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filterPrivacy="1" updateLinks="never" codeName="EstaPasta_de_trabalho" defaultThemeVersion="124226"/>
  <xr:revisionPtr revIDLastSave="0" documentId="8_{7C50B582-315A-44AF-BDD0-1177E84DF7F5}" xr6:coauthVersionLast="33" xr6:coauthVersionMax="33" xr10:uidLastSave="{00000000-0000-0000-0000-000000000000}"/>
  <bookViews>
    <workbookView showHorizontalScroll="0" showVerticalScroll="0" showSheetTabs="0" xWindow="360" yWindow="300" windowWidth="11160" windowHeight="6555" tabRatio="599" activeTab="2" xr2:uid="{00000000-000D-0000-FFFF-FFFF00000000}"/>
  </bookViews>
  <sheets>
    <sheet name="Tratamento" sheetId="109" r:id="rId1"/>
    <sheet name="Genéricos" sheetId="113" r:id="rId2"/>
    <sheet name="Reajuste" sheetId="105" r:id="rId3"/>
    <sheet name="CID" sheetId="3" r:id="rId4"/>
    <sheet name="CID Completo" sheetId="4" state="hidden" r:id="rId5"/>
    <sheet name="Prec" sheetId="37" r:id="rId6"/>
  </sheets>
  <externalReferences>
    <externalReference r:id="rId7"/>
    <externalReference r:id="rId8"/>
  </externalReferences>
  <definedNames>
    <definedName name="_xlnm._FilterDatabase" localSheetId="3" hidden="1">CID!$A$1:$B$1</definedName>
    <definedName name="_xlnm._FilterDatabase" localSheetId="5" hidden="1">Prec!$A$1:$I$1</definedName>
    <definedName name="_xlnm._FilterDatabase" localSheetId="2" hidden="1">Reajuste!$A$1:$G$1</definedName>
    <definedName name="_xlnm._FilterDatabase" localSheetId="0" hidden="1">Tratamento!$A$1:$K$1</definedName>
    <definedName name="Aerosol">#REF!</definedName>
    <definedName name="ATB_2">#REF!</definedName>
    <definedName name="ATB_3">#REF!</definedName>
    <definedName name="ATB_4">#REF!</definedName>
    <definedName name="ATBs">#REF!</definedName>
    <definedName name="cc">Reajuste!$DZ$1</definedName>
    <definedName name="CID" localSheetId="4">OFFSET('CID Completo'!$A$3,0,0,COUNTA('CID Completo'!$A:$A)-1,1)</definedName>
    <definedName name="CID" localSheetId="5">OFFSET(Prec!$A$3,0,0,COUNTA(Prec!$A:$A)-1,1)</definedName>
    <definedName name="CID">OFFSET(CID!$A$3,0,0,COUNTA(CID!$A:$A)-1,1)</definedName>
    <definedName name="clear">Reajuste!$DZ$1</definedName>
    <definedName name="Contato">#REF!</definedName>
    <definedName name="Generico">OFFSET([1]Genérico!$A:$A,1,0,COUNTA([1]Genérico!$A:$A)-1,1)</definedName>
    <definedName name="Goticula">#REF!</definedName>
    <definedName name="HCO">#REF!</definedName>
    <definedName name="Interações">OFFSET(#REF!,1,0,COUNTA(#REF!),COUNTA(#REF!))</definedName>
    <definedName name="LEITO_ROUND">OFFSET(#REF!,0,0,1,COUNTA(#REF!))</definedName>
    <definedName name="Leito24hs" localSheetId="4">MATCH(#REF!,#REF!,1)</definedName>
    <definedName name="LEITO24hs">MATCH(#REF!,#REF!,1)</definedName>
    <definedName name="LeitoInt" localSheetId="4">MATCH(#REF!,#REF!,1)</definedName>
    <definedName name="LeitoInt">MATCH(#REF!,#REF!,1)</definedName>
    <definedName name="LeitoRotulo" localSheetId="4">MATCH(#REF!,#REF!,1)</definedName>
    <definedName name="Medicamento">OFFSET(#REF!,1,0,COUNTA(#REF!)-1,1)</definedName>
    <definedName name="Medicamento1">OFFSET(#REF!,1,0,COUNTA(#REF!)-1,1)</definedName>
    <definedName name="Medicamento2">OFFSET(#REF!,1,0,COUNTA(#REF!)-1,1)</definedName>
    <definedName name="Padrao">#REF!</definedName>
    <definedName name="PCO">#REF!</definedName>
    <definedName name="pesodose">[2]Posologia!$B$1</definedName>
    <definedName name="ph">#REF!</definedName>
    <definedName name="pnr">#REF!</definedName>
    <definedName name="PO">#REF!</definedName>
    <definedName name="SatO">#REF!</definedName>
    <definedName name="Tabela_Classe">OFFSET(#REF!,0,0,COUNTA(#REF!)-1,2)</definedName>
    <definedName name="Tabela_Generico">OFFSET([1]Genérico!$A$2,0,0,COUNTA([1]Genérico!$A:$A)-1,2)</definedName>
    <definedName name="TABELA_ROUND">OFFSET(#REF!,0,0,336,COUNTA(#REF!))</definedName>
  </definedNames>
  <calcPr calcId="162913"/>
</workbook>
</file>

<file path=xl/calcChain.xml><?xml version="1.0" encoding="utf-8"?>
<calcChain xmlns="http://schemas.openxmlformats.org/spreadsheetml/2006/main">
  <c r="F3" i="105" l="1"/>
  <c r="CZ12" i="105"/>
  <c r="CZ13" i="105" s="1"/>
  <c r="CZ11" i="105"/>
  <c r="F4" i="105" l="1"/>
  <c r="F113" i="105" l="1"/>
  <c r="F261" i="105"/>
  <c r="F297" i="105" l="1"/>
  <c r="F294" i="105"/>
  <c r="F57" i="105"/>
  <c r="F56" i="105"/>
  <c r="F55" i="105"/>
  <c r="F51" i="105"/>
  <c r="F50" i="105"/>
  <c r="F41" i="105"/>
  <c r="F36" i="105"/>
  <c r="F33" i="105"/>
  <c r="F32" i="105"/>
  <c r="F30" i="105"/>
  <c r="F29" i="105"/>
  <c r="F28" i="105"/>
  <c r="F27" i="105"/>
  <c r="F23" i="105"/>
  <c r="F18" i="105"/>
  <c r="F11" i="105"/>
  <c r="F10" i="105"/>
  <c r="F7" i="105"/>
  <c r="F6" i="105"/>
  <c r="F5" i="105"/>
  <c r="G297" i="105"/>
  <c r="G294" i="105"/>
  <c r="G281" i="105"/>
  <c r="G279" i="105"/>
  <c r="G277" i="105"/>
  <c r="F214" i="105"/>
  <c r="G27" i="105"/>
  <c r="G23" i="105"/>
  <c r="G18" i="105"/>
  <c r="G11" i="105"/>
  <c r="G10" i="105"/>
  <c r="G7" i="105"/>
  <c r="G6" i="105"/>
  <c r="G5" i="105"/>
  <c r="G3" i="105"/>
  <c r="G4" i="105"/>
  <c r="G311" i="105" l="1"/>
  <c r="F311" i="105"/>
  <c r="G301" i="105"/>
  <c r="F301" i="105"/>
  <c r="G300" i="105"/>
  <c r="F300" i="105"/>
  <c r="G299" i="105"/>
  <c r="F299" i="105"/>
  <c r="G298" i="105"/>
  <c r="F298" i="105"/>
  <c r="G293" i="105"/>
  <c r="F293" i="105"/>
  <c r="G288" i="105"/>
  <c r="F288" i="105"/>
  <c r="G285" i="105"/>
  <c r="F285" i="105"/>
  <c r="F281" i="105"/>
  <c r="G280" i="105"/>
  <c r="F280" i="105"/>
  <c r="F279" i="105"/>
  <c r="F277" i="105"/>
  <c r="G274" i="105"/>
  <c r="F274" i="105"/>
  <c r="G268" i="105"/>
  <c r="F268" i="105"/>
  <c r="G266" i="105"/>
  <c r="F266" i="105"/>
  <c r="G263" i="105"/>
  <c r="F263" i="105"/>
  <c r="G262" i="105"/>
  <c r="G261" i="105"/>
  <c r="G260" i="105"/>
  <c r="F260" i="105"/>
  <c r="G258" i="105"/>
  <c r="F258" i="105"/>
  <c r="G250" i="105"/>
  <c r="F250" i="105"/>
  <c r="G246" i="105"/>
  <c r="F246" i="105"/>
  <c r="G242" i="105"/>
  <c r="F242" i="105"/>
  <c r="G241" i="105"/>
  <c r="F241" i="105"/>
  <c r="G240" i="105"/>
  <c r="F240" i="105"/>
  <c r="G239" i="105"/>
  <c r="F239" i="105"/>
  <c r="G238" i="105"/>
  <c r="F238" i="105"/>
  <c r="G237" i="105"/>
  <c r="F237" i="105"/>
  <c r="G236" i="105"/>
  <c r="F236" i="105"/>
  <c r="G235" i="105"/>
  <c r="F235" i="105"/>
  <c r="G234" i="105"/>
  <c r="F234" i="105"/>
  <c r="G232" i="105"/>
  <c r="F232" i="105"/>
  <c r="G225" i="105"/>
  <c r="F225" i="105"/>
  <c r="G219" i="105"/>
  <c r="F219" i="105"/>
  <c r="G218" i="105"/>
  <c r="F218" i="105"/>
  <c r="G208" i="105"/>
  <c r="F208" i="105"/>
  <c r="G206" i="105"/>
  <c r="F206" i="105"/>
  <c r="G205" i="105"/>
  <c r="F205" i="105"/>
  <c r="G204" i="105"/>
  <c r="F204" i="105"/>
  <c r="G203" i="105"/>
  <c r="F203" i="105"/>
  <c r="G201" i="105"/>
  <c r="F201" i="105"/>
  <c r="G198" i="105"/>
  <c r="F198" i="105"/>
  <c r="G197" i="105"/>
  <c r="F197" i="105"/>
  <c r="G195" i="105"/>
  <c r="F195" i="105"/>
  <c r="G194" i="105"/>
  <c r="F194" i="105"/>
  <c r="G193" i="105"/>
  <c r="F193" i="105"/>
  <c r="G191" i="105"/>
  <c r="F191" i="105"/>
  <c r="G184" i="105"/>
  <c r="F184" i="105"/>
  <c r="G183" i="105"/>
  <c r="F183" i="105"/>
  <c r="G179" i="105"/>
  <c r="F179" i="105"/>
  <c r="G177" i="105"/>
  <c r="F177" i="105"/>
  <c r="G176" i="105"/>
  <c r="F176" i="105"/>
  <c r="G175" i="105"/>
  <c r="F175" i="105"/>
  <c r="G173" i="105"/>
  <c r="F173" i="105"/>
  <c r="G172" i="105"/>
  <c r="F172" i="105"/>
  <c r="G168" i="105"/>
  <c r="G167" i="105"/>
  <c r="F167" i="105"/>
  <c r="G166" i="105"/>
  <c r="F166" i="105"/>
  <c r="G163" i="105"/>
  <c r="F163" i="105"/>
  <c r="G161" i="105"/>
  <c r="F161" i="105"/>
  <c r="G156" i="105"/>
  <c r="F156" i="105"/>
  <c r="G154" i="105"/>
  <c r="F154" i="105"/>
  <c r="G153" i="105"/>
  <c r="F153" i="105"/>
  <c r="G149" i="105"/>
  <c r="F149" i="105"/>
  <c r="G147" i="105"/>
  <c r="F147" i="105"/>
  <c r="G145" i="105"/>
  <c r="F145" i="105"/>
  <c r="G143" i="105"/>
  <c r="F143" i="105"/>
  <c r="G141" i="105"/>
  <c r="F141" i="105"/>
  <c r="G140" i="105"/>
  <c r="F140" i="105"/>
  <c r="G139" i="105"/>
  <c r="F139" i="105"/>
  <c r="G133" i="105"/>
  <c r="F133" i="105"/>
  <c r="G128" i="105"/>
  <c r="F128" i="105"/>
  <c r="G125" i="105"/>
  <c r="F125" i="105"/>
  <c r="G124" i="105"/>
  <c r="F124" i="105"/>
  <c r="G123" i="105"/>
  <c r="F123" i="105"/>
  <c r="G121" i="105"/>
  <c r="F121" i="105"/>
  <c r="G120" i="105"/>
  <c r="F120" i="105"/>
  <c r="G119" i="105"/>
  <c r="F119" i="105"/>
  <c r="G117" i="105"/>
  <c r="F117" i="105"/>
  <c r="G115" i="105"/>
  <c r="F115" i="105"/>
  <c r="G114" i="105"/>
  <c r="F114" i="105"/>
  <c r="G113" i="105"/>
  <c r="G108" i="105"/>
  <c r="F108" i="105"/>
  <c r="G100" i="105"/>
  <c r="F100" i="105"/>
  <c r="G99" i="105"/>
  <c r="F99" i="105"/>
  <c r="G92" i="105"/>
  <c r="F92" i="105"/>
  <c r="G90" i="105"/>
  <c r="F90" i="105"/>
  <c r="G85" i="105"/>
  <c r="F85" i="105"/>
  <c r="G82" i="105"/>
  <c r="F82" i="105"/>
  <c r="G76" i="105"/>
  <c r="F76" i="105"/>
  <c r="G74" i="105"/>
  <c r="F74" i="105"/>
  <c r="G72" i="105"/>
  <c r="F72" i="105"/>
  <c r="G69" i="105"/>
  <c r="F69" i="105"/>
  <c r="G65" i="105"/>
  <c r="F65" i="105"/>
  <c r="G63" i="105"/>
  <c r="F63" i="105"/>
  <c r="G62" i="105"/>
  <c r="F62" i="105"/>
  <c r="G61" i="105"/>
  <c r="F61" i="105"/>
  <c r="G60" i="105"/>
  <c r="F60" i="105"/>
  <c r="G59" i="105"/>
  <c r="F59" i="105"/>
  <c r="G58" i="105"/>
  <c r="F58" i="105"/>
  <c r="G57" i="105"/>
  <c r="G56" i="105"/>
  <c r="G55" i="105"/>
  <c r="G51" i="105"/>
  <c r="G50" i="105"/>
  <c r="G41" i="105"/>
  <c r="G36" i="105"/>
  <c r="G33" i="105"/>
  <c r="G32" i="105"/>
  <c r="G30" i="105"/>
  <c r="G29" i="105"/>
  <c r="G28" i="105"/>
</calcChain>
</file>

<file path=xl/sharedStrings.xml><?xml version="1.0" encoding="utf-8"?>
<sst xmlns="http://schemas.openxmlformats.org/spreadsheetml/2006/main" count="53778" uniqueCount="26417">
  <si>
    <t>Aborto espontâneo</t>
  </si>
  <si>
    <t>O03</t>
  </si>
  <si>
    <t>Aborto retido</t>
  </si>
  <si>
    <t>Aborto séptico</t>
  </si>
  <si>
    <t>O08.0</t>
  </si>
  <si>
    <t>Abscesso anal</t>
  </si>
  <si>
    <t>Abscesso cerebral</t>
  </si>
  <si>
    <t>G06.0</t>
  </si>
  <si>
    <t>Abscesso cutâneo</t>
  </si>
  <si>
    <t>L02</t>
  </si>
  <si>
    <t>Abscesso hepático</t>
  </si>
  <si>
    <t>Abscesso pulmonar</t>
  </si>
  <si>
    <t>J85</t>
  </si>
  <si>
    <t>Abscesso retal</t>
  </si>
  <si>
    <t>Acantose nigricans</t>
  </si>
  <si>
    <t>L83</t>
  </si>
  <si>
    <t>Acidente vascular cerebral</t>
  </si>
  <si>
    <t>I64</t>
  </si>
  <si>
    <t>Acromegalia</t>
  </si>
  <si>
    <t>E22.0</t>
  </si>
  <si>
    <t>Afasia</t>
  </si>
  <si>
    <t>R47.0</t>
  </si>
  <si>
    <t>Afogamento</t>
  </si>
  <si>
    <t>W74</t>
  </si>
  <si>
    <t>Agranulocitose</t>
  </si>
  <si>
    <t>D70</t>
  </si>
  <si>
    <t>AIDS</t>
  </si>
  <si>
    <t>B24</t>
  </si>
  <si>
    <t>AIT</t>
  </si>
  <si>
    <t>G45</t>
  </si>
  <si>
    <t>Alcoolismo</t>
  </si>
  <si>
    <t>T51.9</t>
  </si>
  <si>
    <t>Alopécia areata</t>
  </si>
  <si>
    <t>L63</t>
  </si>
  <si>
    <t>Alucinações auditivas</t>
  </si>
  <si>
    <t>Alucinações visuais</t>
  </si>
  <si>
    <t>Amebíase</t>
  </si>
  <si>
    <t>A06.9</t>
  </si>
  <si>
    <t>Amenorréia secundária</t>
  </si>
  <si>
    <t>Amigdalite</t>
  </si>
  <si>
    <t>J03</t>
  </si>
  <si>
    <t>Amiloidose</t>
  </si>
  <si>
    <t>E85.5</t>
  </si>
  <si>
    <t>Anasarca</t>
  </si>
  <si>
    <t>R60.1</t>
  </si>
  <si>
    <t>Anemia Aguda</t>
  </si>
  <si>
    <t>D62</t>
  </si>
  <si>
    <t>Anemia aguda pós-hemorrágica</t>
  </si>
  <si>
    <t>Anemia Falciforme</t>
  </si>
  <si>
    <t>D57</t>
  </si>
  <si>
    <t>Anemia ferropriva</t>
  </si>
  <si>
    <t>D50</t>
  </si>
  <si>
    <t>Anemia perniciosa</t>
  </si>
  <si>
    <t>D51</t>
  </si>
  <si>
    <t>Anemia por deficiência de folato</t>
  </si>
  <si>
    <t>D52</t>
  </si>
  <si>
    <t>Angina instável</t>
  </si>
  <si>
    <t>Angina pectoris</t>
  </si>
  <si>
    <t>I20.9</t>
  </si>
  <si>
    <t>Angina vasoespástica</t>
  </si>
  <si>
    <t>I20.1</t>
  </si>
  <si>
    <t>Anorexia</t>
  </si>
  <si>
    <t>Anorexia nervosa</t>
  </si>
  <si>
    <t>Antraz</t>
  </si>
  <si>
    <t>Anúria</t>
  </si>
  <si>
    <t>R34</t>
  </si>
  <si>
    <t>Apendicite aguda</t>
  </si>
  <si>
    <t>K35</t>
  </si>
  <si>
    <t>Artrite reumatóide</t>
  </si>
  <si>
    <t>M05</t>
  </si>
  <si>
    <t>Artrose</t>
  </si>
  <si>
    <t>M19.9</t>
  </si>
  <si>
    <t>Ascaridíase</t>
  </si>
  <si>
    <t>B77</t>
  </si>
  <si>
    <t>Ascite</t>
  </si>
  <si>
    <t>R18</t>
  </si>
  <si>
    <t>Asfixia</t>
  </si>
  <si>
    <t>Asma Aguda Grave</t>
  </si>
  <si>
    <t>J45</t>
  </si>
  <si>
    <t>Asma Brônquica</t>
  </si>
  <si>
    <t>Aspergilose</t>
  </si>
  <si>
    <t>B44</t>
  </si>
  <si>
    <t>Ataque Isquêmico Transitório</t>
  </si>
  <si>
    <t>Aterosclerose</t>
  </si>
  <si>
    <t>I70</t>
  </si>
  <si>
    <t>AVE Hemorrágico</t>
  </si>
  <si>
    <t>I60</t>
  </si>
  <si>
    <t>AVE Isquêmico</t>
  </si>
  <si>
    <t>I63</t>
  </si>
  <si>
    <t>BAV de 1 Grau</t>
  </si>
  <si>
    <t>I44.0</t>
  </si>
  <si>
    <t>BAV de 2 Grau</t>
  </si>
  <si>
    <t>I44.1</t>
  </si>
  <si>
    <t>BAV Total</t>
  </si>
  <si>
    <t>I44.2</t>
  </si>
  <si>
    <t>Blastomicose</t>
  </si>
  <si>
    <t>B40</t>
  </si>
  <si>
    <t>Blefarite</t>
  </si>
  <si>
    <t>Bloqueio  sinoauricular</t>
  </si>
  <si>
    <t>I45.5</t>
  </si>
  <si>
    <t>Bloqueio sinoatrial</t>
  </si>
  <si>
    <t>Botulismo</t>
  </si>
  <si>
    <t>Bronquiectasia</t>
  </si>
  <si>
    <t>J47</t>
  </si>
  <si>
    <t>Bronquite</t>
  </si>
  <si>
    <t>J40</t>
  </si>
  <si>
    <t>Bulimia nervosa</t>
  </si>
  <si>
    <t>Calázio</t>
  </si>
  <si>
    <t>Cancro mole</t>
  </si>
  <si>
    <t>A57</t>
  </si>
  <si>
    <t>Candidíase</t>
  </si>
  <si>
    <t>B37</t>
  </si>
  <si>
    <t>Caquexia</t>
  </si>
  <si>
    <t>R64</t>
  </si>
  <si>
    <t>Catarata senil</t>
  </si>
  <si>
    <t>H25</t>
  </si>
  <si>
    <t>Caxumba</t>
  </si>
  <si>
    <t>B26</t>
  </si>
  <si>
    <t>Cefaléia</t>
  </si>
  <si>
    <t>R51</t>
  </si>
  <si>
    <t>Cegueira</t>
  </si>
  <si>
    <t>H54</t>
  </si>
  <si>
    <t>Celulite</t>
  </si>
  <si>
    <t>L03</t>
  </si>
  <si>
    <t>Ceratoconjuntivite</t>
  </si>
  <si>
    <t>Ceratose actínica</t>
  </si>
  <si>
    <t>Cetoacidose diabética</t>
  </si>
  <si>
    <t>E10.1</t>
  </si>
  <si>
    <t>Choque anafilático</t>
  </si>
  <si>
    <t>T78.2</t>
  </si>
  <si>
    <t>Choque cardiogênico</t>
  </si>
  <si>
    <t>Choque hipovolêmico</t>
  </si>
  <si>
    <t>Cianose</t>
  </si>
  <si>
    <t>Ciática</t>
  </si>
  <si>
    <t>Cirrose biliar primária</t>
  </si>
  <si>
    <t>Cirrose hepática</t>
  </si>
  <si>
    <t>K74</t>
  </si>
  <si>
    <t>Cisticercose</t>
  </si>
  <si>
    <t>B69</t>
  </si>
  <si>
    <t>Cistite</t>
  </si>
  <si>
    <t>N30</t>
  </si>
  <si>
    <t>Cisto pilonidal</t>
  </si>
  <si>
    <t>L05</t>
  </si>
  <si>
    <t>Citomegalovirose cerebral</t>
  </si>
  <si>
    <t>B25</t>
  </si>
  <si>
    <t>Citomegalovirose pulmonar</t>
  </si>
  <si>
    <t>CIVD</t>
  </si>
  <si>
    <t>D65</t>
  </si>
  <si>
    <t>Coccidioidomicose</t>
  </si>
  <si>
    <t>B38</t>
  </si>
  <si>
    <t>Colangite</t>
  </si>
  <si>
    <t>Colecistite</t>
  </si>
  <si>
    <t>K81</t>
  </si>
  <si>
    <t>Colelitíase</t>
  </si>
  <si>
    <t>K80</t>
  </si>
  <si>
    <t>Cólera</t>
  </si>
  <si>
    <t>A00.9</t>
  </si>
  <si>
    <t>Cólica nefrética</t>
  </si>
  <si>
    <t>N23</t>
  </si>
  <si>
    <t>Coma</t>
  </si>
  <si>
    <t>R40.2</t>
  </si>
  <si>
    <t>Coma diabético hiperosmolar</t>
  </si>
  <si>
    <t>E10.0</t>
  </si>
  <si>
    <t>Coma hipoglicêmico</t>
  </si>
  <si>
    <t>Conjuntivite</t>
  </si>
  <si>
    <t>H10</t>
  </si>
  <si>
    <t>Conjuntivite viral</t>
  </si>
  <si>
    <t>B30</t>
  </si>
  <si>
    <t>Convulsão</t>
  </si>
  <si>
    <t>R56</t>
  </si>
  <si>
    <t>Coqueluche</t>
  </si>
  <si>
    <t>A37</t>
  </si>
  <si>
    <t>Coréia de Sydenham</t>
  </si>
  <si>
    <t>I02</t>
  </si>
  <si>
    <t>Coriorretinite</t>
  </si>
  <si>
    <t>H30.0</t>
  </si>
  <si>
    <t>Criptococose cerebral</t>
  </si>
  <si>
    <t>Criptococose pulmonar</t>
  </si>
  <si>
    <t>Criptosporidiose</t>
  </si>
  <si>
    <t>Crise addisoniana</t>
  </si>
  <si>
    <t>Deficiência de alfa-1 antitripsina</t>
  </si>
  <si>
    <t>E88</t>
  </si>
  <si>
    <t>Deficiência hereditária do fator VIII</t>
  </si>
  <si>
    <t>D66</t>
  </si>
  <si>
    <t>Deiscência de ferida cirúrgica</t>
  </si>
  <si>
    <t>T81.3</t>
  </si>
  <si>
    <t>Delirium</t>
  </si>
  <si>
    <t>F05.9</t>
  </si>
  <si>
    <t>Demência</t>
  </si>
  <si>
    <t>F03</t>
  </si>
  <si>
    <t>Demência vascular</t>
  </si>
  <si>
    <t>F01</t>
  </si>
  <si>
    <t>Dengue</t>
  </si>
  <si>
    <t>A90</t>
  </si>
  <si>
    <t>Dengue Hemorrágica</t>
  </si>
  <si>
    <t>A91</t>
  </si>
  <si>
    <t>Depleção de volume</t>
  </si>
  <si>
    <t>E86</t>
  </si>
  <si>
    <t>Depressão</t>
  </si>
  <si>
    <t>F32</t>
  </si>
  <si>
    <t>Dermatite atópica</t>
  </si>
  <si>
    <t>L20</t>
  </si>
  <si>
    <t>Dermatite de contato</t>
  </si>
  <si>
    <t>L25</t>
  </si>
  <si>
    <t>Dermatite seborréica</t>
  </si>
  <si>
    <t>L21</t>
  </si>
  <si>
    <t>Dermatopoliomiosite</t>
  </si>
  <si>
    <t>M33</t>
  </si>
  <si>
    <t>Derrame pleural</t>
  </si>
  <si>
    <t>J90</t>
  </si>
  <si>
    <t>Descolamento da retina</t>
  </si>
  <si>
    <t>H33</t>
  </si>
  <si>
    <t>Descolamento prematuro da placenta</t>
  </si>
  <si>
    <t>O45</t>
  </si>
  <si>
    <t>Desidratação</t>
  </si>
  <si>
    <t>Desnutrição protéico-calórica não especificada</t>
  </si>
  <si>
    <t>E46</t>
  </si>
  <si>
    <t>DHEG</t>
  </si>
  <si>
    <t>O15</t>
  </si>
  <si>
    <t>Diabetes gestacional</t>
  </si>
  <si>
    <t>O24</t>
  </si>
  <si>
    <t>Diabetes insipidus</t>
  </si>
  <si>
    <t>E23.2</t>
  </si>
  <si>
    <t>Diabetes mellitus insulino-dependente</t>
  </si>
  <si>
    <t>E10</t>
  </si>
  <si>
    <t>Diabetes mellitus não-insulino-dependente</t>
  </si>
  <si>
    <t>E11</t>
  </si>
  <si>
    <t>Diarréia</t>
  </si>
  <si>
    <t>A09</t>
  </si>
  <si>
    <t>Difteria</t>
  </si>
  <si>
    <t>A36</t>
  </si>
  <si>
    <t>Disartria</t>
  </si>
  <si>
    <t>R47.1</t>
  </si>
  <si>
    <t>Dislipidemia</t>
  </si>
  <si>
    <t>E78.5</t>
  </si>
  <si>
    <t>Dissecção Aórtica</t>
  </si>
  <si>
    <t>I71.0</t>
  </si>
  <si>
    <t>Distrofia muscular</t>
  </si>
  <si>
    <t>G71.0</t>
  </si>
  <si>
    <t>Distrofia Muscular Progressiva</t>
  </si>
  <si>
    <t>Distúrbio Neurovegetativo</t>
  </si>
  <si>
    <t>F44</t>
  </si>
  <si>
    <t>Disúria</t>
  </si>
  <si>
    <t>Diverticulite Aguda</t>
  </si>
  <si>
    <t>K57</t>
  </si>
  <si>
    <t>Diverticulose</t>
  </si>
  <si>
    <t>DNV</t>
  </si>
  <si>
    <t>Doença alcoólica do fígado</t>
  </si>
  <si>
    <t>K70</t>
  </si>
  <si>
    <t>Doença cardíaca hipertensiva</t>
  </si>
  <si>
    <t>I11</t>
  </si>
  <si>
    <t>Doença celíaca</t>
  </si>
  <si>
    <t>Doença de Addison</t>
  </si>
  <si>
    <t>E27.1</t>
  </si>
  <si>
    <t>Doença de Alzheimer</t>
  </si>
  <si>
    <t>G30</t>
  </si>
  <si>
    <t>Doença de Behçet</t>
  </si>
  <si>
    <t>Doença de Chagas</t>
  </si>
  <si>
    <t>B57</t>
  </si>
  <si>
    <t>Doença de Creutzfeldt-Jakob</t>
  </si>
  <si>
    <t>Doença de Crohn</t>
  </si>
  <si>
    <t>K50</t>
  </si>
  <si>
    <t>Doença de Hodgkin</t>
  </si>
  <si>
    <t>C81</t>
  </si>
  <si>
    <t>Doença de Huntington</t>
  </si>
  <si>
    <t>G10</t>
  </si>
  <si>
    <t>Doença de Lyme</t>
  </si>
  <si>
    <t>Doença de Paget do osso</t>
  </si>
  <si>
    <t>M88</t>
  </si>
  <si>
    <t>Doença de Parkinson</t>
  </si>
  <si>
    <t>G20</t>
  </si>
  <si>
    <t>Doença de refluxo gastroesofágico</t>
  </si>
  <si>
    <t>K21</t>
  </si>
  <si>
    <t>Doença de Reiter</t>
  </si>
  <si>
    <t>Doença diverticular do intestino</t>
  </si>
  <si>
    <t>Doença dos legionários</t>
  </si>
  <si>
    <t>Doença hepática tóxica</t>
  </si>
  <si>
    <t>K71</t>
  </si>
  <si>
    <t>Doença inflamatória pélvica feminina</t>
  </si>
  <si>
    <t>N73</t>
  </si>
  <si>
    <t>Doença por arranhadura do gato</t>
  </si>
  <si>
    <t>Doença por citomegalovírus</t>
  </si>
  <si>
    <t>Doença renal hipertensiva</t>
  </si>
  <si>
    <t>I12</t>
  </si>
  <si>
    <t>Donovanose</t>
  </si>
  <si>
    <t>A58</t>
  </si>
  <si>
    <t>DPOC</t>
  </si>
  <si>
    <t>J44.9</t>
  </si>
  <si>
    <t>DPOC Agudizada</t>
  </si>
  <si>
    <t>DPOC Descompensada</t>
  </si>
  <si>
    <t>DPP</t>
  </si>
  <si>
    <t>Eclâmpsia</t>
  </si>
  <si>
    <t>Edema cerebral</t>
  </si>
  <si>
    <t>Edema localizado</t>
  </si>
  <si>
    <t>Embolia gasosa</t>
  </si>
  <si>
    <t>T79.0</t>
  </si>
  <si>
    <t>Embolia gordurosa</t>
  </si>
  <si>
    <t>T79.1</t>
  </si>
  <si>
    <t>Embolia pulmonar</t>
  </si>
  <si>
    <t>I26</t>
  </si>
  <si>
    <t>Encefalopatia hipertensiva</t>
  </si>
  <si>
    <t>Endocardite aguda e subaguda</t>
  </si>
  <si>
    <t>I33</t>
  </si>
  <si>
    <t>Endocardite Infecciosa</t>
  </si>
  <si>
    <t>Endometriose</t>
  </si>
  <si>
    <t>N80</t>
  </si>
  <si>
    <t>Enfisema</t>
  </si>
  <si>
    <t>J43</t>
  </si>
  <si>
    <t>Enfisema subcutâneo</t>
  </si>
  <si>
    <t>T79.7</t>
  </si>
  <si>
    <t>Enterite por rotavírus</t>
  </si>
  <si>
    <t>Enterite por Salmonella</t>
  </si>
  <si>
    <t>A02.0</t>
  </si>
  <si>
    <t>Enterocolite devida a Clostridium difficile</t>
  </si>
  <si>
    <t>Enxaqueca</t>
  </si>
  <si>
    <t>G43</t>
  </si>
  <si>
    <t>Epilepsia</t>
  </si>
  <si>
    <t>G40</t>
  </si>
  <si>
    <t>Epistaxe</t>
  </si>
  <si>
    <t>R04.0</t>
  </si>
  <si>
    <t>Equimose</t>
  </si>
  <si>
    <t>R23.3</t>
  </si>
  <si>
    <t>Erisipela</t>
  </si>
  <si>
    <t>A46</t>
  </si>
  <si>
    <t>Erisipela Bolhosa</t>
  </si>
  <si>
    <t>Eritema multiforme</t>
  </si>
  <si>
    <t>L51</t>
  </si>
  <si>
    <t>Eritema nodoso</t>
  </si>
  <si>
    <t>L52</t>
  </si>
  <si>
    <t>Escabiose</t>
  </si>
  <si>
    <t>B86</t>
  </si>
  <si>
    <t>Escarlatina</t>
  </si>
  <si>
    <t>A38</t>
  </si>
  <si>
    <t>Esclerose múltipla</t>
  </si>
  <si>
    <t>G35</t>
  </si>
  <si>
    <t>Esofagite</t>
  </si>
  <si>
    <t>K20</t>
  </si>
  <si>
    <t>Esôfago de Barret</t>
  </si>
  <si>
    <t>Espondilite anquilosante</t>
  </si>
  <si>
    <t>M45</t>
  </si>
  <si>
    <t>Esquistossomose</t>
  </si>
  <si>
    <t>B65</t>
  </si>
  <si>
    <t>Esquizofrenia</t>
  </si>
  <si>
    <t>F20</t>
  </si>
  <si>
    <t>Estado de “stress” pós-traumático</t>
  </si>
  <si>
    <t>F43.1</t>
  </si>
  <si>
    <t>Estado de mal asmático</t>
  </si>
  <si>
    <t>J46</t>
  </si>
  <si>
    <t>Estado de mal epiléptico</t>
  </si>
  <si>
    <t>G41</t>
  </si>
  <si>
    <t>Esteatose hepática</t>
  </si>
  <si>
    <t>K76.0</t>
  </si>
  <si>
    <t>Estenose aórtica</t>
  </si>
  <si>
    <t>I06.0</t>
  </si>
  <si>
    <t>Estenose mitral</t>
  </si>
  <si>
    <t>Estenose pulmonar</t>
  </si>
  <si>
    <t>I37.0</t>
  </si>
  <si>
    <t>Estenose tricúspide</t>
  </si>
  <si>
    <t>Estrabismo paralítico</t>
  </si>
  <si>
    <t>H49</t>
  </si>
  <si>
    <t>Estrongiloidíase</t>
  </si>
  <si>
    <t>B78</t>
  </si>
  <si>
    <t>Estupor</t>
  </si>
  <si>
    <t>Exposição a corrente elétrica</t>
  </si>
  <si>
    <t>W87</t>
  </si>
  <si>
    <t>Exposição a radiação ionizante</t>
  </si>
  <si>
    <t>W88</t>
  </si>
  <si>
    <t>Fadiga</t>
  </si>
  <si>
    <t>R53</t>
  </si>
  <si>
    <t>Faringite aguda</t>
  </si>
  <si>
    <t>J02</t>
  </si>
  <si>
    <t>Febre amarela</t>
  </si>
  <si>
    <t>A95</t>
  </si>
  <si>
    <t>Febre de origem obscura</t>
  </si>
  <si>
    <t>R50</t>
  </si>
  <si>
    <t>Febre paratifóide A</t>
  </si>
  <si>
    <t>Febre reumática</t>
  </si>
  <si>
    <t>I00</t>
  </si>
  <si>
    <t>Febre tifóide</t>
  </si>
  <si>
    <t>Fibrilação atrial</t>
  </si>
  <si>
    <t>I48</t>
  </si>
  <si>
    <t>Fibrilação Atrial Aguda</t>
  </si>
  <si>
    <t>Fibrilação ventricular</t>
  </si>
  <si>
    <t>I49.0</t>
  </si>
  <si>
    <t>Fibromialgia</t>
  </si>
  <si>
    <t>Fibrose cística</t>
  </si>
  <si>
    <t>E84</t>
  </si>
  <si>
    <t>Filariose</t>
  </si>
  <si>
    <t>B74</t>
  </si>
  <si>
    <t>Fissura e fístula das regiões anal e retal</t>
  </si>
  <si>
    <t>K60</t>
  </si>
  <si>
    <t>Flebite e tromboflebite</t>
  </si>
  <si>
    <t>I80</t>
  </si>
  <si>
    <t>Fleimão</t>
  </si>
  <si>
    <t>Flutter atrial</t>
  </si>
  <si>
    <t>Flutter ventricular</t>
  </si>
  <si>
    <t>Fratura do crânio e dos ossos da face</t>
  </si>
  <si>
    <t>S02</t>
  </si>
  <si>
    <t>Furunculose</t>
  </si>
  <si>
    <t>Gangrena gasosa</t>
  </si>
  <si>
    <t>Gastrite e duodenite</t>
  </si>
  <si>
    <t>K29</t>
  </si>
  <si>
    <t>Gastroenterite</t>
  </si>
  <si>
    <t>Gastroenterocolite</t>
  </si>
  <si>
    <t>Giardíase</t>
  </si>
  <si>
    <t>A07.1</t>
  </si>
  <si>
    <t>Glaucoma</t>
  </si>
  <si>
    <t>H40</t>
  </si>
  <si>
    <t>Gonartrose</t>
  </si>
  <si>
    <t>M17</t>
  </si>
  <si>
    <t>Gonorreia</t>
  </si>
  <si>
    <t>A54.9</t>
  </si>
  <si>
    <t>Gota</t>
  </si>
  <si>
    <t>M10</t>
  </si>
  <si>
    <t>Granulomatose de Wegener</t>
  </si>
  <si>
    <t>Gravidez ectópica</t>
  </si>
  <si>
    <t>O00</t>
  </si>
  <si>
    <t>Gripe</t>
  </si>
  <si>
    <t>J10</t>
  </si>
  <si>
    <t>Gripe aviária</t>
  </si>
  <si>
    <t>J09</t>
  </si>
  <si>
    <t>Halitose</t>
  </si>
  <si>
    <t>Hanseníase</t>
  </si>
  <si>
    <t>A30</t>
  </si>
  <si>
    <t>Hematêmese</t>
  </si>
  <si>
    <t>Hematúria</t>
  </si>
  <si>
    <t>R31</t>
  </si>
  <si>
    <t>Hemibloqueio Anterior Esquerdo</t>
  </si>
  <si>
    <t>I44.4</t>
  </si>
  <si>
    <t>Hemofilia</t>
  </si>
  <si>
    <t>D67</t>
  </si>
  <si>
    <t>Hemofilia B</t>
  </si>
  <si>
    <t>Hemoptise</t>
  </si>
  <si>
    <t>Hemorragia intracerebral</t>
  </si>
  <si>
    <t>I61</t>
  </si>
  <si>
    <t>Hemorragia pós-parto</t>
  </si>
  <si>
    <t>O72</t>
  </si>
  <si>
    <t>Hemorragia subaracnóide</t>
  </si>
  <si>
    <t>Hemorróidas</t>
  </si>
  <si>
    <t>I84</t>
  </si>
  <si>
    <t>Hemotórax</t>
  </si>
  <si>
    <t>Hepatite A</t>
  </si>
  <si>
    <t>B15</t>
  </si>
  <si>
    <t>Hepatite autoimune</t>
  </si>
  <si>
    <t>Hepatite B</t>
  </si>
  <si>
    <t>B16</t>
  </si>
  <si>
    <t>Hepatite C</t>
  </si>
  <si>
    <t>B17.1</t>
  </si>
  <si>
    <t>Hepatite crônica</t>
  </si>
  <si>
    <t>K73</t>
  </si>
  <si>
    <t>Hepatite E</t>
  </si>
  <si>
    <t>B17.2</t>
  </si>
  <si>
    <t>Hepatite Viral</t>
  </si>
  <si>
    <t>B19</t>
  </si>
  <si>
    <t>Hepatite viral crônica</t>
  </si>
  <si>
    <t>B18</t>
  </si>
  <si>
    <t>Hérnia diafragmática</t>
  </si>
  <si>
    <t>K44</t>
  </si>
  <si>
    <t>Hérnia femoral</t>
  </si>
  <si>
    <t>K41</t>
  </si>
  <si>
    <t>Hérnia inguinal</t>
  </si>
  <si>
    <t>K40</t>
  </si>
  <si>
    <t>Hérnia umbilical</t>
  </si>
  <si>
    <t>K42</t>
  </si>
  <si>
    <t>Hérnia ventral</t>
  </si>
  <si>
    <t>K43</t>
  </si>
  <si>
    <t>Herpes Genital</t>
  </si>
  <si>
    <t>A60,0</t>
  </si>
  <si>
    <t>Herpes zoster</t>
  </si>
  <si>
    <t>B02</t>
  </si>
  <si>
    <t>Hidrocefalia</t>
  </si>
  <si>
    <t>G91</t>
  </si>
  <si>
    <t>Hiperaldosteronismo</t>
  </si>
  <si>
    <t>E26</t>
  </si>
  <si>
    <t>Hipercalcemia</t>
  </si>
  <si>
    <t>Hiperêmese gravídica</t>
  </si>
  <si>
    <t>O21</t>
  </si>
  <si>
    <t>Hiperesplenismo</t>
  </si>
  <si>
    <t>Hipermagnesemia</t>
  </si>
  <si>
    <t>E83.4</t>
  </si>
  <si>
    <t>Hipernatremia</t>
  </si>
  <si>
    <t>E87.0</t>
  </si>
  <si>
    <t>Hiperparatireoidismo</t>
  </si>
  <si>
    <t>E21</t>
  </si>
  <si>
    <t>Hiperplasia benigna da próstata</t>
  </si>
  <si>
    <t>N40</t>
  </si>
  <si>
    <t>Hiperpotassemia</t>
  </si>
  <si>
    <t>Hiperprolactinemia</t>
  </si>
  <si>
    <t>Hipertensão arterial sistêmica</t>
  </si>
  <si>
    <t>I10</t>
  </si>
  <si>
    <t>Hipertensão porta</t>
  </si>
  <si>
    <t>K76.6</t>
  </si>
  <si>
    <t>Hipertensão Pulmonar</t>
  </si>
  <si>
    <t>I27.0</t>
  </si>
  <si>
    <t>Hipertermia maligna</t>
  </si>
  <si>
    <t>T88.3</t>
  </si>
  <si>
    <t>Hipertireoidismo</t>
  </si>
  <si>
    <t>E05</t>
  </si>
  <si>
    <t>Hipertricose</t>
  </si>
  <si>
    <t>L68</t>
  </si>
  <si>
    <t>Hipocalcemia</t>
  </si>
  <si>
    <t>Hipoglicemia</t>
  </si>
  <si>
    <t>E16.2</t>
  </si>
  <si>
    <t>Hipomagnesemia</t>
  </si>
  <si>
    <t>Hiponatremia</t>
  </si>
  <si>
    <t>E87.1</t>
  </si>
  <si>
    <t>Hipoparatireoidismo</t>
  </si>
  <si>
    <t>E20</t>
  </si>
  <si>
    <t>Hipopituitarismo</t>
  </si>
  <si>
    <t>Hipopotassemia</t>
  </si>
  <si>
    <t>Hipotensão</t>
  </si>
  <si>
    <t>I95</t>
  </si>
  <si>
    <t>Hipotensão ortostática</t>
  </si>
  <si>
    <t>Hipotermia</t>
  </si>
  <si>
    <t>T68</t>
  </si>
  <si>
    <t>Hipotireoidismo</t>
  </si>
  <si>
    <t>E03,9</t>
  </si>
  <si>
    <t>Hirsutismo</t>
  </si>
  <si>
    <t>Histoplasmose</t>
  </si>
  <si>
    <t>B39</t>
  </si>
  <si>
    <t>Icterícia</t>
  </si>
  <si>
    <t>R17</t>
  </si>
  <si>
    <t>Íleo paralítico</t>
  </si>
  <si>
    <t>Impetigo</t>
  </si>
  <si>
    <t>L01</t>
  </si>
  <si>
    <t>Inalação do conteúdo gástrico</t>
  </si>
  <si>
    <t>W78</t>
  </si>
  <si>
    <t>Infarto agudo do miocárdio</t>
  </si>
  <si>
    <t>I21</t>
  </si>
  <si>
    <t>Infarto Cerebral</t>
  </si>
  <si>
    <t>Infarto Mesentérico</t>
  </si>
  <si>
    <t>K55.0</t>
  </si>
  <si>
    <t>Infecção bacteriana não especificada</t>
  </si>
  <si>
    <t>Infecção estafilocócica</t>
  </si>
  <si>
    <t>A49.0</t>
  </si>
  <si>
    <t>Infecção estreptocócica</t>
  </si>
  <si>
    <t>A49.1</t>
  </si>
  <si>
    <t>Infecção intestinal bacteriana</t>
  </si>
  <si>
    <t>A04.9</t>
  </si>
  <si>
    <t>Infecção por Haemophilus influenzae</t>
  </si>
  <si>
    <t>A49.2</t>
  </si>
  <si>
    <t>Infecção puerperal</t>
  </si>
  <si>
    <t>O85</t>
  </si>
  <si>
    <t>Insuficiência adrenal</t>
  </si>
  <si>
    <t>Insuficiência aórtica</t>
  </si>
  <si>
    <t>I06.1</t>
  </si>
  <si>
    <t>Insuficiência cardíaca</t>
  </si>
  <si>
    <t>I50</t>
  </si>
  <si>
    <t>Insuficiência da válvula pulmonar</t>
  </si>
  <si>
    <t>I37.1</t>
  </si>
  <si>
    <t>Insuficiência hepática</t>
  </si>
  <si>
    <t>K72.9</t>
  </si>
  <si>
    <t>Insuficiência mitral</t>
  </si>
  <si>
    <t>I05.1</t>
  </si>
  <si>
    <t>Insuficiência renal aguda</t>
  </si>
  <si>
    <t>N17</t>
  </si>
  <si>
    <t>Insuficiência renal crônica</t>
  </si>
  <si>
    <t>N18</t>
  </si>
  <si>
    <t>Insuficiência respiratória aguda</t>
  </si>
  <si>
    <t>Insuficiência respiratória crônica</t>
  </si>
  <si>
    <t>Insuficiência tricúspide</t>
  </si>
  <si>
    <t>Insuficiência venosa</t>
  </si>
  <si>
    <t>I87.2</t>
  </si>
  <si>
    <t>Intoxicação alcoólica</t>
  </si>
  <si>
    <t>Intoxicação alimentar bacteriana</t>
  </si>
  <si>
    <t>A05.9</t>
  </si>
  <si>
    <t>Intoxicação por antidepressivos tricíclicos</t>
  </si>
  <si>
    <t>T43.0</t>
  </si>
  <si>
    <t>Intoxicação por antiepilépticos</t>
  </si>
  <si>
    <t>T42</t>
  </si>
  <si>
    <t>Intoxicação por antiparkinsonianos</t>
  </si>
  <si>
    <t>Intoxicação por antipsicóticos</t>
  </si>
  <si>
    <t>T43.3</t>
  </si>
  <si>
    <t>Intoxicação por carbamatos</t>
  </si>
  <si>
    <t>T60.0</t>
  </si>
  <si>
    <t>Intoxicação por inibidores da MAO</t>
  </si>
  <si>
    <t>T43.1</t>
  </si>
  <si>
    <t>Intoxicação por monóxido de carbono</t>
  </si>
  <si>
    <t>T58</t>
  </si>
  <si>
    <t>Intoxicação por narcóticos</t>
  </si>
  <si>
    <t>T40</t>
  </si>
  <si>
    <t>Intoxicação por neurolépticos</t>
  </si>
  <si>
    <t>T43.4</t>
  </si>
  <si>
    <t>Intoxicação por organofosforados</t>
  </si>
  <si>
    <t>Intoxicação por psicodislépticos</t>
  </si>
  <si>
    <t>Intoxicação por sedativos-hipnóticos</t>
  </si>
  <si>
    <t>IRC Agudizada</t>
  </si>
  <si>
    <t>Isosporíase</t>
  </si>
  <si>
    <t>Labirintite</t>
  </si>
  <si>
    <t>Laringite</t>
  </si>
  <si>
    <t>J04</t>
  </si>
  <si>
    <t>Leishmaniose cutâneo-mucosa</t>
  </si>
  <si>
    <t>Leishmaniose visceral</t>
  </si>
  <si>
    <t>Leptospirose</t>
  </si>
  <si>
    <t>A27</t>
  </si>
  <si>
    <t>Lesão por PAF</t>
  </si>
  <si>
    <t>W34</t>
  </si>
  <si>
    <t>Leucemia linfóide</t>
  </si>
  <si>
    <t>C91</t>
  </si>
  <si>
    <t>Leucemia mielóide</t>
  </si>
  <si>
    <t>C92</t>
  </si>
  <si>
    <t>Leucemia monocítica</t>
  </si>
  <si>
    <t>C93</t>
  </si>
  <si>
    <t>Leucoencefalopatia multifocal progressiva</t>
  </si>
  <si>
    <t>Linfogranuloma venéreo</t>
  </si>
  <si>
    <t>A55</t>
  </si>
  <si>
    <t>Linfoma não-Hodgkin</t>
  </si>
  <si>
    <t>C85</t>
  </si>
  <si>
    <t>Líquen plano</t>
  </si>
  <si>
    <t>L43</t>
  </si>
  <si>
    <t>Litíase Biliar</t>
  </si>
  <si>
    <t>Lúpus eritematoso discóide</t>
  </si>
  <si>
    <t>Lúpus eritematoso sistêmico</t>
  </si>
  <si>
    <t>M32</t>
  </si>
  <si>
    <t>Mal estar</t>
  </si>
  <si>
    <t>Malária</t>
  </si>
  <si>
    <t>B54</t>
  </si>
  <si>
    <t>Mastoidite</t>
  </si>
  <si>
    <t>H70</t>
  </si>
  <si>
    <t>Melanoma</t>
  </si>
  <si>
    <t>C43</t>
  </si>
  <si>
    <t>Melena</t>
  </si>
  <si>
    <t>Meningeoma</t>
  </si>
  <si>
    <t>C70</t>
  </si>
  <si>
    <t>Meningite bacteriana</t>
  </si>
  <si>
    <t>G00.9</t>
  </si>
  <si>
    <t>Meningite tuberculosa</t>
  </si>
  <si>
    <t>Meningite viral</t>
  </si>
  <si>
    <t>A87.9</t>
  </si>
  <si>
    <t>Meningoencefalite Herpética</t>
  </si>
  <si>
    <t>B00.3</t>
  </si>
  <si>
    <t>Mesotelioma</t>
  </si>
  <si>
    <t>C45</t>
  </si>
  <si>
    <t>Metemoglobinemia</t>
  </si>
  <si>
    <t>D74</t>
  </si>
  <si>
    <t>Miastenia gravis</t>
  </si>
  <si>
    <t>Mieloma múltiplo</t>
  </si>
  <si>
    <t>Miíase</t>
  </si>
  <si>
    <t>B87</t>
  </si>
  <si>
    <t>Miocardiopatia alcoólica</t>
  </si>
  <si>
    <t>I42.6</t>
  </si>
  <si>
    <t>Miocardiopatia dilatada</t>
  </si>
  <si>
    <t>I42.0</t>
  </si>
  <si>
    <t>Miocardiopatia hipertrófica</t>
  </si>
  <si>
    <t>I42.1</t>
  </si>
  <si>
    <t>Miocardiopatia isquêmica</t>
  </si>
  <si>
    <t>Miocardite aguda</t>
  </si>
  <si>
    <t>I40</t>
  </si>
  <si>
    <t>Miocardite reumática</t>
  </si>
  <si>
    <t>Miocardite reumática aguda</t>
  </si>
  <si>
    <t>Mioglobinúria</t>
  </si>
  <si>
    <t>Miosite</t>
  </si>
  <si>
    <t>M60</t>
  </si>
  <si>
    <t>Mola hidatiforme</t>
  </si>
  <si>
    <t>O01</t>
  </si>
  <si>
    <t>Mononucleose infecciosa</t>
  </si>
  <si>
    <t>B27</t>
  </si>
  <si>
    <t>Movimentos involuntários anormais</t>
  </si>
  <si>
    <t>R25</t>
  </si>
  <si>
    <t>Movimentos Irregulares do Olho</t>
  </si>
  <si>
    <t>H55</t>
  </si>
  <si>
    <t>Nefrite túbulo-intersticial aguda</t>
  </si>
  <si>
    <t>N10</t>
  </si>
  <si>
    <t>Nefrolitíase</t>
  </si>
  <si>
    <t>N20</t>
  </si>
  <si>
    <t>Neoplasia maligna da bexiga</t>
  </si>
  <si>
    <t>C67</t>
  </si>
  <si>
    <t>Neoplasia maligna da glândula hipófise</t>
  </si>
  <si>
    <t>C75.1</t>
  </si>
  <si>
    <t>Neoplasia maligna da glândula paratireóide</t>
  </si>
  <si>
    <t>Neoplasia maligna da glândula pineal</t>
  </si>
  <si>
    <t>Neoplasia maligna da glândula supra-renal</t>
  </si>
  <si>
    <t>C74</t>
  </si>
  <si>
    <t>Neoplasia maligna da glândula tireóide</t>
  </si>
  <si>
    <t>C73</t>
  </si>
  <si>
    <t>Neoplasia maligna da junção retossigmóide</t>
  </si>
  <si>
    <t>C19</t>
  </si>
  <si>
    <t>Neoplasia maligna da laringe</t>
  </si>
  <si>
    <t>C32</t>
  </si>
  <si>
    <t>Neoplasia maligna da mama</t>
  </si>
  <si>
    <t>C50</t>
  </si>
  <si>
    <t>Neoplasia maligna da medula espinhal</t>
  </si>
  <si>
    <t>Neoplasia maligna da pelve renal</t>
  </si>
  <si>
    <t>C65</t>
  </si>
  <si>
    <t>Neoplasia maligna da próstata</t>
  </si>
  <si>
    <t>C61</t>
  </si>
  <si>
    <t>Neoplasia maligna da vesícula biliar</t>
  </si>
  <si>
    <t>C23</t>
  </si>
  <si>
    <t>Neoplasia maligna da vulva</t>
  </si>
  <si>
    <t>C51</t>
  </si>
  <si>
    <t>Neoplasia maligna das meninges</t>
  </si>
  <si>
    <t>Neoplasia maligna do ânus e do canal anal</t>
  </si>
  <si>
    <t>C21</t>
  </si>
  <si>
    <t>Neoplasia maligna do colo do útero</t>
  </si>
  <si>
    <t>C53</t>
  </si>
  <si>
    <t>Neoplasia maligna do cólon</t>
  </si>
  <si>
    <t>C18</t>
  </si>
  <si>
    <t>Neoplasia maligna do conduto craniofaríngeo</t>
  </si>
  <si>
    <t>Neoplasia maligna do coração, mediastino e pleura</t>
  </si>
  <si>
    <t>C38</t>
  </si>
  <si>
    <t>Neoplasia maligna do encéfalo</t>
  </si>
  <si>
    <t>C71</t>
  </si>
  <si>
    <t>Neoplasia maligna do esôfago</t>
  </si>
  <si>
    <t>C15</t>
  </si>
  <si>
    <t>Neoplasia maligna do estômago</t>
  </si>
  <si>
    <t>C16</t>
  </si>
  <si>
    <t>Neoplasia maligna do fígado e das vias biliares intra-hepáticas</t>
  </si>
  <si>
    <t>C22</t>
  </si>
  <si>
    <t>Neoplasia maligna do intestino delgado</t>
  </si>
  <si>
    <t>C17</t>
  </si>
  <si>
    <t>Neoplasia maligna do ovário</t>
  </si>
  <si>
    <t>C56</t>
  </si>
  <si>
    <t>Neoplasia maligna do pâncreas</t>
  </si>
  <si>
    <t>C25</t>
  </si>
  <si>
    <t>Neoplasia maligna do pênis</t>
  </si>
  <si>
    <t>C60</t>
  </si>
  <si>
    <t>Neoplasia maligna do reto</t>
  </si>
  <si>
    <t>C20</t>
  </si>
  <si>
    <t>Neoplasia maligna do rim</t>
  </si>
  <si>
    <t>C64</t>
  </si>
  <si>
    <t>Neoplasia maligna dos brônquios e dos pulmões</t>
  </si>
  <si>
    <t>C34</t>
  </si>
  <si>
    <t>Neoplasia maligna dos testículos</t>
  </si>
  <si>
    <t>C62</t>
  </si>
  <si>
    <t>Neurite óptica</t>
  </si>
  <si>
    <t>H46</t>
  </si>
  <si>
    <t>Neutropenia</t>
  </si>
  <si>
    <t>Neutropenia Febril</t>
  </si>
  <si>
    <t>Nevralgia do trigêmeo</t>
  </si>
  <si>
    <t>Nistagmo</t>
  </si>
  <si>
    <t>Obesidade</t>
  </si>
  <si>
    <t>E66</t>
  </si>
  <si>
    <t>Oligúria</t>
  </si>
  <si>
    <t>Orquite e epididimite</t>
  </si>
  <si>
    <t>N45</t>
  </si>
  <si>
    <t>Osteomielite</t>
  </si>
  <si>
    <t>M86</t>
  </si>
  <si>
    <t>Otalgia</t>
  </si>
  <si>
    <t>Otite externa</t>
  </si>
  <si>
    <t>H60</t>
  </si>
  <si>
    <t>Otite média</t>
  </si>
  <si>
    <t>H66</t>
  </si>
  <si>
    <t>PAF</t>
  </si>
  <si>
    <t>Palidez</t>
  </si>
  <si>
    <t>Pancreatite aguda</t>
  </si>
  <si>
    <t>K85</t>
  </si>
  <si>
    <t>Pancreatite crônica</t>
  </si>
  <si>
    <t>K86.1</t>
  </si>
  <si>
    <t>Pancreatite crônica induzida por álcool</t>
  </si>
  <si>
    <t>Paracoccidioidomicose</t>
  </si>
  <si>
    <t>B41</t>
  </si>
  <si>
    <t>Parada cardíaca</t>
  </si>
  <si>
    <t>I46</t>
  </si>
  <si>
    <t>Paralisia cerebral</t>
  </si>
  <si>
    <t>G80</t>
  </si>
  <si>
    <t>Paralisia facial</t>
  </si>
  <si>
    <t>G51.0</t>
  </si>
  <si>
    <t>Paraplegia e tetraplegia</t>
  </si>
  <si>
    <t>G82</t>
  </si>
  <si>
    <t>Pediculose</t>
  </si>
  <si>
    <t>B85</t>
  </si>
  <si>
    <t>Pênfigo</t>
  </si>
  <si>
    <t>L10</t>
  </si>
  <si>
    <t>Perfuração da membrana do tímpano</t>
  </si>
  <si>
    <t>H72</t>
  </si>
  <si>
    <t>Pericardite aguda</t>
  </si>
  <si>
    <t>I30</t>
  </si>
  <si>
    <t>Peritonite</t>
  </si>
  <si>
    <t>K65</t>
  </si>
  <si>
    <t>Peste bubônica</t>
  </si>
  <si>
    <t>Petéquias</t>
  </si>
  <si>
    <t>Plaquetopenia</t>
  </si>
  <si>
    <t>D69.6</t>
  </si>
  <si>
    <t>Pneumocistose</t>
  </si>
  <si>
    <t>B59</t>
  </si>
  <si>
    <t>Pneumoconiose</t>
  </si>
  <si>
    <t>J64</t>
  </si>
  <si>
    <t>Pneumonia</t>
  </si>
  <si>
    <t>J18</t>
  </si>
  <si>
    <t>Pneumotórax</t>
  </si>
  <si>
    <t>J93</t>
  </si>
  <si>
    <t>Poliarterite nodosa</t>
  </si>
  <si>
    <t>Policitemia vera</t>
  </si>
  <si>
    <t>D45</t>
  </si>
  <si>
    <t>Polidipsia</t>
  </si>
  <si>
    <t>Polifagia</t>
  </si>
  <si>
    <t>Polineuropatia diabética</t>
  </si>
  <si>
    <t>Poliomielite</t>
  </si>
  <si>
    <t>B91</t>
  </si>
  <si>
    <t>Poliúria</t>
  </si>
  <si>
    <t>R35</t>
  </si>
  <si>
    <t>Pré-eclâmpsia</t>
  </si>
  <si>
    <t>O14.9</t>
  </si>
  <si>
    <t>Priapismo</t>
  </si>
  <si>
    <t>Projéteis de armas de fogo</t>
  </si>
  <si>
    <t>Prolapso da válvula mitral</t>
  </si>
  <si>
    <t>I34</t>
  </si>
  <si>
    <t>Prolapso retal</t>
  </si>
  <si>
    <t>Prostatite aguda</t>
  </si>
  <si>
    <t>Psicose</t>
  </si>
  <si>
    <t>F29</t>
  </si>
  <si>
    <t>Psoríase</t>
  </si>
  <si>
    <t>L40</t>
  </si>
  <si>
    <t>Ptose palpebral</t>
  </si>
  <si>
    <t>H02.4</t>
  </si>
  <si>
    <t>Púrpura trombocitopênica idiopática</t>
  </si>
  <si>
    <t>Queimadura</t>
  </si>
  <si>
    <t>T30.0</t>
  </si>
  <si>
    <t>Queimadura de 1º Grau</t>
  </si>
  <si>
    <t>Queimadura de 2º Grau</t>
  </si>
  <si>
    <t>Queimadura de 3º Grau</t>
  </si>
  <si>
    <t>Raiva</t>
  </si>
  <si>
    <t>A82.9</t>
  </si>
  <si>
    <t>Reação de incompatibilidade ABO</t>
  </si>
  <si>
    <t>Reação de incompatibilidade Rh</t>
  </si>
  <si>
    <t>Retinopatia diabética</t>
  </si>
  <si>
    <t>Retocolite ulcerativa</t>
  </si>
  <si>
    <t>K51</t>
  </si>
  <si>
    <t>Rinite alérgica</t>
  </si>
  <si>
    <t>J30</t>
  </si>
  <si>
    <t>Rosácea</t>
  </si>
  <si>
    <t>L71</t>
  </si>
  <si>
    <t>Rubéola</t>
  </si>
  <si>
    <t>B06</t>
  </si>
  <si>
    <t>Rubor</t>
  </si>
  <si>
    <t>Salmonelose</t>
  </si>
  <si>
    <t>A02.9</t>
  </si>
  <si>
    <t>Salpingite e obstrução da trompa de Eustáquio</t>
  </si>
  <si>
    <t>H68</t>
  </si>
  <si>
    <t>Salpingite e ooforite</t>
  </si>
  <si>
    <t>N70</t>
  </si>
  <si>
    <t>SARA</t>
  </si>
  <si>
    <t>J80</t>
  </si>
  <si>
    <t>Sarampo</t>
  </si>
  <si>
    <t>B05</t>
  </si>
  <si>
    <t>Sarcoidose</t>
  </si>
  <si>
    <t>D86</t>
  </si>
  <si>
    <t>Sarcoma de Kaposi</t>
  </si>
  <si>
    <t>C46</t>
  </si>
  <si>
    <t>Sepse</t>
  </si>
  <si>
    <t>A41.9</t>
  </si>
  <si>
    <t>Sepse por Candida</t>
  </si>
  <si>
    <t>B37.7</t>
  </si>
  <si>
    <t>Sepse por cateter</t>
  </si>
  <si>
    <t>Sepse Pulmonar</t>
  </si>
  <si>
    <t>Sepse Urinária</t>
  </si>
  <si>
    <t>Septicemia</t>
  </si>
  <si>
    <t>Seqüelas de doenças cerebrovasculares</t>
  </si>
  <si>
    <t>I69</t>
  </si>
  <si>
    <t>Shiguelose</t>
  </si>
  <si>
    <t>A03</t>
  </si>
  <si>
    <t>Shiguelose não especificada</t>
  </si>
  <si>
    <t>SIADH</t>
  </si>
  <si>
    <t>E22.2</t>
  </si>
  <si>
    <t>SIDA</t>
  </si>
  <si>
    <t>Sífilis</t>
  </si>
  <si>
    <t>A53.9</t>
  </si>
  <si>
    <t>Síncope</t>
  </si>
  <si>
    <t>R55</t>
  </si>
  <si>
    <t>Síndrome de Budd-Chiari</t>
  </si>
  <si>
    <t>Síndrome de Cushing</t>
  </si>
  <si>
    <t>E24</t>
  </si>
  <si>
    <t>Síndrome de déficit da atenção</t>
  </si>
  <si>
    <t>F90.0</t>
  </si>
  <si>
    <t>Síndrome de Down</t>
  </si>
  <si>
    <t>Q90</t>
  </si>
  <si>
    <t>Síndrome de Dressler</t>
  </si>
  <si>
    <t>Síndrome de Felty</t>
  </si>
  <si>
    <t>Síndrome de Guillain-Barré</t>
  </si>
  <si>
    <t>Síndrome de má-absorção intestinal</t>
  </si>
  <si>
    <t>K90</t>
  </si>
  <si>
    <t>Síndrome de Mallory-Weiss</t>
  </si>
  <si>
    <t>K22.6</t>
  </si>
  <si>
    <t>Síndrome de Marfan</t>
  </si>
  <si>
    <t>Síndrome de Mendelson</t>
  </si>
  <si>
    <t>Síndrome de Ménière</t>
  </si>
  <si>
    <t>H81.0</t>
  </si>
  <si>
    <t>Síndrome de pré-excitação</t>
  </si>
  <si>
    <t>Síndrome de Raynaud</t>
  </si>
  <si>
    <t>Síndrome de Takayasu</t>
  </si>
  <si>
    <t>M31.4</t>
  </si>
  <si>
    <t>Síndrome de Turner</t>
  </si>
  <si>
    <t>Q96</t>
  </si>
  <si>
    <t>Síndrome do choque tóxico</t>
  </si>
  <si>
    <t>Síndrome do cólon irritável</t>
  </si>
  <si>
    <t>K58</t>
  </si>
  <si>
    <t>Síndrome do nó sinusal</t>
  </si>
  <si>
    <t>Síndrome do túnel do carpo</t>
  </si>
  <si>
    <t>Síndrome hepatorrenal</t>
  </si>
  <si>
    <t>Síndrome nefrítica aguda</t>
  </si>
  <si>
    <t>N00</t>
  </si>
  <si>
    <t>Síndrome nefrótica</t>
  </si>
  <si>
    <t>N04</t>
  </si>
  <si>
    <t>Síndrome Urêmica</t>
  </si>
  <si>
    <t>Sinovite e tenossinovite</t>
  </si>
  <si>
    <t>M65</t>
  </si>
  <si>
    <t>Sinusite aguda</t>
  </si>
  <si>
    <t>J01</t>
  </si>
  <si>
    <t>Sinusite crônica</t>
  </si>
  <si>
    <t>J32</t>
  </si>
  <si>
    <t>Situs inversus</t>
  </si>
  <si>
    <t>Sonolência</t>
  </si>
  <si>
    <t>Surdez</t>
  </si>
  <si>
    <t>H91.9</t>
  </si>
  <si>
    <t>Surdo-mudez</t>
  </si>
  <si>
    <t>H91.3</t>
  </si>
  <si>
    <t>Talassemia</t>
  </si>
  <si>
    <t>D56</t>
  </si>
  <si>
    <t>Taquicardia supraventricular</t>
  </si>
  <si>
    <t>Taquicardia ventricular</t>
  </si>
  <si>
    <t>TDAH</t>
  </si>
  <si>
    <t>Teníase</t>
  </si>
  <si>
    <t>B68</t>
  </si>
  <si>
    <t>Tétano</t>
  </si>
  <si>
    <t>A35</t>
  </si>
  <si>
    <t>Tireoidite</t>
  </si>
  <si>
    <t>E06</t>
  </si>
  <si>
    <t>Tireotoxicose</t>
  </si>
  <si>
    <t>Tontura</t>
  </si>
  <si>
    <t>R42</t>
  </si>
  <si>
    <t>Toxoplasmose</t>
  </si>
  <si>
    <t>B58</t>
  </si>
  <si>
    <t>Toxoplasmose Cerebral</t>
  </si>
  <si>
    <t>G05.2</t>
  </si>
  <si>
    <t>Toxoplasmose retiniana</t>
  </si>
  <si>
    <t>Traço Falcêmico</t>
  </si>
  <si>
    <t>Transtorno afetivo bipolar</t>
  </si>
  <si>
    <t>F31</t>
  </si>
  <si>
    <t>Transtorno obsessivo-compulsivo</t>
  </si>
  <si>
    <t>F42</t>
  </si>
  <si>
    <t>Transtornos falciformes</t>
  </si>
  <si>
    <t>Traumatismo intracraniano</t>
  </si>
  <si>
    <t>S06</t>
  </si>
  <si>
    <t>Tremor</t>
  </si>
  <si>
    <t>R25.1</t>
  </si>
  <si>
    <t>Tricomoníase</t>
  </si>
  <si>
    <t>A59.9</t>
  </si>
  <si>
    <t>Tromboangeíte obliterante</t>
  </si>
  <si>
    <t>I73.1</t>
  </si>
  <si>
    <t>Trombocitopenia</t>
  </si>
  <si>
    <t>Trombose da veia porta</t>
  </si>
  <si>
    <t>I81</t>
  </si>
  <si>
    <t>Tuberculose miliar</t>
  </si>
  <si>
    <t>A19</t>
  </si>
  <si>
    <t>Tuberculose Pulmonar</t>
  </si>
  <si>
    <t>A15</t>
  </si>
  <si>
    <t>Tumor Cerebral</t>
  </si>
  <si>
    <t>Tumor de Bexiga</t>
  </si>
  <si>
    <t>Tumor de Cólon</t>
  </si>
  <si>
    <t>Tumor de Esôfago</t>
  </si>
  <si>
    <t>Tumor de Próstata</t>
  </si>
  <si>
    <t>Tumor de Pulmão</t>
  </si>
  <si>
    <t>Tumor Gástrico</t>
  </si>
  <si>
    <t>Úlcera de córnea</t>
  </si>
  <si>
    <t>Úlcera de decúbito</t>
  </si>
  <si>
    <t>L89</t>
  </si>
  <si>
    <t>Úlcera de Decúbito Infectada</t>
  </si>
  <si>
    <t>L97</t>
  </si>
  <si>
    <t>Úlcera de Pressão</t>
  </si>
  <si>
    <t>Úlcera dos membros inferiores</t>
  </si>
  <si>
    <t>Úlcera duodenal</t>
  </si>
  <si>
    <t>K26</t>
  </si>
  <si>
    <t>Úlcera gástrica</t>
  </si>
  <si>
    <t>K25</t>
  </si>
  <si>
    <t>Úlcera péptica</t>
  </si>
  <si>
    <t>K27</t>
  </si>
  <si>
    <t>Úlcera Perfurada</t>
  </si>
  <si>
    <t>Uremia</t>
  </si>
  <si>
    <t>Uretrite</t>
  </si>
  <si>
    <t>N34.1</t>
  </si>
  <si>
    <t>Uretrite por Clamídia</t>
  </si>
  <si>
    <t>A56.0</t>
  </si>
  <si>
    <t>Urticária</t>
  </si>
  <si>
    <t>L50</t>
  </si>
  <si>
    <t>Varicela</t>
  </si>
  <si>
    <t>B01</t>
  </si>
  <si>
    <t>Varizes dos membros inferiores</t>
  </si>
  <si>
    <t>I83</t>
  </si>
  <si>
    <t>Varizes esofagianas</t>
  </si>
  <si>
    <t>I85</t>
  </si>
  <si>
    <t>Vasculopatia periférica</t>
  </si>
  <si>
    <t>Vitiligo</t>
  </si>
  <si>
    <t>L80</t>
  </si>
  <si>
    <t>Volvo</t>
  </si>
  <si>
    <t>Acidente vascular encefálico</t>
  </si>
  <si>
    <t>Diagnóstico</t>
  </si>
  <si>
    <t>CID 10</t>
  </si>
  <si>
    <t>Insulina</t>
  </si>
  <si>
    <t>A000</t>
  </si>
  <si>
    <t>Cólera devida a Vibrio cholerae 01, biótipo cholerae</t>
  </si>
  <si>
    <t>A001</t>
  </si>
  <si>
    <t>Cólera devida a Vibrio cholerae 01, biótipo El Tor</t>
  </si>
  <si>
    <t>A009</t>
  </si>
  <si>
    <t>Cólera não especificada</t>
  </si>
  <si>
    <t>A010</t>
  </si>
  <si>
    <t>A011</t>
  </si>
  <si>
    <t>A012</t>
  </si>
  <si>
    <t>Febre paratifóide B</t>
  </si>
  <si>
    <t>A013</t>
  </si>
  <si>
    <t>Febre paratifóide C</t>
  </si>
  <si>
    <t>A014</t>
  </si>
  <si>
    <t>Febre paratifóide não especificada</t>
  </si>
  <si>
    <t>A020</t>
  </si>
  <si>
    <t>Enterite por salmonela</t>
  </si>
  <si>
    <t>A021</t>
  </si>
  <si>
    <t>Septicemia por salmonela</t>
  </si>
  <si>
    <t>A022</t>
  </si>
  <si>
    <t>Infecções localizadas por salmonela</t>
  </si>
  <si>
    <t>A028</t>
  </si>
  <si>
    <t>Outras infecções especificadas por salmonela</t>
  </si>
  <si>
    <t>A029</t>
  </si>
  <si>
    <t>Infecção não especificada por salmonela</t>
  </si>
  <si>
    <t>A030</t>
  </si>
  <si>
    <t>Shiguelose devida a Shigella dysenteriae</t>
  </si>
  <si>
    <t>A031</t>
  </si>
  <si>
    <t>Shiguelose devida a Shigella flexneri</t>
  </si>
  <si>
    <t>A032</t>
  </si>
  <si>
    <t>Shiguelose devida a Shigella boydii</t>
  </si>
  <si>
    <t>A033</t>
  </si>
  <si>
    <t>Shiguelose devida a Shigella sonnei</t>
  </si>
  <si>
    <t>A038</t>
  </si>
  <si>
    <t>Outras shigueloses</t>
  </si>
  <si>
    <t>A039</t>
  </si>
  <si>
    <t>A040</t>
  </si>
  <si>
    <t>Infecção por Escherichia coli enteropatogênica</t>
  </si>
  <si>
    <t>A041</t>
  </si>
  <si>
    <t>Infecção por Escherichia coli enterotoxigênica</t>
  </si>
  <si>
    <t>A042</t>
  </si>
  <si>
    <t>Infecção por Escherichia coli enteroinvasiva</t>
  </si>
  <si>
    <t>A043</t>
  </si>
  <si>
    <t>Infecção por Escherichia coli enterohemorrágica</t>
  </si>
  <si>
    <t>A044</t>
  </si>
  <si>
    <t>Outras infecções intestinais por Escherichia coli</t>
  </si>
  <si>
    <t>A045</t>
  </si>
  <si>
    <t>Enterite por Campylobacter</t>
  </si>
  <si>
    <t>A046</t>
  </si>
  <si>
    <t>Enterite devida a Yersinia enterocolítica</t>
  </si>
  <si>
    <t>A047</t>
  </si>
  <si>
    <t>A048</t>
  </si>
  <si>
    <t>Outras infecções bacterianas intestinais especificadas</t>
  </si>
  <si>
    <t>A049</t>
  </si>
  <si>
    <t>Infecção intestinal bacteriana não especificada</t>
  </si>
  <si>
    <t>A050</t>
  </si>
  <si>
    <t>Intoxicação alimentar estafilocócica</t>
  </si>
  <si>
    <t>A051</t>
  </si>
  <si>
    <t>A052</t>
  </si>
  <si>
    <t>Intoxicação alimentar devida a Clostridium perfringens [Clostridium welchii]</t>
  </si>
  <si>
    <t>A053</t>
  </si>
  <si>
    <t>Intoxicação alimentar devida a Vibrio parahemolyticus</t>
  </si>
  <si>
    <t>A054</t>
  </si>
  <si>
    <t>Intoxicação alimentar devida a Bacillus cereus</t>
  </si>
  <si>
    <t>A058</t>
  </si>
  <si>
    <t>Outras intoxicações alimentares bacterianas especificadas</t>
  </si>
  <si>
    <t>A059</t>
  </si>
  <si>
    <t>Intoxicação alimentar bacteriana não especificada</t>
  </si>
  <si>
    <t>A060</t>
  </si>
  <si>
    <t>Disenteria amebiana aguda</t>
  </si>
  <si>
    <t>A061</t>
  </si>
  <si>
    <t>Amebíase intestinal crônica</t>
  </si>
  <si>
    <t>A062</t>
  </si>
  <si>
    <t>Colite amebiana não-disentérica</t>
  </si>
  <si>
    <t>A063</t>
  </si>
  <si>
    <t>Ameboma intestinal</t>
  </si>
  <si>
    <t>A064</t>
  </si>
  <si>
    <t>Abscesso amebiano do fígado</t>
  </si>
  <si>
    <t>A065</t>
  </si>
  <si>
    <t>Abscesso amebiano do pulmão</t>
  </si>
  <si>
    <t>A066</t>
  </si>
  <si>
    <t>Abscesso amebiano do cérebro</t>
  </si>
  <si>
    <t>A067</t>
  </si>
  <si>
    <t>Amebíase cutânea</t>
  </si>
  <si>
    <t>A068</t>
  </si>
  <si>
    <t>Infecção amebiana de outras localizações</t>
  </si>
  <si>
    <t>A069</t>
  </si>
  <si>
    <t>Amebíase não especificada</t>
  </si>
  <si>
    <t>A070</t>
  </si>
  <si>
    <t>Balantidíase</t>
  </si>
  <si>
    <t>A071</t>
  </si>
  <si>
    <t>Giardíase [lamblíase]</t>
  </si>
  <si>
    <t>A072</t>
  </si>
  <si>
    <t>A073</t>
  </si>
  <si>
    <t>A078</t>
  </si>
  <si>
    <t>Outras doenças intestinais especificadas por protozoários</t>
  </si>
  <si>
    <t>A079</t>
  </si>
  <si>
    <t>Doença intestinal não especificada por protozoários</t>
  </si>
  <si>
    <t>A080</t>
  </si>
  <si>
    <t>A081</t>
  </si>
  <si>
    <t>Gastroenteropatia aguda pelo agente de Norwalk</t>
  </si>
  <si>
    <t>A082</t>
  </si>
  <si>
    <t>Enterite por adenovírus</t>
  </si>
  <si>
    <t>A083</t>
  </si>
  <si>
    <t>Outras enterites virais</t>
  </si>
  <si>
    <t>A084</t>
  </si>
  <si>
    <t>Infecção intestinal devida a vírus não especificado</t>
  </si>
  <si>
    <t>A085</t>
  </si>
  <si>
    <t>Outras infecções intestinais especificadas</t>
  </si>
  <si>
    <t>Diarréia e gastroenterite de origem infecciosa presumível</t>
  </si>
  <si>
    <t>A150</t>
  </si>
  <si>
    <t>Tuberculose pulmonar, com confirmação por exame microscópico da expectoração, com ou sem cultura</t>
  </si>
  <si>
    <t>A151</t>
  </si>
  <si>
    <t>Tuberculose pulmonar, com confirmação somente por cultura</t>
  </si>
  <si>
    <t>A152</t>
  </si>
  <si>
    <t>Tuberculose pulmonar, com confirmação histológica</t>
  </si>
  <si>
    <t>A153</t>
  </si>
  <si>
    <t>Tuberculose pulmonar, com confirmação por meio não especificado</t>
  </si>
  <si>
    <t>A154</t>
  </si>
  <si>
    <t>Tuberculose dos gânglios intratorácicos, com confirmação bacteriológica e histológica</t>
  </si>
  <si>
    <t>A155</t>
  </si>
  <si>
    <t>Tuberculose da laringe, da traquéia e dos brônquios, com confirmação bacteriológica e histológica</t>
  </si>
  <si>
    <t>A156</t>
  </si>
  <si>
    <t>Pleuris tuberculoso, com confirmação bacteriológica e histológica</t>
  </si>
  <si>
    <t>A157</t>
  </si>
  <si>
    <t>Tuberculose primária das vias respiratórias, com confirmação bacteriológica e histológica</t>
  </si>
  <si>
    <t>A158</t>
  </si>
  <si>
    <t>Outras formas de tuberculose das vias respiratórias, com confirmação bacteriológica e histológica</t>
  </si>
  <si>
    <t>A159</t>
  </si>
  <si>
    <t>Tuberculose não especificada das vias respiratórias, com confirmação bacteriológica e histológica</t>
  </si>
  <si>
    <t>A160</t>
  </si>
  <si>
    <t>Tuberculose pulmonar com exames bacteriológico e histológico negativos</t>
  </si>
  <si>
    <t>A161</t>
  </si>
  <si>
    <t>Tuberculose pulmonar, sem realização de exame bacteriológico ou histológico</t>
  </si>
  <si>
    <t>A162</t>
  </si>
  <si>
    <t>Tuberculose pulmonar, sem menção de confirmação bacteriológica ou histológica</t>
  </si>
  <si>
    <t>A163</t>
  </si>
  <si>
    <t>Tuberculose dos gânglios intratorácicos, sem menção de confirmação bacteriológica ou histológica</t>
  </si>
  <si>
    <t>A164</t>
  </si>
  <si>
    <t>Tuberculose da laringe, da traquéia e dos brônquios, sem menção de confirmação bacteriológica ou histológica</t>
  </si>
  <si>
    <t>A165</t>
  </si>
  <si>
    <t>Pleurisia tuberculosa, sem menção de confirmação bacteriológica ou histológica</t>
  </si>
  <si>
    <t>A167</t>
  </si>
  <si>
    <t>Tuberculosa respiratória primária sem menção de confirmação bacteriológica ou histológica</t>
  </si>
  <si>
    <t>A168</t>
  </si>
  <si>
    <t>Outras formas de tuberculose das vias respiratórias, sem menção de confirmação bacteriológica ou histológica</t>
  </si>
  <si>
    <t>A169</t>
  </si>
  <si>
    <t>Tuberculose respiratória, não especificada, sem menção de confirmação bacteriológica ou histológica</t>
  </si>
  <si>
    <t>A170</t>
  </si>
  <si>
    <t>A171</t>
  </si>
  <si>
    <t>Tuberculoma meníngeo</t>
  </si>
  <si>
    <t>A178</t>
  </si>
  <si>
    <t>Outras tuberculoses do sistema nervoso</t>
  </si>
  <si>
    <t>A179</t>
  </si>
  <si>
    <t>Tuberculose não especificada do sistema nervoso</t>
  </si>
  <si>
    <t>A180</t>
  </si>
  <si>
    <t>Tuberculose óssea e das articulações</t>
  </si>
  <si>
    <t>A181</t>
  </si>
  <si>
    <t>Tuberculose do aparelho geniturinário</t>
  </si>
  <si>
    <t>A182</t>
  </si>
  <si>
    <t>Linfadenopatia tuberculosa periférica</t>
  </si>
  <si>
    <t>A183</t>
  </si>
  <si>
    <t>Tuberculose do intestino, do peritônio e dos gânglios mesentéricos</t>
  </si>
  <si>
    <t>A184</t>
  </si>
  <si>
    <t>Tuberculose de pele e do tecido celular subcutâneo</t>
  </si>
  <si>
    <t>A185</t>
  </si>
  <si>
    <t>Tuberculose do olho</t>
  </si>
  <si>
    <t>A186</t>
  </si>
  <si>
    <t>Tuberculose do ouvido</t>
  </si>
  <si>
    <t>A187</t>
  </si>
  <si>
    <t>Tuberculose das supra-renais</t>
  </si>
  <si>
    <t>A188</t>
  </si>
  <si>
    <t>Tuberculose de outros órgãos especificados</t>
  </si>
  <si>
    <t>A190</t>
  </si>
  <si>
    <t>Tuberculose miliar aguda de localização única e especificada</t>
  </si>
  <si>
    <t>A191</t>
  </si>
  <si>
    <t>Tuberculose miliar aguda de múltiplas localizações</t>
  </si>
  <si>
    <t>A192</t>
  </si>
  <si>
    <t>Tuberculose miliar aguda não especificada</t>
  </si>
  <si>
    <t>A198</t>
  </si>
  <si>
    <t>Outras tuberculoses miliares</t>
  </si>
  <si>
    <t>A199</t>
  </si>
  <si>
    <t>Tuberculose miliar não especificada</t>
  </si>
  <si>
    <t>A200</t>
  </si>
  <si>
    <t>A201</t>
  </si>
  <si>
    <t>Peste celulocutânea</t>
  </si>
  <si>
    <t>A202</t>
  </si>
  <si>
    <t>Peste pneumônica</t>
  </si>
  <si>
    <t>A203</t>
  </si>
  <si>
    <t>Peste meníngea</t>
  </si>
  <si>
    <t>A207</t>
  </si>
  <si>
    <t>Peste septicêmica</t>
  </si>
  <si>
    <t>A208</t>
  </si>
  <si>
    <t>Outras formas de peste</t>
  </si>
  <si>
    <t>A209</t>
  </si>
  <si>
    <t>Peste, forma não especificada</t>
  </si>
  <si>
    <t>A210</t>
  </si>
  <si>
    <t>Tularemia ulceroglandular</t>
  </si>
  <si>
    <t>A211</t>
  </si>
  <si>
    <t>Tularemia oculoglandular</t>
  </si>
  <si>
    <t>A212</t>
  </si>
  <si>
    <t>Tularemia pulmonar</t>
  </si>
  <si>
    <t>A213</t>
  </si>
  <si>
    <t>Tularemia gastrointestinal</t>
  </si>
  <si>
    <t>A217</t>
  </si>
  <si>
    <t>Tularemia generalizada</t>
  </si>
  <si>
    <t>A218</t>
  </si>
  <si>
    <t>Outras formas de tularemia</t>
  </si>
  <si>
    <t>A219</t>
  </si>
  <si>
    <t>Tularemia, forma não especificada</t>
  </si>
  <si>
    <t>A220</t>
  </si>
  <si>
    <t>Carbúnculo cutâneo</t>
  </si>
  <si>
    <t>A221</t>
  </si>
  <si>
    <t>Carbúnculo pulmonar</t>
  </si>
  <si>
    <t>A222</t>
  </si>
  <si>
    <t>Carbúnculo gastrointestinal</t>
  </si>
  <si>
    <t>A227</t>
  </si>
  <si>
    <t>Septicemia carbunculosa</t>
  </si>
  <si>
    <t>A228</t>
  </si>
  <si>
    <t>Outras formas de carbúnculo</t>
  </si>
  <si>
    <t>A229</t>
  </si>
  <si>
    <t>Carbúnculo, forma não especificada</t>
  </si>
  <si>
    <t>A230</t>
  </si>
  <si>
    <t>Brucelose por Brucella melitensis</t>
  </si>
  <si>
    <t>A231</t>
  </si>
  <si>
    <t>Brucelose por Brucella abortus</t>
  </si>
  <si>
    <t>A232</t>
  </si>
  <si>
    <t>Brucelose por Brucella suis</t>
  </si>
  <si>
    <t>A233</t>
  </si>
  <si>
    <t>Brucelose por Brucella canis</t>
  </si>
  <si>
    <t>A238</t>
  </si>
  <si>
    <t>Outras bruceloses</t>
  </si>
  <si>
    <t>A239</t>
  </si>
  <si>
    <t>Brucelose não especificada</t>
  </si>
  <si>
    <t>A240</t>
  </si>
  <si>
    <t>Mormo</t>
  </si>
  <si>
    <t>A241</t>
  </si>
  <si>
    <t>Melioidose aguda e fulminante</t>
  </si>
  <si>
    <t>A242</t>
  </si>
  <si>
    <t>Melioidose subaguda e crônica</t>
  </si>
  <si>
    <t>A243</t>
  </si>
  <si>
    <t>Outras melioidoses</t>
  </si>
  <si>
    <t>A244</t>
  </si>
  <si>
    <t>Melioidose não especificada</t>
  </si>
  <si>
    <t>A250</t>
  </si>
  <si>
    <t>Espirilose</t>
  </si>
  <si>
    <t>A251</t>
  </si>
  <si>
    <t>Estreptobacilose</t>
  </si>
  <si>
    <t>A259</t>
  </si>
  <si>
    <t>Febre transmitida por mordedura de rato, tipo não especificado</t>
  </si>
  <si>
    <t>A260</t>
  </si>
  <si>
    <t>Erisipelóide cutâneo</t>
  </si>
  <si>
    <t>A267</t>
  </si>
  <si>
    <t>Septicemia por Erysipelothrix</t>
  </si>
  <si>
    <t>A268</t>
  </si>
  <si>
    <t>Outras formas de erisipelóide</t>
  </si>
  <si>
    <t>A269</t>
  </si>
  <si>
    <t>Erisipelóide não especificado</t>
  </si>
  <si>
    <t>A270</t>
  </si>
  <si>
    <t>Leptopirose icterohemorrágica</t>
  </si>
  <si>
    <t>A278</t>
  </si>
  <si>
    <t>Outras formas de leptospirose</t>
  </si>
  <si>
    <t>A279</t>
  </si>
  <si>
    <t>Leptospirose não especificada</t>
  </si>
  <si>
    <t>A280</t>
  </si>
  <si>
    <t>Pasteurelose</t>
  </si>
  <si>
    <t>A281</t>
  </si>
  <si>
    <t>A282</t>
  </si>
  <si>
    <t>Yersiniose extra-intestinal</t>
  </si>
  <si>
    <t>A288</t>
  </si>
  <si>
    <t>Outras doenças bacterianas zoonóticas especificadas não classificadas em outra parte</t>
  </si>
  <si>
    <t>A289</t>
  </si>
  <si>
    <t>Doença bacteriana zoonótica não especificada</t>
  </si>
  <si>
    <t>A300</t>
  </si>
  <si>
    <t>Hanseníase [lepra] indeterminada</t>
  </si>
  <si>
    <t>A301</t>
  </si>
  <si>
    <t>Hanseníase [lepra] tuberculóide</t>
  </si>
  <si>
    <t>A302</t>
  </si>
  <si>
    <t>Hanseníase [lepra] tuberculóide borderline</t>
  </si>
  <si>
    <t>A303</t>
  </si>
  <si>
    <t>Hanseníase [lepra] dimorfa</t>
  </si>
  <si>
    <t>A304</t>
  </si>
  <si>
    <t>Hanseníase [lepra] lepromatosa borderline</t>
  </si>
  <si>
    <t>A305</t>
  </si>
  <si>
    <t>Hanseníase [lepra] lepromatosa</t>
  </si>
  <si>
    <t>A308</t>
  </si>
  <si>
    <t>Outras formas de hanseníase [lepra]</t>
  </si>
  <si>
    <t>A309</t>
  </si>
  <si>
    <t>Hanseníase [lepra] não especificada</t>
  </si>
  <si>
    <t>A310</t>
  </si>
  <si>
    <t>Infecção pulmonar micobacteriana</t>
  </si>
  <si>
    <t>A311</t>
  </si>
  <si>
    <t>Infecção cutânea micobacteriana</t>
  </si>
  <si>
    <t>A318</t>
  </si>
  <si>
    <t>Outras infecções micobacterianas</t>
  </si>
  <si>
    <t>A319</t>
  </si>
  <si>
    <t>Infecção micobacteriana não especificada</t>
  </si>
  <si>
    <t>A320</t>
  </si>
  <si>
    <t>Listeriose cutânea</t>
  </si>
  <si>
    <t>A321</t>
  </si>
  <si>
    <t>Meningite e meningoencefalite por listéria</t>
  </si>
  <si>
    <t>A327</t>
  </si>
  <si>
    <t>Septicemia listeriótica</t>
  </si>
  <si>
    <t>A328</t>
  </si>
  <si>
    <t>Outras formas de listeriose</t>
  </si>
  <si>
    <t>A329</t>
  </si>
  <si>
    <t>Listeriose não especificada</t>
  </si>
  <si>
    <t>A33</t>
  </si>
  <si>
    <t>Tétano do recém-nascido [neonatal]</t>
  </si>
  <si>
    <t>A34</t>
  </si>
  <si>
    <t>Tétano obstétrico</t>
  </si>
  <si>
    <t>Outros tipos de tétano</t>
  </si>
  <si>
    <t>A360</t>
  </si>
  <si>
    <t>Difteria faríngea</t>
  </si>
  <si>
    <t>A361</t>
  </si>
  <si>
    <t>Difteria nasofaríngea</t>
  </si>
  <si>
    <t>A362</t>
  </si>
  <si>
    <t>Difteria laríngea</t>
  </si>
  <si>
    <t>A363</t>
  </si>
  <si>
    <t>Difteria cutânea</t>
  </si>
  <si>
    <t>A368</t>
  </si>
  <si>
    <t>Outras formas de difteria</t>
  </si>
  <si>
    <t>A369</t>
  </si>
  <si>
    <t>Difteria não especificada</t>
  </si>
  <si>
    <t>A370</t>
  </si>
  <si>
    <t>Coqueluche por Bordetella pertussis</t>
  </si>
  <si>
    <t>A371</t>
  </si>
  <si>
    <t>Coqueluche por Bordetella parapertussis</t>
  </si>
  <si>
    <t>A378</t>
  </si>
  <si>
    <t>Coqueluche por outras espécies da Bordetella</t>
  </si>
  <si>
    <t>A379</t>
  </si>
  <si>
    <t>Coqueluche não especificada</t>
  </si>
  <si>
    <t>A390</t>
  </si>
  <si>
    <t>Meningite meningocócica</t>
  </si>
  <si>
    <t>A391</t>
  </si>
  <si>
    <t>Síndrome de Waterhouse-Friderichsen</t>
  </si>
  <si>
    <t>A392</t>
  </si>
  <si>
    <t>Meningococcemia aguda</t>
  </si>
  <si>
    <t>A393</t>
  </si>
  <si>
    <t>Meningococcemia crônica</t>
  </si>
  <si>
    <t>A394</t>
  </si>
  <si>
    <t>Meningococcemia não especificada</t>
  </si>
  <si>
    <t>A395</t>
  </si>
  <si>
    <t>Cardite por meningococos</t>
  </si>
  <si>
    <t>A398</t>
  </si>
  <si>
    <t>Outras infecções por meningococos</t>
  </si>
  <si>
    <t>A399</t>
  </si>
  <si>
    <t>Infecção meningocócica não especificada</t>
  </si>
  <si>
    <t>A400</t>
  </si>
  <si>
    <t>Septicemia por Streptococcus do grupo A</t>
  </si>
  <si>
    <t>A401</t>
  </si>
  <si>
    <t>Septicemia por Streptococcus do grupo B</t>
  </si>
  <si>
    <t>A402</t>
  </si>
  <si>
    <t>Septicemia por Streptococcus do grupo D</t>
  </si>
  <si>
    <t>A403</t>
  </si>
  <si>
    <t>Septicemia por Streptococcus pneumonia</t>
  </si>
  <si>
    <t>A408</t>
  </si>
  <si>
    <t>Outras septicemias estreptocócicas</t>
  </si>
  <si>
    <t>A409</t>
  </si>
  <si>
    <t>Septicemia estreptocócica não especificada</t>
  </si>
  <si>
    <t>A410</t>
  </si>
  <si>
    <t>Septicemia por Staphylococcus aureus</t>
  </si>
  <si>
    <t>A411</t>
  </si>
  <si>
    <t>Septicemia por outros estafilococos especificados</t>
  </si>
  <si>
    <t>A412</t>
  </si>
  <si>
    <t>Septicemia por estafilococos não especificados</t>
  </si>
  <si>
    <t>A413</t>
  </si>
  <si>
    <t>Septicemia por Haemophilus influenzae</t>
  </si>
  <si>
    <t>A414</t>
  </si>
  <si>
    <t>Septicemia por anaeróbios</t>
  </si>
  <si>
    <t>A415</t>
  </si>
  <si>
    <t>Septicemia por outros microorganismos gram-negativos</t>
  </si>
  <si>
    <t>A418</t>
  </si>
  <si>
    <t>Outras septicemias especificadas</t>
  </si>
  <si>
    <t>A419</t>
  </si>
  <si>
    <t>Septicemia não especificada</t>
  </si>
  <si>
    <t>A420</t>
  </si>
  <si>
    <t>Actinomicose pulmonar</t>
  </si>
  <si>
    <t>A421</t>
  </si>
  <si>
    <t>Actinomicose abdominal</t>
  </si>
  <si>
    <t>A422</t>
  </si>
  <si>
    <t>Actinomicose cervicofacial</t>
  </si>
  <si>
    <t>A427</t>
  </si>
  <si>
    <t>Septicemia actinomicótica</t>
  </si>
  <si>
    <t>A428</t>
  </si>
  <si>
    <t>Outras formas de actinomicose</t>
  </si>
  <si>
    <t>A429</t>
  </si>
  <si>
    <t>Actinomicose não especificada</t>
  </si>
  <si>
    <t>A430</t>
  </si>
  <si>
    <t>Nocardiose pulmonar</t>
  </si>
  <si>
    <t>A431</t>
  </si>
  <si>
    <t>Nocardiose cutânea</t>
  </si>
  <si>
    <t>A438</t>
  </si>
  <si>
    <t>Outras formas de nocardiose</t>
  </si>
  <si>
    <t>A439</t>
  </si>
  <si>
    <t>Nocardiose não especificada</t>
  </si>
  <si>
    <t>A440</t>
  </si>
  <si>
    <t>Bartonelose sistêmica</t>
  </si>
  <si>
    <t>A441</t>
  </si>
  <si>
    <t>Bartonelose cutânea e cutâneo-mucosa</t>
  </si>
  <si>
    <t>A448</t>
  </si>
  <si>
    <t>Outras formas de bartonelose</t>
  </si>
  <si>
    <t>A449</t>
  </si>
  <si>
    <t>Bartonelose não especificada</t>
  </si>
  <si>
    <t>A480</t>
  </si>
  <si>
    <t>A481</t>
  </si>
  <si>
    <t>A482</t>
  </si>
  <si>
    <t>Doença dos legionários não-pneumônica [febre de Pontiac]</t>
  </si>
  <si>
    <t>A483</t>
  </si>
  <si>
    <t>A484</t>
  </si>
  <si>
    <t>Febre purpúrica do Brasil</t>
  </si>
  <si>
    <t>A488</t>
  </si>
  <si>
    <t>Outras doenças bacterianas especificadas</t>
  </si>
  <si>
    <t>A490</t>
  </si>
  <si>
    <t>Infecção estafilocócica de localização não especificada</t>
  </si>
  <si>
    <t>A491</t>
  </si>
  <si>
    <t>Infecção estreptocócica de localização não especificada</t>
  </si>
  <si>
    <t>A492</t>
  </si>
  <si>
    <t>Infecção por Haemophilus influenzae de localização não especificada</t>
  </si>
  <si>
    <t>A493</t>
  </si>
  <si>
    <t>Infecção por Mycoplasma de localização não especificada</t>
  </si>
  <si>
    <t>A498</t>
  </si>
  <si>
    <t>Outras infecções bacterianas de localização não especificada</t>
  </si>
  <si>
    <t>A499</t>
  </si>
  <si>
    <t>A500</t>
  </si>
  <si>
    <t>Sífilis congênita precoce sintomática</t>
  </si>
  <si>
    <t>A501</t>
  </si>
  <si>
    <t>Sífilis congênita precoce, forma latente</t>
  </si>
  <si>
    <t>A502</t>
  </si>
  <si>
    <t>Sífilis congênita precoce não especificada</t>
  </si>
  <si>
    <t>A503</t>
  </si>
  <si>
    <t>Oculopatia sifilítica congênita tardia</t>
  </si>
  <si>
    <t>A504</t>
  </si>
  <si>
    <t>Neurossífilis congênita tardia [neurossífilis juvenil]</t>
  </si>
  <si>
    <t>A505</t>
  </si>
  <si>
    <t>Outras formas tardias e sintomáticas da sífilis congênita</t>
  </si>
  <si>
    <t>A506</t>
  </si>
  <si>
    <t>Sífilis congênita tardia latente</t>
  </si>
  <si>
    <t>A507</t>
  </si>
  <si>
    <t>Sífilis congênita tardia não especificada</t>
  </si>
  <si>
    <t>A509</t>
  </si>
  <si>
    <t>Sífilis congênita não especificada</t>
  </si>
  <si>
    <t>A510</t>
  </si>
  <si>
    <t>Sífilis genital primária</t>
  </si>
  <si>
    <t>A511</t>
  </si>
  <si>
    <t>Sífilis anal primária</t>
  </si>
  <si>
    <t>A512</t>
  </si>
  <si>
    <t>Sífilis primária de outras localizações</t>
  </si>
  <si>
    <t>A513</t>
  </si>
  <si>
    <t>Sífilis secundária da pele e das mucosas</t>
  </si>
  <si>
    <t>A514</t>
  </si>
  <si>
    <t>Outras formas de sífilis secundária</t>
  </si>
  <si>
    <t>A515</t>
  </si>
  <si>
    <t>Sífilis precoce latente</t>
  </si>
  <si>
    <t>A519</t>
  </si>
  <si>
    <t>Sífilis precoce não especificada</t>
  </si>
  <si>
    <t>A520</t>
  </si>
  <si>
    <t>Sífilis cardiovascular</t>
  </si>
  <si>
    <t>A521</t>
  </si>
  <si>
    <t>Neurossífilis sintomática</t>
  </si>
  <si>
    <t>A522</t>
  </si>
  <si>
    <t>Neurossífilis assintomática</t>
  </si>
  <si>
    <t>A523</t>
  </si>
  <si>
    <t>Neurossífilis não especificada</t>
  </si>
  <si>
    <t>A527</t>
  </si>
  <si>
    <t>Outras formas de sífilis tardia sintomática</t>
  </si>
  <si>
    <t>A528</t>
  </si>
  <si>
    <t>Sífilis tardia latente</t>
  </si>
  <si>
    <t>A529</t>
  </si>
  <si>
    <t>Sífilis tardia não especificada</t>
  </si>
  <si>
    <t>A530</t>
  </si>
  <si>
    <t>Sífilis latente, não especificada se recente ou tardia</t>
  </si>
  <si>
    <t>A539</t>
  </si>
  <si>
    <t>Sífilis não especificada</t>
  </si>
  <si>
    <t>A540</t>
  </si>
  <si>
    <t>Infecção gonocócica do trato geniturinário inferior, sem abscesso periuretral ou das glândulas acessórias</t>
  </si>
  <si>
    <t>A541</t>
  </si>
  <si>
    <t>Infecção gonocócica do trato geniturinário inferior, com abscesso periuretral ou das glândulas acessórias</t>
  </si>
  <si>
    <t>A542</t>
  </si>
  <si>
    <t>Pelviperitonite gonocócica e outras infecções geniturinárias gonocócicas</t>
  </si>
  <si>
    <t>A543</t>
  </si>
  <si>
    <t>Infecção gonocócica do olho</t>
  </si>
  <si>
    <t>A544</t>
  </si>
  <si>
    <t>Infecção gonocócica do sistema músculo-esquelético</t>
  </si>
  <si>
    <t>A545</t>
  </si>
  <si>
    <t>Faringite gonocócica</t>
  </si>
  <si>
    <t>A546</t>
  </si>
  <si>
    <t>Infecção gonocócica do ânus ou do reto</t>
  </si>
  <si>
    <t>A548</t>
  </si>
  <si>
    <t>Outras infecções gonocócicas</t>
  </si>
  <si>
    <t>A549</t>
  </si>
  <si>
    <t>Infecção gonocócica não especificada</t>
  </si>
  <si>
    <t>Linfogranuloma (venéreo) por clamídia</t>
  </si>
  <si>
    <t>A560</t>
  </si>
  <si>
    <t>Infecções por clamídias do trato geniturinário inferior</t>
  </si>
  <si>
    <t>A561</t>
  </si>
  <si>
    <t>Infecção por clamídias, pelviperitonial e de outros órgãos geniturinários</t>
  </si>
  <si>
    <t>A562</t>
  </si>
  <si>
    <t>Infecção por clamídias do trato geniturinário, localização não especificada</t>
  </si>
  <si>
    <t>A563</t>
  </si>
  <si>
    <t>Infecção do ânus e do reto por clamídias</t>
  </si>
  <si>
    <t>A564</t>
  </si>
  <si>
    <t>Infecção da faringe por clamídias</t>
  </si>
  <si>
    <t>A568</t>
  </si>
  <si>
    <t>Infecção por clamídias transmitida por via sexual, de outras localizações</t>
  </si>
  <si>
    <t>Granuloma inguinal</t>
  </si>
  <si>
    <t>A590</t>
  </si>
  <si>
    <t>Tricomoníase urogenital</t>
  </si>
  <si>
    <t>A598</t>
  </si>
  <si>
    <t>Outras localizações de tricomoníase</t>
  </si>
  <si>
    <t>A599</t>
  </si>
  <si>
    <t>Tricomoníase não especificada</t>
  </si>
  <si>
    <t>A600</t>
  </si>
  <si>
    <t>Infecção dos órgãos genitais e do trato geniturinário pelo vírus do herpes</t>
  </si>
  <si>
    <t>A601</t>
  </si>
  <si>
    <t>Infecção da margem cutânea do ânus e do reto pelo vírus do herpes</t>
  </si>
  <si>
    <t>A609</t>
  </si>
  <si>
    <t>Infecção anogenital não especificada pelo vírus do herpes</t>
  </si>
  <si>
    <t>A630</t>
  </si>
  <si>
    <t>Verrugas anogenitais (venéreas)</t>
  </si>
  <si>
    <t>A638</t>
  </si>
  <si>
    <t>Outras doenças especificadas de transmissão predominantemente sexual</t>
  </si>
  <si>
    <t>A64</t>
  </si>
  <si>
    <t>Doenças sexualmente transmitidas, não especificadas</t>
  </si>
  <si>
    <t>A65</t>
  </si>
  <si>
    <t>Sífilis não-venérea</t>
  </si>
  <si>
    <t>A660</t>
  </si>
  <si>
    <t>Lesões iniciais da bouba</t>
  </si>
  <si>
    <t>A661</t>
  </si>
  <si>
    <t>Papilomas múltiplos e bouba plantar úmida (cravo de bouba)</t>
  </si>
  <si>
    <t>A662</t>
  </si>
  <si>
    <t>Outras lesões cutâneas precoces da bouba</t>
  </si>
  <si>
    <t>A663</t>
  </si>
  <si>
    <t>Hiperceratose devida a bouba</t>
  </si>
  <si>
    <t>A664</t>
  </si>
  <si>
    <t>Gomas e úlceras devidas à bouba</t>
  </si>
  <si>
    <t>A665</t>
  </si>
  <si>
    <t>Gangosa</t>
  </si>
  <si>
    <t>A666</t>
  </si>
  <si>
    <t>Lesões osteoarticulares devidas à bouba</t>
  </si>
  <si>
    <t>A667</t>
  </si>
  <si>
    <t>Outras manifestações da bouba</t>
  </si>
  <si>
    <t>A668</t>
  </si>
  <si>
    <t>Bouba latente</t>
  </si>
  <si>
    <t>A669</t>
  </si>
  <si>
    <t>Bouba não especificada</t>
  </si>
  <si>
    <t>A670</t>
  </si>
  <si>
    <t>Lesões primárias da pinta</t>
  </si>
  <si>
    <t>A671</t>
  </si>
  <si>
    <t>Lesões intermediárias da pinta</t>
  </si>
  <si>
    <t>A672</t>
  </si>
  <si>
    <t>Lesões tardias da pinta</t>
  </si>
  <si>
    <t>A673</t>
  </si>
  <si>
    <t>Lesões mistas da pinta</t>
  </si>
  <si>
    <t>A679</t>
  </si>
  <si>
    <t>Pinta não especificada</t>
  </si>
  <si>
    <t>A680</t>
  </si>
  <si>
    <t>Febre recorrente transmitida por piolhos</t>
  </si>
  <si>
    <t>A681</t>
  </si>
  <si>
    <t>Febre recorrente transmitida por carrapatos</t>
  </si>
  <si>
    <t>A689</t>
  </si>
  <si>
    <t>Febre recorrente não especificada</t>
  </si>
  <si>
    <t>A690</t>
  </si>
  <si>
    <t>Estomatite ulcerativa necrotizante</t>
  </si>
  <si>
    <t>A691</t>
  </si>
  <si>
    <t>Outras infecções de Vincent</t>
  </si>
  <si>
    <t>A692</t>
  </si>
  <si>
    <t>A698</t>
  </si>
  <si>
    <t>Outras infecções especificadas por espiroquetas</t>
  </si>
  <si>
    <t>A699</t>
  </si>
  <si>
    <t>Infecção por espiroqueta, não especificada</t>
  </si>
  <si>
    <t>A70</t>
  </si>
  <si>
    <t>Infecções causadas por Clamídia psittaci</t>
  </si>
  <si>
    <t>A710</t>
  </si>
  <si>
    <t>Fase inicial do tracoma</t>
  </si>
  <si>
    <t>A711</t>
  </si>
  <si>
    <t>Fase ativa do tracoma</t>
  </si>
  <si>
    <t>A719</t>
  </si>
  <si>
    <t>Tracoma não especificado</t>
  </si>
  <si>
    <t>A740</t>
  </si>
  <si>
    <t>Conjuntivite causada por clamídias</t>
  </si>
  <si>
    <t>A748</t>
  </si>
  <si>
    <t>Outras doenças causadas por clamídias</t>
  </si>
  <si>
    <t>A749</t>
  </si>
  <si>
    <t>Infecção causada por clamídias não especificada</t>
  </si>
  <si>
    <t>A750</t>
  </si>
  <si>
    <t>Tifo epidêmico transmitido por piolhos devido a Rickettsia prowazekii</t>
  </si>
  <si>
    <t>A751</t>
  </si>
  <si>
    <t>Tifo recrudescente [doença de Brill]</t>
  </si>
  <si>
    <t>A752</t>
  </si>
  <si>
    <t>Tifo por Rickettsia typhi</t>
  </si>
  <si>
    <t>A753</t>
  </si>
  <si>
    <t>Tifo por Rickettsia tsutsugamuchi</t>
  </si>
  <si>
    <t>A759</t>
  </si>
  <si>
    <t>Tifo não especificado</t>
  </si>
  <si>
    <t>A770</t>
  </si>
  <si>
    <t>Febre maculosa por Rickettsia richettsii</t>
  </si>
  <si>
    <t>A771</t>
  </si>
  <si>
    <t>Febre maculosa por Rickettsia conorii</t>
  </si>
  <si>
    <t>A772</t>
  </si>
  <si>
    <t>Febre maculosa devida à Rickettsia siberica</t>
  </si>
  <si>
    <t>A773</t>
  </si>
  <si>
    <t>Febre maculosa devida à Rickettsia australis</t>
  </si>
  <si>
    <t>A778</t>
  </si>
  <si>
    <t>Outras febres maculosas</t>
  </si>
  <si>
    <t>A779</t>
  </si>
  <si>
    <t>Febre maculosa não especificada</t>
  </si>
  <si>
    <t>A78</t>
  </si>
  <si>
    <t>Febre Q</t>
  </si>
  <si>
    <t>A790</t>
  </si>
  <si>
    <t>Febre das trincheiras</t>
  </si>
  <si>
    <t>A791</t>
  </si>
  <si>
    <t>Rickettsiose variceliforme devida à Rickettsia akari</t>
  </si>
  <si>
    <t>A798</t>
  </si>
  <si>
    <t>Outros tipos de rickettsioses especificadas</t>
  </si>
  <si>
    <t>A799</t>
  </si>
  <si>
    <t>Rickettsiose não especificada</t>
  </si>
  <si>
    <t>A800</t>
  </si>
  <si>
    <t>Poliomielite paralítica aguda, associada ao vírus vacinal</t>
  </si>
  <si>
    <t>A801</t>
  </si>
  <si>
    <t>Poliomielite paralítica aguda, vírus selvagem importado</t>
  </si>
  <si>
    <t>A802</t>
  </si>
  <si>
    <t>Poliomielite paralítica aguda, vírus selvagem indígena</t>
  </si>
  <si>
    <t>A803</t>
  </si>
  <si>
    <t>Poliomielites paralíticas agudas, outras e não especificadas</t>
  </si>
  <si>
    <t>A804</t>
  </si>
  <si>
    <t>Poliomielite aguda não-paralítica</t>
  </si>
  <si>
    <t>A809</t>
  </si>
  <si>
    <t>Poliomielite aguda não especificada</t>
  </si>
  <si>
    <t>A810</t>
  </si>
  <si>
    <t>A811</t>
  </si>
  <si>
    <t>Panencefalite esclerosante subaguda</t>
  </si>
  <si>
    <t>A812</t>
  </si>
  <si>
    <t>A818</t>
  </si>
  <si>
    <t>Outras infecções por vírus atípicos do sistema nervoso central</t>
  </si>
  <si>
    <t>A819</t>
  </si>
  <si>
    <t>Infecção não especificada do sistema nervosos central por vírus atípicos</t>
  </si>
  <si>
    <t>A820</t>
  </si>
  <si>
    <t>Raiva silvestre</t>
  </si>
  <si>
    <t>A821</t>
  </si>
  <si>
    <t>Raiva urbana</t>
  </si>
  <si>
    <t>A829</t>
  </si>
  <si>
    <t>Raiva não especificada</t>
  </si>
  <si>
    <t>A830</t>
  </si>
  <si>
    <t>Encefalite japonesa</t>
  </si>
  <si>
    <t>A831</t>
  </si>
  <si>
    <t>Encefalite eqüina ocidental</t>
  </si>
  <si>
    <t>A832</t>
  </si>
  <si>
    <t>Encefalite eqüina oriental</t>
  </si>
  <si>
    <t>A833</t>
  </si>
  <si>
    <t>Encefalite de St. Louis</t>
  </si>
  <si>
    <t>A834</t>
  </si>
  <si>
    <t>Encefalite australiana</t>
  </si>
  <si>
    <t>A835</t>
  </si>
  <si>
    <t>Encefalite da Califórnia</t>
  </si>
  <si>
    <t>A836</t>
  </si>
  <si>
    <t>Doença pelo vírus de Rocio</t>
  </si>
  <si>
    <t>A838</t>
  </si>
  <si>
    <t>Outras encefalites por vírus transmitidas por mosquitos</t>
  </si>
  <si>
    <t>A839</t>
  </si>
  <si>
    <t>Encefalite não especificada por vírus transmitida por mosquitos</t>
  </si>
  <si>
    <t>A840</t>
  </si>
  <si>
    <t>Encefalite da taiga [encefalite vernoestival russa]</t>
  </si>
  <si>
    <t>A841</t>
  </si>
  <si>
    <t>Encefalite da Europa Central transmitida por carrapatos</t>
  </si>
  <si>
    <t>A848</t>
  </si>
  <si>
    <t>Outras encefalites por vírus transmitidas por carrapatos</t>
  </si>
  <si>
    <t>A849</t>
  </si>
  <si>
    <t>Encefalite não especificada por vírus transmitida por carrapatos</t>
  </si>
  <si>
    <t>A850</t>
  </si>
  <si>
    <t>Encefalite por enterovírus</t>
  </si>
  <si>
    <t>A851</t>
  </si>
  <si>
    <t>Encefalite por adenovírus</t>
  </si>
  <si>
    <t>A852</t>
  </si>
  <si>
    <t>Encefalite por vírus transmitido por artrópodes, não especificada</t>
  </si>
  <si>
    <t>A858</t>
  </si>
  <si>
    <t>Outras encefalites virais especificadas</t>
  </si>
  <si>
    <t>A86</t>
  </si>
  <si>
    <t>Encefalite viral, não especificada</t>
  </si>
  <si>
    <t>A870</t>
  </si>
  <si>
    <t>Meningite por enterovírus</t>
  </si>
  <si>
    <t>A871</t>
  </si>
  <si>
    <t>Meningite por adenovírus</t>
  </si>
  <si>
    <t>A872</t>
  </si>
  <si>
    <t>Coriomeningite linfocitária</t>
  </si>
  <si>
    <t>A878</t>
  </si>
  <si>
    <t>Outras meningites virais</t>
  </si>
  <si>
    <t>A879</t>
  </si>
  <si>
    <t>Meningite viral não especificada</t>
  </si>
  <si>
    <t>A880</t>
  </si>
  <si>
    <t>Febre exantemática por enterovírus [exantema de Boston]</t>
  </si>
  <si>
    <t>A881</t>
  </si>
  <si>
    <t>Vertigem epidêmica</t>
  </si>
  <si>
    <t>A888</t>
  </si>
  <si>
    <t>Outras infecções virais especificadas do sistema nervoso central</t>
  </si>
  <si>
    <t>A89</t>
  </si>
  <si>
    <t>Infecções virais não especificadas do sistema nervoso central</t>
  </si>
  <si>
    <t>Dengue [dengue clássico]</t>
  </si>
  <si>
    <t>Febre hemorrágica devida ao vírus do dengue</t>
  </si>
  <si>
    <t>A920</t>
  </si>
  <si>
    <t>Febre de Chikungunya</t>
  </si>
  <si>
    <t>A921</t>
  </si>
  <si>
    <t>Febre de O'nyong-nyong</t>
  </si>
  <si>
    <t>A922</t>
  </si>
  <si>
    <t>Febre eqüina venezuelana</t>
  </si>
  <si>
    <t>A923</t>
  </si>
  <si>
    <t>Infecção pelo vírus West Nile</t>
  </si>
  <si>
    <t>A924</t>
  </si>
  <si>
    <t>Febre do vale do Rift</t>
  </si>
  <si>
    <t>A928</t>
  </si>
  <si>
    <t>Outras febres virais especificadas transmitidas por mosquitos</t>
  </si>
  <si>
    <t>A929</t>
  </si>
  <si>
    <t>Febre viral transmitida por mosquitos, não especificada</t>
  </si>
  <si>
    <t>A930</t>
  </si>
  <si>
    <t>Febre de Oropouche</t>
  </si>
  <si>
    <t>A931</t>
  </si>
  <si>
    <t>Febre por flebótomos</t>
  </si>
  <si>
    <t>A932</t>
  </si>
  <si>
    <t>Febre do Colorado transmitida por carrapatos</t>
  </si>
  <si>
    <t>A938</t>
  </si>
  <si>
    <t>Outras febres virais especificadas transmitidas por artrópodes</t>
  </si>
  <si>
    <t>A94</t>
  </si>
  <si>
    <t>Febre viral transmitida por artrópodes, não especificada</t>
  </si>
  <si>
    <t>A950</t>
  </si>
  <si>
    <t>Febre amarela silvestre</t>
  </si>
  <si>
    <t>A951</t>
  </si>
  <si>
    <t>Febre amarela urbana</t>
  </si>
  <si>
    <t>A959</t>
  </si>
  <si>
    <t>Febre amarela não especificada</t>
  </si>
  <si>
    <t>A960</t>
  </si>
  <si>
    <t>Febre hemorrágica de Junin</t>
  </si>
  <si>
    <t>A961</t>
  </si>
  <si>
    <t>Febre hemorrágica de Machupo</t>
  </si>
  <si>
    <t>A962</t>
  </si>
  <si>
    <t>Febre de Lassa</t>
  </si>
  <si>
    <t>A968</t>
  </si>
  <si>
    <t>Outras febres hemorrágicas por arenavírus</t>
  </si>
  <si>
    <t>A969</t>
  </si>
  <si>
    <t>Febre hemorrágica por arenavírus, não especificada</t>
  </si>
  <si>
    <t>A980</t>
  </si>
  <si>
    <t>Febre hemorrágica da Criméia (do Congo)</t>
  </si>
  <si>
    <t>A981</t>
  </si>
  <si>
    <t>Febre hemorrágica de Omsk</t>
  </si>
  <si>
    <t>A982</t>
  </si>
  <si>
    <t>Doença da floresta de Kyasanur</t>
  </si>
  <si>
    <t>A983</t>
  </si>
  <si>
    <t>Doença de Marburg</t>
  </si>
  <si>
    <t>A984</t>
  </si>
  <si>
    <t>Doença pelo vírus Ebola</t>
  </si>
  <si>
    <t>A985</t>
  </si>
  <si>
    <t>Febre hemorrágica com síndrome renal</t>
  </si>
  <si>
    <t>A988</t>
  </si>
  <si>
    <t>Outras febres hemorrágicas especificadas por vírus</t>
  </si>
  <si>
    <t>A99</t>
  </si>
  <si>
    <t>Febres hemorrágicas virais não especificadas</t>
  </si>
  <si>
    <t>B000</t>
  </si>
  <si>
    <t>Eczema herpético</t>
  </si>
  <si>
    <t>B001</t>
  </si>
  <si>
    <t>Dermatite vesicular devido ao vírus do herpes</t>
  </si>
  <si>
    <t>B002</t>
  </si>
  <si>
    <t>Gengivoestomatite e faringoamigdalite devida ao vírus do herpes</t>
  </si>
  <si>
    <t>B003</t>
  </si>
  <si>
    <t>Meningite devida ao vírus do herpes</t>
  </si>
  <si>
    <t>B004</t>
  </si>
  <si>
    <t>Encefalite devida ao vírus do herpes</t>
  </si>
  <si>
    <t>B005</t>
  </si>
  <si>
    <t>Afecções oculares devidas ao vírus do herpes</t>
  </si>
  <si>
    <t>B007</t>
  </si>
  <si>
    <t>Doença disseminada devida ao vírus do herpes</t>
  </si>
  <si>
    <t>B008</t>
  </si>
  <si>
    <t>Outras formas de infecção devida ao vírus do herpes</t>
  </si>
  <si>
    <t>B009</t>
  </si>
  <si>
    <t>Infecção não especificada devida ao vírus do herpes</t>
  </si>
  <si>
    <t>B010</t>
  </si>
  <si>
    <t>Meningite por varicela</t>
  </si>
  <si>
    <t>B011</t>
  </si>
  <si>
    <t>Encefalite por varicela</t>
  </si>
  <si>
    <t>B012</t>
  </si>
  <si>
    <t>Pneumopatia varicelosa</t>
  </si>
  <si>
    <t>B018</t>
  </si>
  <si>
    <t>Varicela com outras complicações</t>
  </si>
  <si>
    <t>B019</t>
  </si>
  <si>
    <t>Varicela sem complicação</t>
  </si>
  <si>
    <t>B020</t>
  </si>
  <si>
    <t>Encefalite pelo vírus do herpes zoster</t>
  </si>
  <si>
    <t>B021</t>
  </si>
  <si>
    <t>Meningite pelo vírus do herpes zoster</t>
  </si>
  <si>
    <t>B022</t>
  </si>
  <si>
    <t>Herpes zoster acompanhado de outras manifestações neurológicas</t>
  </si>
  <si>
    <t>B023</t>
  </si>
  <si>
    <t>Herpes zoster oftálmico</t>
  </si>
  <si>
    <t>B027</t>
  </si>
  <si>
    <t>Herpes zoster disseminado</t>
  </si>
  <si>
    <t>B028</t>
  </si>
  <si>
    <t>Herpes zoster com outras complicações</t>
  </si>
  <si>
    <t>B029</t>
  </si>
  <si>
    <t>Herpes zoster sem complicação</t>
  </si>
  <si>
    <t>B03</t>
  </si>
  <si>
    <t>Varíola</t>
  </si>
  <si>
    <t>B04</t>
  </si>
  <si>
    <t>Varíola dos macacos [Monkeypox]</t>
  </si>
  <si>
    <t>B050</t>
  </si>
  <si>
    <t>Sarampo complicado por encefalite</t>
  </si>
  <si>
    <t>B051</t>
  </si>
  <si>
    <t>Sarampo complicado por meningite</t>
  </si>
  <si>
    <t>B052</t>
  </si>
  <si>
    <t>Sarampo complicado por pneumonia</t>
  </si>
  <si>
    <t>B053</t>
  </si>
  <si>
    <t>Sarampo complicado por otite média</t>
  </si>
  <si>
    <t>B054</t>
  </si>
  <si>
    <t>Sarampo com complicações intestinais</t>
  </si>
  <si>
    <t>B058</t>
  </si>
  <si>
    <t>Sarampo com outras complicações</t>
  </si>
  <si>
    <t>B059</t>
  </si>
  <si>
    <t>Sarampo sem complicação</t>
  </si>
  <si>
    <t>B060</t>
  </si>
  <si>
    <t>Rubéola com complicações neurológicas</t>
  </si>
  <si>
    <t>B068</t>
  </si>
  <si>
    <t>Rubéola com outras complicações</t>
  </si>
  <si>
    <t>B069</t>
  </si>
  <si>
    <t>Rubéola sem complicação</t>
  </si>
  <si>
    <t>B07</t>
  </si>
  <si>
    <t>Verrugas de origem viral</t>
  </si>
  <si>
    <t>B080</t>
  </si>
  <si>
    <t>Outras infecções por ortopoxvírus</t>
  </si>
  <si>
    <t>B081</t>
  </si>
  <si>
    <t>Molusco contagioso</t>
  </si>
  <si>
    <t>B082</t>
  </si>
  <si>
    <t>Exantema súbito [sexta doença]</t>
  </si>
  <si>
    <t>B083</t>
  </si>
  <si>
    <t>Eritema infeccioso [quinta doença]</t>
  </si>
  <si>
    <t>B084</t>
  </si>
  <si>
    <t>Estomatite vesicular devida a enterovírus com exantema</t>
  </si>
  <si>
    <t>B085</t>
  </si>
  <si>
    <t>Faringite vesicular devida a enterovírus</t>
  </si>
  <si>
    <t>B088</t>
  </si>
  <si>
    <t>Outras infecções virais especificadas caracterizadas por lesões de pele e das membranas mucosas</t>
  </si>
  <si>
    <t>B09</t>
  </si>
  <si>
    <t>Infecção viral não especificada caracterizada por lesões da pele e membranas mucosas</t>
  </si>
  <si>
    <t>B150</t>
  </si>
  <si>
    <t>Hepatite A com coma hepático</t>
  </si>
  <si>
    <t>B159</t>
  </si>
  <si>
    <t>Hepatite A sem coma hepático</t>
  </si>
  <si>
    <t>B160</t>
  </si>
  <si>
    <t>Hepatite aguda B com agente Delta (co-infecção), com coma hepático</t>
  </si>
  <si>
    <t>B161</t>
  </si>
  <si>
    <t>Hepatite aguda B com agente Delta, (co-infecção), sem coma hepático</t>
  </si>
  <si>
    <t>B162</t>
  </si>
  <si>
    <t>Hepatite aguda B sem agente Delta, com coma hepático</t>
  </si>
  <si>
    <t>B169</t>
  </si>
  <si>
    <t>Hepatite aguda B sem agente Delta e sem coma hepático</t>
  </si>
  <si>
    <t>B170</t>
  </si>
  <si>
    <t>(Super)infecção Delta aguda de portador de hepatite B</t>
  </si>
  <si>
    <t>B171</t>
  </si>
  <si>
    <t>Hepatite aguda C</t>
  </si>
  <si>
    <t>B172</t>
  </si>
  <si>
    <t>Hepatite aguda E</t>
  </si>
  <si>
    <t>B178</t>
  </si>
  <si>
    <t>Outras hepatites virais agudas especificadas</t>
  </si>
  <si>
    <t>B180</t>
  </si>
  <si>
    <t>Hepatite viral crônica B com agente Delta</t>
  </si>
  <si>
    <t>B181</t>
  </si>
  <si>
    <t>Hepatite crônica viral B sem agente Delta</t>
  </si>
  <si>
    <t>B182</t>
  </si>
  <si>
    <t>Hepatite viral crônica C</t>
  </si>
  <si>
    <t>B188</t>
  </si>
  <si>
    <t>Outras hepatites crônicas virais</t>
  </si>
  <si>
    <t>B189</t>
  </si>
  <si>
    <t>Hepatite viral crônica não especificada</t>
  </si>
  <si>
    <t>B190</t>
  </si>
  <si>
    <t>Hepatite viral, não especificada, com coma</t>
  </si>
  <si>
    <t>B199</t>
  </si>
  <si>
    <t>Hepatite viral, não especificada, sem coma</t>
  </si>
  <si>
    <t>B200</t>
  </si>
  <si>
    <t>Doença pelo HIV resultando em infecções micobacterianas</t>
  </si>
  <si>
    <t>B201</t>
  </si>
  <si>
    <t>Doença pelo HIV resultando em outras infecções bacterianas</t>
  </si>
  <si>
    <t>B202</t>
  </si>
  <si>
    <t>Doença pelo HIV resultando em doença citomegálica</t>
  </si>
  <si>
    <t>B203</t>
  </si>
  <si>
    <t>Doença pelo HIV resultando em outras infecções virais</t>
  </si>
  <si>
    <t>B204</t>
  </si>
  <si>
    <t>Doença pelo HIV resultando em candidíase</t>
  </si>
  <si>
    <t>B205</t>
  </si>
  <si>
    <t>Doença pelo HIV resultando em outras micoses</t>
  </si>
  <si>
    <t>B206</t>
  </si>
  <si>
    <t>Doença pelo HIV resultando em pneumonia por Pneumocystis jirovecii</t>
  </si>
  <si>
    <t>B207</t>
  </si>
  <si>
    <t>Doença pelo HIV resultando em infecções múltiplas</t>
  </si>
  <si>
    <t>B208</t>
  </si>
  <si>
    <t>Doença pelo HIV resultando em outras doenças infecciosas e parasitárias</t>
  </si>
  <si>
    <t>B209</t>
  </si>
  <si>
    <t>Doença pelo HIV resultando em doença infecciosa ou parasitária não especificada</t>
  </si>
  <si>
    <t>B210</t>
  </si>
  <si>
    <t>Doença pelo HIV resultando em sarcoma de Kaposi</t>
  </si>
  <si>
    <t>B211</t>
  </si>
  <si>
    <t>Doença pelo HIV resultando em linfoma de Burkitt</t>
  </si>
  <si>
    <t>B212</t>
  </si>
  <si>
    <t>Doença pelo HIV resultando em outros tipos de linfoma não-Hodgkin</t>
  </si>
  <si>
    <t>B213</t>
  </si>
  <si>
    <t>Doença pelo HIV resultando em outras neoplasias malignas dos tecidos linfático, hematopoético e correlatos</t>
  </si>
  <si>
    <t>B217</t>
  </si>
  <si>
    <t>Doença pelo HIV resultando em múltiplas neoplasias malignas</t>
  </si>
  <si>
    <t>B218</t>
  </si>
  <si>
    <t>Doença pelo HIV resultando em outras neoplasias malignas</t>
  </si>
  <si>
    <t>B219</t>
  </si>
  <si>
    <t>Doença pelo HIV resultando em neoplasia maligna não especificada</t>
  </si>
  <si>
    <t>B220</t>
  </si>
  <si>
    <t>Doença pelo HIV resultando em encefalopatia</t>
  </si>
  <si>
    <t>B221</t>
  </si>
  <si>
    <t>Doença pelo HIV resultando em pneumonite intersticial linfática</t>
  </si>
  <si>
    <t>B222</t>
  </si>
  <si>
    <t>Doença pelo HIV resultando em síndrome de emaciação</t>
  </si>
  <si>
    <t>B227</t>
  </si>
  <si>
    <t>Doença pelo HIV resultando em doenças múltiplas classificadas em outra parte</t>
  </si>
  <si>
    <t>B230</t>
  </si>
  <si>
    <t>Síndrome de infecção aguda pelo HIV</t>
  </si>
  <si>
    <t>B231</t>
  </si>
  <si>
    <t>Doença pelo HIV resultando em linfadenopatias generalizadas (persistentes)</t>
  </si>
  <si>
    <t>B232</t>
  </si>
  <si>
    <t>Doença pelo HIV resultando em anomalias hematológicas e imunológicas não classificadas em outra parte</t>
  </si>
  <si>
    <t>B238</t>
  </si>
  <si>
    <t>Doença pelo HIV resultando em outra afecções especificadas</t>
  </si>
  <si>
    <t>Doença pelo vírus da imunodeficiência humana [HIV] não especificada</t>
  </si>
  <si>
    <t>B250</t>
  </si>
  <si>
    <t xml:space="preserve">Pneumonite por citomegalovírus </t>
  </si>
  <si>
    <t>B251</t>
  </si>
  <si>
    <t>Hepatite por citomegalovírus</t>
  </si>
  <si>
    <t>B252</t>
  </si>
  <si>
    <t>Pancreatite por citomegalovírus</t>
  </si>
  <si>
    <t>B258</t>
  </si>
  <si>
    <t>Outras doenças por citomegalovírus</t>
  </si>
  <si>
    <t>B259</t>
  </si>
  <si>
    <t>Doença não especificada por citomegalovírus</t>
  </si>
  <si>
    <t>B260</t>
  </si>
  <si>
    <t>Orquite por caxumba [parotidite epidêmica]</t>
  </si>
  <si>
    <t>B261</t>
  </si>
  <si>
    <t>Meningite por caxumba [parotidite epidêmica]</t>
  </si>
  <si>
    <t>B262</t>
  </si>
  <si>
    <t>Encefalite por caxumba [parotidite epidêmica]</t>
  </si>
  <si>
    <t>B263</t>
  </si>
  <si>
    <t>Pancreatite por caxumba [parotidite epidêmica]</t>
  </si>
  <si>
    <t>B268</t>
  </si>
  <si>
    <t>Caxumba [parotidite epidêmica] com outras complicações</t>
  </si>
  <si>
    <t>B269</t>
  </si>
  <si>
    <t>Caxumba [parotidite epidêmica] sem complicações</t>
  </si>
  <si>
    <t>B270</t>
  </si>
  <si>
    <t>Mononucleose pelo vírus herpes gama</t>
  </si>
  <si>
    <t>B271</t>
  </si>
  <si>
    <t>Mononucleose por citomegalovírus</t>
  </si>
  <si>
    <t>B278</t>
  </si>
  <si>
    <t>Outras mononucleoses infecciosas</t>
  </si>
  <si>
    <t>B279</t>
  </si>
  <si>
    <t>Mononucleose infecciosa não especificada</t>
  </si>
  <si>
    <t>B300</t>
  </si>
  <si>
    <t>Ceratoconjuntivite devida a adenovírus</t>
  </si>
  <si>
    <t>B301</t>
  </si>
  <si>
    <t>Conjuntivite devida a adenovírus</t>
  </si>
  <si>
    <t>B302</t>
  </si>
  <si>
    <t>Faringoconjuntivite viral</t>
  </si>
  <si>
    <t>B303</t>
  </si>
  <si>
    <t>Conjuntivite hemorrágica aguda endêmica (por enterovírus)</t>
  </si>
  <si>
    <t>B308</t>
  </si>
  <si>
    <t>Outras conjuntivites virais</t>
  </si>
  <si>
    <t>B309</t>
  </si>
  <si>
    <t>Conjuntivite viral não especificada</t>
  </si>
  <si>
    <t>B330</t>
  </si>
  <si>
    <t>Mialgia epidêmica</t>
  </si>
  <si>
    <t>B331</t>
  </si>
  <si>
    <t>Doença de Ross River</t>
  </si>
  <si>
    <t>B332</t>
  </si>
  <si>
    <t>Cardite viral</t>
  </si>
  <si>
    <t>B333</t>
  </si>
  <si>
    <t>Infecção por retrovírus não classificada em outra parte</t>
  </si>
  <si>
    <t>B334</t>
  </si>
  <si>
    <t>Síndrome (cardio-)pulmonar por Hantavírus [SPH] [SCPH]</t>
  </si>
  <si>
    <t>B338</t>
  </si>
  <si>
    <t>Outras doenças especificadas por vírus</t>
  </si>
  <si>
    <t>B340</t>
  </si>
  <si>
    <t>Infecção por adenovírus de localização não especificada</t>
  </si>
  <si>
    <t>B341</t>
  </si>
  <si>
    <t>Infecção por enterovírus de localização não especificada</t>
  </si>
  <si>
    <t>B342</t>
  </si>
  <si>
    <t>Infecção por coronavírus de localização não especificada</t>
  </si>
  <si>
    <t>B343</t>
  </si>
  <si>
    <t>Infecção por parvovírus de localização não especificada</t>
  </si>
  <si>
    <t>B344</t>
  </si>
  <si>
    <t>Infecção por papovavírus de localização não especificada</t>
  </si>
  <si>
    <t>B348</t>
  </si>
  <si>
    <t>Outras infecções por vírus de localização não especificada</t>
  </si>
  <si>
    <t>B349</t>
  </si>
  <si>
    <t>Infecção viral não especificada</t>
  </si>
  <si>
    <t>B350</t>
  </si>
  <si>
    <t>Tinha da barba e do couro cabeludo</t>
  </si>
  <si>
    <t>B351</t>
  </si>
  <si>
    <t>Tinha das unhas</t>
  </si>
  <si>
    <t>B352</t>
  </si>
  <si>
    <t>Tinha da mão</t>
  </si>
  <si>
    <t>B353</t>
  </si>
  <si>
    <t>Tinha dos pés</t>
  </si>
  <si>
    <t>B354</t>
  </si>
  <si>
    <t>Tinha do corpo</t>
  </si>
  <si>
    <t>B355</t>
  </si>
  <si>
    <t>Tinha imbricada</t>
  </si>
  <si>
    <t>B356</t>
  </si>
  <si>
    <t>Tinea cruris</t>
  </si>
  <si>
    <t>B358</t>
  </si>
  <si>
    <t>Outras dermatofitoses</t>
  </si>
  <si>
    <t>B359</t>
  </si>
  <si>
    <t>Dermatofitose não especificada</t>
  </si>
  <si>
    <t>B360</t>
  </si>
  <si>
    <t>Pitiríase versicolor</t>
  </si>
  <si>
    <t>B361</t>
  </si>
  <si>
    <t>Tinha negra</t>
  </si>
  <si>
    <t>B362</t>
  </si>
  <si>
    <t>Piedra branca</t>
  </si>
  <si>
    <t>B363</t>
  </si>
  <si>
    <t>Piedra negra</t>
  </si>
  <si>
    <t>B368</t>
  </si>
  <si>
    <t>Outras micoses superficiais especificadas</t>
  </si>
  <si>
    <t>B369</t>
  </si>
  <si>
    <t>Micose superficial não especificada</t>
  </si>
  <si>
    <t>B370</t>
  </si>
  <si>
    <t>Estomatite por Candida</t>
  </si>
  <si>
    <t>B371</t>
  </si>
  <si>
    <t>Candidíase pulmonar</t>
  </si>
  <si>
    <t>B372</t>
  </si>
  <si>
    <t>Candidíase da pele e das unhas</t>
  </si>
  <si>
    <t>B373</t>
  </si>
  <si>
    <t>Candidíase da vulva e da vagina</t>
  </si>
  <si>
    <t>B374</t>
  </si>
  <si>
    <t>Candidíase de outras localizações urogenitais</t>
  </si>
  <si>
    <t>B375</t>
  </si>
  <si>
    <t>Meningite por Candida</t>
  </si>
  <si>
    <t>B376</t>
  </si>
  <si>
    <t>Endocardite por Candida</t>
  </si>
  <si>
    <t>B377</t>
  </si>
  <si>
    <t>Septicemia por Candida</t>
  </si>
  <si>
    <t>B378</t>
  </si>
  <si>
    <t>Candidíase de outras localizações</t>
  </si>
  <si>
    <t>B379</t>
  </si>
  <si>
    <t>Candidíase não especificada</t>
  </si>
  <si>
    <t>B380</t>
  </si>
  <si>
    <t>Coccidioidomicose pulmonar aguda</t>
  </si>
  <si>
    <t>B381</t>
  </si>
  <si>
    <t>Coccidioidomicose pulmonar crônica</t>
  </si>
  <si>
    <t>B382</t>
  </si>
  <si>
    <t>Coccidioidomicose pulmonar não especificada</t>
  </si>
  <si>
    <t>B383</t>
  </si>
  <si>
    <t>Coccidioidomicose cutânea</t>
  </si>
  <si>
    <t>B384</t>
  </si>
  <si>
    <t>Meningite por coccidioidomicose</t>
  </si>
  <si>
    <t>B387</t>
  </si>
  <si>
    <t>Coccidioidomicose disseminada</t>
  </si>
  <si>
    <t>B388</t>
  </si>
  <si>
    <t>Outras formas de coccidioidomicose</t>
  </si>
  <si>
    <t>B389</t>
  </si>
  <si>
    <t>Coccidioidomicose não especificada</t>
  </si>
  <si>
    <t>B390</t>
  </si>
  <si>
    <t>Histoplasmose pulmonar aguda por Histoplasma capsulatum</t>
  </si>
  <si>
    <t>B391</t>
  </si>
  <si>
    <t>Histoplasmose pulmonar crônica por Histoplasma capsulatum</t>
  </si>
  <si>
    <t>B392</t>
  </si>
  <si>
    <t>Histoplasmose pulmonar não especificada por Histoplasma capsulatum</t>
  </si>
  <si>
    <t>B393</t>
  </si>
  <si>
    <t>Histoplasmose disseminada por Histoplasma capsulatum</t>
  </si>
  <si>
    <t>B394</t>
  </si>
  <si>
    <t>Histoplasmose não especificada por Histoplasma capsulatum</t>
  </si>
  <si>
    <t>B395</t>
  </si>
  <si>
    <t>Histoplasmose por Histoplasma duboisii</t>
  </si>
  <si>
    <t>B399</t>
  </si>
  <si>
    <t>Histoplasmose não especificada</t>
  </si>
  <si>
    <t>B400</t>
  </si>
  <si>
    <t>Blastomicose pulmonar aguda</t>
  </si>
  <si>
    <t>B401</t>
  </si>
  <si>
    <t>Blastomicose pulmonar crônica</t>
  </si>
  <si>
    <t>B402</t>
  </si>
  <si>
    <t>Blastomicose pulmonar não especificada</t>
  </si>
  <si>
    <t>B403</t>
  </si>
  <si>
    <t>Blastomicose cutânea</t>
  </si>
  <si>
    <t>B407</t>
  </si>
  <si>
    <t>Blastomicose disseminada</t>
  </si>
  <si>
    <t>B408</t>
  </si>
  <si>
    <t>Outras formas de blastomicose</t>
  </si>
  <si>
    <t>B409</t>
  </si>
  <si>
    <t>Blastomicose não especificada</t>
  </si>
  <si>
    <t>B410</t>
  </si>
  <si>
    <t>Paracoccidioidomicose pulmonar</t>
  </si>
  <si>
    <t>B417</t>
  </si>
  <si>
    <t>Paracoccidioidomicose disseminada</t>
  </si>
  <si>
    <t>B418</t>
  </si>
  <si>
    <t>Outras formas de paracoccidioidomicose</t>
  </si>
  <si>
    <t>B419</t>
  </si>
  <si>
    <t>Paracoccidioidomicose não especificada</t>
  </si>
  <si>
    <t>B420</t>
  </si>
  <si>
    <t>Esporotricose pulmonar</t>
  </si>
  <si>
    <t>B421</t>
  </si>
  <si>
    <t>Esporotricose linfocutânea</t>
  </si>
  <si>
    <t>B427</t>
  </si>
  <si>
    <t>Esporotricose disseminada</t>
  </si>
  <si>
    <t>B428</t>
  </si>
  <si>
    <t>Outras formas de esporotricose</t>
  </si>
  <si>
    <t>B429</t>
  </si>
  <si>
    <t>Esporotricose não especificada</t>
  </si>
  <si>
    <t>B430</t>
  </si>
  <si>
    <t>Cromomicose cutânea</t>
  </si>
  <si>
    <t>B431</t>
  </si>
  <si>
    <t>Abscesso cerebral feomicótico</t>
  </si>
  <si>
    <t>B432</t>
  </si>
  <si>
    <t>Abscesso e cisto feomicótico subcutâneos</t>
  </si>
  <si>
    <t>B438</t>
  </si>
  <si>
    <t>Outras formas de cromomicose</t>
  </si>
  <si>
    <t>B439</t>
  </si>
  <si>
    <t>Cromomicose não especificada</t>
  </si>
  <si>
    <t>B440</t>
  </si>
  <si>
    <t>Aspergilose pulmonar invasiva</t>
  </si>
  <si>
    <t>B441</t>
  </si>
  <si>
    <t>Outras aspergiloses pulmonares</t>
  </si>
  <si>
    <t>B442</t>
  </si>
  <si>
    <t>Aspergilose amigdaliana</t>
  </si>
  <si>
    <t>B447</t>
  </si>
  <si>
    <t>Aspergilose disseminada</t>
  </si>
  <si>
    <t>B448</t>
  </si>
  <si>
    <t>Outras formas de aspergilose</t>
  </si>
  <si>
    <t>B449</t>
  </si>
  <si>
    <t>Aspergilose não especificada</t>
  </si>
  <si>
    <t>B450</t>
  </si>
  <si>
    <t>B451</t>
  </si>
  <si>
    <t>B452</t>
  </si>
  <si>
    <t>Criptococose cutânea</t>
  </si>
  <si>
    <t>B453</t>
  </si>
  <si>
    <t>Criptococose óssea</t>
  </si>
  <si>
    <t>B457</t>
  </si>
  <si>
    <t>Criptococose disseminada</t>
  </si>
  <si>
    <t>B458</t>
  </si>
  <si>
    <t>Outras formas de criptococose</t>
  </si>
  <si>
    <t>B459</t>
  </si>
  <si>
    <t>Criptococose não especificada</t>
  </si>
  <si>
    <t>B460</t>
  </si>
  <si>
    <t>Mucormicose pulmonar</t>
  </si>
  <si>
    <t>B461</t>
  </si>
  <si>
    <t>Mucormicose rinocerebral</t>
  </si>
  <si>
    <t>B462</t>
  </si>
  <si>
    <t>Mucormicose gastrointestinal</t>
  </si>
  <si>
    <t>B463</t>
  </si>
  <si>
    <t>Mucormicose cutânea</t>
  </si>
  <si>
    <t>B464</t>
  </si>
  <si>
    <t>Mucormicose disseminada</t>
  </si>
  <si>
    <t>B465</t>
  </si>
  <si>
    <t>Mucormicose não especificada</t>
  </si>
  <si>
    <t>B468</t>
  </si>
  <si>
    <t>Outras zigomicoses</t>
  </si>
  <si>
    <t>B469</t>
  </si>
  <si>
    <t>Zigomicose não especificada</t>
  </si>
  <si>
    <t>B470</t>
  </si>
  <si>
    <t>Eumicetoma</t>
  </si>
  <si>
    <t>B471</t>
  </si>
  <si>
    <t>Actinomicetoma</t>
  </si>
  <si>
    <t>B479</t>
  </si>
  <si>
    <t>Micetoma não especificado</t>
  </si>
  <si>
    <t>B480</t>
  </si>
  <si>
    <t>Lobomicose</t>
  </si>
  <si>
    <t>B481</t>
  </si>
  <si>
    <t>Rinosporidiose</t>
  </si>
  <si>
    <t>B482</t>
  </si>
  <si>
    <t>Alesqueriose</t>
  </si>
  <si>
    <t>B483</t>
  </si>
  <si>
    <t>Geotricose</t>
  </si>
  <si>
    <t>B484</t>
  </si>
  <si>
    <t>Penicilose</t>
  </si>
  <si>
    <t>B487</t>
  </si>
  <si>
    <t>Micoses oportunistas</t>
  </si>
  <si>
    <t>B488</t>
  </si>
  <si>
    <t>Outras micoses especificadas</t>
  </si>
  <si>
    <t>B49</t>
  </si>
  <si>
    <t>Micose não especificada</t>
  </si>
  <si>
    <t>B500</t>
  </si>
  <si>
    <t>Malária por Plasmodium falciparum com complicações cerebrais</t>
  </si>
  <si>
    <t>B508</t>
  </si>
  <si>
    <t>Outras formas graves e complicadas de malária por Plasmodium falciparum</t>
  </si>
  <si>
    <t>B509</t>
  </si>
  <si>
    <t>Malária não especificada por Plasmodium falciparum</t>
  </si>
  <si>
    <t>B510</t>
  </si>
  <si>
    <t>Malária por Plasmodium vivax com rotura do baço</t>
  </si>
  <si>
    <t>B518</t>
  </si>
  <si>
    <t>Malária por Plasmodium vivax com outras complicações</t>
  </si>
  <si>
    <t>B519</t>
  </si>
  <si>
    <t>Malária por Plasmodium vivax sem complicações</t>
  </si>
  <si>
    <t>B520</t>
  </si>
  <si>
    <t>Malária por Plasmodium malariae com nefropatia</t>
  </si>
  <si>
    <t>B528</t>
  </si>
  <si>
    <t>Malária por Plasmodium malariae com outras complicações</t>
  </si>
  <si>
    <t>B529</t>
  </si>
  <si>
    <t>Malária por Plasmodium malariae sem complicações</t>
  </si>
  <si>
    <t>B530</t>
  </si>
  <si>
    <t>Malária por Plasmodium ovale</t>
  </si>
  <si>
    <t>B531</t>
  </si>
  <si>
    <t>Malária por plasmódios de macacos</t>
  </si>
  <si>
    <t>B538</t>
  </si>
  <si>
    <t>Outras formas de malárias com confirmação parasitológica, não classificadas em outra parte</t>
  </si>
  <si>
    <t>Malária não especificada</t>
  </si>
  <si>
    <t>B550</t>
  </si>
  <si>
    <t>B551</t>
  </si>
  <si>
    <t>Leishmaniose cutânea</t>
  </si>
  <si>
    <t>B552</t>
  </si>
  <si>
    <t>B559</t>
  </si>
  <si>
    <t>Leishmaniose não especificada</t>
  </si>
  <si>
    <t>B560</t>
  </si>
  <si>
    <t>Tripanossomíase por Trypanosoma gambiense</t>
  </si>
  <si>
    <t>B561</t>
  </si>
  <si>
    <t>Tripanossomíase por Trypanosoma rhodesiense</t>
  </si>
  <si>
    <t>B569</t>
  </si>
  <si>
    <t>Tripanossomíase africana não especificada</t>
  </si>
  <si>
    <t>B570</t>
  </si>
  <si>
    <t>Forma aguda da doença de Chagas, com comprometimento cardíaco</t>
  </si>
  <si>
    <t>B571</t>
  </si>
  <si>
    <t>Forma aguda da doença de Chagas, sem comprometimento cardíaco</t>
  </si>
  <si>
    <t>B572</t>
  </si>
  <si>
    <t>Doença de Chagas (crônica) com comprometimento cardíaco</t>
  </si>
  <si>
    <t>B573</t>
  </si>
  <si>
    <t>Doença de Chagas (crônica) com comprometimento do aparelho digestivo</t>
  </si>
  <si>
    <t>B574</t>
  </si>
  <si>
    <t>Doença de Chagas (crônica) com comprometimento do sistema nervoso</t>
  </si>
  <si>
    <t>B575</t>
  </si>
  <si>
    <t>Doença de Chagas (crônica) com comprometimento de outros órgãos</t>
  </si>
  <si>
    <t>B580</t>
  </si>
  <si>
    <t>Oculopatia por Toxoplasma</t>
  </si>
  <si>
    <t>B581</t>
  </si>
  <si>
    <t>Hepatite por Toxoplasma</t>
  </si>
  <si>
    <t>B582</t>
  </si>
  <si>
    <t>Meningoencefalite por Toxoplasma</t>
  </si>
  <si>
    <t>B583</t>
  </si>
  <si>
    <t>Toxoplasmose pulmonar</t>
  </si>
  <si>
    <t>B588</t>
  </si>
  <si>
    <t>Toxoplasmose com comprometimento de outros órgãos</t>
  </si>
  <si>
    <t>B589</t>
  </si>
  <si>
    <t>Toxoplasmose não especificada</t>
  </si>
  <si>
    <t>B600</t>
  </si>
  <si>
    <t>Babesiose</t>
  </si>
  <si>
    <t>B601</t>
  </si>
  <si>
    <t>Acantamebíase</t>
  </si>
  <si>
    <t>B602</t>
  </si>
  <si>
    <t>Naegleríase</t>
  </si>
  <si>
    <t>B608</t>
  </si>
  <si>
    <t>Outras doenças especificadas devidas a protozoários</t>
  </si>
  <si>
    <t>B64</t>
  </si>
  <si>
    <t>Doença não especificada devida a protozoários</t>
  </si>
  <si>
    <t>B650</t>
  </si>
  <si>
    <t>Esquistossomose devida ao Schistosoma haematobium [esquistossomose urinária]</t>
  </si>
  <si>
    <t>B651</t>
  </si>
  <si>
    <t>Esquistossomose devida ao Schistosoma mansoni [esquistossomose intestinal]</t>
  </si>
  <si>
    <t>B652</t>
  </si>
  <si>
    <t>Esquistossomose devida ao Schistosoma japonicum</t>
  </si>
  <si>
    <t>B653</t>
  </si>
  <si>
    <t>Dermatite por cercárias</t>
  </si>
  <si>
    <t>B658</t>
  </si>
  <si>
    <t>Outras esquistossomoses</t>
  </si>
  <si>
    <t>B659</t>
  </si>
  <si>
    <t>Esquistossomose não especificada</t>
  </si>
  <si>
    <t>B660</t>
  </si>
  <si>
    <t>Opistorquíase</t>
  </si>
  <si>
    <t>B661</t>
  </si>
  <si>
    <t>Clonorquíase</t>
  </si>
  <si>
    <t>B662</t>
  </si>
  <si>
    <t>Dicrocelíase</t>
  </si>
  <si>
    <t>B663</t>
  </si>
  <si>
    <t>Fasciolíase</t>
  </si>
  <si>
    <t>B664</t>
  </si>
  <si>
    <t>Paragonimíase</t>
  </si>
  <si>
    <t>B665</t>
  </si>
  <si>
    <t>Fasciolopsíase</t>
  </si>
  <si>
    <t>B668</t>
  </si>
  <si>
    <t>Outras infestações por trematódeos especificados</t>
  </si>
  <si>
    <t>B669</t>
  </si>
  <si>
    <t>Infecção não especificada por trematódeo</t>
  </si>
  <si>
    <t>B670</t>
  </si>
  <si>
    <t>Infestação hepática por Echinococcus granulosus</t>
  </si>
  <si>
    <t>B671</t>
  </si>
  <si>
    <t>Infestação pulmonar por Echinococcus granulosus</t>
  </si>
  <si>
    <t>B672</t>
  </si>
  <si>
    <t>Infestação óssea por Echinococcus granulosus</t>
  </si>
  <si>
    <t>B673</t>
  </si>
  <si>
    <t>Infestações por Echinmococcus granulosus, outras e de localizações múltiplas</t>
  </si>
  <si>
    <t>B674</t>
  </si>
  <si>
    <t>Infestação não especificada por Echinococcus granulosus</t>
  </si>
  <si>
    <t>B675</t>
  </si>
  <si>
    <t>Infestação hepática por Echinococcus multilocularis</t>
  </si>
  <si>
    <t>B676</t>
  </si>
  <si>
    <t>Infecções por Echinococcus multilocularis, outras e de localizações múltiplas</t>
  </si>
  <si>
    <t>B677</t>
  </si>
  <si>
    <t>Infestação não especificada por Echinococcus multilocularis</t>
  </si>
  <si>
    <t>B678</t>
  </si>
  <si>
    <t>Infestação hepática não especificada, por Echinococcus</t>
  </si>
  <si>
    <t>B679</t>
  </si>
  <si>
    <t>Infestações por Echinococcus, outras e as não especificadas</t>
  </si>
  <si>
    <t>B680</t>
  </si>
  <si>
    <t>Infestação por Taenia solium</t>
  </si>
  <si>
    <t>B681</t>
  </si>
  <si>
    <t>Infestação por Taenia saginata</t>
  </si>
  <si>
    <t>B689</t>
  </si>
  <si>
    <t>Infestação não especificada por Taenia</t>
  </si>
  <si>
    <t>B690</t>
  </si>
  <si>
    <t>Cisticercose do sistema nervoso central</t>
  </si>
  <si>
    <t>B691</t>
  </si>
  <si>
    <t>Cisticercose do olho</t>
  </si>
  <si>
    <t>B698</t>
  </si>
  <si>
    <t>Cisticercose de outras localizações</t>
  </si>
  <si>
    <t>B699</t>
  </si>
  <si>
    <t>Cisticercose não especificada</t>
  </si>
  <si>
    <t>B700</t>
  </si>
  <si>
    <t>Difilobotríase</t>
  </si>
  <si>
    <t>B701</t>
  </si>
  <si>
    <t>Esparganose</t>
  </si>
  <si>
    <t>B710</t>
  </si>
  <si>
    <t>Infestação por Hymenolepis</t>
  </si>
  <si>
    <t>B711</t>
  </si>
  <si>
    <t>Infestação por Dipylidium</t>
  </si>
  <si>
    <t>B718</t>
  </si>
  <si>
    <t>Outras infestações especificadas por cestóides</t>
  </si>
  <si>
    <t>B719</t>
  </si>
  <si>
    <t>Infestação não especificada por cestóides</t>
  </si>
  <si>
    <t>B72</t>
  </si>
  <si>
    <t>Dracontíase</t>
  </si>
  <si>
    <t>B73</t>
  </si>
  <si>
    <t>Oncocercose</t>
  </si>
  <si>
    <t>B740</t>
  </si>
  <si>
    <t>Filariose por Wuchereria bancrofti</t>
  </si>
  <si>
    <t>B741</t>
  </si>
  <si>
    <t>Filariose por Brugia malayi</t>
  </si>
  <si>
    <t>B742</t>
  </si>
  <si>
    <t>Filariose por Brugia timori</t>
  </si>
  <si>
    <t>B743</t>
  </si>
  <si>
    <t>Loaíase</t>
  </si>
  <si>
    <t>B744</t>
  </si>
  <si>
    <t>Mansonelose</t>
  </si>
  <si>
    <t>B748</t>
  </si>
  <si>
    <t>Outras filarioses</t>
  </si>
  <si>
    <t>B749</t>
  </si>
  <si>
    <t>Filariose não especificada</t>
  </si>
  <si>
    <t>B75</t>
  </si>
  <si>
    <t>Triquinose</t>
  </si>
  <si>
    <t>B760</t>
  </si>
  <si>
    <t>Ancilostomose</t>
  </si>
  <si>
    <t>B761</t>
  </si>
  <si>
    <t>Necatoríase</t>
  </si>
  <si>
    <t>B768</t>
  </si>
  <si>
    <t>Outras ancilostomíases</t>
  </si>
  <si>
    <t>B769</t>
  </si>
  <si>
    <t>Ancilostomíase não especificada</t>
  </si>
  <si>
    <t>B770</t>
  </si>
  <si>
    <t>Ascaridíase com complicações intestinais</t>
  </si>
  <si>
    <t>B778</t>
  </si>
  <si>
    <t>Ascaridíase com outras complicações</t>
  </si>
  <si>
    <t>B779</t>
  </si>
  <si>
    <t>Ascaridíase não especificada</t>
  </si>
  <si>
    <t>B780</t>
  </si>
  <si>
    <t>Estrongiloidíase intestinal</t>
  </si>
  <si>
    <t>B781</t>
  </si>
  <si>
    <t>Estrongiloidíase cutânea</t>
  </si>
  <si>
    <t>B787</t>
  </si>
  <si>
    <t>Estrongiloidíase disseminada</t>
  </si>
  <si>
    <t>B789</t>
  </si>
  <si>
    <t>Estrongiloidíase não especificada</t>
  </si>
  <si>
    <t>B79</t>
  </si>
  <si>
    <t>Tricuríase</t>
  </si>
  <si>
    <t>B80</t>
  </si>
  <si>
    <t>Oxiuríase</t>
  </si>
  <si>
    <t>B810</t>
  </si>
  <si>
    <t>Anisaquíase</t>
  </si>
  <si>
    <t>B811</t>
  </si>
  <si>
    <t>Capilaríase intestinal</t>
  </si>
  <si>
    <t>B812</t>
  </si>
  <si>
    <t>Tricostrongilose</t>
  </si>
  <si>
    <t>B813</t>
  </si>
  <si>
    <t>Angiostrongilíase intestinal</t>
  </si>
  <si>
    <t>B814</t>
  </si>
  <si>
    <t>Helmintíases intestinais mistas</t>
  </si>
  <si>
    <t>B818</t>
  </si>
  <si>
    <t>Outras helmintíases intestinais especificadas</t>
  </si>
  <si>
    <t>B820</t>
  </si>
  <si>
    <t>Helmintíase intestinal não especificada</t>
  </si>
  <si>
    <t>B829</t>
  </si>
  <si>
    <t>Parasitose intestinal não especificada</t>
  </si>
  <si>
    <t>B830</t>
  </si>
  <si>
    <t>Larva migrans visceral</t>
  </si>
  <si>
    <t>B831</t>
  </si>
  <si>
    <t>Gnatostomíase</t>
  </si>
  <si>
    <t>B832</t>
  </si>
  <si>
    <t>Angrostrongilíase devida a Parastrongylus cantonensis</t>
  </si>
  <si>
    <t>B833</t>
  </si>
  <si>
    <t>Singamose</t>
  </si>
  <si>
    <t>B834</t>
  </si>
  <si>
    <t>Hirudiníase interna</t>
  </si>
  <si>
    <t>B838</t>
  </si>
  <si>
    <t>Outras helmintíases especificadas</t>
  </si>
  <si>
    <t>B839</t>
  </si>
  <si>
    <t>Helmintíase não especificada</t>
  </si>
  <si>
    <t>B850</t>
  </si>
  <si>
    <t>Pediculose devida a Pediculus humanus capitis</t>
  </si>
  <si>
    <t>B851</t>
  </si>
  <si>
    <t>Pediculose devida a Pediculus humanus corporis</t>
  </si>
  <si>
    <t>B852</t>
  </si>
  <si>
    <t>Pediculose não especificada</t>
  </si>
  <si>
    <t>B853</t>
  </si>
  <si>
    <t>Ftiríase</t>
  </si>
  <si>
    <t>B854</t>
  </si>
  <si>
    <t>Pediculose e ftiríase mista</t>
  </si>
  <si>
    <t>Escabiose [sarna]</t>
  </si>
  <si>
    <t>B870</t>
  </si>
  <si>
    <t>Miíase cutânea</t>
  </si>
  <si>
    <t>B871</t>
  </si>
  <si>
    <t>Miíase das feridas</t>
  </si>
  <si>
    <t>B872</t>
  </si>
  <si>
    <t>Miíase ocular</t>
  </si>
  <si>
    <t>B873</t>
  </si>
  <si>
    <t>Miíase nasofaríngea</t>
  </si>
  <si>
    <t>B874</t>
  </si>
  <si>
    <t>Miíase auricular</t>
  </si>
  <si>
    <t>B878</t>
  </si>
  <si>
    <t>Miíase de outras localizações</t>
  </si>
  <si>
    <t>B879</t>
  </si>
  <si>
    <t>Miíase não especificada</t>
  </si>
  <si>
    <t>B880</t>
  </si>
  <si>
    <t>Outras acaríases</t>
  </si>
  <si>
    <t>B881</t>
  </si>
  <si>
    <t>Tungíase [infestação pela pulga da areia]</t>
  </si>
  <si>
    <t>B882</t>
  </si>
  <si>
    <t>Outras infestações por artrópodos</t>
  </si>
  <si>
    <t>B883</t>
  </si>
  <si>
    <t>Hirudiníase externa</t>
  </si>
  <si>
    <t>B888</t>
  </si>
  <si>
    <t>Outras infestações especificadas</t>
  </si>
  <si>
    <t>B889</t>
  </si>
  <si>
    <t>Infestação não especificada</t>
  </si>
  <si>
    <t>B89</t>
  </si>
  <si>
    <t>Doença parasitária não especificada</t>
  </si>
  <si>
    <t>B900</t>
  </si>
  <si>
    <t>Seqüelas de tuberculose do sistema nervoso central</t>
  </si>
  <si>
    <t>B901</t>
  </si>
  <si>
    <t>Seqüelas de tuberculose geniturinária</t>
  </si>
  <si>
    <t>B902</t>
  </si>
  <si>
    <t>Seqüelas de tuberculose óssea e das articulações</t>
  </si>
  <si>
    <t>B908</t>
  </si>
  <si>
    <t>Seqüelas de tuberculose de outros órgãos</t>
  </si>
  <si>
    <t>B909</t>
  </si>
  <si>
    <t>Seqüelas de tuberculose das vias respiratórias e de órgãos não especificados</t>
  </si>
  <si>
    <t>Seqüelas de poliomielite</t>
  </si>
  <si>
    <t>B92</t>
  </si>
  <si>
    <t>Seqüelas de hanseníase [lepra]</t>
  </si>
  <si>
    <t>B940</t>
  </si>
  <si>
    <t>Seqüelas de tracoma</t>
  </si>
  <si>
    <t>B941</t>
  </si>
  <si>
    <t>Seqüelas de encefalite viral</t>
  </si>
  <si>
    <t>B942</t>
  </si>
  <si>
    <t>Seqüelas de hepatite viral</t>
  </si>
  <si>
    <t>B948</t>
  </si>
  <si>
    <t>Seqüelas de outras doenças infecciosas e parasitárias especificadas</t>
  </si>
  <si>
    <t>B949</t>
  </si>
  <si>
    <t>Seqüelas de doença infecciosa ou parasitária não especificada</t>
  </si>
  <si>
    <t>B950</t>
  </si>
  <si>
    <t>Estreptococo do grupo A, como causa de doenças classificadas em outros capítulos</t>
  </si>
  <si>
    <t>B951</t>
  </si>
  <si>
    <t>Estreptococo do grupo B, como causa de doenças classificadas em outros capítulos</t>
  </si>
  <si>
    <t>B952</t>
  </si>
  <si>
    <t>Estreptococo do grupo D, como causa de doenças classificadas em outros capítulos</t>
  </si>
  <si>
    <t>B953</t>
  </si>
  <si>
    <t>Streptococcus pneumoniae, como causa de doenças classificadas em outros capítulos</t>
  </si>
  <si>
    <t>B954</t>
  </si>
  <si>
    <t>Outros estreptococos, como causa de doenças classificadas em outros capítulos</t>
  </si>
  <si>
    <t>B955</t>
  </si>
  <si>
    <t>Estreptococo não especificado, como causa de doenças classificadas em outros capítulos</t>
  </si>
  <si>
    <t>B956</t>
  </si>
  <si>
    <t>Staphylococcus aureus, como causa de doenças classificadas em outros capítulos</t>
  </si>
  <si>
    <t>B957</t>
  </si>
  <si>
    <t>Outros estafilococos como causa de doenças classificadas em outros capítulos</t>
  </si>
  <si>
    <t>B958</t>
  </si>
  <si>
    <t>Estafilococo não especificado, como causa de doenças classificadas em outros capítulos</t>
  </si>
  <si>
    <t>B960</t>
  </si>
  <si>
    <t>Mycoplasma pneumoniae [M. pneumoniae], como causa de doenças classificadas em outros capítulos</t>
  </si>
  <si>
    <t>B961</t>
  </si>
  <si>
    <t>Klebsiella pneumoniae [M. pneumoniae], como causa de doenças classificadas em outros capítulos</t>
  </si>
  <si>
    <t>B962</t>
  </si>
  <si>
    <t>Escherichia coli [E. Coli], como causa de doenças classificadas em outros capítulos</t>
  </si>
  <si>
    <t>B963</t>
  </si>
  <si>
    <t>Haemophilus influenzae [H. influenzae], como causa de doenças classificadas em outros capítulos</t>
  </si>
  <si>
    <t>B964</t>
  </si>
  <si>
    <t>Proteus (mirabilis) (morganii), como causa de doenças classificadas em outros capítulos</t>
  </si>
  <si>
    <t>B965</t>
  </si>
  <si>
    <t>Pseudomonas (aeruginosa) (mallei) (pseudomallei), como causa de doenças classificadas em outros capítulos</t>
  </si>
  <si>
    <t>B966</t>
  </si>
  <si>
    <t>Bacillus fragilis [B. fragilis], como causa de doenças classificadas em outros capítulos</t>
  </si>
  <si>
    <t>B967</t>
  </si>
  <si>
    <t>Clostridium perfringens [C. perfringens], como causa de doenças classificadas em outros capítulos</t>
  </si>
  <si>
    <t>B968</t>
  </si>
  <si>
    <t>Outros agentes bacterianos especificados, como causa de doenças classificadas em outros capítulos</t>
  </si>
  <si>
    <t>B970</t>
  </si>
  <si>
    <t>Adenovírus, como causa de doenças classificadas em outros capítulos</t>
  </si>
  <si>
    <t>B971</t>
  </si>
  <si>
    <t>Enterovírus, como causa de doenças classificadas em outros capítulos</t>
  </si>
  <si>
    <t>B972</t>
  </si>
  <si>
    <t>Coronavírus, como causa de doenças classificadas em outros capítulos</t>
  </si>
  <si>
    <t>B973</t>
  </si>
  <si>
    <t>Retrovírus, como causa de doenças classificadas em outros capítulos</t>
  </si>
  <si>
    <t>B974</t>
  </si>
  <si>
    <t>Vírus sincicial respiratório, como causa de doenças classificadas em outros capítulos</t>
  </si>
  <si>
    <t>B975</t>
  </si>
  <si>
    <t>Reovírus, como causa de doenças classificadas em outros capítulos</t>
  </si>
  <si>
    <t>B976</t>
  </si>
  <si>
    <t>Parvovírus, como causa de doenças classificadas em outros capítulos</t>
  </si>
  <si>
    <t>B977</t>
  </si>
  <si>
    <t>Papilomavírus, como causa de doenças classificadas em outros capítulos</t>
  </si>
  <si>
    <t>B978</t>
  </si>
  <si>
    <t>Outros agentes virais, como causa de doenças classificadas em outros capítulos</t>
  </si>
  <si>
    <t>B99</t>
  </si>
  <si>
    <t>Doenças infecciosas, outras e as não especificadas</t>
  </si>
  <si>
    <t>C000</t>
  </si>
  <si>
    <t>Neoplasia maligna do lábio superior externo</t>
  </si>
  <si>
    <t>C001</t>
  </si>
  <si>
    <t>Neoplasia maligna do lábio inferior externo</t>
  </si>
  <si>
    <t>C002</t>
  </si>
  <si>
    <t>Neoplasia maligna do lábio externo, não especificado</t>
  </si>
  <si>
    <t>C003</t>
  </si>
  <si>
    <t>Neoplasia maligna do lábio superior, face interna</t>
  </si>
  <si>
    <t>C004</t>
  </si>
  <si>
    <t>Neoplasia maligna do lábio inferior, face interna</t>
  </si>
  <si>
    <t>C005</t>
  </si>
  <si>
    <t>Neoplasia maligna do lábio, sem especificação, face interna</t>
  </si>
  <si>
    <t>C006</t>
  </si>
  <si>
    <t>Neoplasia maligna da comissura labial</t>
  </si>
  <si>
    <t>C008</t>
  </si>
  <si>
    <t>Neoplasia maligna do lábio com lesão invasiva</t>
  </si>
  <si>
    <t>C009</t>
  </si>
  <si>
    <t>Neoplasia maligna do lábio, não especificado</t>
  </si>
  <si>
    <t>C01</t>
  </si>
  <si>
    <t>Neoplasia maligna da base da língua</t>
  </si>
  <si>
    <t>C020</t>
  </si>
  <si>
    <t>Neoplasia maligna da face dorsal da língua</t>
  </si>
  <si>
    <t>C021</t>
  </si>
  <si>
    <t>Neoplasia maligna da borda da língua</t>
  </si>
  <si>
    <t>C022</t>
  </si>
  <si>
    <t>Neoplasia maligna da face ventral da língua</t>
  </si>
  <si>
    <t>C023</t>
  </si>
  <si>
    <t>Neoplasia maligna de dois terços anteriores da língua, parte não especificada</t>
  </si>
  <si>
    <t>C024</t>
  </si>
  <si>
    <t>Neoplasia maligna da amígdala lingual</t>
  </si>
  <si>
    <t>C028</t>
  </si>
  <si>
    <t>Neoplasia maligna da língua com lesão invasiva</t>
  </si>
  <si>
    <t>C029</t>
  </si>
  <si>
    <t>Neoplasia maligna da língua, não especificada</t>
  </si>
  <si>
    <t>C030</t>
  </si>
  <si>
    <t>Neoplasia maligna da gengiva superior</t>
  </si>
  <si>
    <t>C031</t>
  </si>
  <si>
    <t>Neoplasia maligna da gengiva inferior</t>
  </si>
  <si>
    <t>C039</t>
  </si>
  <si>
    <t>Neoplasia maligna da gengiva, não especificada</t>
  </si>
  <si>
    <t>C040</t>
  </si>
  <si>
    <t>Neoplasia maligna do assoalho anterior da boca</t>
  </si>
  <si>
    <t>C041</t>
  </si>
  <si>
    <t>Neoplasia maligna do assoalho lateral da boca</t>
  </si>
  <si>
    <t>C048</t>
  </si>
  <si>
    <t>Neoplasia maligna do assoalho da boca com lesão invasiva</t>
  </si>
  <si>
    <t>C049</t>
  </si>
  <si>
    <t>Neoplasia maligna do assoalho da boca, não especificado</t>
  </si>
  <si>
    <t>C050</t>
  </si>
  <si>
    <t>Neoplasia maligna do palato duro</t>
  </si>
  <si>
    <t>C051</t>
  </si>
  <si>
    <t>Neoplasia maligna do palato mole</t>
  </si>
  <si>
    <t>C052</t>
  </si>
  <si>
    <t>Neoplasia maligna da úvula</t>
  </si>
  <si>
    <t>C058</t>
  </si>
  <si>
    <t>Neoplasia maligna do palato com lesão invasiva</t>
  </si>
  <si>
    <t>C059</t>
  </si>
  <si>
    <t>Neoplasia maligna do palato, não especificado</t>
  </si>
  <si>
    <t>C060</t>
  </si>
  <si>
    <t>Neoplasia maligna da mucosa oral</t>
  </si>
  <si>
    <t>C061</t>
  </si>
  <si>
    <t>Neoplasia maligna do vestíbulo da boca</t>
  </si>
  <si>
    <t>C062</t>
  </si>
  <si>
    <t>Neoplasia maligna da área retromolar</t>
  </si>
  <si>
    <t>C068</t>
  </si>
  <si>
    <t>Neoplasia maligna de outras partes e de partes não especificadas da boca com lesão invasiva</t>
  </si>
  <si>
    <t>C069</t>
  </si>
  <si>
    <t>Neoplasia maligna da boca, não especificada</t>
  </si>
  <si>
    <t>C07</t>
  </si>
  <si>
    <t>Neoplasia maligna da glândula parótida</t>
  </si>
  <si>
    <t>C080</t>
  </si>
  <si>
    <t>Neoplasia maligna da glândula submandibular</t>
  </si>
  <si>
    <t>C081</t>
  </si>
  <si>
    <t>Neoplasia maligna da glândula sublingual</t>
  </si>
  <si>
    <t>C088</t>
  </si>
  <si>
    <t>Neoplasia maligna das glândulas salivares maiores com lesão invasiva</t>
  </si>
  <si>
    <t>C089</t>
  </si>
  <si>
    <t>Neoplasia maligna da glândula salivar maior, não especificada</t>
  </si>
  <si>
    <t>C090</t>
  </si>
  <si>
    <t>Neoplasia maligna da fossa amigdaliana</t>
  </si>
  <si>
    <t>C091</t>
  </si>
  <si>
    <t>Neoplasia maligna do pilar amigdaliano (anterior) (posterior)</t>
  </si>
  <si>
    <t>C098</t>
  </si>
  <si>
    <t>Neoplasia maligna da amígdala com lesão invasiva</t>
  </si>
  <si>
    <t>C099</t>
  </si>
  <si>
    <t>Neoplasia maligna da amígdala, não especificada</t>
  </si>
  <si>
    <t>C100</t>
  </si>
  <si>
    <t>Neoplasia maligna da valécula</t>
  </si>
  <si>
    <t>C101</t>
  </si>
  <si>
    <t>Neoplasia maligna da face anterior da epiglote</t>
  </si>
  <si>
    <t>C102</t>
  </si>
  <si>
    <t>Neoplasia maligna da parede lateral da orofaringe</t>
  </si>
  <si>
    <t>C103</t>
  </si>
  <si>
    <t>Neoplasia maligna da parede posterior da orofaringe</t>
  </si>
  <si>
    <t>C104</t>
  </si>
  <si>
    <t>Neoplasia maligna da fenda branquial</t>
  </si>
  <si>
    <t>C108</t>
  </si>
  <si>
    <t>Neoplasia maligna da orofaringe com lesão invasiva</t>
  </si>
  <si>
    <t>C109</t>
  </si>
  <si>
    <t>Neoplasia maligna da orofaringe, não especificada</t>
  </si>
  <si>
    <t>C110</t>
  </si>
  <si>
    <t>Neoplasia maligna da parede superior da nasofaringe</t>
  </si>
  <si>
    <t>C111</t>
  </si>
  <si>
    <t>Neoplasia maligna da parede posterior da nasofaringe</t>
  </si>
  <si>
    <t>C112</t>
  </si>
  <si>
    <t>Neoplasia maligna da parede lateral da nasofaringe</t>
  </si>
  <si>
    <t>C113</t>
  </si>
  <si>
    <t>Neoplasia maligna da parede anterior da nasofaringe</t>
  </si>
  <si>
    <t>C118</t>
  </si>
  <si>
    <t>Neoplasia maligna da nasofaringe com lesão invasiva</t>
  </si>
  <si>
    <t>C119</t>
  </si>
  <si>
    <t>Neoplasia maligna da nasofaringe, não especificada</t>
  </si>
  <si>
    <t>C12</t>
  </si>
  <si>
    <t>Neoplasia maligna do seio piriforme</t>
  </si>
  <si>
    <t>C130</t>
  </si>
  <si>
    <t>Neoplasia maligna da região pós-cricóidea</t>
  </si>
  <si>
    <t>C131</t>
  </si>
  <si>
    <t>Neoplasia maligna da prega ariepiglótica, face hipofaríngea</t>
  </si>
  <si>
    <t>C132</t>
  </si>
  <si>
    <t>Neoplasia maligna da parede posterior da hipofaringe</t>
  </si>
  <si>
    <t>C138</t>
  </si>
  <si>
    <t>Neoplasia maligna da hipofaringe com lesão invasiva</t>
  </si>
  <si>
    <t>C139</t>
  </si>
  <si>
    <t>Neoplasia maligna da hipofaringe, não especificada</t>
  </si>
  <si>
    <t>C140</t>
  </si>
  <si>
    <t>Neoplasia maligna da faringe, não especificada</t>
  </si>
  <si>
    <t>C142</t>
  </si>
  <si>
    <t>Neoplasia maligna do anel de Waldeyer</t>
  </si>
  <si>
    <t>C148</t>
  </si>
  <si>
    <t>Neoplasia maligna do lábio, cavidade oral e faringe com lesão invasiva</t>
  </si>
  <si>
    <t>C150</t>
  </si>
  <si>
    <t>Neoplasia maligna da porção cervical do esôfago (esôfago cervical)</t>
  </si>
  <si>
    <t>C151</t>
  </si>
  <si>
    <t>Neoplasia maligna da porção torácica do esôfago (esôfago torácico)</t>
  </si>
  <si>
    <t>C152</t>
  </si>
  <si>
    <t>Neoplasia maligna da porção abdominal do esôfago (esôfago abdominal)</t>
  </si>
  <si>
    <t>C153</t>
  </si>
  <si>
    <t>Neoplasia maligna do terço superior do esôfago</t>
  </si>
  <si>
    <t>C154</t>
  </si>
  <si>
    <t>Neoplasia maligna do terço médio do esôfago</t>
  </si>
  <si>
    <t>C155</t>
  </si>
  <si>
    <t>Neoplasia maligna do terço inferior do esôfago</t>
  </si>
  <si>
    <t>C158</t>
  </si>
  <si>
    <t>Neoplasia maligna do esôfago com lesão invasiva</t>
  </si>
  <si>
    <t>C159</t>
  </si>
  <si>
    <t>Neoplasia maligna do esôfago, não especificado</t>
  </si>
  <si>
    <t>C160</t>
  </si>
  <si>
    <t>Neoplasia maligna da cárdia</t>
  </si>
  <si>
    <t>C161</t>
  </si>
  <si>
    <t>Neoplasia maligna do fundo do estômago</t>
  </si>
  <si>
    <t>C162</t>
  </si>
  <si>
    <t>Neoplasia maligna do corpo do estômago</t>
  </si>
  <si>
    <t>C163</t>
  </si>
  <si>
    <t>Neoplasia maligna do antro pilórico</t>
  </si>
  <si>
    <t>C164</t>
  </si>
  <si>
    <t>Neoplasia maligna do piloro</t>
  </si>
  <si>
    <t>C165</t>
  </si>
  <si>
    <t>Neoplasia maligna da pequena curvatura do estômago, não especificada</t>
  </si>
  <si>
    <t>C166</t>
  </si>
  <si>
    <t>Neoplasia maligna da grande curvatura do estômago, não especificada</t>
  </si>
  <si>
    <t>C168</t>
  </si>
  <si>
    <t>Neoplasia maligna do estômago com lesão invasiva</t>
  </si>
  <si>
    <t>C169</t>
  </si>
  <si>
    <t>Neoplasia maligna do estômago, não especificado</t>
  </si>
  <si>
    <t>C170</t>
  </si>
  <si>
    <t>Neoplasia maligna do duodeno</t>
  </si>
  <si>
    <t>C171</t>
  </si>
  <si>
    <t>Neoplasia maligna do jejuno</t>
  </si>
  <si>
    <t>C172</t>
  </si>
  <si>
    <t>Neoplasia maligna do íleo</t>
  </si>
  <si>
    <t>C173</t>
  </si>
  <si>
    <t>Neoplasia maligna do divertículo de Meckel</t>
  </si>
  <si>
    <t>C178</t>
  </si>
  <si>
    <t>Neoplasia maligna do intestino delgado com lesão invasiva</t>
  </si>
  <si>
    <t>C179</t>
  </si>
  <si>
    <t>Neoplasia maligna do intestino delgado, não especificado</t>
  </si>
  <si>
    <t>C180</t>
  </si>
  <si>
    <t>Neoplasia maligna do ceco</t>
  </si>
  <si>
    <t>C181</t>
  </si>
  <si>
    <t>Neoplasia maligna do apêndice (vermiforme)</t>
  </si>
  <si>
    <t>C182</t>
  </si>
  <si>
    <t>Neoplasia maligna do cólon ascendente</t>
  </si>
  <si>
    <t>C183</t>
  </si>
  <si>
    <t>Neoplasia maligna da flexura (ângulo) hepática(o)</t>
  </si>
  <si>
    <t>C184</t>
  </si>
  <si>
    <t>Neoplasia maligna do cólon transverso</t>
  </si>
  <si>
    <t>C185</t>
  </si>
  <si>
    <t>Neoplasia maligna da flexura (ângulo) esplênica(o)</t>
  </si>
  <si>
    <t>C186</t>
  </si>
  <si>
    <t>Neoplasia maligna do cólon descendente</t>
  </si>
  <si>
    <t>C187</t>
  </si>
  <si>
    <t>Neoplasia maligna do cólon sigmóide</t>
  </si>
  <si>
    <t>C188</t>
  </si>
  <si>
    <t>Neoplasia maligna do cólon com lesão invasiva</t>
  </si>
  <si>
    <t>C189</t>
  </si>
  <si>
    <t>Neoplasia maligna do cólon, não especificado</t>
  </si>
  <si>
    <t>C210</t>
  </si>
  <si>
    <t>Neoplasia maligna do ânus, não especificado</t>
  </si>
  <si>
    <t>C211</t>
  </si>
  <si>
    <t>Neoplasia maligna do canal anal</t>
  </si>
  <si>
    <t>C212</t>
  </si>
  <si>
    <t>Neoplasia maligna da zona cloacogênica</t>
  </si>
  <si>
    <t>C218</t>
  </si>
  <si>
    <t>Neoplasia maligna do reto, ânus e do canal anal com lesão invasiva</t>
  </si>
  <si>
    <t>C220</t>
  </si>
  <si>
    <t>Carcinoma de células hepáticas</t>
  </si>
  <si>
    <t>C221</t>
  </si>
  <si>
    <t>Carcinoma de vias biliares intra-hepáticas</t>
  </si>
  <si>
    <t>C222</t>
  </si>
  <si>
    <t>Hepatoblastoma</t>
  </si>
  <si>
    <t>C223</t>
  </si>
  <si>
    <t>Angiossarcoma do fígado</t>
  </si>
  <si>
    <t>C224</t>
  </si>
  <si>
    <t>Outros sarcomas do fígado</t>
  </si>
  <si>
    <t>C227</t>
  </si>
  <si>
    <t>Outros carcinomas especificados do fígado</t>
  </si>
  <si>
    <t>C229</t>
  </si>
  <si>
    <t>Neoplasia maligna do fígado, não especificada</t>
  </si>
  <si>
    <t>C240</t>
  </si>
  <si>
    <t>Neoplasia maligna das vias biliares extra-hepáticas</t>
  </si>
  <si>
    <t>C241</t>
  </si>
  <si>
    <t>Neoplasia maligna da ampola de Vater</t>
  </si>
  <si>
    <t>C248</t>
  </si>
  <si>
    <t>Neoplasia maligna das vias biliares com lesão invasiva</t>
  </si>
  <si>
    <t>C249</t>
  </si>
  <si>
    <t>Neoplasia maligna da via biliar, não especificada</t>
  </si>
  <si>
    <t>C250</t>
  </si>
  <si>
    <t>Neoplasia maligna da cabeça do pâncreas</t>
  </si>
  <si>
    <t>C251</t>
  </si>
  <si>
    <t>Neoplasia maligna do corpo do pâncreas</t>
  </si>
  <si>
    <t>C252</t>
  </si>
  <si>
    <t>Neoplasia maligna da cauda do pâncreas</t>
  </si>
  <si>
    <t>C253</t>
  </si>
  <si>
    <t>Neoplasia maligna do canal pancreático</t>
  </si>
  <si>
    <t>C254</t>
  </si>
  <si>
    <t>Neoplasia maligna do pâncreas endócrino</t>
  </si>
  <si>
    <t>C257</t>
  </si>
  <si>
    <t>Neoplasia maligna de outras partes do pâncreas</t>
  </si>
  <si>
    <t>C258</t>
  </si>
  <si>
    <t>Neoplasia maligna do pâncreas com lesão invasiva</t>
  </si>
  <si>
    <t>C259</t>
  </si>
  <si>
    <t>Neoplasia maligna do pâncreas, não especificado</t>
  </si>
  <si>
    <t>C260</t>
  </si>
  <si>
    <t>Neoplasia maligna do trato intestinal, parte não especificada</t>
  </si>
  <si>
    <t>C261</t>
  </si>
  <si>
    <t>Neoplasia maligna do baço</t>
  </si>
  <si>
    <t>C268</t>
  </si>
  <si>
    <t>Neoplasia maligna do aparelho digestivo com lesão invasiva</t>
  </si>
  <si>
    <t>C269</t>
  </si>
  <si>
    <t>Neoplasia maligna de localizações mal definidas dentro do aparelho digestivo</t>
  </si>
  <si>
    <t>C300</t>
  </si>
  <si>
    <t>Neoplasia maligna da cavidade nasal</t>
  </si>
  <si>
    <t>C301</t>
  </si>
  <si>
    <t>Neoplasia maligna do ouvido médio</t>
  </si>
  <si>
    <t>C310</t>
  </si>
  <si>
    <t>Neoplasia maligna do seio maxilar</t>
  </si>
  <si>
    <t>C311</t>
  </si>
  <si>
    <t>Neoplasia maligna do seio etmoidal</t>
  </si>
  <si>
    <t>C312</t>
  </si>
  <si>
    <t>Neoplasia maligna do seio frontal</t>
  </si>
  <si>
    <t>C313</t>
  </si>
  <si>
    <t>Neoplasia maligna do seio esfenoidal</t>
  </si>
  <si>
    <t>C318</t>
  </si>
  <si>
    <t>Neoplasia maligna dos seios da face com lesão invasiva</t>
  </si>
  <si>
    <t>C319</t>
  </si>
  <si>
    <t>Neoplasia maligna do seio da face, não especificado</t>
  </si>
  <si>
    <t>C320</t>
  </si>
  <si>
    <t>Neoplasia maligna da glote</t>
  </si>
  <si>
    <t>C321</t>
  </si>
  <si>
    <t>Neoplasia maligna da região supraglótica</t>
  </si>
  <si>
    <t>C322</t>
  </si>
  <si>
    <t>Neoplasia maligna da região subglótica</t>
  </si>
  <si>
    <t>C323</t>
  </si>
  <si>
    <t>Neoplasia maligna das cartilagens da laringe</t>
  </si>
  <si>
    <t>C328</t>
  </si>
  <si>
    <t>Neoplasia maligna da laringe com lesão invasiva</t>
  </si>
  <si>
    <t>C329</t>
  </si>
  <si>
    <t>Neoplasia maligna da laringe, não especificada</t>
  </si>
  <si>
    <t>C33</t>
  </si>
  <si>
    <t>Neoplasia maligna da traquéia</t>
  </si>
  <si>
    <t>C340</t>
  </si>
  <si>
    <t>Neoplasia maligna do brônquio principal</t>
  </si>
  <si>
    <t>C341</t>
  </si>
  <si>
    <t>Neoplasia maligna do lobo superior, brônquio ou pulmão</t>
  </si>
  <si>
    <t>C342</t>
  </si>
  <si>
    <t>Neoplasia maligna do lobo médio, brônquio ou pulmão</t>
  </si>
  <si>
    <t>C343</t>
  </si>
  <si>
    <t>Neoplasia maligna do lobo inferior, brônquio ou pulmão</t>
  </si>
  <si>
    <t>C348</t>
  </si>
  <si>
    <t>Neoplasia maligna dos brônquios e dos pulmões com lesão invasiva</t>
  </si>
  <si>
    <t>C349</t>
  </si>
  <si>
    <t>Neoplasia maligna dos brônquios ou pulmões, não especificado</t>
  </si>
  <si>
    <t>C37</t>
  </si>
  <si>
    <t>Neoplasia maligna do timo</t>
  </si>
  <si>
    <t>C380</t>
  </si>
  <si>
    <t>Neoplasia maligna do coração</t>
  </si>
  <si>
    <t>C381</t>
  </si>
  <si>
    <t>Neoplasia maligna do mediastino anterior</t>
  </si>
  <si>
    <t>C382</t>
  </si>
  <si>
    <t>Neoplasia maligna do mediastino posterior</t>
  </si>
  <si>
    <t>C383</t>
  </si>
  <si>
    <t>Neoplasia maligna do mediastino, porção não especificada</t>
  </si>
  <si>
    <t>C384</t>
  </si>
  <si>
    <t>Neoplasia maligna da pleura</t>
  </si>
  <si>
    <t>C388</t>
  </si>
  <si>
    <t>Neoplasia maligna do coração, mediastino e pleura com lesão invasiva</t>
  </si>
  <si>
    <t>C390</t>
  </si>
  <si>
    <t>Neoplasia maligna do trato respiratório superior, porção não especificada</t>
  </si>
  <si>
    <t>C398</t>
  </si>
  <si>
    <t>Neoplasia maligna do aparelho respiratório e dos órgãos intratorácicos com lesão invasiva</t>
  </si>
  <si>
    <t>C399</t>
  </si>
  <si>
    <t>Neoplasia maligna de localizações mal definidas do aparelho respiratório</t>
  </si>
  <si>
    <t>C400</t>
  </si>
  <si>
    <t>Neoplasia maligna da omoplata [escápula] e ossos longos dos membros superiores</t>
  </si>
  <si>
    <t>C401</t>
  </si>
  <si>
    <t>Neoplasia maligna dos ossos curtos dos membros superiores</t>
  </si>
  <si>
    <t>C402</t>
  </si>
  <si>
    <t>Neoplasia maligna dos ossos longos dos membros inferiores</t>
  </si>
  <si>
    <t>C403</t>
  </si>
  <si>
    <t>Neoplasia maligna dos ossos curtos dos membros inferiores</t>
  </si>
  <si>
    <t>C408</t>
  </si>
  <si>
    <t>Neoplasia maligna dos ossos e cartilagens articulares dos membros com lesão invasiva</t>
  </si>
  <si>
    <t>C409</t>
  </si>
  <si>
    <t>Neoplasia maligna dos ossos e cartilagens articulares de membro não especificado</t>
  </si>
  <si>
    <t>C410</t>
  </si>
  <si>
    <t>Neoplasia maligna dos ossos do crânio e da face</t>
  </si>
  <si>
    <t>C411</t>
  </si>
  <si>
    <t>Neoplasia maligna da mandíbula</t>
  </si>
  <si>
    <t>C412</t>
  </si>
  <si>
    <t>Neoplasia maligna da coluna vertebral</t>
  </si>
  <si>
    <t>C413</t>
  </si>
  <si>
    <t>Neoplasia maligna das costelas, esterno e clavícula</t>
  </si>
  <si>
    <t>C414</t>
  </si>
  <si>
    <t>Neoplasia maligna dos ossos da pelve, sacro e cóccix</t>
  </si>
  <si>
    <t>C418</t>
  </si>
  <si>
    <t>Neoplasia maligna dos ossos e das cartilagens articulares com lesão invasiva</t>
  </si>
  <si>
    <t>C419</t>
  </si>
  <si>
    <t>Neoplasia maligna dos ossos e cartilagens articulares, não especificados</t>
  </si>
  <si>
    <t>C430</t>
  </si>
  <si>
    <t>Melanoma maligno do lábio</t>
  </si>
  <si>
    <t>C431</t>
  </si>
  <si>
    <t>Melanoma maligno da pálpebra, incluindo as comissuras palpebrais</t>
  </si>
  <si>
    <t>C432</t>
  </si>
  <si>
    <t>Melanoma maligno da orelha e do conduto auditivo externo</t>
  </si>
  <si>
    <t>C433</t>
  </si>
  <si>
    <t>Melanoma maligno de outras partes e partes não especificadas da face</t>
  </si>
  <si>
    <t>C434</t>
  </si>
  <si>
    <t>Melanoma maligno do couro cabeludo e do pescoço</t>
  </si>
  <si>
    <t>C435</t>
  </si>
  <si>
    <t>Melanoma maligno do tronco</t>
  </si>
  <si>
    <t>C436</t>
  </si>
  <si>
    <t>Melanoma maligno do membro superior, incluindo ombro</t>
  </si>
  <si>
    <t>C437</t>
  </si>
  <si>
    <t>Melanoma maligno do membro inferior, incluindo quadril</t>
  </si>
  <si>
    <t>C438</t>
  </si>
  <si>
    <t>Melanoma maligno invasivo da pele</t>
  </si>
  <si>
    <t>C439</t>
  </si>
  <si>
    <t>Melanoma maligno de pele, não especificado</t>
  </si>
  <si>
    <t>C440</t>
  </si>
  <si>
    <t>Neoplasia maligna da pele do lábio</t>
  </si>
  <si>
    <t>C441</t>
  </si>
  <si>
    <t>Neoplasia maligna da pele da pálpebra, incluindo o canto</t>
  </si>
  <si>
    <t>C442</t>
  </si>
  <si>
    <t>Neoplasia maligna da pele da orelha e do conduto auditivo externo</t>
  </si>
  <si>
    <t>C443</t>
  </si>
  <si>
    <t>Neoplasia maligna da pele de outras partes e de partes não especificadas da face</t>
  </si>
  <si>
    <t>C444</t>
  </si>
  <si>
    <t>Neoplasia maligna da pele do couro cabeludo e do pescoço</t>
  </si>
  <si>
    <t>C445</t>
  </si>
  <si>
    <t>Neoplasia maligna da pele do tronco</t>
  </si>
  <si>
    <t>C446</t>
  </si>
  <si>
    <t>Neoplasia maligna da pele do membro superior, incluindo ombro</t>
  </si>
  <si>
    <t>C447</t>
  </si>
  <si>
    <t>Neoplasia maligna da pele do membro inferior, incluindo quadril</t>
  </si>
  <si>
    <t>C448</t>
  </si>
  <si>
    <t>Neoplasia maligna da pele com lesão invasiva</t>
  </si>
  <si>
    <t>C449</t>
  </si>
  <si>
    <t>Neoplasia maligna da pele, não especificada</t>
  </si>
  <si>
    <t>C450</t>
  </si>
  <si>
    <t>Mesotelioma da pleura</t>
  </si>
  <si>
    <t>C451</t>
  </si>
  <si>
    <t>Mesotelioma do peritônio</t>
  </si>
  <si>
    <t>C452</t>
  </si>
  <si>
    <t>Mesotelioma do pericárdio</t>
  </si>
  <si>
    <t>C457</t>
  </si>
  <si>
    <t>Mesotelioma de outras localizações</t>
  </si>
  <si>
    <t>C459</t>
  </si>
  <si>
    <t>Mesotelioma, não especificado</t>
  </si>
  <si>
    <t>C460</t>
  </si>
  <si>
    <t>Sarcoma de Kaposi da pele</t>
  </si>
  <si>
    <t>C461</t>
  </si>
  <si>
    <t>Sarcoma de Kaposi de tecidos moles</t>
  </si>
  <si>
    <t>C462</t>
  </si>
  <si>
    <t>Sarcoma de Kaposi do palato</t>
  </si>
  <si>
    <t>C463</t>
  </si>
  <si>
    <t>Sarcoma de Kaposi dos gânglios linfáticos</t>
  </si>
  <si>
    <t>C467</t>
  </si>
  <si>
    <t>Sarcoma de Kaposi de outras localizações</t>
  </si>
  <si>
    <t>C468</t>
  </si>
  <si>
    <t>Sarcoma de Kaposi de múltiplos órgãos</t>
  </si>
  <si>
    <t>C469</t>
  </si>
  <si>
    <t>Sarcoma de Kaposi, não especificado</t>
  </si>
  <si>
    <t>C470</t>
  </si>
  <si>
    <t>Neoplasia maligna dos nervos periféricos da cabeça, face e pescoço</t>
  </si>
  <si>
    <t>C471</t>
  </si>
  <si>
    <t>Neoplasia maligna dos nervos periféricos dos membros superiores, incluindo ombro</t>
  </si>
  <si>
    <t>C472</t>
  </si>
  <si>
    <t>Neoplasia maligna dos nervos periféricos dos membros inferiores, incluindo quadril</t>
  </si>
  <si>
    <t>C473</t>
  </si>
  <si>
    <t>Neoplasia maligna dos nervos periféricos do tórax</t>
  </si>
  <si>
    <t>C474</t>
  </si>
  <si>
    <t>Neoplasia maligna dos nervos periféricos do abdome</t>
  </si>
  <si>
    <t>C475</t>
  </si>
  <si>
    <t>Neoplasia maligna dos nervos periféricos da pelve</t>
  </si>
  <si>
    <t>C476</t>
  </si>
  <si>
    <t>Neoplasia maligna dos nervos periféricos do tronco</t>
  </si>
  <si>
    <t>C478</t>
  </si>
  <si>
    <t>Neoplasia maligna dos nervos periféricos e do sistema nervoso autônomo com lesão invasiva</t>
  </si>
  <si>
    <t>C479</t>
  </si>
  <si>
    <t>Neoplasia maligna dos nervos periféricos e sistema nervoso autônomo, não especificados</t>
  </si>
  <si>
    <t>C480</t>
  </si>
  <si>
    <t>Neoplasia maligna do retroperitônio</t>
  </si>
  <si>
    <t>C481</t>
  </si>
  <si>
    <t>Neoplasia maligna de partes especificadas do peritônio</t>
  </si>
  <si>
    <t>C482</t>
  </si>
  <si>
    <t>Neoplasia maligna do peritônio</t>
  </si>
  <si>
    <t>C488</t>
  </si>
  <si>
    <t>Neoplasia maligna dos tecidos moles do retroperitônio e do peritônio com lesão invasiva</t>
  </si>
  <si>
    <t>C490</t>
  </si>
  <si>
    <t>Neoplasia maligna do tecido conjuntivo e tecidos moles da cabeça, face e pescoço</t>
  </si>
  <si>
    <t>C491</t>
  </si>
  <si>
    <t>Neoplasia maligna do tecido conjuntivo e tecidos moles dos membros superiores, incluindo ombro</t>
  </si>
  <si>
    <t>C492</t>
  </si>
  <si>
    <t>Neoplasia maligna do tecido conjuntivo e tecidos moles dos membros inferiores, incluindo quadril</t>
  </si>
  <si>
    <t>C493</t>
  </si>
  <si>
    <t>Neoplasia maligna do tecido conjuntivo e tecidos moles do tórax</t>
  </si>
  <si>
    <t>C494</t>
  </si>
  <si>
    <t>Neoplasia maligna do tecido conjuntivo e tecidos moles do abdome</t>
  </si>
  <si>
    <t>C495</t>
  </si>
  <si>
    <t>Neoplasia maligna do tecido conjuntivo e tecidos moles da pelve</t>
  </si>
  <si>
    <t>C496</t>
  </si>
  <si>
    <t>Neoplasia maligna do tecido conjuntivo e tecidos moles do tronco</t>
  </si>
  <si>
    <t>C498</t>
  </si>
  <si>
    <t>Neoplasia maligna do tecido conjuntivo e dos tecidos moles com lesão invasiva</t>
  </si>
  <si>
    <t>C499</t>
  </si>
  <si>
    <t>Neoplasia maligna do tecido conjuntivo e tecidos moles, não especificados</t>
  </si>
  <si>
    <t>C500</t>
  </si>
  <si>
    <t>Neoplasia maligna do mamilo e aréola</t>
  </si>
  <si>
    <t>C501</t>
  </si>
  <si>
    <t>Neoplasia maligna da porção central da mama</t>
  </si>
  <si>
    <t>C502</t>
  </si>
  <si>
    <t>Neoplasia maligna do quadrante superior interno da mama</t>
  </si>
  <si>
    <t>C503</t>
  </si>
  <si>
    <t>Neoplasia maligna do quadrante inferior interno da mama</t>
  </si>
  <si>
    <t>C504</t>
  </si>
  <si>
    <t>Neoplasia maligna do quadrante superior externo da mama</t>
  </si>
  <si>
    <t>C505</t>
  </si>
  <si>
    <t>Neoplasia maligna do quadrante inferior externo da mama</t>
  </si>
  <si>
    <t>C506</t>
  </si>
  <si>
    <t>Neoplasia maligna da porção axilar da mama</t>
  </si>
  <si>
    <t>C508</t>
  </si>
  <si>
    <t>Neoplasia maligna da mama com lesão invasiva</t>
  </si>
  <si>
    <t>C509</t>
  </si>
  <si>
    <t>Neoplasia maligna da mama, não especificada</t>
  </si>
  <si>
    <t>C510</t>
  </si>
  <si>
    <t>Neoplasia maligna dos grandes lábios</t>
  </si>
  <si>
    <t>C511</t>
  </si>
  <si>
    <t>Neoplasia maligna dos pequenos lábios</t>
  </si>
  <si>
    <t>C512</t>
  </si>
  <si>
    <t>Neoplasia maligna do clitóris</t>
  </si>
  <si>
    <t>C518</t>
  </si>
  <si>
    <t>Neoplasia maligna da vulva com lesão invasiva</t>
  </si>
  <si>
    <t>C519</t>
  </si>
  <si>
    <t>Neoplasia maligna da vulva, não especificada</t>
  </si>
  <si>
    <t>C52</t>
  </si>
  <si>
    <t>Neoplasia maligna da vagina</t>
  </si>
  <si>
    <t>C530</t>
  </si>
  <si>
    <t>Neoplasia maligna do endocérvix</t>
  </si>
  <si>
    <t>C531</t>
  </si>
  <si>
    <t>Neoplasia maligna do exocérvix</t>
  </si>
  <si>
    <t>C538</t>
  </si>
  <si>
    <t>Neoplasia maligna do colo do útero com lesão invasiva</t>
  </si>
  <si>
    <t>C539</t>
  </si>
  <si>
    <t>Neoplasia maligna do colo do útero, não especificado</t>
  </si>
  <si>
    <t>C540</t>
  </si>
  <si>
    <t>Neoplasia maligna do istmo do útero</t>
  </si>
  <si>
    <t>C541</t>
  </si>
  <si>
    <t>Neoplasia maligna do endométrio</t>
  </si>
  <si>
    <t>C542</t>
  </si>
  <si>
    <t>Neoplasia maligna do miométrio</t>
  </si>
  <si>
    <t>C543</t>
  </si>
  <si>
    <t>Neoplasia maligna do fundo do útero</t>
  </si>
  <si>
    <t>C548</t>
  </si>
  <si>
    <t>Neoplasia maligna do corpo do útero com lesão invasiva</t>
  </si>
  <si>
    <t>C549</t>
  </si>
  <si>
    <t>Neoplasia maligna do corpo do útero, não especificado</t>
  </si>
  <si>
    <t>C55</t>
  </si>
  <si>
    <t>Neoplasia maligna do útero, porção não especificada</t>
  </si>
  <si>
    <t>C570</t>
  </si>
  <si>
    <t>Neoplasia maligna da trompa de Falópio</t>
  </si>
  <si>
    <t>C571</t>
  </si>
  <si>
    <t>Neoplasia maligna do ligamento largo</t>
  </si>
  <si>
    <t>C572</t>
  </si>
  <si>
    <t>Neoplasia maligna do ligamento redondo</t>
  </si>
  <si>
    <t>C573</t>
  </si>
  <si>
    <t>Neoplasia maligna do paramétrio</t>
  </si>
  <si>
    <t>C574</t>
  </si>
  <si>
    <t>Neoplasia maligna dos anexos uterinos</t>
  </si>
  <si>
    <t>C577</t>
  </si>
  <si>
    <t>Neoplasia maligna de outras partes especificadas dos órgãos genitais femininos</t>
  </si>
  <si>
    <t>C578</t>
  </si>
  <si>
    <t>Neoplasia maligna dos órgãos genitais femininos com lesão invasiva</t>
  </si>
  <si>
    <t>C579</t>
  </si>
  <si>
    <t>Neoplasia maligna de órgão genital feminino, não especificado</t>
  </si>
  <si>
    <t>C58</t>
  </si>
  <si>
    <t>Neoplasia maligna da placenta</t>
  </si>
  <si>
    <t>C600</t>
  </si>
  <si>
    <t>Neoplasia maligna do prepúcio</t>
  </si>
  <si>
    <t>C601</t>
  </si>
  <si>
    <t>Neoplasia maligna da glande</t>
  </si>
  <si>
    <t>C602</t>
  </si>
  <si>
    <t>Neoplasia maligna do corpo do pênis</t>
  </si>
  <si>
    <t>C608</t>
  </si>
  <si>
    <t>Neoplasia maligna do pênis com lesão invasiva</t>
  </si>
  <si>
    <t>C609</t>
  </si>
  <si>
    <t>Neoplasia maligna do pênis, não especificado</t>
  </si>
  <si>
    <t>C620</t>
  </si>
  <si>
    <t>Neoplasia maligna do testículo criptorquídico</t>
  </si>
  <si>
    <t>C621</t>
  </si>
  <si>
    <t>Neoplasia maligna do testículo tópico</t>
  </si>
  <si>
    <t>C629</t>
  </si>
  <si>
    <t>Neoplasia maligna do testículo, sem outras especificações</t>
  </si>
  <si>
    <t>C630</t>
  </si>
  <si>
    <t>Neoplasia maligna do epidídimo</t>
  </si>
  <si>
    <t>C631</t>
  </si>
  <si>
    <t>Neoplasia maligna do cordão espermático</t>
  </si>
  <si>
    <t>C632</t>
  </si>
  <si>
    <t>Neoplasia maligna do escroto</t>
  </si>
  <si>
    <t>C637</t>
  </si>
  <si>
    <t>Neoplasia maligna de outros órgãos genitais masculinos especificados</t>
  </si>
  <si>
    <t>C638</t>
  </si>
  <si>
    <t>Neoplasia maligna dos órgãos genitais masculinos com lesão invasiva</t>
  </si>
  <si>
    <t>C639</t>
  </si>
  <si>
    <t>Neoplasia maligna de órgão genital masculino, não especificado</t>
  </si>
  <si>
    <t>Neoplasia maligna do rim, exceto pelve renal</t>
  </si>
  <si>
    <t>C66</t>
  </si>
  <si>
    <t>Neoplasia maligna dos ureteres</t>
  </si>
  <si>
    <t>C670</t>
  </si>
  <si>
    <t>Neoplasia maligna do trígono da bexiga</t>
  </si>
  <si>
    <t>C671</t>
  </si>
  <si>
    <t>Neoplasia maligna da cúpula da bexiga</t>
  </si>
  <si>
    <t>C672</t>
  </si>
  <si>
    <t>Neoplasia maligna da parede lateral da bexiga</t>
  </si>
  <si>
    <t>C673</t>
  </si>
  <si>
    <t>Neoplasia maligna da parede anterior da bexiga</t>
  </si>
  <si>
    <t>C674</t>
  </si>
  <si>
    <t>Neoplasia maligna da parede posterior da bexiga</t>
  </si>
  <si>
    <t>C675</t>
  </si>
  <si>
    <t>Neoplasia maligna do colo da bexiga</t>
  </si>
  <si>
    <t>C676</t>
  </si>
  <si>
    <t>Neoplasia maligna do orifício uretérico</t>
  </si>
  <si>
    <t>C677</t>
  </si>
  <si>
    <t>Neoplasia maligna do úraco</t>
  </si>
  <si>
    <t>C678</t>
  </si>
  <si>
    <t>Neoplasia maligna da bexiga com lesão invasiva</t>
  </si>
  <si>
    <t>C679</t>
  </si>
  <si>
    <t>Neoplasia maligna da bexiga, sem outra especificações</t>
  </si>
  <si>
    <t>C680</t>
  </si>
  <si>
    <t>Neoplasia maligna da uretra</t>
  </si>
  <si>
    <t>C681</t>
  </si>
  <si>
    <t>Neoplasia maligna da glândula parauretral</t>
  </si>
  <si>
    <t>C688</t>
  </si>
  <si>
    <t>Neoplasia maligna dos órgãos urinários com lesão invasiva</t>
  </si>
  <si>
    <t>C689</t>
  </si>
  <si>
    <t>Neoplasia maligna de órgão urinário, não especificado</t>
  </si>
  <si>
    <t>C690</t>
  </si>
  <si>
    <t>Neoplasia maligna da conjuntiva</t>
  </si>
  <si>
    <t>C691</t>
  </si>
  <si>
    <t>Neoplasia maligna da córnea</t>
  </si>
  <si>
    <t>C692</t>
  </si>
  <si>
    <t>Neoplasia maligna da retina</t>
  </si>
  <si>
    <t>C693</t>
  </si>
  <si>
    <t>Neoplasia maligna da coróide</t>
  </si>
  <si>
    <t>C694</t>
  </si>
  <si>
    <t>Neoplasia maligna do corpo ciliar</t>
  </si>
  <si>
    <t>C695</t>
  </si>
  <si>
    <t>Neoplasia maligna da glândula e canal lacrimal</t>
  </si>
  <si>
    <t>C696</t>
  </si>
  <si>
    <t>Neoplasia maligna da órbita</t>
  </si>
  <si>
    <t>C698</t>
  </si>
  <si>
    <t>Neoplasia maligna do olho e anexos com lesão invasiva</t>
  </si>
  <si>
    <t>C699</t>
  </si>
  <si>
    <t>Neoplasia maligna do olho, não especificado</t>
  </si>
  <si>
    <t>C700</t>
  </si>
  <si>
    <t>Neoplasia maligna das meninges cerebrais</t>
  </si>
  <si>
    <t>C701</t>
  </si>
  <si>
    <t>Neoplasia maligna das meninges espinhais</t>
  </si>
  <si>
    <t>C709</t>
  </si>
  <si>
    <t>Neoplasia maligna da meninge, não especificada</t>
  </si>
  <si>
    <t>C710</t>
  </si>
  <si>
    <t>Neoplasia maligna do cérebro, exceto lobos e ventrículos</t>
  </si>
  <si>
    <t>C711</t>
  </si>
  <si>
    <t>Neoplasia maligna do lobo frontal</t>
  </si>
  <si>
    <t>C712</t>
  </si>
  <si>
    <t>Neoplasia maligna do lobo temporal</t>
  </si>
  <si>
    <t>C713</t>
  </si>
  <si>
    <t>Neoplasia maligna do lobo parietal</t>
  </si>
  <si>
    <t>C714</t>
  </si>
  <si>
    <t>Neoplasia maligna do lobo occipital</t>
  </si>
  <si>
    <t>C715</t>
  </si>
  <si>
    <t>Neoplasia maligna do ventrículo cerebral</t>
  </si>
  <si>
    <t>C716</t>
  </si>
  <si>
    <t>Neoplasia maligna do cerebelo</t>
  </si>
  <si>
    <t>C717</t>
  </si>
  <si>
    <t>Neoplasia maligna do tronco cerebral</t>
  </si>
  <si>
    <t>C718</t>
  </si>
  <si>
    <t>Neoplasia maligna do encéfalo com lesão invasiva</t>
  </si>
  <si>
    <t>C719</t>
  </si>
  <si>
    <t>Neoplasia maligna do encéfalo, não especificado</t>
  </si>
  <si>
    <t>C720</t>
  </si>
  <si>
    <t>C721</t>
  </si>
  <si>
    <t>Neoplasia maligna da cauda eqüina</t>
  </si>
  <si>
    <t>C722</t>
  </si>
  <si>
    <t>Neoplasia maligna do nervo olfativo</t>
  </si>
  <si>
    <t>C723</t>
  </si>
  <si>
    <t>Neoplasia maligna do nervo óptico</t>
  </si>
  <si>
    <t>C724</t>
  </si>
  <si>
    <t>Neoplasia maligna do nervo acústico</t>
  </si>
  <si>
    <t>C725</t>
  </si>
  <si>
    <t>Neoplasia maligna de outros nervos cranianos e os não especificados</t>
  </si>
  <si>
    <t>C728</t>
  </si>
  <si>
    <t>Neoplasia maligna do encéfalo e de outras partes do sistema nervoso central com lesão invasiva</t>
  </si>
  <si>
    <t>C729</t>
  </si>
  <si>
    <t>Neoplasia maligna do sistema nervoso central, não especificado</t>
  </si>
  <si>
    <t>C740</t>
  </si>
  <si>
    <t>Neoplasia maligna do córtex da supra-renal</t>
  </si>
  <si>
    <t>C741</t>
  </si>
  <si>
    <t>Neoplasia maligna da medula da supra-renal</t>
  </si>
  <si>
    <t>C749</t>
  </si>
  <si>
    <t>Neoplasia maligna da glândula supra-renal, não especificada</t>
  </si>
  <si>
    <t>C750</t>
  </si>
  <si>
    <t>C751</t>
  </si>
  <si>
    <t>Neoplasia maligna da glândula hipófise (pituitária)</t>
  </si>
  <si>
    <t>C752</t>
  </si>
  <si>
    <t>C753</t>
  </si>
  <si>
    <t>C754</t>
  </si>
  <si>
    <t>Neoplasia maligna do corpo carotídeo</t>
  </si>
  <si>
    <t>C755</t>
  </si>
  <si>
    <t>Neoplasia maligna do corpo aórtico e outros paragânglios</t>
  </si>
  <si>
    <t>C758</t>
  </si>
  <si>
    <t>Neoplasia maligna com comprometimento pluriglandular, sem outra especificação</t>
  </si>
  <si>
    <t>C759</t>
  </si>
  <si>
    <t>Neoplasia maligna de glândula endócrina, não especificada</t>
  </si>
  <si>
    <t>C760</t>
  </si>
  <si>
    <t>Neoplasia maligna da cabeça, face e pescoço</t>
  </si>
  <si>
    <t>C761</t>
  </si>
  <si>
    <t>Neoplasia maligna do tórax</t>
  </si>
  <si>
    <t>C762</t>
  </si>
  <si>
    <t>Neoplasia maligna do abdome</t>
  </si>
  <si>
    <t>C763</t>
  </si>
  <si>
    <t>Neoplasia maligna da pelve</t>
  </si>
  <si>
    <t>C764</t>
  </si>
  <si>
    <t>Neoplasia maligna do membro superior</t>
  </si>
  <si>
    <t>C765</t>
  </si>
  <si>
    <t>Neoplasia maligna do membro inferior</t>
  </si>
  <si>
    <t>C767</t>
  </si>
  <si>
    <t>Neoplasia maligna de outras localizações mal definidas</t>
  </si>
  <si>
    <t>C768</t>
  </si>
  <si>
    <t>Neoplasia maligna de outras localizações e das mal definidas com lesão invasiva</t>
  </si>
  <si>
    <t>C770</t>
  </si>
  <si>
    <t>Neoplasia maligna secundária e não especificada dos gânglios linfáticos da cabeça, face e pescoço</t>
  </si>
  <si>
    <t>C771</t>
  </si>
  <si>
    <t>Neoplasia maligna secundária e não especificada dos gânglios linfáticos intratorácicos</t>
  </si>
  <si>
    <t>C772</t>
  </si>
  <si>
    <t>Neoplasia maligna secundária e não especificada dos gânglios linfáticos intra-abdominais</t>
  </si>
  <si>
    <t>C773</t>
  </si>
  <si>
    <t>Neoplasia maligna secundária e não especificada dos gânglios linfáticos axilares e dos membros superiores</t>
  </si>
  <si>
    <t>C774</t>
  </si>
  <si>
    <t>Neoplasia maligna secundária e não especificada dos gânglios linfáticos inguinais e dos membros inferiores</t>
  </si>
  <si>
    <t>C775</t>
  </si>
  <si>
    <t>Neoplasia maligna secundária e não especificada dos gânglios linfáticos intrapélvicos</t>
  </si>
  <si>
    <t>C778</t>
  </si>
  <si>
    <t>Neoplasia maligna secundária e não especificada dos gânglios linfáticos de múltiplas regiões</t>
  </si>
  <si>
    <t>C779</t>
  </si>
  <si>
    <t>Neoplasia maligna secundária e não especificada de gânglio linfático, não especificado</t>
  </si>
  <si>
    <t>C780</t>
  </si>
  <si>
    <t>Neoplasia maligna secundária dos pulmões</t>
  </si>
  <si>
    <t>C781</t>
  </si>
  <si>
    <t>Neoplasia maligna secundária do mediastino</t>
  </si>
  <si>
    <t>C782</t>
  </si>
  <si>
    <t>Neoplasia maligna secundária da pleura</t>
  </si>
  <si>
    <t>C783</t>
  </si>
  <si>
    <t>Neoplasia maligna secundária de outros órgãos respiratórios e não especificados</t>
  </si>
  <si>
    <t>C784</t>
  </si>
  <si>
    <t>Neoplasia maligna secundária do intestino delgado</t>
  </si>
  <si>
    <t>C785</t>
  </si>
  <si>
    <t>Neoplasia maligna secundária do intestino grosso e do reto</t>
  </si>
  <si>
    <t>C786</t>
  </si>
  <si>
    <t>Neoplasia maligna secundária do retroperitônio e do peritônio</t>
  </si>
  <si>
    <t>C787</t>
  </si>
  <si>
    <t>Neoplasia maligna secundária do fígado</t>
  </si>
  <si>
    <t>C788</t>
  </si>
  <si>
    <t>Neoplasia maligna secundária de outros órgãos digestivos e não especificados</t>
  </si>
  <si>
    <t>C790</t>
  </si>
  <si>
    <t>Neoplasia maligna secundária do rim e da pelve renal</t>
  </si>
  <si>
    <t>C791</t>
  </si>
  <si>
    <t>Neoplasia maligna secundária da bexiga, de outro órgão urinário e não especificado</t>
  </si>
  <si>
    <t>C792</t>
  </si>
  <si>
    <t>Neoplasia maligna secundária da pele</t>
  </si>
  <si>
    <t>C793</t>
  </si>
  <si>
    <t>Neoplasia maligna secundária do encéfalo e das meninges cerebrais</t>
  </si>
  <si>
    <t>C794</t>
  </si>
  <si>
    <t>Neoplasia maligna secundária de outras partes do sistema nervoso e não especificadas</t>
  </si>
  <si>
    <t>C795</t>
  </si>
  <si>
    <t>Neoplasia maligna secundária dos ossos e da medula óssea</t>
  </si>
  <si>
    <t>C796</t>
  </si>
  <si>
    <t>Neoplasia maligna secundária do ovário</t>
  </si>
  <si>
    <t>C797</t>
  </si>
  <si>
    <t>Neoplasia maligna secundária das glândulas supra-renais (adrenais)</t>
  </si>
  <si>
    <t>C798</t>
  </si>
  <si>
    <t>Neoplasia maligna secundária de outra localização especificada</t>
  </si>
  <si>
    <t>C80</t>
  </si>
  <si>
    <t>Neoplasia maligna, sem especificação de localização</t>
  </si>
  <si>
    <t>C810</t>
  </si>
  <si>
    <t>Doença de Hodgkin, predominância linfocítica</t>
  </si>
  <si>
    <t>C811</t>
  </si>
  <si>
    <t>Doença de Hodgkin, esclerose nodular</t>
  </si>
  <si>
    <t>C812</t>
  </si>
  <si>
    <t>Doença de Hodgkin, celularidade mista</t>
  </si>
  <si>
    <t>C813</t>
  </si>
  <si>
    <t>Doença de Hodgkin, depleção linfocítica</t>
  </si>
  <si>
    <t>C817</t>
  </si>
  <si>
    <t>Outra forma da doença de Hodgkin</t>
  </si>
  <si>
    <t>C819</t>
  </si>
  <si>
    <t>Doença de Hodgkin, não especificada</t>
  </si>
  <si>
    <t>C820</t>
  </si>
  <si>
    <t>Linfoma não-Hodgkin, pequenas células clivadas, folicular</t>
  </si>
  <si>
    <t>C821</t>
  </si>
  <si>
    <t>Linfoma não-Hodgkin, misto, de pequenas e grandes células clivadas, folicular</t>
  </si>
  <si>
    <t>C822</t>
  </si>
  <si>
    <t>Linfoma não-Hodgkin, grandes células, folicular</t>
  </si>
  <si>
    <t>C827</t>
  </si>
  <si>
    <t>Outros tipos de linfoma não-Hodgkin, folicular</t>
  </si>
  <si>
    <t>C829</t>
  </si>
  <si>
    <t>Linfoma não-Hodgkin, folicular, não especificado</t>
  </si>
  <si>
    <t>C830</t>
  </si>
  <si>
    <t>Linfoma não-Hodgkin difuso, pequenas células (difuso)</t>
  </si>
  <si>
    <t>C831</t>
  </si>
  <si>
    <t>Linfoma não-Hodgkin difuso, pequenas células clivadas (difuso)</t>
  </si>
  <si>
    <t>C832</t>
  </si>
  <si>
    <t>Linfoma não-Hodgkin difuso, misto, de pequenas e grandes células (difuso)</t>
  </si>
  <si>
    <t>C833</t>
  </si>
  <si>
    <t>Linfoma não-Hodgkin difuso, grandes células (difuso)</t>
  </si>
  <si>
    <t>C834</t>
  </si>
  <si>
    <t>Linfoma não-Hodgkin difuso, imunoblástico (difuso)</t>
  </si>
  <si>
    <t>C835</t>
  </si>
  <si>
    <t>Linfoma não-Hodgkin difuso, linfoblástico (difuso)</t>
  </si>
  <si>
    <t>C836</t>
  </si>
  <si>
    <t>Linfoma não-Hodgkin difuso, indiferenciado (difuso)</t>
  </si>
  <si>
    <t>C837</t>
  </si>
  <si>
    <t>Tumor de Burkitt</t>
  </si>
  <si>
    <t>C838</t>
  </si>
  <si>
    <t>Outros tipos de linfoma não-Hodgkin difuso</t>
  </si>
  <si>
    <t>C839</t>
  </si>
  <si>
    <t>Linfoma não-Hodgkin difuso, não especificado</t>
  </si>
  <si>
    <t>C840</t>
  </si>
  <si>
    <t>Micose fungóide</t>
  </si>
  <si>
    <t>C841</t>
  </si>
  <si>
    <t>Doença de Sézary</t>
  </si>
  <si>
    <t>C842</t>
  </si>
  <si>
    <t>Linfoma da zona T</t>
  </si>
  <si>
    <t>C843</t>
  </si>
  <si>
    <t>Linfoma linfoepitelióide</t>
  </si>
  <si>
    <t>C844</t>
  </si>
  <si>
    <t>Linfoma de células T, periférico</t>
  </si>
  <si>
    <t>C845</t>
  </si>
  <si>
    <t>Outros linfomas de células T e os não especificados</t>
  </si>
  <si>
    <t>C850</t>
  </si>
  <si>
    <t>Linfossarcoma</t>
  </si>
  <si>
    <t>C851</t>
  </si>
  <si>
    <t>Linfoma de células B, não especificado</t>
  </si>
  <si>
    <t>C857</t>
  </si>
  <si>
    <t>Outros tipos especificados de linfoma não-Hodgkin</t>
  </si>
  <si>
    <t>C859</t>
  </si>
  <si>
    <t>Linfoma não-Hodgkin de tipo não especificado</t>
  </si>
  <si>
    <t>C880</t>
  </si>
  <si>
    <t>Macroglobulinemia de Waldenström</t>
  </si>
  <si>
    <t>C881</t>
  </si>
  <si>
    <t>Doença de cadeia pesada alfa</t>
  </si>
  <si>
    <t>C882</t>
  </si>
  <si>
    <t>Doença de cadeia pesada gama</t>
  </si>
  <si>
    <t>C883</t>
  </si>
  <si>
    <t>Doença imunoproliferativa do intestino delgado</t>
  </si>
  <si>
    <t>C887</t>
  </si>
  <si>
    <t>Outras doenças imunoproliferativas malignas</t>
  </si>
  <si>
    <t>C889</t>
  </si>
  <si>
    <t>Doença imunoproliferativa maligna, não especificada</t>
  </si>
  <si>
    <t>C900</t>
  </si>
  <si>
    <t>C901</t>
  </si>
  <si>
    <t>Leucemia plasmocitária</t>
  </si>
  <si>
    <t>C902</t>
  </si>
  <si>
    <t>Plasmocitoma extramedular</t>
  </si>
  <si>
    <t>C910</t>
  </si>
  <si>
    <t>Leucemia linfoblástica aguda</t>
  </si>
  <si>
    <t>C911</t>
  </si>
  <si>
    <t>Leucemia linfocítica crônica</t>
  </si>
  <si>
    <t>C912</t>
  </si>
  <si>
    <t>Leucemia linfocítica subaguda</t>
  </si>
  <si>
    <t>C913</t>
  </si>
  <si>
    <t>Leucemia pró-linfocítica</t>
  </si>
  <si>
    <t>C914</t>
  </si>
  <si>
    <t>Leucemia de células pilosas</t>
  </si>
  <si>
    <t>C915</t>
  </si>
  <si>
    <t>Leucemia de células T do adulto</t>
  </si>
  <si>
    <t>C917</t>
  </si>
  <si>
    <t>Outras leucemias linfóides</t>
  </si>
  <si>
    <t>C919</t>
  </si>
  <si>
    <t>Leucemia linfóide, não especificada</t>
  </si>
  <si>
    <t>C920</t>
  </si>
  <si>
    <t>Leucemia mielóide aguda</t>
  </si>
  <si>
    <t>C921</t>
  </si>
  <si>
    <t>Leucemia mielóide crônica</t>
  </si>
  <si>
    <t>C922</t>
  </si>
  <si>
    <t>Leucemia mielóide subaguda</t>
  </si>
  <si>
    <t>C923</t>
  </si>
  <si>
    <t>Sarcoma mielóide</t>
  </si>
  <si>
    <t>C924</t>
  </si>
  <si>
    <t>Leucemia pró-mielocítica aguda</t>
  </si>
  <si>
    <t>C925</t>
  </si>
  <si>
    <t>Leucemia mielomonocítica aguda</t>
  </si>
  <si>
    <t>C927</t>
  </si>
  <si>
    <t>Outras leucemias mielóides</t>
  </si>
  <si>
    <t>C929</t>
  </si>
  <si>
    <t>Leucemia mielóide, não especificada</t>
  </si>
  <si>
    <t>C930</t>
  </si>
  <si>
    <t>Leucemia monocítica aguda</t>
  </si>
  <si>
    <t>C931</t>
  </si>
  <si>
    <t>Leucemia monocítica crônica</t>
  </si>
  <si>
    <t>C932</t>
  </si>
  <si>
    <t>Leucemia monocítica subaguda</t>
  </si>
  <si>
    <t>C937</t>
  </si>
  <si>
    <t>Outras leucemias monocíticas</t>
  </si>
  <si>
    <t>C939</t>
  </si>
  <si>
    <t>Leucemia monocítica, não especificada</t>
  </si>
  <si>
    <t>C940</t>
  </si>
  <si>
    <t>Eritremia e eritroleucemia agudas</t>
  </si>
  <si>
    <t>C941</t>
  </si>
  <si>
    <t>Eritremia crônica</t>
  </si>
  <si>
    <t>C942</t>
  </si>
  <si>
    <t>Leucemia megacarioblástica aguda</t>
  </si>
  <si>
    <t>C943</t>
  </si>
  <si>
    <t>Leucemia de mastócitos</t>
  </si>
  <si>
    <t>C944</t>
  </si>
  <si>
    <t>Panmielose aguda</t>
  </si>
  <si>
    <t>C945</t>
  </si>
  <si>
    <t>Mielofibrose aguda</t>
  </si>
  <si>
    <t>C947</t>
  </si>
  <si>
    <t>Outras leucemias especificadas</t>
  </si>
  <si>
    <t>C950</t>
  </si>
  <si>
    <t>Leucemia aguda de tipo celular não especificado</t>
  </si>
  <si>
    <t>C951</t>
  </si>
  <si>
    <t>Leucemia crônica de tipo celular não especificado</t>
  </si>
  <si>
    <t>C952</t>
  </si>
  <si>
    <t>Leucemia subaguda de tipo celular não especificado</t>
  </si>
  <si>
    <t>C957</t>
  </si>
  <si>
    <t>Outras leucemias de tipo celular não especificado</t>
  </si>
  <si>
    <t>C959</t>
  </si>
  <si>
    <t>Leucemia não especificada</t>
  </si>
  <si>
    <t>C960</t>
  </si>
  <si>
    <t>Doença de Letterer-Siwe</t>
  </si>
  <si>
    <t>C961</t>
  </si>
  <si>
    <t>Histiocitose maligna</t>
  </si>
  <si>
    <t>C962</t>
  </si>
  <si>
    <t>Tumor maligno de mastócitos</t>
  </si>
  <si>
    <t>C963</t>
  </si>
  <si>
    <t>Linfoma histiocítico verdadeiro</t>
  </si>
  <si>
    <t>C967</t>
  </si>
  <si>
    <t>Outras neoplasias malignas especificadas dos tecidos linfático, hematopoético e tecidos correlatos</t>
  </si>
  <si>
    <t>C969</t>
  </si>
  <si>
    <t>Neoplasia maligna dos tecidos linfático, hematopoético e tecidos correlatos, não especificada</t>
  </si>
  <si>
    <t>C97</t>
  </si>
  <si>
    <t>Neoplasias malignas de localizações múltiplas independentes (primárias)</t>
  </si>
  <si>
    <t>D000</t>
  </si>
  <si>
    <t>Carcinoma in situ dos lábios, cavidade oral e faringe</t>
  </si>
  <si>
    <t>D001</t>
  </si>
  <si>
    <t>Carcinoma in situ do esôfago</t>
  </si>
  <si>
    <t>D002</t>
  </si>
  <si>
    <t>Carcinoma in situ do estômago</t>
  </si>
  <si>
    <t>D010</t>
  </si>
  <si>
    <t>Carcinoma in situ do cólon</t>
  </si>
  <si>
    <t>D011</t>
  </si>
  <si>
    <t>Carcinoma in situ da junção retossigmóide</t>
  </si>
  <si>
    <t>D012</t>
  </si>
  <si>
    <t>Carcinoma in situ do reto</t>
  </si>
  <si>
    <t>D013</t>
  </si>
  <si>
    <t>Carcinoma in situ do ânus e canal anal</t>
  </si>
  <si>
    <t>D014</t>
  </si>
  <si>
    <t>Carcinoma in situ de outras partes do intestino e as não especificadas</t>
  </si>
  <si>
    <t>D015</t>
  </si>
  <si>
    <t>Carcinoma in situ do fígado, vesícula biliar e vias biliares</t>
  </si>
  <si>
    <t>D017</t>
  </si>
  <si>
    <t>Carcinoma in situ de outros órgãos especificados do aparelho digestivo</t>
  </si>
  <si>
    <t>D019</t>
  </si>
  <si>
    <t>Carcinoma in situ de órgãos digestivos, não especificado</t>
  </si>
  <si>
    <t>D020</t>
  </si>
  <si>
    <t>Carcinoma in situ da laringe</t>
  </si>
  <si>
    <t>D021</t>
  </si>
  <si>
    <t>Carcinoma in situ da traquéia</t>
  </si>
  <si>
    <t>D022</t>
  </si>
  <si>
    <t>Carcinoma in situ dos brônquios e pulmões</t>
  </si>
  <si>
    <t>D023</t>
  </si>
  <si>
    <t>Carcinoma in situ de outras partes do aparelho respiratório</t>
  </si>
  <si>
    <t>D029</t>
  </si>
  <si>
    <t>Carcinoma in situ do aparelho respiratório, não especificado</t>
  </si>
  <si>
    <t>D030</t>
  </si>
  <si>
    <t>Melanoma in situ do lábio</t>
  </si>
  <si>
    <t>D031</t>
  </si>
  <si>
    <t>Melanoma in situ da pálpebra, incluindo o canto</t>
  </si>
  <si>
    <t>D032</t>
  </si>
  <si>
    <t>Melanoma in situ da orelha e do conduto auditivo externo</t>
  </si>
  <si>
    <t>D033</t>
  </si>
  <si>
    <t>Melanoma in situ de outras partes, e de partes não especificadas da face</t>
  </si>
  <si>
    <t>D034</t>
  </si>
  <si>
    <t>Melanoma in situ do couro cabeludo e do pescoço</t>
  </si>
  <si>
    <t>D035</t>
  </si>
  <si>
    <t>Melanoma in situ do tronco</t>
  </si>
  <si>
    <t>D036</t>
  </si>
  <si>
    <t>Melanoma in situ dos membros superiores, incluindo ombro</t>
  </si>
  <si>
    <t>D037</t>
  </si>
  <si>
    <t>Melanoma in situ dos membros inferiores, incluindo quadril</t>
  </si>
  <si>
    <t>D038</t>
  </si>
  <si>
    <t>Melanoma in situ de outras localizações</t>
  </si>
  <si>
    <t>D039</t>
  </si>
  <si>
    <t>Melanoma in situ, não especificado</t>
  </si>
  <si>
    <t>D040</t>
  </si>
  <si>
    <t>Carcinoma in situ da pele do lábio</t>
  </si>
  <si>
    <t>D041</t>
  </si>
  <si>
    <t>Carcinoma in situ da pele da pálpebra, incluindo o canto</t>
  </si>
  <si>
    <t>D042</t>
  </si>
  <si>
    <t>Carcinoma in situ da pele da orelha e do conduto auditivo externo</t>
  </si>
  <si>
    <t>D043</t>
  </si>
  <si>
    <t>Carcinoma in situ da pele de outras partes e de partes não especificadas da face</t>
  </si>
  <si>
    <t>D044</t>
  </si>
  <si>
    <t>Carcinoma in situ da pele do couro cabeludo e do pescoço</t>
  </si>
  <si>
    <t>D045</t>
  </si>
  <si>
    <t>Carcinoma in situ da pele do tronco</t>
  </si>
  <si>
    <t>D046</t>
  </si>
  <si>
    <t>Carcinoma in situ da pele dos membros superiores, incluindo ombro</t>
  </si>
  <si>
    <t>D047</t>
  </si>
  <si>
    <t>Carcinoma in situ da pele dos membros inferiores, incluindo quadril</t>
  </si>
  <si>
    <t>D048</t>
  </si>
  <si>
    <t>Carcinoma in situ da pele de outras localizações</t>
  </si>
  <si>
    <t>D049</t>
  </si>
  <si>
    <t>Carcinoma in situ da pele, não especificada</t>
  </si>
  <si>
    <t>D050</t>
  </si>
  <si>
    <t>Carcinoma lobular in situ</t>
  </si>
  <si>
    <t>D051</t>
  </si>
  <si>
    <t>Carcinoma intraductal in situ</t>
  </si>
  <si>
    <t>D057</t>
  </si>
  <si>
    <t>Outros carcinomas in situ</t>
  </si>
  <si>
    <t>D059</t>
  </si>
  <si>
    <t>Carcinoma in situ da mama, não especificado</t>
  </si>
  <si>
    <t>D060</t>
  </si>
  <si>
    <t>Carcinoma in situ do endocérvix</t>
  </si>
  <si>
    <t>D061</t>
  </si>
  <si>
    <t>Carcinoma in situ do exocérvix</t>
  </si>
  <si>
    <t>D067</t>
  </si>
  <si>
    <t>Carcinoma in situ de outras partes do colo do útero</t>
  </si>
  <si>
    <t>D069</t>
  </si>
  <si>
    <t>Carcinoma in situ do colo do útero, não especificado</t>
  </si>
  <si>
    <t>D070</t>
  </si>
  <si>
    <t>Carcinoma in situ do endométrio</t>
  </si>
  <si>
    <t>D071</t>
  </si>
  <si>
    <t>Carcinoma in situ da vulva</t>
  </si>
  <si>
    <t>D072</t>
  </si>
  <si>
    <t>Carcinoma in situ da vagina</t>
  </si>
  <si>
    <t>D073</t>
  </si>
  <si>
    <t>Carcinoma in situ de outros órgãos genitais femininos e os não especificados</t>
  </si>
  <si>
    <t>D074</t>
  </si>
  <si>
    <t>Carcinoma in situ do pênis</t>
  </si>
  <si>
    <t>D075</t>
  </si>
  <si>
    <t>Carcinoma in situ da próstata</t>
  </si>
  <si>
    <t>D076</t>
  </si>
  <si>
    <t>Carcinoma in situ de outros órgãos genitais masculinos e os não especificados</t>
  </si>
  <si>
    <t>D090</t>
  </si>
  <si>
    <t>Carcinoma in situ da bexiga</t>
  </si>
  <si>
    <t>D091</t>
  </si>
  <si>
    <t>Carcinoma in situ de outros órgãos urinários e os não especificados</t>
  </si>
  <si>
    <t>D092</t>
  </si>
  <si>
    <t>Carcinoma in situ do olho</t>
  </si>
  <si>
    <t>D093</t>
  </si>
  <si>
    <t>Carcinoma in situ da tireóide e de outras glândulas endócrinas</t>
  </si>
  <si>
    <t>D097</t>
  </si>
  <si>
    <t>Carcinoma in situ de outras localizações especificadas</t>
  </si>
  <si>
    <t>D099</t>
  </si>
  <si>
    <t>Carcinoma in situ, não especificado</t>
  </si>
  <si>
    <t>D100</t>
  </si>
  <si>
    <t>Neoplasia benigna dos lábios</t>
  </si>
  <si>
    <t>D101</t>
  </si>
  <si>
    <t>Neoplasia benigna da língua</t>
  </si>
  <si>
    <t>D102</t>
  </si>
  <si>
    <t>Neoplasia benigna do assoalho da boca</t>
  </si>
  <si>
    <t>D103</t>
  </si>
  <si>
    <t>Neoplasia benigna de outras partes da boca e as não especificadas</t>
  </si>
  <si>
    <t>D104</t>
  </si>
  <si>
    <t>Neoplasia benigna da amígdala</t>
  </si>
  <si>
    <t>D105</t>
  </si>
  <si>
    <t>Neoplasia benigna de outras partes da orofaringe</t>
  </si>
  <si>
    <t>D106</t>
  </si>
  <si>
    <t>Neoplasia benigna da nasofaringe</t>
  </si>
  <si>
    <t>D107</t>
  </si>
  <si>
    <t>Neoplasia benigna da hipofaringe</t>
  </si>
  <si>
    <t>D109</t>
  </si>
  <si>
    <t>Neoplasia benigna da faringe, não especificada</t>
  </si>
  <si>
    <t>D110</t>
  </si>
  <si>
    <t>Neoplasia benigna da glândula parótida</t>
  </si>
  <si>
    <t>D117</t>
  </si>
  <si>
    <t>Neoplasia benigna de outras glândulas salivares maiores</t>
  </si>
  <si>
    <t>D119</t>
  </si>
  <si>
    <t>Neoplasia benigna da glândula salivar maior, não especificada</t>
  </si>
  <si>
    <t>D120</t>
  </si>
  <si>
    <t>Neoplasia benigna do ceco</t>
  </si>
  <si>
    <t>D121</t>
  </si>
  <si>
    <t>Neoplasia benigna do apêndice (vermiforme)</t>
  </si>
  <si>
    <t>D122</t>
  </si>
  <si>
    <t>Neoplasia benigna do cólon ascendente</t>
  </si>
  <si>
    <t>D123</t>
  </si>
  <si>
    <t>Neoplasia benigna do cólon transverso</t>
  </si>
  <si>
    <t>D124</t>
  </si>
  <si>
    <t>Neoplasia benigna do cólon descendente</t>
  </si>
  <si>
    <t>D125</t>
  </si>
  <si>
    <t>Neoplasia benigna do cólon sigmóide</t>
  </si>
  <si>
    <t>D126</t>
  </si>
  <si>
    <t>Neoplasia benigna do cólon, não especificada</t>
  </si>
  <si>
    <t>D127</t>
  </si>
  <si>
    <t>Neoplasia benigna da junção retossigmóide</t>
  </si>
  <si>
    <t>D128</t>
  </si>
  <si>
    <t>Neoplasia benigna do reto</t>
  </si>
  <si>
    <t>D129</t>
  </si>
  <si>
    <t>Neoplasia benigna do canal anal e ânus</t>
  </si>
  <si>
    <t>D130</t>
  </si>
  <si>
    <t>Neoplasia benigna do esôfago</t>
  </si>
  <si>
    <t>D131</t>
  </si>
  <si>
    <t>Neoplasia benigna do estômago</t>
  </si>
  <si>
    <t>D132</t>
  </si>
  <si>
    <t>Neoplasia benigna do duodeno</t>
  </si>
  <si>
    <t>D133</t>
  </si>
  <si>
    <t>Neoplasia benigna de outras partes e partes não especificadas do intestino delgado</t>
  </si>
  <si>
    <t>D134</t>
  </si>
  <si>
    <t>Neoplasia benigna do fígado</t>
  </si>
  <si>
    <t>D135</t>
  </si>
  <si>
    <t>Neoplasia benigna das vias biliares extra-hepáticas</t>
  </si>
  <si>
    <t>D136</t>
  </si>
  <si>
    <t>Neoplasia benigna do pâncreas</t>
  </si>
  <si>
    <t>D137</t>
  </si>
  <si>
    <t>Neoplasia benigna do pâncreas endócrino</t>
  </si>
  <si>
    <t>D139</t>
  </si>
  <si>
    <t>Neoplasia benigna de localizações mal definidas do aparelho digestivo</t>
  </si>
  <si>
    <t>D140</t>
  </si>
  <si>
    <t>Neoplasia benigna do ouvido médio, cavidade nasal e seios paranasais</t>
  </si>
  <si>
    <t>D141</t>
  </si>
  <si>
    <t>Neoplasia benigna da laringe</t>
  </si>
  <si>
    <t>D142</t>
  </si>
  <si>
    <t>Neoplasia benigna da traquéia</t>
  </si>
  <si>
    <t>D143</t>
  </si>
  <si>
    <t>Neoplasia benigna dos brônquios e pulmão</t>
  </si>
  <si>
    <t>D144</t>
  </si>
  <si>
    <t>Neoplasia benigna do aparelho respiratório, não especificado</t>
  </si>
  <si>
    <t>D150</t>
  </si>
  <si>
    <t>Neoplasia benigna do timo</t>
  </si>
  <si>
    <t>D151</t>
  </si>
  <si>
    <t>Neoplasia benigna do coração</t>
  </si>
  <si>
    <t>D152</t>
  </si>
  <si>
    <t>Neoplasia benigna do mediastino</t>
  </si>
  <si>
    <t>D157</t>
  </si>
  <si>
    <t>Neoplasia benigna de outros órgãos intratorácicos especificados</t>
  </si>
  <si>
    <t>D159</t>
  </si>
  <si>
    <t>Neoplasia benigna de órgão intratorácico, não especificado</t>
  </si>
  <si>
    <t>D160</t>
  </si>
  <si>
    <t>Neoplasia benigna da omoplata [escápula] e ossos longos dos membros superiores</t>
  </si>
  <si>
    <t>D161</t>
  </si>
  <si>
    <t>Neoplasia benigna dos ossos curtos dos membros superiores</t>
  </si>
  <si>
    <t>D162</t>
  </si>
  <si>
    <t>Neoplasia benigna dos ossos longos dos membros inferiores</t>
  </si>
  <si>
    <t>D163</t>
  </si>
  <si>
    <t>Neoplasia benigna dos ossos curtos dos membros inferiores</t>
  </si>
  <si>
    <t>D164</t>
  </si>
  <si>
    <t>Neoplasia benigna dos ossos do crânio e da face</t>
  </si>
  <si>
    <t>D165</t>
  </si>
  <si>
    <t>Neoplasia benigna do osso da mandíbula</t>
  </si>
  <si>
    <t>D166</t>
  </si>
  <si>
    <t>Neoplasia benigna da coluna vertebral</t>
  </si>
  <si>
    <t>D167</t>
  </si>
  <si>
    <t>Neoplasia benigna das costelas, do esterno e da clavícula</t>
  </si>
  <si>
    <t>D168</t>
  </si>
  <si>
    <t>Neoplasia benigna dos ossos pélvicos, sacro e cóccix</t>
  </si>
  <si>
    <t>D169</t>
  </si>
  <si>
    <t>Neoplasia benigna do osso e cartilagem articular, não especificado</t>
  </si>
  <si>
    <t>D170</t>
  </si>
  <si>
    <t>Neoplasia lipomatosa benigna da pele e do tecido subcutâneo da cabeça, face e pescoço</t>
  </si>
  <si>
    <t>D171</t>
  </si>
  <si>
    <t>Neoplasia lipomatosa benigna da pele e tecido subcutâneo do tronco</t>
  </si>
  <si>
    <t>D172</t>
  </si>
  <si>
    <t>Neoplasia lipomatosa benigna da pele e tecido subcutâneo dos membros</t>
  </si>
  <si>
    <t>D173</t>
  </si>
  <si>
    <t>Neoplasia lipomatosa benigna da pele e tecido subcutâneo de outras localizações e de localizações não especificadas</t>
  </si>
  <si>
    <t>D174</t>
  </si>
  <si>
    <t>Neoplasia lipomatosa benigna de órgãos intratorácicos</t>
  </si>
  <si>
    <t>D175</t>
  </si>
  <si>
    <t>Neoplasia lipomatosa benigna de órgãos intra-abdominais</t>
  </si>
  <si>
    <t>D176</t>
  </si>
  <si>
    <t>Neoplasia lipomatosa benigna do cordão espermático</t>
  </si>
  <si>
    <t>D177</t>
  </si>
  <si>
    <t>Neoplasia lipomatosa benigna de outras localizações</t>
  </si>
  <si>
    <t>D179</t>
  </si>
  <si>
    <t>Neoplasia lipomatosa benigna de localização não especificada</t>
  </si>
  <si>
    <t>D180</t>
  </si>
  <si>
    <t>Hemangioma de qualquer localização</t>
  </si>
  <si>
    <t>D181</t>
  </si>
  <si>
    <t>Linfangioma de qualquer localização</t>
  </si>
  <si>
    <t>D190</t>
  </si>
  <si>
    <t>Neoplasia benigna do tecido mesotelial da pleura</t>
  </si>
  <si>
    <t>D191</t>
  </si>
  <si>
    <t>Neoplasia benigna do tecido mesotelial do peritônio</t>
  </si>
  <si>
    <t>D197</t>
  </si>
  <si>
    <t>Neoplasia benigna do tecido mesotelial de outras localizações</t>
  </si>
  <si>
    <t>D199</t>
  </si>
  <si>
    <t>Neoplasia benigna do tecido mesotelial, não especificado</t>
  </si>
  <si>
    <t>D200</t>
  </si>
  <si>
    <t>Neoplasia benigna do retroperitônio</t>
  </si>
  <si>
    <t>D201</t>
  </si>
  <si>
    <t>Neoplasia benigna do peritônio</t>
  </si>
  <si>
    <t>D210</t>
  </si>
  <si>
    <t>Neoplasia benigna do tecido conjuntivo e outros tecidos moles da cabeça, face e pescoço</t>
  </si>
  <si>
    <t>D211</t>
  </si>
  <si>
    <t>Neoplasia benigna do tecido conjuntivo e outros tecidos moles dos membros superiores, incluindo ombro</t>
  </si>
  <si>
    <t>D212</t>
  </si>
  <si>
    <t>Neoplasia benigna do tecido conjuntivo e outros tecidos moles dos membros inferiores, incluindo quadril</t>
  </si>
  <si>
    <t>D213</t>
  </si>
  <si>
    <t>Neoplasia benigna do tecido conjuntivo e outros tecidos moles do tórax</t>
  </si>
  <si>
    <t>D214</t>
  </si>
  <si>
    <t>Neoplasia benigna do tecido conjuntivo e outros tecidos moles do abdome</t>
  </si>
  <si>
    <t>D215</t>
  </si>
  <si>
    <t>Neoplasia benigna do tecido conjuntivo e outros tecidos moles da pelve</t>
  </si>
  <si>
    <t>D216</t>
  </si>
  <si>
    <t>Neoplasia benigna do tecido conjuntivo e outros tecidos moles do tronco, não especificado</t>
  </si>
  <si>
    <t>D219</t>
  </si>
  <si>
    <t>Neoplasia benigna do tecido conjuntivo e outros tecidos moles, sem outra especificação</t>
  </si>
  <si>
    <t>D220</t>
  </si>
  <si>
    <t>Nevo melanocítico do lábio</t>
  </si>
  <si>
    <t>D221</t>
  </si>
  <si>
    <t>Nevo melanocítico da pálpebra, incluindo o canto</t>
  </si>
  <si>
    <t>D222</t>
  </si>
  <si>
    <t>Nevo melanocítico da orelha e do conduto auditivo externo</t>
  </si>
  <si>
    <t>D223</t>
  </si>
  <si>
    <t>Nevo melanocítico de outras partes e de partes não especificadas da face</t>
  </si>
  <si>
    <t>D224</t>
  </si>
  <si>
    <t>Nevo melanocítico do couro cabeludo e do pescoço</t>
  </si>
  <si>
    <t>D225</t>
  </si>
  <si>
    <t>Nevo melanocítico do tronco</t>
  </si>
  <si>
    <t>D226</t>
  </si>
  <si>
    <t>Nevo melanocítico dos membros superiores, incluindo ombro</t>
  </si>
  <si>
    <t>D227</t>
  </si>
  <si>
    <t>Nevo melanocítico dos membros inferiores, incluindo quadril</t>
  </si>
  <si>
    <t>D229</t>
  </si>
  <si>
    <t>Nevo melanocítico, não especificado</t>
  </si>
  <si>
    <t>D230</t>
  </si>
  <si>
    <t>Neoplasia benigna da pele dos lábios</t>
  </si>
  <si>
    <t>D231</t>
  </si>
  <si>
    <t>Neoplasia benigna da pele da pálpebra, incluindo o canto</t>
  </si>
  <si>
    <t>D232</t>
  </si>
  <si>
    <t>Neoplasia benigna da pele da orelha e do conduto auditivo externo</t>
  </si>
  <si>
    <t>D233</t>
  </si>
  <si>
    <t>Neoplasia benigna da pele de outras partes e de partes não especificadas da face</t>
  </si>
  <si>
    <t>D234</t>
  </si>
  <si>
    <t>Neoplasia benigna da pele do couro cabeludo e do pescoço</t>
  </si>
  <si>
    <t>D235</t>
  </si>
  <si>
    <t>Neoplasia benigna da pele do tronco</t>
  </si>
  <si>
    <t>D236</t>
  </si>
  <si>
    <t>Neoplasia benigna da pele dos membros superiores, incluindo o ombro</t>
  </si>
  <si>
    <t>D237</t>
  </si>
  <si>
    <t>Neoplasia benigna da pele dos membros inferiores, incluindo o quadril</t>
  </si>
  <si>
    <t>D239</t>
  </si>
  <si>
    <t>Neoplasia benigna da pele, não especificada</t>
  </si>
  <si>
    <t>D24</t>
  </si>
  <si>
    <t>Neoplasia benigna da mama</t>
  </si>
  <si>
    <t>D250</t>
  </si>
  <si>
    <t>Leiomioma submucoso do útero</t>
  </si>
  <si>
    <t>D251</t>
  </si>
  <si>
    <t>Leiomioma intramural do útero</t>
  </si>
  <si>
    <t>D252</t>
  </si>
  <si>
    <t>Leiomioma subseroso do útero</t>
  </si>
  <si>
    <t>D259</t>
  </si>
  <si>
    <t>Leiomioma do útero, não especificado</t>
  </si>
  <si>
    <t>D260</t>
  </si>
  <si>
    <t>Neoplasia benigna do colo do útero</t>
  </si>
  <si>
    <t>D261</t>
  </si>
  <si>
    <t>Neoplasia benigna do corpo do útero</t>
  </si>
  <si>
    <t>D267</t>
  </si>
  <si>
    <t>Neoplasia benigna de outras partes do útero</t>
  </si>
  <si>
    <t>D269</t>
  </si>
  <si>
    <t>Neoplasia benigna do útero, não especificado</t>
  </si>
  <si>
    <t>D27</t>
  </si>
  <si>
    <t>Neoplasia benigna do ovário</t>
  </si>
  <si>
    <t>D280</t>
  </si>
  <si>
    <t>Neoplasia benigna da vulva</t>
  </si>
  <si>
    <t>D281</t>
  </si>
  <si>
    <t>Neoplasia benigna da vagina</t>
  </si>
  <si>
    <t>D282</t>
  </si>
  <si>
    <t>Neoplasia benigna das trompas e ligamentos uterinos</t>
  </si>
  <si>
    <t>D287</t>
  </si>
  <si>
    <t>Neoplasia benigna de outros órgãos genitais femininos especificados</t>
  </si>
  <si>
    <t>D289</t>
  </si>
  <si>
    <t>Neoplasia benigna de órgão genital feminino, não especificado</t>
  </si>
  <si>
    <t>D290</t>
  </si>
  <si>
    <t>Neoplasia benigna do pênis</t>
  </si>
  <si>
    <t>D291</t>
  </si>
  <si>
    <t>Neoplasia benigna da próstata</t>
  </si>
  <si>
    <t>D292</t>
  </si>
  <si>
    <t>Neoplasia benigna dos testículos</t>
  </si>
  <si>
    <t>D293</t>
  </si>
  <si>
    <t>Neoplasia benigna do epidídimo</t>
  </si>
  <si>
    <t>D294</t>
  </si>
  <si>
    <t>Neoplasia benigna do escroto</t>
  </si>
  <si>
    <t>D297</t>
  </si>
  <si>
    <t>Neoplasia benigna de outros órgãos genitais masculinos</t>
  </si>
  <si>
    <t>D299</t>
  </si>
  <si>
    <t>Neoplasia benigna de órgão genital masculino, não especificado</t>
  </si>
  <si>
    <t>D300</t>
  </si>
  <si>
    <t>Neoplasia benigna do rim</t>
  </si>
  <si>
    <t>D301</t>
  </si>
  <si>
    <t>Neoplasia benigna da pelve renal</t>
  </si>
  <si>
    <t>D302</t>
  </si>
  <si>
    <t>Neoplasia benigna do ureter</t>
  </si>
  <si>
    <t>D303</t>
  </si>
  <si>
    <t>Neoplasia benigna da bexiga</t>
  </si>
  <si>
    <t>D304</t>
  </si>
  <si>
    <t>Neoplasia benigna da uretra</t>
  </si>
  <si>
    <t>D307</t>
  </si>
  <si>
    <t>Neoplasia benigna de outros órgãos urinários</t>
  </si>
  <si>
    <t>D309</t>
  </si>
  <si>
    <t>Neoplasia benigna de órgão urinário, não especificado</t>
  </si>
  <si>
    <t>D310</t>
  </si>
  <si>
    <t>Neoplasia benigna da conjuntiva</t>
  </si>
  <si>
    <t>D311</t>
  </si>
  <si>
    <t>Neoplasia benigna da córnea</t>
  </si>
  <si>
    <t>D312</t>
  </si>
  <si>
    <t>Neoplasia benigna da retina</t>
  </si>
  <si>
    <t>D313</t>
  </si>
  <si>
    <t>Neoplasia benigna da coróide</t>
  </si>
  <si>
    <t>D314</t>
  </si>
  <si>
    <t>Neoplasia benigna do corpo ciliar</t>
  </si>
  <si>
    <t>D315</t>
  </si>
  <si>
    <t>Neoplasia benigna das glândulas e dos canais lacrimais</t>
  </si>
  <si>
    <t>D316</t>
  </si>
  <si>
    <t>Neoplasia benigna da órbita, não especificada</t>
  </si>
  <si>
    <t>D319</t>
  </si>
  <si>
    <t>Neoplasia benigna do olho, não especificado</t>
  </si>
  <si>
    <t>D320</t>
  </si>
  <si>
    <t>Neoplasia benigna das meninges cerebrais</t>
  </si>
  <si>
    <t>D321</t>
  </si>
  <si>
    <t>Neoplasia benigna das meninges espinhais</t>
  </si>
  <si>
    <t>D329</t>
  </si>
  <si>
    <t>Neoplasia benigna das meninges, não especificada</t>
  </si>
  <si>
    <t>D330</t>
  </si>
  <si>
    <t>Neoplasia benigna do encéfalo, supratentorial</t>
  </si>
  <si>
    <t>D331</t>
  </si>
  <si>
    <t>Neoplasia benigna do encéfalo, infratentorial</t>
  </si>
  <si>
    <t>D332</t>
  </si>
  <si>
    <t>Neoplasia benigna do encéfalo, não especificado</t>
  </si>
  <si>
    <t>D333</t>
  </si>
  <si>
    <t>Neoplasia benigna dos nervos cranianos</t>
  </si>
  <si>
    <t>D334</t>
  </si>
  <si>
    <t>Neoplasia benigna da medula espinhal</t>
  </si>
  <si>
    <t>D337</t>
  </si>
  <si>
    <t>Neoplasia benigna de outras partes especificadas do sistema nervoso central</t>
  </si>
  <si>
    <t>D339</t>
  </si>
  <si>
    <t>Neoplasia benigna do sistema nervoso central, não especificado</t>
  </si>
  <si>
    <t>D34</t>
  </si>
  <si>
    <t>Neoplasia benigna da glândula tireóide</t>
  </si>
  <si>
    <t>D350</t>
  </si>
  <si>
    <t>Neoplasia benigna da glândula supra-renal (adrenal)</t>
  </si>
  <si>
    <t>D351</t>
  </si>
  <si>
    <t>Neoplasia benigna da glândula paratireóide</t>
  </si>
  <si>
    <t>D352</t>
  </si>
  <si>
    <t>Neoplasia benigna da glândula hipófise (pituitária)</t>
  </si>
  <si>
    <t>D353</t>
  </si>
  <si>
    <t>Neoplasia benigna do conduto craniofaríngeo</t>
  </si>
  <si>
    <t>D354</t>
  </si>
  <si>
    <t>Neoplasia benigna da glândula pineal</t>
  </si>
  <si>
    <t>D355</t>
  </si>
  <si>
    <t>Neoplasia benigna do corpo carotídeo</t>
  </si>
  <si>
    <t>D356</t>
  </si>
  <si>
    <t>Neoplasia benigna dos corpos aórticos e outros paragânglios</t>
  </si>
  <si>
    <t>D357</t>
  </si>
  <si>
    <t>Neoplasia benigna de outras glândulas endócrinas especificadas</t>
  </si>
  <si>
    <t>D358</t>
  </si>
  <si>
    <t>Neoplasia benigna com comprometimento pluriglandular</t>
  </si>
  <si>
    <t>D359</t>
  </si>
  <si>
    <t>Neoplasia benigna de glândula endócrina, não especificada</t>
  </si>
  <si>
    <t>D360</t>
  </si>
  <si>
    <t>Neoplasia benigna dos gânglios linfáticos (linfonodos)</t>
  </si>
  <si>
    <t>D361</t>
  </si>
  <si>
    <t>Neoplasia benigna dos nervos periféricos e sistema nervoso autônomo</t>
  </si>
  <si>
    <t>D367</t>
  </si>
  <si>
    <t>Neoplasia benigna de outras localizações especificadas</t>
  </si>
  <si>
    <t>D369</t>
  </si>
  <si>
    <t>Neoplasia benigna de localização não especificada</t>
  </si>
  <si>
    <t>D370</t>
  </si>
  <si>
    <t>Neoplasia de comportamento incerto ou desconhecido do lábio, cavidade oral e faringe</t>
  </si>
  <si>
    <t>D371</t>
  </si>
  <si>
    <t>Neoplasia de comportamento incerto ou desconhecido do estômago</t>
  </si>
  <si>
    <t>D372</t>
  </si>
  <si>
    <t>Neoplasia de comportamento incerto ou desconhecido do intestino delgado</t>
  </si>
  <si>
    <t>D373</t>
  </si>
  <si>
    <t>Neoplasia de comportamento incerto ou desconhecido do apêndice</t>
  </si>
  <si>
    <t>D374</t>
  </si>
  <si>
    <t>Neoplasia de comportamento incerto ou desconhecido dos cólons</t>
  </si>
  <si>
    <t>D375</t>
  </si>
  <si>
    <t>Neoplasia de comportamento incerto ou desconhecido do reto</t>
  </si>
  <si>
    <t>D376</t>
  </si>
  <si>
    <t>Neoplasia de comportamento incerto ou desconhecido do fígado, vesícula biliar e vias biliares</t>
  </si>
  <si>
    <t>D377</t>
  </si>
  <si>
    <t>Neoplasia de comportamento incerto ou desconhecido de outros órgãos digestivos</t>
  </si>
  <si>
    <t>D379</t>
  </si>
  <si>
    <t>Neoplasia de comportamento incerto ou desconhecido de órgão digestivo, não especificado</t>
  </si>
  <si>
    <t>D380</t>
  </si>
  <si>
    <t>Neoplasia de comportamento incerto ou desconhecido da laringe</t>
  </si>
  <si>
    <t>D381</t>
  </si>
  <si>
    <t>Neoplasia de comportamento incerto ou desconhecido da traquéia, brônquios e pulmão</t>
  </si>
  <si>
    <t>D382</t>
  </si>
  <si>
    <t>Neoplasia de comportamento incerto ou desconhecido da pleura</t>
  </si>
  <si>
    <t>D383</t>
  </si>
  <si>
    <t>Neoplasia de comportamento incerto ou desconhecido do mediastino</t>
  </si>
  <si>
    <t>D384</t>
  </si>
  <si>
    <t>Neoplasia de comportamento incerto ou desconhecido do timo</t>
  </si>
  <si>
    <t>D385</t>
  </si>
  <si>
    <t>Neoplasia de comportamento incerto ou desconhecido de outros órgãos respiratórios</t>
  </si>
  <si>
    <t>D386</t>
  </si>
  <si>
    <t>Neoplasia de comportamento incerto ou desconhecido de órgão respiratório, não especificado</t>
  </si>
  <si>
    <t>D390</t>
  </si>
  <si>
    <t>Neoplasia de comportamento incerto ou desconhecido do útero</t>
  </si>
  <si>
    <t>D391</t>
  </si>
  <si>
    <t>Neoplasia de comportamento incerto ou desconhecido do ovário</t>
  </si>
  <si>
    <t>D392</t>
  </si>
  <si>
    <t>Neoplasia de comportamento incerto ou desconhecido da placenta</t>
  </si>
  <si>
    <t>D397</t>
  </si>
  <si>
    <t>Neoplasia de comportamento incerto ou desconhecido de outros órgãos genitais femininos</t>
  </si>
  <si>
    <t>D399</t>
  </si>
  <si>
    <t>Neoplasia de comportamento incerto ou desconhecido de órgão genital feminino, não especificado</t>
  </si>
  <si>
    <t>D400</t>
  </si>
  <si>
    <t>Neoplasia de comportamento incerto ou desconhecido da próstata</t>
  </si>
  <si>
    <t>D401</t>
  </si>
  <si>
    <t>Neoplasia de comportamento incerto ou desconhecido do testículo</t>
  </si>
  <si>
    <t>D407</t>
  </si>
  <si>
    <t>Neoplasia de comportamento incerto ou desconhecido de outros órgãos genitais masculinos</t>
  </si>
  <si>
    <t>D409</t>
  </si>
  <si>
    <t>Neoplasia de comportamento incerto ou desconhecido de órgão genital masculino, não especificado</t>
  </si>
  <si>
    <t>D410</t>
  </si>
  <si>
    <t>Neoplasia de comportamento incerto ou desconhecido do rim</t>
  </si>
  <si>
    <t>D411</t>
  </si>
  <si>
    <t>Neoplasia de comportamento incerto ou desconhecido da pelve renal</t>
  </si>
  <si>
    <t>D412</t>
  </si>
  <si>
    <t>Neoplasia de comportamento incerto ou desconhecido do ureter</t>
  </si>
  <si>
    <t>D413</t>
  </si>
  <si>
    <t>Neoplasia de comportamento incerto ou desconhecido da uretra</t>
  </si>
  <si>
    <t>D414</t>
  </si>
  <si>
    <t>Neoplasia de comportamento incerto ou desconhecido da bexiga</t>
  </si>
  <si>
    <t>D417</t>
  </si>
  <si>
    <t>Neoplasia de comportamento incerto ou desconhecido de outros órgãos urinários</t>
  </si>
  <si>
    <t>D419</t>
  </si>
  <si>
    <t>Neoplasia de comportamento incerto ou desconhecido de órgão urinário, não especificado</t>
  </si>
  <si>
    <t>D420</t>
  </si>
  <si>
    <t>Neoplasia de comportamento incerto ou desconhecido das meninges cerebrais</t>
  </si>
  <si>
    <t>D421</t>
  </si>
  <si>
    <t>Neoplasia de comportamento incerto ou desconhecido das meninges espinhais</t>
  </si>
  <si>
    <t>D429</t>
  </si>
  <si>
    <t>Neoplasia de comportamento incerto ou desconhecido de meninges não especificadas</t>
  </si>
  <si>
    <t>D430</t>
  </si>
  <si>
    <t>Neoplasia de comportamento incerto ou desconhecido do encéfalo, supratentorial</t>
  </si>
  <si>
    <t>D431</t>
  </si>
  <si>
    <t>Neoplasia de comportamento incerto ou desconhecido do encéfalo, infratentorial</t>
  </si>
  <si>
    <t>D432</t>
  </si>
  <si>
    <t>Neoplasia de comportamento incerto ou desconhecido do encéfalo, não especificado</t>
  </si>
  <si>
    <t>D433</t>
  </si>
  <si>
    <t>Neoplasia de comportamento incerto ou desconhecido dos nervos cranianos</t>
  </si>
  <si>
    <t>D434</t>
  </si>
  <si>
    <t>Neoplasia de comportamento incerto ou desconhecido da medula espinhal</t>
  </si>
  <si>
    <t>D437</t>
  </si>
  <si>
    <t>Neoplasia de comportamento incerto ou desconhecido de outras partes do sistema nervoso central</t>
  </si>
  <si>
    <t>D439</t>
  </si>
  <si>
    <t>Neoplasia de comportamento incerto ou desconhecido do sistema nervoso central, não especificado</t>
  </si>
  <si>
    <t>D440</t>
  </si>
  <si>
    <t>Neoplasia de comportamento incerto ou desconhecido da glândula tireóide</t>
  </si>
  <si>
    <t>D441</t>
  </si>
  <si>
    <t>Neoplasia de comportamento incerto ou desconhecido da glândula supra-renal (adrenal)</t>
  </si>
  <si>
    <t>D442</t>
  </si>
  <si>
    <t>Neoplasia de comportamento incerto ou desconhecido da glândula paratireóide</t>
  </si>
  <si>
    <t>D443</t>
  </si>
  <si>
    <t>Neoplasia de comportamento incerto ou desconhecido da glândula hipófise (pituitária)</t>
  </si>
  <si>
    <t>D444</t>
  </si>
  <si>
    <t>Neoplasia de comportamento incerto ou desconhecido do conduto craniofaríngeo</t>
  </si>
  <si>
    <t>D445</t>
  </si>
  <si>
    <t>Neoplasia de comportamento incerto ou desconhecido da glândula pineal</t>
  </si>
  <si>
    <t>D446</t>
  </si>
  <si>
    <t>Neoplasia de comportamento incerto ou desconhecido do corpo carotídeo</t>
  </si>
  <si>
    <t>D447</t>
  </si>
  <si>
    <t>Neoplasia de comportamento incerto ou desconhecido dos corpos aórticos e outros paragânglios</t>
  </si>
  <si>
    <t>D448</t>
  </si>
  <si>
    <t>Neoplasia de comportamento incerto ou desconhecido com comprometimento pluriglandular</t>
  </si>
  <si>
    <t>D449</t>
  </si>
  <si>
    <t>Neoplasia de comportamento incerto ou desconhecido de glândula endócrina, não especificada</t>
  </si>
  <si>
    <t>D460</t>
  </si>
  <si>
    <t>Anemia refratária sem sideroblastos</t>
  </si>
  <si>
    <t>D461</t>
  </si>
  <si>
    <t>Anemia refratária com sideroblastos</t>
  </si>
  <si>
    <t>D462</t>
  </si>
  <si>
    <t>Anemia refratária com excesso de blastos</t>
  </si>
  <si>
    <t>D463</t>
  </si>
  <si>
    <t>Anemia refratária com excesso de blastos com transformação</t>
  </si>
  <si>
    <t>D464</t>
  </si>
  <si>
    <t>Anemia refratária, não especificada</t>
  </si>
  <si>
    <t>D467</t>
  </si>
  <si>
    <t>Outras síndromes mielodisplásicas</t>
  </si>
  <si>
    <t>D469</t>
  </si>
  <si>
    <t>Síndrome mielodisplásica, não especificada</t>
  </si>
  <si>
    <t>D470</t>
  </si>
  <si>
    <t>Tumores de comportamento incerto ou desconhecido de mastócitos e células histiocíticas</t>
  </si>
  <si>
    <t>D471</t>
  </si>
  <si>
    <t>Doença mieloproliferativa crônica</t>
  </si>
  <si>
    <t>D472</t>
  </si>
  <si>
    <t>Gamopatia monoclonal</t>
  </si>
  <si>
    <t>D473</t>
  </si>
  <si>
    <t>Trombocitemia essencial (hemorrágica)</t>
  </si>
  <si>
    <t>D477</t>
  </si>
  <si>
    <t>Outras neoplasias especificadas de comportamento incerto ou desconhecido dos tecidos linfático, hematopoético e tecidos relacionados</t>
  </si>
  <si>
    <t>D479</t>
  </si>
  <si>
    <t>Neoplasia de comportamento incerto ou desconhecido dos tecidos linfático, hematopoético e tecidos correlatos, não especificada</t>
  </si>
  <si>
    <t>D480</t>
  </si>
  <si>
    <t>Neoplasia de comportamento incerto ou desconhecido dos ossos e cartilagens articulares</t>
  </si>
  <si>
    <t>D481</t>
  </si>
  <si>
    <t>Neoplasia de comportamento incerto ou desconhecido do tecido conjuntivo e outros tecidos moles</t>
  </si>
  <si>
    <t>D482</t>
  </si>
  <si>
    <t>Neoplasia de comportamento incerto ou desconhecido dos nervos periféricos e do sistema nervoso periférico</t>
  </si>
  <si>
    <t>D483</t>
  </si>
  <si>
    <t>Neoplasia de comportamento incerto ou desconhecido do retroperitônio</t>
  </si>
  <si>
    <t>D484</t>
  </si>
  <si>
    <t>Neoplasia de comportamento incerto ou desconhecido do peritônio</t>
  </si>
  <si>
    <t>D485</t>
  </si>
  <si>
    <t>Neoplasia de comportamento incerto ou desconhecido da pele</t>
  </si>
  <si>
    <t>D486</t>
  </si>
  <si>
    <t>Neoplasia de comportamento incerto ou desconhecido da mama</t>
  </si>
  <si>
    <t>D487</t>
  </si>
  <si>
    <t>Neoplasia de comportamento incerto ou desconhecido de outras localizações especificadas</t>
  </si>
  <si>
    <t>D489</t>
  </si>
  <si>
    <t>Neoplasia de comportamento incerto ou desconhecido sem outra especificação</t>
  </si>
  <si>
    <t>D500</t>
  </si>
  <si>
    <t>Anemia por deficiência de ferro secundária à perda de sangue (crônica)</t>
  </si>
  <si>
    <t>D501</t>
  </si>
  <si>
    <t>Disfagia sideropênica</t>
  </si>
  <si>
    <t>D508</t>
  </si>
  <si>
    <t>Outras anemias por deficiência de ferro</t>
  </si>
  <si>
    <t>D509</t>
  </si>
  <si>
    <t>Anemia por deficiência de ferro não especificada</t>
  </si>
  <si>
    <t>D510</t>
  </si>
  <si>
    <t>Anemia por deficiência de vitamina B12 devida à deficiência de fator intrínseco</t>
  </si>
  <si>
    <t>D511</t>
  </si>
  <si>
    <t>Anemia por deficiência de vitamina B12 devida à má-absorção seletiva de vitamina B12 com proteinúria</t>
  </si>
  <si>
    <t>D512</t>
  </si>
  <si>
    <t>Deficiência de transcobalamina II</t>
  </si>
  <si>
    <t>D513</t>
  </si>
  <si>
    <t>Outras anemias por deficiência de vitamina B12 na dieta</t>
  </si>
  <si>
    <t>D518</t>
  </si>
  <si>
    <t>Outras anemias por deficiência de vitamina B12</t>
  </si>
  <si>
    <t>D519</t>
  </si>
  <si>
    <t>Anemia por deficiência de vitamina B12 não especificada</t>
  </si>
  <si>
    <t>D520</t>
  </si>
  <si>
    <t>Anemia por deficiência de folato na dieta</t>
  </si>
  <si>
    <t>D521</t>
  </si>
  <si>
    <t>Anemia por deficiência de folato induzida por drogas</t>
  </si>
  <si>
    <t>D528</t>
  </si>
  <si>
    <t>Outras anemias por deficiência de folato</t>
  </si>
  <si>
    <t>D529</t>
  </si>
  <si>
    <t>Anemia por deficiência de folato não especificada</t>
  </si>
  <si>
    <t>D530</t>
  </si>
  <si>
    <t>Anemia por deficiência de proteínas</t>
  </si>
  <si>
    <t>D531</t>
  </si>
  <si>
    <t>Outras anemias megaloblásticas não classificadas em outras partes</t>
  </si>
  <si>
    <t>D532</t>
  </si>
  <si>
    <t>Anemia escorbútica</t>
  </si>
  <si>
    <t>D538</t>
  </si>
  <si>
    <t>Outras anemias nutricionais especificadas</t>
  </si>
  <si>
    <t>D539</t>
  </si>
  <si>
    <t>Anemia nutricional não especificada</t>
  </si>
  <si>
    <t>D550</t>
  </si>
  <si>
    <t>Anemia devida à deficiência de glicose-6-fosfato-desidrogenase [G-6-PD]</t>
  </si>
  <si>
    <t>D551</t>
  </si>
  <si>
    <t>Anemia devida a outros transtornos do metabolismo do glutation</t>
  </si>
  <si>
    <t>D552</t>
  </si>
  <si>
    <t>Anemia devida a transtornos das enzimas glicolíticas</t>
  </si>
  <si>
    <t>D553</t>
  </si>
  <si>
    <t>Anemia devida a transtornos do metabolismo de nucleotídios</t>
  </si>
  <si>
    <t>D558</t>
  </si>
  <si>
    <t>Outras anemias devidas a transtornos enzimáticos</t>
  </si>
  <si>
    <t>D559</t>
  </si>
  <si>
    <t>Anemia devida a transtorno enzimático não especificada</t>
  </si>
  <si>
    <t>D560</t>
  </si>
  <si>
    <t>Talassemia alfa</t>
  </si>
  <si>
    <t>D561</t>
  </si>
  <si>
    <t>Talassemia beta</t>
  </si>
  <si>
    <t>D562</t>
  </si>
  <si>
    <t>Talassemia delta-beta</t>
  </si>
  <si>
    <t>D563</t>
  </si>
  <si>
    <t>Estigma talassêmico</t>
  </si>
  <si>
    <t>D564</t>
  </si>
  <si>
    <t>Persistência hereditária de hemoglobina fetal</t>
  </si>
  <si>
    <t>D568</t>
  </si>
  <si>
    <t>Outras talassemias</t>
  </si>
  <si>
    <t>D569</t>
  </si>
  <si>
    <t>Talassemia não especificada</t>
  </si>
  <si>
    <t>D570</t>
  </si>
  <si>
    <t>Anemia falciforme com crise</t>
  </si>
  <si>
    <t>D571</t>
  </si>
  <si>
    <t>Anemia falciforme sem crise</t>
  </si>
  <si>
    <t>D572</t>
  </si>
  <si>
    <t>Transtornos falciformes heterozigóticos duplos</t>
  </si>
  <si>
    <t>D573</t>
  </si>
  <si>
    <t>Estigma falciforme</t>
  </si>
  <si>
    <t>D578</t>
  </si>
  <si>
    <t>Outros transtornos falciformes</t>
  </si>
  <si>
    <t>D580</t>
  </si>
  <si>
    <t>Esferocitose hereditária</t>
  </si>
  <si>
    <t>D581</t>
  </si>
  <si>
    <t>Eliptocitose hereditária</t>
  </si>
  <si>
    <t>D582</t>
  </si>
  <si>
    <t>Outras hemoglobinopatias</t>
  </si>
  <si>
    <t>D588</t>
  </si>
  <si>
    <t>Outras anemias hemolíticas hereditárias especificadas</t>
  </si>
  <si>
    <t>D589</t>
  </si>
  <si>
    <t>Anemia hemolítica hereditária não especificada</t>
  </si>
  <si>
    <t>D590</t>
  </si>
  <si>
    <t>Anemia hemolítica auto-imune induzida por droga</t>
  </si>
  <si>
    <t>D591</t>
  </si>
  <si>
    <t>Outras anemias hemolíticas auto-imunes</t>
  </si>
  <si>
    <t>D592</t>
  </si>
  <si>
    <t>Anemia hemolítica não-auto-imune induzida por drogas</t>
  </si>
  <si>
    <t>D593</t>
  </si>
  <si>
    <t>Síndrome hemolítico-urêmica</t>
  </si>
  <si>
    <t>D594</t>
  </si>
  <si>
    <t>Outras anemias hemolíticas não-autoimunes</t>
  </si>
  <si>
    <t>D595</t>
  </si>
  <si>
    <t>Hemoglobinúria paroxística noturna [Marchiafava-Micheli]</t>
  </si>
  <si>
    <t>D596</t>
  </si>
  <si>
    <t>Hemoglobinúria devida à hemólise por outras causas externas</t>
  </si>
  <si>
    <t>D598</t>
  </si>
  <si>
    <t>Outras anemias hemolíticas adquiridas</t>
  </si>
  <si>
    <t>D599</t>
  </si>
  <si>
    <t>Anemia hemolítica adquirida não especificada</t>
  </si>
  <si>
    <t>D600</t>
  </si>
  <si>
    <t>Aplasia pura adquirida crônica da série vermelha</t>
  </si>
  <si>
    <t>D601</t>
  </si>
  <si>
    <t>Aplasia pura adquirida transitória da série vermelha</t>
  </si>
  <si>
    <t>D608</t>
  </si>
  <si>
    <t>Outras aplasias puras adquiridas da série vermelha</t>
  </si>
  <si>
    <t>D609</t>
  </si>
  <si>
    <t>Aplasia pura adquirida, não especificada, da série vermelha</t>
  </si>
  <si>
    <t>D610</t>
  </si>
  <si>
    <t>Anemia aplástica constitucional</t>
  </si>
  <si>
    <t>D611</t>
  </si>
  <si>
    <t>Anemia aplástica induzida por drogas</t>
  </si>
  <si>
    <t>D612</t>
  </si>
  <si>
    <t>Anemia aplástica devida a outros agentes externos</t>
  </si>
  <si>
    <t>D613</t>
  </si>
  <si>
    <t>Anemia aplástica idiopática</t>
  </si>
  <si>
    <t>D618</t>
  </si>
  <si>
    <t>Outras anemias aplásticas especificadas</t>
  </si>
  <si>
    <t>D619</t>
  </si>
  <si>
    <t>Anemia aplástica não especificada</t>
  </si>
  <si>
    <t>D630</t>
  </si>
  <si>
    <t>Anemia em neoplasias</t>
  </si>
  <si>
    <t>D638</t>
  </si>
  <si>
    <t>Anemia em outras doenças classificadas em outra parte</t>
  </si>
  <si>
    <t>D640</t>
  </si>
  <si>
    <t>Anemia sideroblástica hereditária</t>
  </si>
  <si>
    <t>D641</t>
  </si>
  <si>
    <t>Anemia sideroblástica secundária a doença</t>
  </si>
  <si>
    <t>D642</t>
  </si>
  <si>
    <t>Anemia sideroblástica secundária ao uso de drogas e a toxinas</t>
  </si>
  <si>
    <t>D643</t>
  </si>
  <si>
    <t>Outras anemias sideroblásticas</t>
  </si>
  <si>
    <t>D644</t>
  </si>
  <si>
    <t>Anemia diseritropoética congênita</t>
  </si>
  <si>
    <t>D648</t>
  </si>
  <si>
    <t>Outras anemias especificadas</t>
  </si>
  <si>
    <t>D649</t>
  </si>
  <si>
    <t>Anemia não especificada</t>
  </si>
  <si>
    <t>Coagulação intravascular disseminada [síndrome de desfibrinação]</t>
  </si>
  <si>
    <t>Deficiência hereditária do fator IX</t>
  </si>
  <si>
    <t>D680</t>
  </si>
  <si>
    <t>Doença de Von Willebrand</t>
  </si>
  <si>
    <t>D681</t>
  </si>
  <si>
    <t>Deficiência hereditária de fator XI</t>
  </si>
  <si>
    <t>D682</t>
  </si>
  <si>
    <t>Deficiência hereditária de outros fatores de coagulação</t>
  </si>
  <si>
    <t>D683</t>
  </si>
  <si>
    <t>Transtorno hemorrágico devido a anticoagulantes circulantes</t>
  </si>
  <si>
    <t>D684</t>
  </si>
  <si>
    <t>Deficiência adquirida de fator de coagulação</t>
  </si>
  <si>
    <t>D688</t>
  </si>
  <si>
    <t>Outros defeitos especificados da coagulação</t>
  </si>
  <si>
    <t>D689</t>
  </si>
  <si>
    <t>Defeito de coagulação não especificado</t>
  </si>
  <si>
    <t>D690</t>
  </si>
  <si>
    <t>Púrpura alérgica</t>
  </si>
  <si>
    <t>D691</t>
  </si>
  <si>
    <t>Defeitos qualitativos das plaquetas</t>
  </si>
  <si>
    <t>D692</t>
  </si>
  <si>
    <t>Outras púrpuras não-trombocitopênicas</t>
  </si>
  <si>
    <t>D693</t>
  </si>
  <si>
    <t>D694</t>
  </si>
  <si>
    <t>Outra trombocitopenia primária</t>
  </si>
  <si>
    <t>D695</t>
  </si>
  <si>
    <t>Trombocitopenia secundária</t>
  </si>
  <si>
    <t>D696</t>
  </si>
  <si>
    <t>Trombocitopenia não especificada</t>
  </si>
  <si>
    <t>D698</t>
  </si>
  <si>
    <t>Outras afecções hemorrágicas especificadas</t>
  </si>
  <si>
    <t>D699</t>
  </si>
  <si>
    <t>Afecção hemorrágica não especificada</t>
  </si>
  <si>
    <t>D71</t>
  </si>
  <si>
    <t>Transtornos funcionais dos neutrófilos polimorfonucleares</t>
  </si>
  <si>
    <t>D720</t>
  </si>
  <si>
    <t>Anomalias genéticas dos leucócitos</t>
  </si>
  <si>
    <t>D721</t>
  </si>
  <si>
    <t>Eosinofilia</t>
  </si>
  <si>
    <t>D728</t>
  </si>
  <si>
    <t>Outros transtornos especificados dos glóbulos brancos</t>
  </si>
  <si>
    <t>D729</t>
  </si>
  <si>
    <t>Transtornos não especificados dos glóbulos brancos</t>
  </si>
  <si>
    <t>D730</t>
  </si>
  <si>
    <t>Hipoesplenismo</t>
  </si>
  <si>
    <t>D731</t>
  </si>
  <si>
    <t>D732</t>
  </si>
  <si>
    <t>Esplenomegalia congestiva crônica</t>
  </si>
  <si>
    <t>D733</t>
  </si>
  <si>
    <t>Abscesso do baço</t>
  </si>
  <si>
    <t>D734</t>
  </si>
  <si>
    <t>Cisto do baço</t>
  </si>
  <si>
    <t>D735</t>
  </si>
  <si>
    <t>Infarto do baço</t>
  </si>
  <si>
    <t>D738</t>
  </si>
  <si>
    <t>Outras doenças do baço</t>
  </si>
  <si>
    <t>D739</t>
  </si>
  <si>
    <t>Doença não especificada do baço</t>
  </si>
  <si>
    <t>D740</t>
  </si>
  <si>
    <t>Metemoglobinemia congênita</t>
  </si>
  <si>
    <t>D748</t>
  </si>
  <si>
    <t>Outras metemoglobinemias</t>
  </si>
  <si>
    <t>D749</t>
  </si>
  <si>
    <t>Metemoglobinemia não especificada</t>
  </si>
  <si>
    <t>D750</t>
  </si>
  <si>
    <t>Eritrocitose familiar</t>
  </si>
  <si>
    <t>D751</t>
  </si>
  <si>
    <t>Policitemia secundária</t>
  </si>
  <si>
    <t>D752</t>
  </si>
  <si>
    <t>Trombocitose essencial</t>
  </si>
  <si>
    <t>D758</t>
  </si>
  <si>
    <t>Outras doenças especificadas do sangue e dos órgãos hematopoéticos</t>
  </si>
  <si>
    <t>D759</t>
  </si>
  <si>
    <t>Doença não especificada do sangue e dos órgãos hematopoéticos</t>
  </si>
  <si>
    <t>D760</t>
  </si>
  <si>
    <t>Histiocitose das células de Langerhans não classificadas em outra parte</t>
  </si>
  <si>
    <t>D761</t>
  </si>
  <si>
    <t>Linfohistiocitose hemofagocítica</t>
  </si>
  <si>
    <t>D762</t>
  </si>
  <si>
    <t>Síndrome hematofagocítica associada à infecção</t>
  </si>
  <si>
    <t>D763</t>
  </si>
  <si>
    <t>Outras síndromes histiocíticas</t>
  </si>
  <si>
    <t>D77</t>
  </si>
  <si>
    <t>Outros transtornos do sangue e dos órgãos hematopoéticos em doenças classificadas em outra parte</t>
  </si>
  <si>
    <t>D800</t>
  </si>
  <si>
    <t>Hipogamaglobulinemia hereditária</t>
  </si>
  <si>
    <t>D801</t>
  </si>
  <si>
    <t>Hipogamaglobulinemia não familiar</t>
  </si>
  <si>
    <t>D802</t>
  </si>
  <si>
    <t>Deficiência seletiva de imunoglobulina A [IgA]</t>
  </si>
  <si>
    <t>D803</t>
  </si>
  <si>
    <t>Deficiência seletiva de subclasses de imunoglobulina G [IgG]</t>
  </si>
  <si>
    <t>D804</t>
  </si>
  <si>
    <t>Deficiência seletiva de imunoglobulina M [IgM]</t>
  </si>
  <si>
    <t>D805</t>
  </si>
  <si>
    <t>Imunodeficiência com aumento de imunoglobulina M [IgM]</t>
  </si>
  <si>
    <t>D806</t>
  </si>
  <si>
    <t>Deficiência de anticorpos com imunoglobulinas próximas do normal ou com hiperimunoglobulinemia</t>
  </si>
  <si>
    <t>D807</t>
  </si>
  <si>
    <t>Hipogamaglobulinemia transitória da infância</t>
  </si>
  <si>
    <t>D808</t>
  </si>
  <si>
    <t>Outras imunodeficiências com predominância de defeitos de anticorpos</t>
  </si>
  <si>
    <t>D809</t>
  </si>
  <si>
    <t>Imunodeficiência não especificada com predominância de defeitos de anticorpos</t>
  </si>
  <si>
    <t>D810</t>
  </si>
  <si>
    <t>Imunodeficiência combinada grave [SCID] com disgenesia reticular</t>
  </si>
  <si>
    <t>D811</t>
  </si>
  <si>
    <t>Imunodeficiência combinada grave [SCID] com números baixos de células T e B</t>
  </si>
  <si>
    <t>D812</t>
  </si>
  <si>
    <t>Imunodeficiência combinada grave [SCID] com números baixos ou normais de células B</t>
  </si>
  <si>
    <t>D813</t>
  </si>
  <si>
    <t>Deficiência de adenosina-deaminase [ADA]</t>
  </si>
  <si>
    <t>D814</t>
  </si>
  <si>
    <t>Síndrome de Nezelof</t>
  </si>
  <si>
    <t>D815</t>
  </si>
  <si>
    <t>Deficiência de purina-nucleosídeo fosforilase [PNP]</t>
  </si>
  <si>
    <t>D816</t>
  </si>
  <si>
    <t>Deficiência major classe I do complexo de histocompatibilidade</t>
  </si>
  <si>
    <t>D817</t>
  </si>
  <si>
    <t>Deficiência major classe II do complexo de histocompatibilidade</t>
  </si>
  <si>
    <t>D818</t>
  </si>
  <si>
    <t>Outras deficiências imunitárias combinadas</t>
  </si>
  <si>
    <t>D819</t>
  </si>
  <si>
    <t>Deficiências imunitárias combinadas não especificadas</t>
  </si>
  <si>
    <t>D820</t>
  </si>
  <si>
    <t>Síndrome de Wiskott-Aldrich</t>
  </si>
  <si>
    <t>D821</t>
  </si>
  <si>
    <t>Síndrome de Di George</t>
  </si>
  <si>
    <t>D822</t>
  </si>
  <si>
    <t>Imunodeficiência com encurtamento de membros</t>
  </si>
  <si>
    <t>D823</t>
  </si>
  <si>
    <t>Imunodeficiência que se segue à resposta hereditária defeituosa ao vírus de Epstein-Barr (EB)</t>
  </si>
  <si>
    <t>D824</t>
  </si>
  <si>
    <t>Síndrome da hiperimunoglobulina E [IgE]</t>
  </si>
  <si>
    <t>D828</t>
  </si>
  <si>
    <t>Imunodeficiências associadas com outros defeitos "major" especificados</t>
  </si>
  <si>
    <t>D829</t>
  </si>
  <si>
    <t>Imunodeficiência associada com defeitos "major" não especificados</t>
  </si>
  <si>
    <t>D830</t>
  </si>
  <si>
    <t>Imunodeficiência comum variável com predominância de anormalidades do número e da função das células B</t>
  </si>
  <si>
    <t>D831</t>
  </si>
  <si>
    <t>Imunodeficiência comum variável com predominância de transtornos imunorregulatórios de células T</t>
  </si>
  <si>
    <t>D832</t>
  </si>
  <si>
    <t>Imunodeficiência comum variável com auto-anticorpos às células B ou T</t>
  </si>
  <si>
    <t>D838</t>
  </si>
  <si>
    <t>Outras imunodeficiências comuns variáveis</t>
  </si>
  <si>
    <t>D839</t>
  </si>
  <si>
    <t>Imunodeficiência comum variável não especificada</t>
  </si>
  <si>
    <t>D840</t>
  </si>
  <si>
    <t>Defeito do antígeno-1 da função de linfócito [LFA-1]</t>
  </si>
  <si>
    <t>D841</t>
  </si>
  <si>
    <t>Defeitos no sistema complemento</t>
  </si>
  <si>
    <t>D848</t>
  </si>
  <si>
    <t>Outras imunodeficiências especificadas</t>
  </si>
  <si>
    <t>D849</t>
  </si>
  <si>
    <t>Imunodeficiência não especificada</t>
  </si>
  <si>
    <t>D860</t>
  </si>
  <si>
    <t>Sarcoidose do pulmão</t>
  </si>
  <si>
    <t>D861</t>
  </si>
  <si>
    <t>Sarcoidose dos gânglios linfáticos</t>
  </si>
  <si>
    <t>D862</t>
  </si>
  <si>
    <t>Sarcoidose do pulmão com sarcoidose dos gânglios linfáticos</t>
  </si>
  <si>
    <t>D863</t>
  </si>
  <si>
    <t>Sarcoidose da pele</t>
  </si>
  <si>
    <t>D868</t>
  </si>
  <si>
    <t>Sarcoidose de outros locais especificados e locais combinados</t>
  </si>
  <si>
    <t>D869</t>
  </si>
  <si>
    <t>Sarcoidose não especificada</t>
  </si>
  <si>
    <t>D890</t>
  </si>
  <si>
    <t>Hipergamaglobulinemia policlonal</t>
  </si>
  <si>
    <t>D891</t>
  </si>
  <si>
    <t>Crioglobulinemia</t>
  </si>
  <si>
    <t>D892</t>
  </si>
  <si>
    <t>Hipergamaglobulinemia não especificada</t>
  </si>
  <si>
    <t>D898</t>
  </si>
  <si>
    <t>Outros transtornos especificados que comprometem o mecanismo imunitário não classificados em outra parte</t>
  </si>
  <si>
    <t>D899</t>
  </si>
  <si>
    <t>Transtornos não especificados que comprometem o mecanismo imunitário</t>
  </si>
  <si>
    <t>E000</t>
  </si>
  <si>
    <t>Síndrome da deficiência congênita de iodo do tipo neurológico</t>
  </si>
  <si>
    <t>E001</t>
  </si>
  <si>
    <t>Síndrome da deficiência congênita de iodo do tipo mixedematoso</t>
  </si>
  <si>
    <t>E002</t>
  </si>
  <si>
    <t>Síndrome da deficiência congênita de iodo do tipo misto</t>
  </si>
  <si>
    <t>E009</t>
  </si>
  <si>
    <t>Síndrome da deficiência congênita de iodo, não especificada</t>
  </si>
  <si>
    <t>E010</t>
  </si>
  <si>
    <t>Bócio (endêmico) difuso por deficiência de iodo</t>
  </si>
  <si>
    <t>E011</t>
  </si>
  <si>
    <t>Bócio (endêmico) multinodular por deficiência de iodo</t>
  </si>
  <si>
    <t>E012</t>
  </si>
  <si>
    <t>Bócio (endêmico) não especificado, por deficiência de iodo</t>
  </si>
  <si>
    <t>E018</t>
  </si>
  <si>
    <t>Outros transtornos tireoidianos e afecções associadas, relacionados com a deficiência de iodo</t>
  </si>
  <si>
    <t>E02</t>
  </si>
  <si>
    <t>Hipotireoidismo subclínico por deficiência de iodo</t>
  </si>
  <si>
    <t>E030</t>
  </si>
  <si>
    <t>Hipotireoidismo congênito com bócio difuso</t>
  </si>
  <si>
    <t>E031</t>
  </si>
  <si>
    <t>Hipotireoidismo congênito sem bócio</t>
  </si>
  <si>
    <t>E032</t>
  </si>
  <si>
    <t>Hipotireoidismo devido a medicamentos e outras substâncias exógenas</t>
  </si>
  <si>
    <t>E033</t>
  </si>
  <si>
    <t>Hipotireoidismo pós-infeccioso</t>
  </si>
  <si>
    <t>E034</t>
  </si>
  <si>
    <t>Atrofia (adquirida) da tireóide</t>
  </si>
  <si>
    <t>E035</t>
  </si>
  <si>
    <t>Coma mixedematoso</t>
  </si>
  <si>
    <t>E038</t>
  </si>
  <si>
    <t>Outros hipotireoidismos especificados</t>
  </si>
  <si>
    <t>E039</t>
  </si>
  <si>
    <t>Hipotireoidismo não especificado</t>
  </si>
  <si>
    <t>E040</t>
  </si>
  <si>
    <t>Bócio não-tóxico difuso</t>
  </si>
  <si>
    <t>E041</t>
  </si>
  <si>
    <t>Bócio não-tóxico uninodular</t>
  </si>
  <si>
    <t>E042</t>
  </si>
  <si>
    <t>Bócio não-tóxico multinodular</t>
  </si>
  <si>
    <t>E048</t>
  </si>
  <si>
    <t>Outro bócio não-tóxico especificado</t>
  </si>
  <si>
    <t>E049</t>
  </si>
  <si>
    <t>Bócio não-tóxico, não especificado</t>
  </si>
  <si>
    <t>E050</t>
  </si>
  <si>
    <t>Tireotoxicose com bócio difuso</t>
  </si>
  <si>
    <t>E051</t>
  </si>
  <si>
    <t>Tireotoxicose com bócio tóxico uninodular</t>
  </si>
  <si>
    <t>E052</t>
  </si>
  <si>
    <t>Tireotoxicose com bócio tóxico multinodular</t>
  </si>
  <si>
    <t>E053</t>
  </si>
  <si>
    <t>Tireotoxicose causada por tecido tireoidiano ectópico</t>
  </si>
  <si>
    <t>E054</t>
  </si>
  <si>
    <t>Tireotoxicose factícia</t>
  </si>
  <si>
    <t>E055</t>
  </si>
  <si>
    <t>Crise ou "tempestade" tireotóxica</t>
  </si>
  <si>
    <t>E058</t>
  </si>
  <si>
    <t>Outras tireotoxicoses</t>
  </si>
  <si>
    <t>E059</t>
  </si>
  <si>
    <t>Tireotoxicose não especificada</t>
  </si>
  <si>
    <t>E060</t>
  </si>
  <si>
    <t>Tireoidite aguda</t>
  </si>
  <si>
    <t>E061</t>
  </si>
  <si>
    <t>Tireoidite subaguda</t>
  </si>
  <si>
    <t>E062</t>
  </si>
  <si>
    <t>Tireoidite crônica com tireotoxicose transitória</t>
  </si>
  <si>
    <t>E063</t>
  </si>
  <si>
    <t>Tireoidite auto-imune</t>
  </si>
  <si>
    <t>E064</t>
  </si>
  <si>
    <t>Tireoidite induzida por droga</t>
  </si>
  <si>
    <t>E065</t>
  </si>
  <si>
    <t>Outras tireoidites crônicas</t>
  </si>
  <si>
    <t>E069</t>
  </si>
  <si>
    <t>Tireoidite não especificada</t>
  </si>
  <si>
    <t>E070</t>
  </si>
  <si>
    <t>Hipersecreção de calcitonina</t>
  </si>
  <si>
    <t>E071</t>
  </si>
  <si>
    <t>Bócio disormonogênico</t>
  </si>
  <si>
    <t>E078</t>
  </si>
  <si>
    <t>Outros transtornos especificados da tireóide</t>
  </si>
  <si>
    <t>E079</t>
  </si>
  <si>
    <t>Transtorno não especificado da tireóide</t>
  </si>
  <si>
    <t>E100</t>
  </si>
  <si>
    <t>Diabetes mellitus insulino-dependente - com coma</t>
  </si>
  <si>
    <t>E101</t>
  </si>
  <si>
    <t>Diabetes mellitus insulino-dependente - com cetoacidose</t>
  </si>
  <si>
    <t>E102</t>
  </si>
  <si>
    <t>Diabetes mellitus insulino-dependente - com complicações renais</t>
  </si>
  <si>
    <t>E103</t>
  </si>
  <si>
    <t>Diabetes mellitus insulino-dependente - com complicações oftálmicas</t>
  </si>
  <si>
    <t>E104</t>
  </si>
  <si>
    <t>Diabetes mellitus insulino-dependente - com complicações neurológicas</t>
  </si>
  <si>
    <t>E105</t>
  </si>
  <si>
    <t>Diabetes mellitus insulino-dependente - com complicações circulatórias periféricas</t>
  </si>
  <si>
    <t>E106</t>
  </si>
  <si>
    <t>Diabetes mellitus insulino-dependente - com outras complicações especificadas</t>
  </si>
  <si>
    <t>E107</t>
  </si>
  <si>
    <t>Diabetes mellitus insulino-dependente - com complicações múltiplas</t>
  </si>
  <si>
    <t>E108</t>
  </si>
  <si>
    <t>Diabetes mellitus insulino-dependente - com complicações não especificadas</t>
  </si>
  <si>
    <t>E109</t>
  </si>
  <si>
    <t>Diabetes mellitus insulino-dependente - sem complicações</t>
  </si>
  <si>
    <t>E110</t>
  </si>
  <si>
    <t>Diabetes mellitus não-insulino-dependente - com coma</t>
  </si>
  <si>
    <t>E111</t>
  </si>
  <si>
    <t>Diabetes mellitus não-insulino-dependente - com cetoacidose</t>
  </si>
  <si>
    <t>E112</t>
  </si>
  <si>
    <t>Diabetes mellitus não-insulino-dependente - com complicações renais</t>
  </si>
  <si>
    <t>E113</t>
  </si>
  <si>
    <t>Diabetes mellitus não-insulino-dependente - com complicações oftálmicas</t>
  </si>
  <si>
    <t>E114</t>
  </si>
  <si>
    <t>Diabetes mellitus não-insulino-dependente - com complicações neurológicas</t>
  </si>
  <si>
    <t>E115</t>
  </si>
  <si>
    <t>Diabetes mellitus não-insulino-dependente - com complicações circulatórias periféricas</t>
  </si>
  <si>
    <t>E116</t>
  </si>
  <si>
    <t>Diabetes mellitus não-insulino-dependente - com outras complicações especificadas</t>
  </si>
  <si>
    <t>E117</t>
  </si>
  <si>
    <t>Diabetes mellitus não-insulino-dependente - com complicações múltiplas</t>
  </si>
  <si>
    <t>E118</t>
  </si>
  <si>
    <t>Diabetes mellitus não-insulino-dependente - com complicações não especificadas</t>
  </si>
  <si>
    <t>E119</t>
  </si>
  <si>
    <t>Diabetes mellitus não-insulino-dependente - sem complicações</t>
  </si>
  <si>
    <t>E120</t>
  </si>
  <si>
    <t>Diabetes mellitus relacionado com a desnutrição - com coma</t>
  </si>
  <si>
    <t>E121</t>
  </si>
  <si>
    <t>Diabetes mellitus relacionado com a desnutrição - com cetoacidose</t>
  </si>
  <si>
    <t>E122</t>
  </si>
  <si>
    <t>Diabetes mellitus relacionado com a desnutrição - com complicações renais</t>
  </si>
  <si>
    <t>E123</t>
  </si>
  <si>
    <t>Diabetes mellitus relacionado com a desnutrição - com complicações oftálmicas</t>
  </si>
  <si>
    <t>E124</t>
  </si>
  <si>
    <t>Diabetes mellitus relacionado com a desnutrição - com complicações neurológicas</t>
  </si>
  <si>
    <t>E125</t>
  </si>
  <si>
    <t>Diabetes mellitus relacionado com a desnutrição - com complicações circulatórias periféricas</t>
  </si>
  <si>
    <t>E126</t>
  </si>
  <si>
    <t>Diabetes mellitus relacionado com a desnutrição - com outras complicações especificadas</t>
  </si>
  <si>
    <t>E127</t>
  </si>
  <si>
    <t>Diabetes mellitus relacionado com a desnutrição - com complicações múltiplas</t>
  </si>
  <si>
    <t>E128</t>
  </si>
  <si>
    <t>Diabetes mellitus relacionado com a desnutrição - com complicações não especificadas</t>
  </si>
  <si>
    <t>E129</t>
  </si>
  <si>
    <t>Diabetes mellitus relacionado com a desnutrição - sem complicações</t>
  </si>
  <si>
    <t>E130</t>
  </si>
  <si>
    <t>Outros tipos especificados de diabetes mellitus - com coma</t>
  </si>
  <si>
    <t>E131</t>
  </si>
  <si>
    <t>Outros tipos especificados de diabetes mellitus - com cetoacidose</t>
  </si>
  <si>
    <t>E132</t>
  </si>
  <si>
    <t>Outros tipos especificados de diabetes mellitus - com complicações renais</t>
  </si>
  <si>
    <t>E133</t>
  </si>
  <si>
    <t>Outros tipos especificados de diabetes mellitus - com complicações oftálmicas</t>
  </si>
  <si>
    <t>E134</t>
  </si>
  <si>
    <t>Outros tipos especificados de diabetes mellitus - com complicações neurológicas</t>
  </si>
  <si>
    <t>E135</t>
  </si>
  <si>
    <t>Outros tipos especificados de diabetes mellitus - com complicações circulatórias periféricas</t>
  </si>
  <si>
    <t>E136</t>
  </si>
  <si>
    <t>Outros tipos especificados de diabetes mellitus - com outras complicações especificadas</t>
  </si>
  <si>
    <t>E137</t>
  </si>
  <si>
    <t>Outros tipos especificados de diabetes mellitus - com complicações múltiplas</t>
  </si>
  <si>
    <t>E138</t>
  </si>
  <si>
    <t>Outros tipos especificados de diabetes mellitus - com complicações não especificadas</t>
  </si>
  <si>
    <t>E139</t>
  </si>
  <si>
    <t>Outros tipos especificados de diabetes mellitus - sem complicações</t>
  </si>
  <si>
    <t>E140</t>
  </si>
  <si>
    <t>Diabetes mellitus não especificado - com coma</t>
  </si>
  <si>
    <t>E141</t>
  </si>
  <si>
    <t>Diabetes mellitus não especificado - com cetoacidose</t>
  </si>
  <si>
    <t>E142</t>
  </si>
  <si>
    <t>Diabetes mellitus não especificado - com complicações renais</t>
  </si>
  <si>
    <t>E143</t>
  </si>
  <si>
    <t>Diabetes mellitus não especificado - com complicações oftálmicas</t>
  </si>
  <si>
    <t>E144</t>
  </si>
  <si>
    <t>Diabetes mellitus não especificado - com complicações neurológicas</t>
  </si>
  <si>
    <t>E145</t>
  </si>
  <si>
    <t>Diabetes mellitus não especificado - com complicações circulatórias periféricas</t>
  </si>
  <si>
    <t>E146</t>
  </si>
  <si>
    <t>Diabetes mellitus não especificado - com outras complicações especificadas</t>
  </si>
  <si>
    <t>E147</t>
  </si>
  <si>
    <t>Diabetes mellitus não especificado - com complicações múltiplas</t>
  </si>
  <si>
    <t>E148</t>
  </si>
  <si>
    <t>Diabetes mellitus não especificado - com complicações não especificadas</t>
  </si>
  <si>
    <t>E149</t>
  </si>
  <si>
    <t>Diabetes mellitus não especificado - sem complicações</t>
  </si>
  <si>
    <t>E15</t>
  </si>
  <si>
    <t>Coma hipoglicêmico não-diabético</t>
  </si>
  <si>
    <t>E160</t>
  </si>
  <si>
    <t>Hipoglicemia induzida por droga sem coma</t>
  </si>
  <si>
    <t>E161</t>
  </si>
  <si>
    <t>Outra hipoglicemia</t>
  </si>
  <si>
    <t>E162</t>
  </si>
  <si>
    <t>Hipoglicemia não especificada</t>
  </si>
  <si>
    <t>E163</t>
  </si>
  <si>
    <t>Aumento da secreção de glucagon</t>
  </si>
  <si>
    <t>E164</t>
  </si>
  <si>
    <t>Secreção anormal de gastrina</t>
  </si>
  <si>
    <t>E168</t>
  </si>
  <si>
    <t>Outros transtornos especificados da secreção pancreática interna</t>
  </si>
  <si>
    <t>E169</t>
  </si>
  <si>
    <t>Transtorno não especificado da secreção pancreática interna</t>
  </si>
  <si>
    <t>E200</t>
  </si>
  <si>
    <t>Hipoparatireoidismo idiopático</t>
  </si>
  <si>
    <t>E201</t>
  </si>
  <si>
    <t>Pseudohipoparatireoidismo</t>
  </si>
  <si>
    <t>E208</t>
  </si>
  <si>
    <t>Outro hipoparatireoidismo</t>
  </si>
  <si>
    <t>E209</t>
  </si>
  <si>
    <t>Hipoparatireoidismo não especificado</t>
  </si>
  <si>
    <t>E210</t>
  </si>
  <si>
    <t>Hiperparatireoidismo primário</t>
  </si>
  <si>
    <t>E211</t>
  </si>
  <si>
    <t>Hiperparatireoidismo secundário não classificado em outra parte</t>
  </si>
  <si>
    <t>E212</t>
  </si>
  <si>
    <t>Outro hiperparatireoidismo</t>
  </si>
  <si>
    <t>E213</t>
  </si>
  <si>
    <t>Hiperparatireoidismo não especificado</t>
  </si>
  <si>
    <t>E214</t>
  </si>
  <si>
    <t>Outros transtornos especificados da glândula paratireóide</t>
  </si>
  <si>
    <t>E215</t>
  </si>
  <si>
    <t>Transtorno não especificado da glândula paratireóide</t>
  </si>
  <si>
    <t>E220</t>
  </si>
  <si>
    <t>Acromegalia e gigantismo hipofisário</t>
  </si>
  <si>
    <t>E221</t>
  </si>
  <si>
    <t>E222</t>
  </si>
  <si>
    <t>Síndrome da secreção inadequada de hormônio antidiurético</t>
  </si>
  <si>
    <t>E228</t>
  </si>
  <si>
    <t>Outras hiperfunções da hipófise</t>
  </si>
  <si>
    <t>E229</t>
  </si>
  <si>
    <t>Hiperfunção não especificada da hipófise</t>
  </si>
  <si>
    <t>E230</t>
  </si>
  <si>
    <t>E231</t>
  </si>
  <si>
    <t>Hipopituitarismo induzido por droga</t>
  </si>
  <si>
    <t>E232</t>
  </si>
  <si>
    <t>Diabetes insípido</t>
  </si>
  <si>
    <t>E233</t>
  </si>
  <si>
    <t>Disfunção hipotalâmica não classificada em outra parte</t>
  </si>
  <si>
    <t>E236</t>
  </si>
  <si>
    <t>Outros transtornos da hipófise</t>
  </si>
  <si>
    <t>E237</t>
  </si>
  <si>
    <t>Transtorno não especificado da hipófise</t>
  </si>
  <si>
    <t>E240</t>
  </si>
  <si>
    <t>Síndrome de Cushing dependente da hipófise</t>
  </si>
  <si>
    <t>E241</t>
  </si>
  <si>
    <t>Síndrome de Nelson</t>
  </si>
  <si>
    <t>E242</t>
  </si>
  <si>
    <t>Síndrome de Cushing induzida por droga</t>
  </si>
  <si>
    <t>E243</t>
  </si>
  <si>
    <t>Síndrome do ACTH ectópico</t>
  </si>
  <si>
    <t>E244</t>
  </si>
  <si>
    <t>Síndrome de pseudo-Cushing induzida pelo álcool</t>
  </si>
  <si>
    <t>E248</t>
  </si>
  <si>
    <t>Outra síndrome de Cushing</t>
  </si>
  <si>
    <t>E249</t>
  </si>
  <si>
    <t>Síndrome de Cushing não especificada</t>
  </si>
  <si>
    <t>E250</t>
  </si>
  <si>
    <t>Transtornos adrenogenitais congênitos associados à deficiência enzimática</t>
  </si>
  <si>
    <t>E258</t>
  </si>
  <si>
    <t>Outros transtornos adrenogenitais</t>
  </si>
  <si>
    <t>E259</t>
  </si>
  <si>
    <t>Transtorno adrenogenital não especificado</t>
  </si>
  <si>
    <t>E260</t>
  </si>
  <si>
    <t>Hiperaldosteronismo primário</t>
  </si>
  <si>
    <t>E261</t>
  </si>
  <si>
    <t>Hiperaldosteronismo secundário</t>
  </si>
  <si>
    <t>E268</t>
  </si>
  <si>
    <t>Outro hiperaldosteronismo</t>
  </si>
  <si>
    <t>E269</t>
  </si>
  <si>
    <t>Hiperaldosteronismo não especificado</t>
  </si>
  <si>
    <t>E270</t>
  </si>
  <si>
    <t>Outros excessos de atividade adrenocortical</t>
  </si>
  <si>
    <t>E271</t>
  </si>
  <si>
    <t>Insuficiência adrenocortical primária</t>
  </si>
  <si>
    <t>E272</t>
  </si>
  <si>
    <t>E273</t>
  </si>
  <si>
    <t>Insuficiência adrenocortical induzida por drogas</t>
  </si>
  <si>
    <t>E274</t>
  </si>
  <si>
    <t>Outras insuficiências adrenocorticais e as não especificadas</t>
  </si>
  <si>
    <t>E275</t>
  </si>
  <si>
    <t>Hiperfunção adrenomedular</t>
  </si>
  <si>
    <t>E278</t>
  </si>
  <si>
    <t>Outros transtornos especificados da supra-renal</t>
  </si>
  <si>
    <t>E279</t>
  </si>
  <si>
    <t>Transtorno não especificado da supra-renal</t>
  </si>
  <si>
    <t>E280</t>
  </si>
  <si>
    <t>Excesso de estrógeno</t>
  </si>
  <si>
    <t>E281</t>
  </si>
  <si>
    <t>Excesso de andrógenos</t>
  </si>
  <si>
    <t>E282</t>
  </si>
  <si>
    <t>Síndrome do ovário policístico</t>
  </si>
  <si>
    <t>E283</t>
  </si>
  <si>
    <t>Insuficiência ovariana primária</t>
  </si>
  <si>
    <t>E288</t>
  </si>
  <si>
    <t>Outra disfunção ovariana</t>
  </si>
  <si>
    <t>E289</t>
  </si>
  <si>
    <t>Disfunção ovariana não especificada</t>
  </si>
  <si>
    <t>E290</t>
  </si>
  <si>
    <t>Hiperfunção testicular</t>
  </si>
  <si>
    <t>E291</t>
  </si>
  <si>
    <t>Hipofunção testicular</t>
  </si>
  <si>
    <t>E298</t>
  </si>
  <si>
    <t>Outra disfunção testicular</t>
  </si>
  <si>
    <t>E299</t>
  </si>
  <si>
    <t>Disfunção testicular não especificada</t>
  </si>
  <si>
    <t>E300</t>
  </si>
  <si>
    <t>Puberdade retardada</t>
  </si>
  <si>
    <t>E301</t>
  </si>
  <si>
    <t>Puberdade precoce</t>
  </si>
  <si>
    <t>E308</t>
  </si>
  <si>
    <t>Outros transtornos da puberdade</t>
  </si>
  <si>
    <t>E309</t>
  </si>
  <si>
    <t>Transtorno não especificado da puberdade</t>
  </si>
  <si>
    <t>E310</t>
  </si>
  <si>
    <t>Insuficiência poliglandular auto-imune</t>
  </si>
  <si>
    <t>E311</t>
  </si>
  <si>
    <t>Hiperfunção poliglandular</t>
  </si>
  <si>
    <t>E318</t>
  </si>
  <si>
    <t>Outra disfunção poliglandular</t>
  </si>
  <si>
    <t>E319</t>
  </si>
  <si>
    <t>Disfunção poliglandular não especificada</t>
  </si>
  <si>
    <t>E320</t>
  </si>
  <si>
    <t>Hiperplasia persistente do timo</t>
  </si>
  <si>
    <t>E321</t>
  </si>
  <si>
    <t>Abscesso do timo</t>
  </si>
  <si>
    <t>E328</t>
  </si>
  <si>
    <t>Outras doenças do timo</t>
  </si>
  <si>
    <t>E329</t>
  </si>
  <si>
    <t>Doença do timo não especificada</t>
  </si>
  <si>
    <t>E340</t>
  </si>
  <si>
    <t>Síndrome carcinóide</t>
  </si>
  <si>
    <t>E341</t>
  </si>
  <si>
    <t>Outra hipersecreção de hormônios intestinais</t>
  </si>
  <si>
    <t>E342</t>
  </si>
  <si>
    <t>Secreção hormonal ectópica, não classificada em outra parte</t>
  </si>
  <si>
    <t>E343</t>
  </si>
  <si>
    <t>Nanismo, não classificado em outra parte</t>
  </si>
  <si>
    <t>E344</t>
  </si>
  <si>
    <t>Alta estatura constitucional</t>
  </si>
  <si>
    <t>E345</t>
  </si>
  <si>
    <t>Síndrome de resistência a andrógenos</t>
  </si>
  <si>
    <t>E348</t>
  </si>
  <si>
    <t>Outros transtornos endócrinos especificados</t>
  </si>
  <si>
    <t>E349</t>
  </si>
  <si>
    <t>Transtorno endócrino não especificado</t>
  </si>
  <si>
    <t>E350</t>
  </si>
  <si>
    <t>Transtornos da glândula tireóide em doenças classificadas em outra parte</t>
  </si>
  <si>
    <t>E351</t>
  </si>
  <si>
    <t>Transtornos das supra-renais em doenças classificadas em outra parte</t>
  </si>
  <si>
    <t>E358</t>
  </si>
  <si>
    <t>Transtornos de outras glândulas endócrinas em doenças classificadas em outra parte</t>
  </si>
  <si>
    <t>E40</t>
  </si>
  <si>
    <t>Kwashiorkor</t>
  </si>
  <si>
    <t>E41</t>
  </si>
  <si>
    <t>Marasmo nutricional</t>
  </si>
  <si>
    <t>E42</t>
  </si>
  <si>
    <t>Kwashiorkor marasmático</t>
  </si>
  <si>
    <t>E43</t>
  </si>
  <si>
    <t>Desnutrição protéico-calórica grave não especificada</t>
  </si>
  <si>
    <t>E440</t>
  </si>
  <si>
    <t>Desnutrição protéico-calórica moderada</t>
  </si>
  <si>
    <t>E441</t>
  </si>
  <si>
    <t>Desnutrição protéico-calórica leve</t>
  </si>
  <si>
    <t>E45</t>
  </si>
  <si>
    <t>Atraso do desenvolvimento devido à desnutrição protéico-calórica</t>
  </si>
  <si>
    <t>E500</t>
  </si>
  <si>
    <t>Deficiência de vitamina A com xerose conjuntival</t>
  </si>
  <si>
    <t>E501</t>
  </si>
  <si>
    <t>Deficiência de vitamina A com mancha de Bitot e xerose conjuntival</t>
  </si>
  <si>
    <t>E502</t>
  </si>
  <si>
    <t>Deficiência de vitamina A com xerose da córnea</t>
  </si>
  <si>
    <t>E503</t>
  </si>
  <si>
    <t>Deficiência de vitamina A com ulceração e xerose da córnea</t>
  </si>
  <si>
    <t>E504</t>
  </si>
  <si>
    <t>Deficiência de vitamina A com ceratomalácia</t>
  </si>
  <si>
    <t>E505</t>
  </si>
  <si>
    <t>Deficiência de vitamina A com cegueira noturna</t>
  </si>
  <si>
    <t>E506</t>
  </si>
  <si>
    <t>Deficiência de vitamina A com cicatrizes xeroftálmicas da córnea</t>
  </si>
  <si>
    <t>E507</t>
  </si>
  <si>
    <t>Outras manifestações oculares devidas a deficiência de vitamina A</t>
  </si>
  <si>
    <t>E508</t>
  </si>
  <si>
    <t>Outras manifestações devidas a deficiência de vitamina A</t>
  </si>
  <si>
    <t>E509</t>
  </si>
  <si>
    <t>Deficiência não especificada de vitamina A</t>
  </si>
  <si>
    <t>E511</t>
  </si>
  <si>
    <t>Beribéri</t>
  </si>
  <si>
    <t>E512</t>
  </si>
  <si>
    <t>Encefalopatia de Wernicke</t>
  </si>
  <si>
    <t>E518</t>
  </si>
  <si>
    <t>Outras manifestações da deficiência de tiamina</t>
  </si>
  <si>
    <t>E519</t>
  </si>
  <si>
    <t>Deficiência não especificada de tiamina</t>
  </si>
  <si>
    <t>E52</t>
  </si>
  <si>
    <t>Deficiência de niacina [pelagra]</t>
  </si>
  <si>
    <t>E530</t>
  </si>
  <si>
    <t>Deficiência de riboflavina</t>
  </si>
  <si>
    <t>E531</t>
  </si>
  <si>
    <t>Deficiência de piridoxina</t>
  </si>
  <si>
    <t>E538</t>
  </si>
  <si>
    <t>Deficiência de outras vitaminas especificadas do grupo B</t>
  </si>
  <si>
    <t>E539</t>
  </si>
  <si>
    <t>Deficiência não especificada de vitamina B</t>
  </si>
  <si>
    <t>E54</t>
  </si>
  <si>
    <t>Deficiência de ácido ascórbico</t>
  </si>
  <si>
    <t>E550</t>
  </si>
  <si>
    <t>Raquitismo ativo</t>
  </si>
  <si>
    <t>E559</t>
  </si>
  <si>
    <t>Deficiência não especificada de vitamina D</t>
  </si>
  <si>
    <t>E560</t>
  </si>
  <si>
    <t>Deficiência de vitamina E</t>
  </si>
  <si>
    <t>E561</t>
  </si>
  <si>
    <t>Deficiência de vitamina K</t>
  </si>
  <si>
    <t>E568</t>
  </si>
  <si>
    <t>Deficiência de outras vitaminas</t>
  </si>
  <si>
    <t>E569</t>
  </si>
  <si>
    <t>Deficiência vitamínica não especificada</t>
  </si>
  <si>
    <t>E58</t>
  </si>
  <si>
    <t>Deficiência de cálcio da dieta</t>
  </si>
  <si>
    <t>E59</t>
  </si>
  <si>
    <t>Deficiência de selênio da dieta</t>
  </si>
  <si>
    <t>E60</t>
  </si>
  <si>
    <t>Deficiência de zinco da dieta</t>
  </si>
  <si>
    <t>E610</t>
  </si>
  <si>
    <t>Deficiência de cobre</t>
  </si>
  <si>
    <t>E611</t>
  </si>
  <si>
    <t>Deficiência de ferro</t>
  </si>
  <si>
    <t>E612</t>
  </si>
  <si>
    <t>Deficiência de magnésio</t>
  </si>
  <si>
    <t>E613</t>
  </si>
  <si>
    <t>Deficiência de manganês</t>
  </si>
  <si>
    <t>E614</t>
  </si>
  <si>
    <t>Deficiência de cromo</t>
  </si>
  <si>
    <t>E615</t>
  </si>
  <si>
    <t>Deficiência de molibdênio</t>
  </si>
  <si>
    <t>E616</t>
  </si>
  <si>
    <t>Deficiência de vanádio</t>
  </si>
  <si>
    <t>E617</t>
  </si>
  <si>
    <t>Deficiência de múltiplos elementos nutrientes</t>
  </si>
  <si>
    <t>E618</t>
  </si>
  <si>
    <t>Deficiência de outros elementos nutrientes especificados</t>
  </si>
  <si>
    <t>E619</t>
  </si>
  <si>
    <t>Deficiência de elementos nutrientes não especificados</t>
  </si>
  <si>
    <t>E630</t>
  </si>
  <si>
    <t>Deficiência de ácido graxo essencial</t>
  </si>
  <si>
    <t>E631</t>
  </si>
  <si>
    <t>Desequilíbrio de constituintes da ingestão de alimentos</t>
  </si>
  <si>
    <t>E638</t>
  </si>
  <si>
    <t>Outras deficiências nutricionais especificadas</t>
  </si>
  <si>
    <t>E639</t>
  </si>
  <si>
    <t>Deficiência nutricional não especificada</t>
  </si>
  <si>
    <t>E640</t>
  </si>
  <si>
    <t>Seqüelas de desnutrição protéico-calórica</t>
  </si>
  <si>
    <t>E641</t>
  </si>
  <si>
    <t>Seqüelas da deficiência de vitamina A</t>
  </si>
  <si>
    <t>E642</t>
  </si>
  <si>
    <t>Seqüelas da deficiência de vitamina C</t>
  </si>
  <si>
    <t>E643</t>
  </si>
  <si>
    <t>Seqüelas do raquitismo</t>
  </si>
  <si>
    <t>E648</t>
  </si>
  <si>
    <t>Seqüelas de outras deficiências nutricionais</t>
  </si>
  <si>
    <t>E649</t>
  </si>
  <si>
    <t>Seqüelas de deficiência nutricional não especificada</t>
  </si>
  <si>
    <t>E660</t>
  </si>
  <si>
    <t>Obesidade devida a excesso de calorias</t>
  </si>
  <si>
    <t>E661</t>
  </si>
  <si>
    <t>Obesidade induzida por drogas</t>
  </si>
  <si>
    <t>E662</t>
  </si>
  <si>
    <t>Obesidade extrema com hipoventilação alveolar</t>
  </si>
  <si>
    <t>E668</t>
  </si>
  <si>
    <t>Outra obesidade</t>
  </si>
  <si>
    <t>E669</t>
  </si>
  <si>
    <t>Obesidade não especificada</t>
  </si>
  <si>
    <t>E670</t>
  </si>
  <si>
    <t>Hipervitaminose A</t>
  </si>
  <si>
    <t>E671</t>
  </si>
  <si>
    <t>Hipercarotenemia</t>
  </si>
  <si>
    <t>E672</t>
  </si>
  <si>
    <t>Síndrome de megavitamina B6</t>
  </si>
  <si>
    <t>E673</t>
  </si>
  <si>
    <t>Hipervitaminose D</t>
  </si>
  <si>
    <t>E678</t>
  </si>
  <si>
    <t>Outras formas especificadas de hiperalimentação</t>
  </si>
  <si>
    <t>E68</t>
  </si>
  <si>
    <t>Seqüelas de hiperalimentação</t>
  </si>
  <si>
    <t>E700</t>
  </si>
  <si>
    <t>Fenilcetonúria clássica</t>
  </si>
  <si>
    <t>E701</t>
  </si>
  <si>
    <t>Outras hiperfenilalaninemias</t>
  </si>
  <si>
    <t>E702</t>
  </si>
  <si>
    <t>Distúrbios do metabolismo da tirosina</t>
  </si>
  <si>
    <t>E703</t>
  </si>
  <si>
    <t>Albinismo</t>
  </si>
  <si>
    <t>E708</t>
  </si>
  <si>
    <t>Outros distúrbios do metabolismo de aminoácidos aromáticos</t>
  </si>
  <si>
    <t>E709</t>
  </si>
  <si>
    <t>Distúrbio não especificado do metabolismo de aminoácidos aromáticos</t>
  </si>
  <si>
    <t>E710</t>
  </si>
  <si>
    <t>Doença da urina em xarope de ácer (ou bordo) (Maple-syrup urine disease)</t>
  </si>
  <si>
    <t>E711</t>
  </si>
  <si>
    <t>Outros distúrbios do metabolismo de aminoácidos de cadeia ramificada</t>
  </si>
  <si>
    <t>E712</t>
  </si>
  <si>
    <t>Distúrbio não especificado do metabolismo de aminoácidos de cadeia ramificada</t>
  </si>
  <si>
    <t>E713</t>
  </si>
  <si>
    <t>Distúrbios do metabolismo de ácidos graxos</t>
  </si>
  <si>
    <t>E720</t>
  </si>
  <si>
    <t>Distúrbios do transporte de aminoácidos</t>
  </si>
  <si>
    <t>E721</t>
  </si>
  <si>
    <t>Distúrbios do metabolismo dos aminoácidos que contêm enxofre</t>
  </si>
  <si>
    <t>E722</t>
  </si>
  <si>
    <t>Distúrbios do metabolismo do ciclo da uréia</t>
  </si>
  <si>
    <t>E723</t>
  </si>
  <si>
    <t>Distúrbios do metabolismo da lisina e da hidroxilisina</t>
  </si>
  <si>
    <t>E724</t>
  </si>
  <si>
    <t>Distúrbios do metabolismo da ornitina</t>
  </si>
  <si>
    <t>E725</t>
  </si>
  <si>
    <t>Distúrbios do metabolismo da glicina</t>
  </si>
  <si>
    <t>E728</t>
  </si>
  <si>
    <t>Outros distúrbios especificados do metabolismo dos aminoácidos</t>
  </si>
  <si>
    <t>E729</t>
  </si>
  <si>
    <t>Distúrbio não especificado do metabolismo dos aminoácidos</t>
  </si>
  <si>
    <t>E730</t>
  </si>
  <si>
    <t>Deficiência congênita de lactase</t>
  </si>
  <si>
    <t>E731</t>
  </si>
  <si>
    <t>Deficiência secundária de lactase</t>
  </si>
  <si>
    <t>E738</t>
  </si>
  <si>
    <t>Outras intolerâncias à lactose</t>
  </si>
  <si>
    <t>E739</t>
  </si>
  <si>
    <t>Intolerância à lactose, não especificada</t>
  </si>
  <si>
    <t>E740</t>
  </si>
  <si>
    <t>Doença de depósito de glicogênio</t>
  </si>
  <si>
    <t>E741</t>
  </si>
  <si>
    <t>Distúrbios do metabolismo da frutose</t>
  </si>
  <si>
    <t>E742</t>
  </si>
  <si>
    <t>Distúrbios do metabolismo da galactose</t>
  </si>
  <si>
    <t>E743</t>
  </si>
  <si>
    <t>Outros distúrbios da absorção intestinal de carboidratos</t>
  </si>
  <si>
    <t>E744</t>
  </si>
  <si>
    <t>Distúrbios do metabolismo do piruvato e da gliconeogênese</t>
  </si>
  <si>
    <t>E748</t>
  </si>
  <si>
    <t>Outros distúrbios especificados do metabolismo de carboidratos</t>
  </si>
  <si>
    <t>E749</t>
  </si>
  <si>
    <t>Distúrbio não especificado do metabolismo de carboidratos</t>
  </si>
  <si>
    <t>E750</t>
  </si>
  <si>
    <t>Gangliosidose GM2</t>
  </si>
  <si>
    <t>E751</t>
  </si>
  <si>
    <t>Outras gangliosidoses</t>
  </si>
  <si>
    <t>E752</t>
  </si>
  <si>
    <t>Outras esfingolipidoses</t>
  </si>
  <si>
    <t>E753</t>
  </si>
  <si>
    <t>Esfingolipidose não especificada</t>
  </si>
  <si>
    <t>E754</t>
  </si>
  <si>
    <t>Lipofuscinose neuronal ceróide</t>
  </si>
  <si>
    <t>E755</t>
  </si>
  <si>
    <t>Outros distúrbios do depósito de lípides</t>
  </si>
  <si>
    <t>E756</t>
  </si>
  <si>
    <t>Distúrbio não especificado do depósito de lípides</t>
  </si>
  <si>
    <t>E760</t>
  </si>
  <si>
    <t>Mucopolissacaridose do tipo I</t>
  </si>
  <si>
    <t>E761</t>
  </si>
  <si>
    <t>Mucopolissacaridose do tipo II</t>
  </si>
  <si>
    <t>E762</t>
  </si>
  <si>
    <t>Outras mucopolissacaridoses</t>
  </si>
  <si>
    <t>E763</t>
  </si>
  <si>
    <t>Mucopolissacaridose não especificada</t>
  </si>
  <si>
    <t>E768</t>
  </si>
  <si>
    <t>Outros distúrbios do metabolismo do glicosaminoglicano</t>
  </si>
  <si>
    <t>E769</t>
  </si>
  <si>
    <t>Distúrbio não especificado do metabolismo do glicosaminoglicano</t>
  </si>
  <si>
    <t>E770</t>
  </si>
  <si>
    <t>Defeitos na modificação pós-translacional de enzimas lisossômicas</t>
  </si>
  <si>
    <t>E771</t>
  </si>
  <si>
    <t>Defeitos na degradação das glicoproteínas</t>
  </si>
  <si>
    <t>E778</t>
  </si>
  <si>
    <t>Outros distúrbios do metabolismo de glicoproteínas</t>
  </si>
  <si>
    <t>E779</t>
  </si>
  <si>
    <t>Distúrbio não especificado do metabolismo de glicoproteínas</t>
  </si>
  <si>
    <t>E780</t>
  </si>
  <si>
    <t>Hipercolesterolemia pura</t>
  </si>
  <si>
    <t>E781</t>
  </si>
  <si>
    <t>Hipergliceridemia pura</t>
  </si>
  <si>
    <t>E782</t>
  </si>
  <si>
    <t>Hiperlipidemia mista</t>
  </si>
  <si>
    <t>E783</t>
  </si>
  <si>
    <t>Hiperquilomicronemia</t>
  </si>
  <si>
    <t>E784</t>
  </si>
  <si>
    <t>Outras hiperlipidemias</t>
  </si>
  <si>
    <t>E785</t>
  </si>
  <si>
    <t>Hiperlipidemia não especificada</t>
  </si>
  <si>
    <t>E786</t>
  </si>
  <si>
    <t>Deficiências de lipoproteínas</t>
  </si>
  <si>
    <t>E788</t>
  </si>
  <si>
    <t>Outros distúrbios do metabolismo de lipoproteínas</t>
  </si>
  <si>
    <t>E789</t>
  </si>
  <si>
    <t>Distúrbio não especificado do metabolismo de lipoproteínas</t>
  </si>
  <si>
    <t>E790</t>
  </si>
  <si>
    <t>Hiperuricemia sem sinais de artrite inflamatória e de doença com tofos</t>
  </si>
  <si>
    <t>E791</t>
  </si>
  <si>
    <t>Síndrome de Lesch-Nyhan</t>
  </si>
  <si>
    <t>E798</t>
  </si>
  <si>
    <t>Outros distúrbios do metabolismo da purina e pirimidina</t>
  </si>
  <si>
    <t>E799</t>
  </si>
  <si>
    <t>Distúrbio não especificado do metabolismo da purina e pirimidina</t>
  </si>
  <si>
    <t>E800</t>
  </si>
  <si>
    <t>Porfiria hereditária eritropoética</t>
  </si>
  <si>
    <t>E801</t>
  </si>
  <si>
    <t>Porfiria cutânea tardia</t>
  </si>
  <si>
    <t>E802</t>
  </si>
  <si>
    <t>Outras porfirias</t>
  </si>
  <si>
    <t>E803</t>
  </si>
  <si>
    <t>Defeitos da catalase e da peroxidase</t>
  </si>
  <si>
    <t>E804</t>
  </si>
  <si>
    <t>Síndrome de Gilbert</t>
  </si>
  <si>
    <t>E805</t>
  </si>
  <si>
    <t>Síndrome da Crigler-Najjar</t>
  </si>
  <si>
    <t>E806</t>
  </si>
  <si>
    <t>Outros distúrbios do metabolismo da bilirrubina</t>
  </si>
  <si>
    <t>E807</t>
  </si>
  <si>
    <t>Distúrbio não especificado do metabolismo da bilirrubina</t>
  </si>
  <si>
    <t>E830</t>
  </si>
  <si>
    <t>Distúrbios do metabolismo do cobre</t>
  </si>
  <si>
    <t>E831</t>
  </si>
  <si>
    <t>Doença do metabolismo do ferro</t>
  </si>
  <si>
    <t>E832</t>
  </si>
  <si>
    <t>Distúrbios do metabolismo do zinco</t>
  </si>
  <si>
    <t>E833</t>
  </si>
  <si>
    <t>Distúrbios do metabolismo do fósforo</t>
  </si>
  <si>
    <t>E834</t>
  </si>
  <si>
    <t>Distúrbios do metabolismo do magnésio</t>
  </si>
  <si>
    <t>E835</t>
  </si>
  <si>
    <t>Distúrbios do metabolismo do cálcio</t>
  </si>
  <si>
    <t>E838</t>
  </si>
  <si>
    <t>Outros distúrbios do metabolismo mineral</t>
  </si>
  <si>
    <t>E839</t>
  </si>
  <si>
    <t>Distúrbio não especificado do metabolismo mineral</t>
  </si>
  <si>
    <t>E840</t>
  </si>
  <si>
    <t>Fibrose cística com manifestações pulmonares</t>
  </si>
  <si>
    <t>E841</t>
  </si>
  <si>
    <t>Fibrose cística com manifestações intestinais</t>
  </si>
  <si>
    <t>E848</t>
  </si>
  <si>
    <t>Fibrose cística com outras manifestações</t>
  </si>
  <si>
    <t>E849</t>
  </si>
  <si>
    <t>Fibrose cística não especificada</t>
  </si>
  <si>
    <t>E850</t>
  </si>
  <si>
    <t>Amiloidose heredofamiliar não-neuropática</t>
  </si>
  <si>
    <t>E851</t>
  </si>
  <si>
    <t>Amiloidose heredofamiliar neuropática</t>
  </si>
  <si>
    <t>E852</t>
  </si>
  <si>
    <t>Amiloidose heredofamiliar não especificada</t>
  </si>
  <si>
    <t>E853</t>
  </si>
  <si>
    <t>Amiloidose sistêmica secundária</t>
  </si>
  <si>
    <t>E854</t>
  </si>
  <si>
    <t>Amiloidose limitada a órgãos</t>
  </si>
  <si>
    <t>E858</t>
  </si>
  <si>
    <t>Outras amiloidoses</t>
  </si>
  <si>
    <t>E859</t>
  </si>
  <si>
    <t>Amiloidose não especificada</t>
  </si>
  <si>
    <t>E870</t>
  </si>
  <si>
    <t>Hiperosmolaridade e hipernatremia</t>
  </si>
  <si>
    <t>E871</t>
  </si>
  <si>
    <t>Hiposmolaridade e hiponatremia</t>
  </si>
  <si>
    <t>E872</t>
  </si>
  <si>
    <t>Acidose</t>
  </si>
  <si>
    <t>E873</t>
  </si>
  <si>
    <t>Alcalose</t>
  </si>
  <si>
    <t>E874</t>
  </si>
  <si>
    <t>Distúrbio misto do equilíbrio ácido-básico</t>
  </si>
  <si>
    <t>E875</t>
  </si>
  <si>
    <t>E876</t>
  </si>
  <si>
    <t>E877</t>
  </si>
  <si>
    <t>Sobrecarga de líquidos</t>
  </si>
  <si>
    <t>E878</t>
  </si>
  <si>
    <t>Outros transtornos do equilíbrio hidroeletrolítico não classificados em outra parte</t>
  </si>
  <si>
    <t>E880</t>
  </si>
  <si>
    <t>Distúrbios do metabolismo das proteínas plasmáticas não classificados em outra parte</t>
  </si>
  <si>
    <t>E881</t>
  </si>
  <si>
    <t>Lipodistrofia não classificada em outra parte</t>
  </si>
  <si>
    <t>E882</t>
  </si>
  <si>
    <t>Lipomatose não classificada em outra parte</t>
  </si>
  <si>
    <t>E888</t>
  </si>
  <si>
    <t>Outros distúrbios especificados do metabolismo</t>
  </si>
  <si>
    <t>E889</t>
  </si>
  <si>
    <t>Distúrbio metabólico não especificado</t>
  </si>
  <si>
    <t>E890</t>
  </si>
  <si>
    <t>Hipotireoidismo pós-procedimento</t>
  </si>
  <si>
    <t>E891</t>
  </si>
  <si>
    <t>Hipoinsulinemia pós-procedimento</t>
  </si>
  <si>
    <t>E892</t>
  </si>
  <si>
    <t>Hipoparatireoidismo pós-procedimento</t>
  </si>
  <si>
    <t>E893</t>
  </si>
  <si>
    <t>Hipopituitarismo pós-procedimento</t>
  </si>
  <si>
    <t>E894</t>
  </si>
  <si>
    <t>Insuficiência ovariana pós-procedimento</t>
  </si>
  <si>
    <t>E895</t>
  </si>
  <si>
    <t>Hipofunção testicular pós-procedimento</t>
  </si>
  <si>
    <t>E896</t>
  </si>
  <si>
    <t>Hipofunção adrenocortical(-medular) pós-procedimento</t>
  </si>
  <si>
    <t>E898</t>
  </si>
  <si>
    <t>Outros transtornos endócrinos e metabólicos pós-procedimento</t>
  </si>
  <si>
    <t>E899</t>
  </si>
  <si>
    <t>Transtornos endócrinos e metabólicos não especificados pós-procedimento</t>
  </si>
  <si>
    <t>E90</t>
  </si>
  <si>
    <t>Transtornos nutricionais e metabólicos em doenças classificadas em outra parte</t>
  </si>
  <si>
    <t>F000</t>
  </si>
  <si>
    <t>Demência na doença de Alzheimer de início precoce</t>
  </si>
  <si>
    <t>F001</t>
  </si>
  <si>
    <t>Demência na doença de Alzheimer de início tardio</t>
  </si>
  <si>
    <t>F002</t>
  </si>
  <si>
    <t>Demência na doença de Alzheimer, forma atípica ou mista</t>
  </si>
  <si>
    <t>F009</t>
  </si>
  <si>
    <t>Demência não especificada na doença de Alzheimer</t>
  </si>
  <si>
    <t>F010</t>
  </si>
  <si>
    <t>Demência vascular de início agudo</t>
  </si>
  <si>
    <t>F011</t>
  </si>
  <si>
    <t>Demência por infartos múltiplos</t>
  </si>
  <si>
    <t>F012</t>
  </si>
  <si>
    <t>Demência vascular subcortical</t>
  </si>
  <si>
    <t>F013</t>
  </si>
  <si>
    <t>Demência vascular mista, cortical e subcortical</t>
  </si>
  <si>
    <t>F018</t>
  </si>
  <si>
    <t>Outra demência vascular</t>
  </si>
  <si>
    <t>F019</t>
  </si>
  <si>
    <t>Demência vascular não especificada</t>
  </si>
  <si>
    <t>F020</t>
  </si>
  <si>
    <t>Demência da doença de Pick</t>
  </si>
  <si>
    <t>F021</t>
  </si>
  <si>
    <t>Demência na doença de Creutzfeldt-Jakob</t>
  </si>
  <si>
    <t>F022</t>
  </si>
  <si>
    <t>Demência na doença de Huntington</t>
  </si>
  <si>
    <t>F023</t>
  </si>
  <si>
    <t>Demência na doença de Parkinson</t>
  </si>
  <si>
    <t>F024</t>
  </si>
  <si>
    <t>Demência na doença pelo vírus da imunodeficiência humana [HIV]</t>
  </si>
  <si>
    <t>F028</t>
  </si>
  <si>
    <t>Demência em outras doenças especificadas classificadas em outra parte</t>
  </si>
  <si>
    <t>Demência não especificada</t>
  </si>
  <si>
    <t>F04</t>
  </si>
  <si>
    <t>Síndrome amnésica orgânica não induzida pelo álcool ou por outras substâncias psicoativas</t>
  </si>
  <si>
    <t>F050</t>
  </si>
  <si>
    <t>Delirium não superposto a uma demência, assim descrito</t>
  </si>
  <si>
    <t>F051</t>
  </si>
  <si>
    <t>Delirium superposto a uma demência</t>
  </si>
  <si>
    <t>F058</t>
  </si>
  <si>
    <t>Outro delirium</t>
  </si>
  <si>
    <t>F059</t>
  </si>
  <si>
    <t>Delirium não especificado</t>
  </si>
  <si>
    <t>F060</t>
  </si>
  <si>
    <t>Alucinose orgânica</t>
  </si>
  <si>
    <t>F061</t>
  </si>
  <si>
    <t>Estado catatônico orgânico</t>
  </si>
  <si>
    <t>F062</t>
  </si>
  <si>
    <t>Transtorno delirante orgânico [tipo esquizofrênico]</t>
  </si>
  <si>
    <t>F063</t>
  </si>
  <si>
    <t>Transtornos do humor [afetivos] orgânicos</t>
  </si>
  <si>
    <t>F064</t>
  </si>
  <si>
    <t>Transtornos da ansiedade orgânicos</t>
  </si>
  <si>
    <t>F065</t>
  </si>
  <si>
    <t>Transtorno dissociativo orgânico</t>
  </si>
  <si>
    <t>F066</t>
  </si>
  <si>
    <t>Transtorno de labilidade emocional [astênico] orgânico</t>
  </si>
  <si>
    <t>F067</t>
  </si>
  <si>
    <t>Transtorno cognitivo leve</t>
  </si>
  <si>
    <t>F068</t>
  </si>
  <si>
    <t>Outros transtornos mentais especificados devidos a uma lesão e disfunção cerebral e a uma doença física</t>
  </si>
  <si>
    <t>F069</t>
  </si>
  <si>
    <t>Transtorno mental não especificado devido a uma lesão e disfunção cerebral e a uma doença física</t>
  </si>
  <si>
    <t>F070</t>
  </si>
  <si>
    <t>Transtorno orgânico da personalidade</t>
  </si>
  <si>
    <t>F071</t>
  </si>
  <si>
    <t>Síndrome pós-encefalítica</t>
  </si>
  <si>
    <t>F072</t>
  </si>
  <si>
    <t>Síndrome pós-traumática</t>
  </si>
  <si>
    <t>F078</t>
  </si>
  <si>
    <t>Outros transtornos orgânicos da personalidade e do comportamento devidos a doença cerebral, lesão e disfunção</t>
  </si>
  <si>
    <t>F079</t>
  </si>
  <si>
    <t>Transtorno orgânico não especificado da personalidade e do comportamento devido a doença cerebral, lesão e disfunção</t>
  </si>
  <si>
    <t>F09</t>
  </si>
  <si>
    <t>Transtorno mental orgânico ou sintomático não especificado</t>
  </si>
  <si>
    <t>F100</t>
  </si>
  <si>
    <t>Transtornos mentais e comportamentais devidos ao uso de álcool - intoxicação aguda</t>
  </si>
  <si>
    <t>F101</t>
  </si>
  <si>
    <t>Transtornos mentais e comportamentais devidos ao uso de álcool - uso nocivo para a saúde</t>
  </si>
  <si>
    <t>F102</t>
  </si>
  <si>
    <t>Transtornos mentais e comportamentais devidos ao uso de álcool - síndrome de dependência</t>
  </si>
  <si>
    <t>F103</t>
  </si>
  <si>
    <t>Transtornos mentais e comportamentais devidos ao uso de álcool - síndrome [estado] de abstinência</t>
  </si>
  <si>
    <t>F104</t>
  </si>
  <si>
    <t>Transtornos mentais e comportamentais devidos ao uso de álcool - síndrome de abstinência com delirium</t>
  </si>
  <si>
    <t>F105</t>
  </si>
  <si>
    <t>Transtornos mentais e comportamentais devidos ao uso de álcool - transtorno psicótico</t>
  </si>
  <si>
    <t>F106</t>
  </si>
  <si>
    <t>Transtornos mentais e comportamentais devidos ao uso de álcool - síndrome amnésica</t>
  </si>
  <si>
    <t>F107</t>
  </si>
  <si>
    <t>Transtornos mentais e comportamentais devidos ao uso de álcool - transtorno psicótico residual ou de instalação tardia</t>
  </si>
  <si>
    <t>F108</t>
  </si>
  <si>
    <t>Transtornos mentais e comportamentais devidos ao uso de álcool - outros transtornos mentais ou comportamentais</t>
  </si>
  <si>
    <t>F109</t>
  </si>
  <si>
    <t>Transtornos mentais e comportamentais devidos ao uso de álcool - transtorno mental ou comportamental não especificado</t>
  </si>
  <si>
    <t>F110</t>
  </si>
  <si>
    <t>Transtornos mentais e comportamentais devidos ao uso de opiáceos - intoxicação aguda</t>
  </si>
  <si>
    <t>F111</t>
  </si>
  <si>
    <t>Transtornos mentais e comportamentais devidos ao uso de opiáceos - uso nocivo para a saúde</t>
  </si>
  <si>
    <t>F112</t>
  </si>
  <si>
    <t>Transtornos mentais e comportamentais devidos ao uso de opiáceos - síndrome de dependência</t>
  </si>
  <si>
    <t>F113</t>
  </si>
  <si>
    <t>Transtornos mentais e comportamentais devidos ao uso de opiáceos - síndrome [estado] de abstinência</t>
  </si>
  <si>
    <t>F114</t>
  </si>
  <si>
    <t>Transtornos mentais e comportamentais devidos ao uso de opiáceos - síndrome de abstinência com delirium</t>
  </si>
  <si>
    <t>F115</t>
  </si>
  <si>
    <t>Transtornos mentais e comportamentais devidos ao uso de opiáceos - transtorno psicótico</t>
  </si>
  <si>
    <t>F116</t>
  </si>
  <si>
    <t>Transtornos mentais e comportamentais devidos ao uso de opiáceos - síndrome amnésica</t>
  </si>
  <si>
    <t>F117</t>
  </si>
  <si>
    <t>Transtornos mentais e comportamentais devidos ao uso de opiáceos - transtorno psicótico residual ou de instalação tardia</t>
  </si>
  <si>
    <t>F118</t>
  </si>
  <si>
    <t>Transtornos mentais e comportamentais devidos ao uso de opiáceos - outros transtornos mentais ou comportamentais</t>
  </si>
  <si>
    <t>F119</t>
  </si>
  <si>
    <t>Transtornos mentais e comportamentais devidos ao uso de opiáceos - transtorno mental ou comportamental não especificado</t>
  </si>
  <si>
    <t>F120</t>
  </si>
  <si>
    <t>Transtornos mentais e comportamentais devidos ao uso de canabinóides - intoxicação aguda</t>
  </si>
  <si>
    <t>F121</t>
  </si>
  <si>
    <t>Transtornos mentais e comportamentais devidos ao uso de canabinóides - uso nocivo para a saúde</t>
  </si>
  <si>
    <t>F122</t>
  </si>
  <si>
    <t>Transtornos mentais e comportamentais devidos ao uso de canabinóides - síndrome de dependência</t>
  </si>
  <si>
    <t>F123</t>
  </si>
  <si>
    <t>Transtornos mentais e comportamentais devidos ao uso de canabinóides - síndrome [estado] de abstinência</t>
  </si>
  <si>
    <t>F124</t>
  </si>
  <si>
    <t>Transtornos mentais e comportamentais devidos ao uso de canabinóides - síndrome de abstinência com delirium</t>
  </si>
  <si>
    <t>F125</t>
  </si>
  <si>
    <t>Transtornos mentais e comportamentais devidos ao uso de canabinóides - transtorno psicótico</t>
  </si>
  <si>
    <t>F126</t>
  </si>
  <si>
    <t>Transtornos mentais e comportamentais devidos ao uso de canabinóides - síndrome amnésica</t>
  </si>
  <si>
    <t>F127</t>
  </si>
  <si>
    <t>Transtornos mentais e comportamentais devidos ao uso de canabinóides - transtorno psicótico residual ou de instalação tardia</t>
  </si>
  <si>
    <t>F128</t>
  </si>
  <si>
    <t>Transtornos mentais e comportamentais devidos ao uso de canabinóides - outros transtornos mentais ou comportamentais</t>
  </si>
  <si>
    <t>F129</t>
  </si>
  <si>
    <t>Transtornos mentais e comportamentais devidos ao uso de canabinóides - transtorno mental ou comportamental não especificado</t>
  </si>
  <si>
    <t>F130</t>
  </si>
  <si>
    <t>Transtornos mentais e comportamentais devidos ao uso de sedativos e hipnóticos - intoxicação aguda</t>
  </si>
  <si>
    <t>F131</t>
  </si>
  <si>
    <t>Transtornos mentais e comportamentais devidos ao uso de sedativos e hipnóticos - uso nocivo para a saúde</t>
  </si>
  <si>
    <t>F132</t>
  </si>
  <si>
    <t>Transtornos mentais e comportamentais devidos ao uso de sedativos e hipnóticos - síndrome de dependência</t>
  </si>
  <si>
    <t>F133</t>
  </si>
  <si>
    <t>Transtornos mentais e comportamentais devidos ao uso de sedativos e hipnóticos - síndrome [estado] de abstinência</t>
  </si>
  <si>
    <t>F134</t>
  </si>
  <si>
    <t>Transtornos mentais e comportamentais devidos ao uso de sedativos e hipnóticos - síndrome de abstinência com delirium</t>
  </si>
  <si>
    <t>F135</t>
  </si>
  <si>
    <t>Transtornos mentais e comportamentais devidos ao uso de sedativos e hipnóticos - transtorno psicótico</t>
  </si>
  <si>
    <t>F136</t>
  </si>
  <si>
    <t>Transtornos mentais e comportamentais devidos ao uso de sedativos e hipnóticos - síndrome amnésica</t>
  </si>
  <si>
    <t>F137</t>
  </si>
  <si>
    <t>Transtornos mentais e comportamentais devidos ao uso de sedativos e hipnóticos - transtorno psicótico residual ou de instalação tardia</t>
  </si>
  <si>
    <t>F138</t>
  </si>
  <si>
    <t>Transtornos mentais e comportamentais devidos ao uso de sedativos e hipnóticos - outros transtornos mentais ou comportamentais</t>
  </si>
  <si>
    <t>F139</t>
  </si>
  <si>
    <t>Transtornos mentais e comportamentais devidos ao uso de sedativos e hipnóticos - transtorno mental ou comportamental não especificado</t>
  </si>
  <si>
    <t>F140</t>
  </si>
  <si>
    <t>Transtornos mentais e comportamentais devidos ao uso da cocaína - intoxicação aguda</t>
  </si>
  <si>
    <t>F141</t>
  </si>
  <si>
    <t>Transtornos mentais e comportamentais devidos ao uso da cocaína - uso nocivo para a saúde</t>
  </si>
  <si>
    <t>F142</t>
  </si>
  <si>
    <t>Transtornos mentais e comportamentais devidos ao uso da cocaína - síndrome de dependência</t>
  </si>
  <si>
    <t>F143</t>
  </si>
  <si>
    <t>Transtornos mentais e comportamentais devidos ao uso da cocaína - síndrome [estado] de abstinência</t>
  </si>
  <si>
    <t>F144</t>
  </si>
  <si>
    <t>Transtornos mentais e comportamentais devidos ao uso da cocaína - síndrome de abstinência com delirium</t>
  </si>
  <si>
    <t>F145</t>
  </si>
  <si>
    <t>Transtornos mentais e comportamentais devidos ao uso da cocaína - transtorno psicótico</t>
  </si>
  <si>
    <t>F146</t>
  </si>
  <si>
    <t>Transtornos mentais e comportamentais devidos ao uso da cocaína - síndrome amnésica</t>
  </si>
  <si>
    <t>F147</t>
  </si>
  <si>
    <t>Transtornos mentais e comportamentais devidos ao uso da cocaína - transtorno psicótico residual ou de instalação tardia</t>
  </si>
  <si>
    <t>F148</t>
  </si>
  <si>
    <t>Transtornos mentais e comportamentais devidos ao uso da cocaína - outros transtornos mentais ou comportamentais</t>
  </si>
  <si>
    <t>F149</t>
  </si>
  <si>
    <t>Transtornos mentais e comportamentais devidos ao uso da cocaína - transtorno mental ou comportamental não especificado</t>
  </si>
  <si>
    <t>F150</t>
  </si>
  <si>
    <t>Transtornos mentais e comportamentais devidos ao uso de outros estimulantes, inclusive a cafeína - intoxicação aguda</t>
  </si>
  <si>
    <t>F151</t>
  </si>
  <si>
    <t>Transtornos mentais e comportamentais devidos ao uso de outros estimulantes, inclusive a cafeína - uso nocivo para a saúde</t>
  </si>
  <si>
    <t>F152</t>
  </si>
  <si>
    <t>Transtornos mentais e comportamentais devidos ao uso de outros estimulantes, inclusive a cafeína - síndrome de dependência</t>
  </si>
  <si>
    <t>F153</t>
  </si>
  <si>
    <t>Transtornos mentais e comportamentais devidos ao uso de outros estimulantes, inclusive a cafeína - síndrome [estado] de abstinência</t>
  </si>
  <si>
    <t>F154</t>
  </si>
  <si>
    <t>Transtornos mentais e comportamentais devidos ao uso de outros estimulantes, inclusive a cafeína - síndrome de abstinência com delirium</t>
  </si>
  <si>
    <t>F155</t>
  </si>
  <si>
    <t>Transtornos mentais e comportamentais devidos ao uso de outros estimulantes, inclusive a cafeína - transtorno psicótico</t>
  </si>
  <si>
    <t>F156</t>
  </si>
  <si>
    <t>Transtornos mentais e comportamentais devidos ao uso de outros estimulantes, inclusive a cafeína - síndrome amnésica</t>
  </si>
  <si>
    <t>F157</t>
  </si>
  <si>
    <t>Transtornos mentais e comportamentais devidos ao uso de outros estimulantes, inclusive a cafeína - transtorno psicótico residual ou de instalação tardia</t>
  </si>
  <si>
    <t>F158</t>
  </si>
  <si>
    <t>Transtornos mentais e comportamentais devidos ao uso de outros estimulantes, inclusive a cafeína - outros transtornos mentais ou comportamentais</t>
  </si>
  <si>
    <t>F159</t>
  </si>
  <si>
    <t>Transtornos mentais e comportamentais devidos ao uso de outros estimulantes, inclusive a cafeína - transtorno mental ou comportamental não especificado</t>
  </si>
  <si>
    <t>F160</t>
  </si>
  <si>
    <t>Transtornos mentais e comportamentais devidos ao uso de alucinógenos - intoxicação aguda</t>
  </si>
  <si>
    <t>F161</t>
  </si>
  <si>
    <t>Transtornos mentais e comportamentais devidos ao uso de alucinógenos - uso nocivo para a saúde</t>
  </si>
  <si>
    <t>F162</t>
  </si>
  <si>
    <t>Transtornos mentais e comportamentais devidos ao uso de alucinógenos - síndrome de dependência</t>
  </si>
  <si>
    <t>F163</t>
  </si>
  <si>
    <t>Transtornos mentais e comportamentais devidos ao uso de alucinógenos - síndrome [estado] de abstinência</t>
  </si>
  <si>
    <t>F164</t>
  </si>
  <si>
    <t>Transtornos mentais e comportamentais devidos ao uso de alucinógenos - síndrome de abstinência com delirium</t>
  </si>
  <si>
    <t>F165</t>
  </si>
  <si>
    <t>Transtornos mentais e comportamentais devidos ao uso de alucinógenos - transtorno psicótico</t>
  </si>
  <si>
    <t>F166</t>
  </si>
  <si>
    <t>Transtornos mentais e comportamentais devidos ao uso de alucinógenos - síndrome amnésica</t>
  </si>
  <si>
    <t>F167</t>
  </si>
  <si>
    <t>Transtornos mentais e comportamentais devidos ao uso de alucinógenos - transtorno psicótico residual ou de instalação tardia</t>
  </si>
  <si>
    <t>F168</t>
  </si>
  <si>
    <t>Transtornos mentais e comportamentais devidos ao uso de alucinógenos - outros transtornos mentais ou comportamentais</t>
  </si>
  <si>
    <t>F169</t>
  </si>
  <si>
    <t>Transtornos mentais e comportamentais devidos ao uso de alucinógenos - transtorno mental ou comportamental não especificado</t>
  </si>
  <si>
    <t>F170</t>
  </si>
  <si>
    <t>Transtornos mentais e comportamentais devidos ao uso de fumo - intoxicação aguda</t>
  </si>
  <si>
    <t>F171</t>
  </si>
  <si>
    <t>Transtornos mentais e comportamentais devidos ao uso de fumo - uso nocivo para a saúde</t>
  </si>
  <si>
    <t>F172</t>
  </si>
  <si>
    <t>Transtornos mentais e comportamentais devidos ao uso de fumo - síndrome de dependência</t>
  </si>
  <si>
    <t>F173</t>
  </si>
  <si>
    <t>Transtornos mentais e comportamentais devidos ao uso de fumo - síndrome [estado] de abstinência</t>
  </si>
  <si>
    <t>F174</t>
  </si>
  <si>
    <t>Transtornos mentais e comportamentais devidos ao uso de fumo - síndrome de abstinência com delirium</t>
  </si>
  <si>
    <t>F175</t>
  </si>
  <si>
    <t>Transtornos mentais e comportamentais devidos ao uso de fumo - transtorno psicótico</t>
  </si>
  <si>
    <t>F176</t>
  </si>
  <si>
    <t>Transtornos mentais e comportamentais devidos ao uso de fumo - síndrome amnésica</t>
  </si>
  <si>
    <t>F177</t>
  </si>
  <si>
    <t>Transtornos mentais e comportamentais devidos ao uso de fumo - transtorno psicótico residual ou de instalação tardia</t>
  </si>
  <si>
    <t>F178</t>
  </si>
  <si>
    <t>Transtornos mentais e comportamentais devidos ao uso de fumo - outros transtornos mentais ou comportamentais</t>
  </si>
  <si>
    <t>F179</t>
  </si>
  <si>
    <t>Transtornos mentais e comportamentais devidos ao uso de fumo - transtorno mental ou comportamental não especificado</t>
  </si>
  <si>
    <t>F180</t>
  </si>
  <si>
    <t>Transtornos mentais e comportamentais devidos ao uso de solventes voláteis - intoxicação aguda</t>
  </si>
  <si>
    <t>F181</t>
  </si>
  <si>
    <t>Transtornos mentais e comportamentais devidos ao uso de solventes voláteis - uso nocivo para a saúde</t>
  </si>
  <si>
    <t>F182</t>
  </si>
  <si>
    <t>Transtornos mentais e comportamentais devidos ao uso de solventes voláteis - síndrome de dependência</t>
  </si>
  <si>
    <t>F183</t>
  </si>
  <si>
    <t>Transtornos mentais e comportamentais devidos ao uso de solventes voláteis - síndrome [estado] de abstinência</t>
  </si>
  <si>
    <t>F184</t>
  </si>
  <si>
    <t>Transtornos mentais e comportamentais devidos ao uso de solventes voláteis - síndrome de abstinência com delirium</t>
  </si>
  <si>
    <t>F185</t>
  </si>
  <si>
    <t>Transtornos mentais e comportamentais devidos ao uso de solventes voláteis - transtorno psicótico</t>
  </si>
  <si>
    <t>F186</t>
  </si>
  <si>
    <t>Transtornos mentais e comportamentais devidos ao uso de solventes voláteis - síndrome amnésica</t>
  </si>
  <si>
    <t>F187</t>
  </si>
  <si>
    <t>Transtornos mentais e comportamentais devidos ao uso de solventes voláteis - transtorno psicótico residual ou de instalação tardia</t>
  </si>
  <si>
    <t>F188</t>
  </si>
  <si>
    <t>Transtornos mentais e comportamentais devidos ao uso de solventes voláteis - outros transtornos mentais ou comportamentais</t>
  </si>
  <si>
    <t>F189</t>
  </si>
  <si>
    <t>Transtornos mentais e comportamentais devidos ao uso de solventes voláteis - transtorno mental ou comportamental não especificado</t>
  </si>
  <si>
    <t>F190</t>
  </si>
  <si>
    <t>Transtornos mentais e comportamentais devidos ao uso de múltiplas drogas e ao uso de outras substâncias psicoativas - intoxicação aguda</t>
  </si>
  <si>
    <t>F191</t>
  </si>
  <si>
    <t>Transtornos mentais e comportamentais devidos ao uso de múltiplas drogas e ao uso de outras substâncias psicoativas - uso nocivo para a saúde</t>
  </si>
  <si>
    <t>F192</t>
  </si>
  <si>
    <t>Transtornos mentais e comportamentais devidos ao uso de múltiplas drogas e ao uso de outras substâncias psicoativas - síndrome de dependência</t>
  </si>
  <si>
    <t>F193</t>
  </si>
  <si>
    <t>Transtornos mentais e comportamentais devidos ao uso de múltiplas drogas e ao uso de outras substâncias psicoativas - síndrome [estado] de abstinência</t>
  </si>
  <si>
    <t>F194</t>
  </si>
  <si>
    <t>Transtornos mentais e comportamentais devidos ao uso de múltiplas drogas e ao uso de outras substâncias psicoativas - síndrome de abstinência com delirium</t>
  </si>
  <si>
    <t>F195</t>
  </si>
  <si>
    <t>Transtornos mentais e comportamentais devidos ao uso de múltiplas drogas e ao uso de outras substâncias psicoativas - transtorno psicótico</t>
  </si>
  <si>
    <t>F196</t>
  </si>
  <si>
    <t>Transtornos mentais e comportamentais devidos ao uso de múltiplas drogas e ao uso de outras substâncias psicoativas - síndrome amnésica</t>
  </si>
  <si>
    <t>F197</t>
  </si>
  <si>
    <t>Transtornos mentais e comportamentais devidos ao uso de múltiplas drogas e ao uso de outras substâncias psicoativas - transtorno psicótico residual ou de instalação tardia</t>
  </si>
  <si>
    <t>F198</t>
  </si>
  <si>
    <t>Transtornos mentais e comportamentais devidos ao uso de múltiplas drogas e ao uso de outras substâncias psicoativas - outros transtornos mentais ou comportamentais</t>
  </si>
  <si>
    <t>F199</t>
  </si>
  <si>
    <t>Transtornos mentais e comportamentais devidos ao uso de múltiplas drogas e ao uso de outras substâncias psicoativas - transtorno mental ou comportamental não especificado</t>
  </si>
  <si>
    <t>F200</t>
  </si>
  <si>
    <t>Esquizofrenia paranóide</t>
  </si>
  <si>
    <t>F201</t>
  </si>
  <si>
    <t>Esquizofrenia hebefrênica</t>
  </si>
  <si>
    <t>F202</t>
  </si>
  <si>
    <t>Esquizofrenia catatônica</t>
  </si>
  <si>
    <t>F203</t>
  </si>
  <si>
    <t>Esquizofrenia indiferenciada</t>
  </si>
  <si>
    <t>F204</t>
  </si>
  <si>
    <t>Depressão pós-esquizofrênica</t>
  </si>
  <si>
    <t>F205</t>
  </si>
  <si>
    <t>Esquizofrenia residual</t>
  </si>
  <si>
    <t>F206</t>
  </si>
  <si>
    <t>Esquizofrenia simples</t>
  </si>
  <si>
    <t>F208</t>
  </si>
  <si>
    <t>Outras esquizofrenias</t>
  </si>
  <si>
    <t>F209</t>
  </si>
  <si>
    <t>Esquizofrenia não especificada</t>
  </si>
  <si>
    <t>F21</t>
  </si>
  <si>
    <t>Transtorno esquizotípico</t>
  </si>
  <si>
    <t>F220</t>
  </si>
  <si>
    <t>Transtorno delirante</t>
  </si>
  <si>
    <t>F228</t>
  </si>
  <si>
    <t>Outros transtornos delirantes persistentes</t>
  </si>
  <si>
    <t>F229</t>
  </si>
  <si>
    <t>Transtorno delirante persistente não especificado</t>
  </si>
  <si>
    <t>F230</t>
  </si>
  <si>
    <t>Transtorno psicótico agudo polimorfo, sem sintomas esquizofrênicos</t>
  </si>
  <si>
    <t>F231</t>
  </si>
  <si>
    <t>Transtorno psicótico agudo polimorfo, com sintomas esquizofrênicos</t>
  </si>
  <si>
    <t>F232</t>
  </si>
  <si>
    <t>Transtorno psicótico agudo de tipo esquizofrênico (schizophrenia-like)</t>
  </si>
  <si>
    <t>F233</t>
  </si>
  <si>
    <t>Outros transtornos psicóticos agudos, essencialmente delirantes</t>
  </si>
  <si>
    <t>F238</t>
  </si>
  <si>
    <t>Outros transtornos psicóticos agudos e transitórios</t>
  </si>
  <si>
    <t>F239</t>
  </si>
  <si>
    <t>Transtorno psicótico agudo e transitório não especificado</t>
  </si>
  <si>
    <t>F24</t>
  </si>
  <si>
    <t>Transtorno delirante induzido</t>
  </si>
  <si>
    <t>F250</t>
  </si>
  <si>
    <t>Transtorno esquizoafetivo do tipo maníaco</t>
  </si>
  <si>
    <t>F251</t>
  </si>
  <si>
    <t>Transtorno esquizoafetivo do tipo depressivo</t>
  </si>
  <si>
    <t>F252</t>
  </si>
  <si>
    <t>Transtorno esquizoafetivo do tipo misto</t>
  </si>
  <si>
    <t>F258</t>
  </si>
  <si>
    <t>Outros transtornos esquizoafetivos</t>
  </si>
  <si>
    <t>F259</t>
  </si>
  <si>
    <t>Transtorno esquizoafetivo não especificado</t>
  </si>
  <si>
    <t>F28</t>
  </si>
  <si>
    <t>Outros transtornos psicóticos não-orgânicos</t>
  </si>
  <si>
    <t>Psicose não-orgânica não especificada</t>
  </si>
  <si>
    <t>F300</t>
  </si>
  <si>
    <t>Hipomania</t>
  </si>
  <si>
    <t>F301</t>
  </si>
  <si>
    <t>Mania sem sintomas psicóticos</t>
  </si>
  <si>
    <t>F302</t>
  </si>
  <si>
    <t>Mania com sintomas psicóticos</t>
  </si>
  <si>
    <t>F308</t>
  </si>
  <si>
    <t>Outros episódios maníacos</t>
  </si>
  <si>
    <t>F309</t>
  </si>
  <si>
    <t>Episódio maníaco não especificado</t>
  </si>
  <si>
    <t>F310</t>
  </si>
  <si>
    <t>Transtorno afetivo bipolar, episódio atual hipomaníaco</t>
  </si>
  <si>
    <t>F311</t>
  </si>
  <si>
    <t>Transtorno afetivo bipolar, episódio atual maníaco sem sintomas psicóticos</t>
  </si>
  <si>
    <t>F312</t>
  </si>
  <si>
    <t>Transtorno afetivo bipolar, episódio atual maníaco com sintomas psicóticos</t>
  </si>
  <si>
    <t>F313</t>
  </si>
  <si>
    <t>Transtorno afetivo bipolar, episódio atual depressivo leve ou moderado</t>
  </si>
  <si>
    <t>F314</t>
  </si>
  <si>
    <t>Transtorno afetivo bipolar, episódio atual depressivo grave sem sintomas psicóticos</t>
  </si>
  <si>
    <t>F315</t>
  </si>
  <si>
    <t>Transtorno afetivo bipolar, episódio atual depressivo grave com sintomas psicóticos</t>
  </si>
  <si>
    <t>F316</t>
  </si>
  <si>
    <t>Transtorno afetivo bipolar, episódio atual misto</t>
  </si>
  <si>
    <t>F317</t>
  </si>
  <si>
    <t>Transtorno afetivo bipolar, atualmente em remissão</t>
  </si>
  <si>
    <t>F318</t>
  </si>
  <si>
    <t>Outros transtornos afetivos bipolares</t>
  </si>
  <si>
    <t>F319</t>
  </si>
  <si>
    <t>Transtorno afetivo bipolar não especificado</t>
  </si>
  <si>
    <t>F320</t>
  </si>
  <si>
    <t>Episódio depressivo leve</t>
  </si>
  <si>
    <t>F321</t>
  </si>
  <si>
    <t>Episódio depressivo moderado</t>
  </si>
  <si>
    <t>F322</t>
  </si>
  <si>
    <t>Episódio depressivo grave sem sintomas psicóticos</t>
  </si>
  <si>
    <t>F323</t>
  </si>
  <si>
    <t>Episódio depressivo grave com sintomas psicóticos</t>
  </si>
  <si>
    <t>F328</t>
  </si>
  <si>
    <t>Outros episódios depressivos</t>
  </si>
  <si>
    <t>F329</t>
  </si>
  <si>
    <t>Episódio depressivo não especificado</t>
  </si>
  <si>
    <t>F330</t>
  </si>
  <si>
    <t>Transtorno depressivo recorrente, episódio atual leve</t>
  </si>
  <si>
    <t>F331</t>
  </si>
  <si>
    <t>Transtorno depressivo recorrente, episódio atual moderado</t>
  </si>
  <si>
    <t>F332</t>
  </si>
  <si>
    <t>Transtorno depressivo recorrente, episódio atual grave sem sintomas psicóticos</t>
  </si>
  <si>
    <t>F333</t>
  </si>
  <si>
    <t>Transtorno depressivo recorrente, episódio atual grave com sintomas psicóticos</t>
  </si>
  <si>
    <t>F334</t>
  </si>
  <si>
    <t>Transtorno depressivo recorrente, atualmente em remissão</t>
  </si>
  <si>
    <t>F338</t>
  </si>
  <si>
    <t>Outros transtornos depressivos recorrentes</t>
  </si>
  <si>
    <t>F339</t>
  </si>
  <si>
    <t>Transtorno depressivo recorrente sem especificação</t>
  </si>
  <si>
    <t>F340</t>
  </si>
  <si>
    <t>Ciclotimia</t>
  </si>
  <si>
    <t>F341</t>
  </si>
  <si>
    <t>Distimia</t>
  </si>
  <si>
    <t>F348</t>
  </si>
  <si>
    <t>Outros transtornos do humor [afetivos] persistentes</t>
  </si>
  <si>
    <t>F349</t>
  </si>
  <si>
    <t>Transtorno do humor [afetivo] persistente não especificado</t>
  </si>
  <si>
    <t>F380</t>
  </si>
  <si>
    <t>Outros transtornos do humor [afetivos] isolados</t>
  </si>
  <si>
    <t>F381</t>
  </si>
  <si>
    <t>Outros transtornos do humor [afetivos] recorrentes</t>
  </si>
  <si>
    <t>F388</t>
  </si>
  <si>
    <t>Outros transtornos especificados do humor [afetivos]</t>
  </si>
  <si>
    <t>F39</t>
  </si>
  <si>
    <t>Transtorno do humor [afetivo] não especificado</t>
  </si>
  <si>
    <t>F400</t>
  </si>
  <si>
    <t>Agorafobia</t>
  </si>
  <si>
    <t>F401</t>
  </si>
  <si>
    <t>Fobias sociais</t>
  </si>
  <si>
    <t>F402</t>
  </si>
  <si>
    <t>Fobias específicas (isoladas)</t>
  </si>
  <si>
    <t>F408</t>
  </si>
  <si>
    <t>Outros transtornos fóbico-ansiosos</t>
  </si>
  <si>
    <t>F409</t>
  </si>
  <si>
    <t>Transtorno fóbico-ansioso não especificado</t>
  </si>
  <si>
    <t>F410</t>
  </si>
  <si>
    <t>Transtorno de pânico [ansiedade paroxística episódica]</t>
  </si>
  <si>
    <t>F411</t>
  </si>
  <si>
    <t>Ansiedade generalizada</t>
  </si>
  <si>
    <t>F412</t>
  </si>
  <si>
    <t>Transtorno misto ansioso e depressivo</t>
  </si>
  <si>
    <t>F413</t>
  </si>
  <si>
    <t>Outros transtornos ansiosos mistos</t>
  </si>
  <si>
    <t>F418</t>
  </si>
  <si>
    <t>Outros transtornos ansiosos especificados</t>
  </si>
  <si>
    <t>F419</t>
  </si>
  <si>
    <t>Transtorno ansioso não especificado</t>
  </si>
  <si>
    <t>F420</t>
  </si>
  <si>
    <t>Transtorno obsessivo-compulsivo com predominância de idéias ou de ruminações obsessivas</t>
  </si>
  <si>
    <t>F421</t>
  </si>
  <si>
    <t>Transtorno obsessivo-compulsivo com predominância de comportamentos compulsivos [rituais obsessivos]</t>
  </si>
  <si>
    <t>F422</t>
  </si>
  <si>
    <t>Transtorno obsessivo-compulsivo, forma mista, com idéias obsessivas e comportamentos compulsivos</t>
  </si>
  <si>
    <t>F428</t>
  </si>
  <si>
    <t>Outros transtornos obsessivo-compulsivos</t>
  </si>
  <si>
    <t>F429</t>
  </si>
  <si>
    <t>Transtorno obsessivo-compulsivo não especificado</t>
  </si>
  <si>
    <t>F430</t>
  </si>
  <si>
    <t>Reação aguda ao "stress"</t>
  </si>
  <si>
    <t>F431</t>
  </si>
  <si>
    <t>Estado de "stress" pós-traumático</t>
  </si>
  <si>
    <t>F432</t>
  </si>
  <si>
    <t>Transtornos de adaptação</t>
  </si>
  <si>
    <t>F438</t>
  </si>
  <si>
    <t>Outras reações ao "stress" grave</t>
  </si>
  <si>
    <t>F439</t>
  </si>
  <si>
    <t>Reação não especificada a um "stress" grave</t>
  </si>
  <si>
    <t>F440</t>
  </si>
  <si>
    <t>Amnésia dissociativa</t>
  </si>
  <si>
    <t>F441</t>
  </si>
  <si>
    <t>Fuga dissociativa</t>
  </si>
  <si>
    <t>F442</t>
  </si>
  <si>
    <t>Estupor dissociativo</t>
  </si>
  <si>
    <t>F443</t>
  </si>
  <si>
    <t>Estados de transe e de possessão</t>
  </si>
  <si>
    <t>F444</t>
  </si>
  <si>
    <t>Transtornos dissociativos do movimento</t>
  </si>
  <si>
    <t>F445</t>
  </si>
  <si>
    <t>Convulsões dissociativas</t>
  </si>
  <si>
    <t>F446</t>
  </si>
  <si>
    <t>Anestesia e perda sensorial dissociativas</t>
  </si>
  <si>
    <t>F447</t>
  </si>
  <si>
    <t>Transtorno dissociativo misto [de conversão]</t>
  </si>
  <si>
    <t>F448</t>
  </si>
  <si>
    <t>Outros transtornos dissociativos [de conversão]</t>
  </si>
  <si>
    <t>F449</t>
  </si>
  <si>
    <t>Transtorno dissociativo [de conversão] não especificado</t>
  </si>
  <si>
    <t>F450</t>
  </si>
  <si>
    <t>Transtorno de somatização</t>
  </si>
  <si>
    <t>F451</t>
  </si>
  <si>
    <t>Transtorno somatoforme indiferenciado</t>
  </si>
  <si>
    <t>F452</t>
  </si>
  <si>
    <t>Transtorno hipocondríaco</t>
  </si>
  <si>
    <t>F453</t>
  </si>
  <si>
    <t>Transtorno neurovegetativo somatoforme</t>
  </si>
  <si>
    <t>F454</t>
  </si>
  <si>
    <t>Transtorno doloroso somatoforme persistente</t>
  </si>
  <si>
    <t>F458</t>
  </si>
  <si>
    <t>Outros transtornos somatoformes</t>
  </si>
  <si>
    <t>F459</t>
  </si>
  <si>
    <t>Transtorno somatoforme não especificado</t>
  </si>
  <si>
    <t>F480</t>
  </si>
  <si>
    <t>Neurastenia</t>
  </si>
  <si>
    <t>F481</t>
  </si>
  <si>
    <t>Síndrome de despersonalização-desrealização</t>
  </si>
  <si>
    <t>F488</t>
  </si>
  <si>
    <t>Outros transtornos neuróticos especificados</t>
  </si>
  <si>
    <t>F489</t>
  </si>
  <si>
    <t>Transtorno neurótico não especificado</t>
  </si>
  <si>
    <t>F500</t>
  </si>
  <si>
    <t>F501</t>
  </si>
  <si>
    <t>Anorexia nervosa atípica</t>
  </si>
  <si>
    <t>F502</t>
  </si>
  <si>
    <t>F503</t>
  </si>
  <si>
    <t>Bulimia nervosa atípica</t>
  </si>
  <si>
    <t>F504</t>
  </si>
  <si>
    <t>Hiperfagia associada a outros distúrbios psicológicos</t>
  </si>
  <si>
    <t>F505</t>
  </si>
  <si>
    <t>Vômitos associados a outros distúrbios psicológicos</t>
  </si>
  <si>
    <t>F508</t>
  </si>
  <si>
    <t>Outros transtornos da alimentação</t>
  </si>
  <si>
    <t>F509</t>
  </si>
  <si>
    <t>Transtorno de alimentação não especificado</t>
  </si>
  <si>
    <t>F510</t>
  </si>
  <si>
    <t>Insônia não-orgânica</t>
  </si>
  <si>
    <t>F511</t>
  </si>
  <si>
    <t>Hipersonia não-orgânica</t>
  </si>
  <si>
    <t>F512</t>
  </si>
  <si>
    <t>Transtorno do ciclo vigília-sono devido a fatores não-orgânicos</t>
  </si>
  <si>
    <t>F513</t>
  </si>
  <si>
    <t>Sonambulismo</t>
  </si>
  <si>
    <t>F514</t>
  </si>
  <si>
    <t>Terrores noturnos</t>
  </si>
  <si>
    <t>F515</t>
  </si>
  <si>
    <t>Pesadelos</t>
  </si>
  <si>
    <t>F518</t>
  </si>
  <si>
    <t>Outros transtornos do sono devidos a fatores não-orgânicos</t>
  </si>
  <si>
    <t>F519</t>
  </si>
  <si>
    <t>Transtorno do sono devido a fatores não-orgânicos não especificados</t>
  </si>
  <si>
    <t>F520</t>
  </si>
  <si>
    <t>Ausência ou perda do desejo sexual</t>
  </si>
  <si>
    <t>F521</t>
  </si>
  <si>
    <t>Aversão sexual e ausência de prazer sexual</t>
  </si>
  <si>
    <t>F522</t>
  </si>
  <si>
    <t>Falha de resposta genital</t>
  </si>
  <si>
    <t>F523</t>
  </si>
  <si>
    <t>Disfunção orgásmica</t>
  </si>
  <si>
    <t>F524</t>
  </si>
  <si>
    <t>Ejaculação precoce</t>
  </si>
  <si>
    <t>F525</t>
  </si>
  <si>
    <t>Vaginismo não-orgânico</t>
  </si>
  <si>
    <t>F526</t>
  </si>
  <si>
    <t>Dispareunia não-orgânica</t>
  </si>
  <si>
    <t>F527</t>
  </si>
  <si>
    <t>Apetite sexual excessivo</t>
  </si>
  <si>
    <t>F528</t>
  </si>
  <si>
    <t>Outras disfunções sexuais não devidas a transtorno ou à doença orgânica</t>
  </si>
  <si>
    <t>F529</t>
  </si>
  <si>
    <t>Disfunção sexual não devida a transtorno ou à doença orgânica, não especificada</t>
  </si>
  <si>
    <t>F530</t>
  </si>
  <si>
    <t>Transtornos mentais e comportamentais leves associados ao puerpério não classificados em outra parte</t>
  </si>
  <si>
    <t>F531</t>
  </si>
  <si>
    <t>Transtornos mentais e comportamentais graves associados ao puerpério não classificados em outra parte</t>
  </si>
  <si>
    <t>F538</t>
  </si>
  <si>
    <t>Outros transtornos mentais e comportamentais associados ao puerpério não classificados em outra parte</t>
  </si>
  <si>
    <t>F539</t>
  </si>
  <si>
    <t>Transtorno mental e comportamental associado ao puerpério, não especificado</t>
  </si>
  <si>
    <t>F54</t>
  </si>
  <si>
    <t>Fatores psicológicos ou comportamentais associados a doença ou a transtornos classificados em outra parte</t>
  </si>
  <si>
    <t>F59</t>
  </si>
  <si>
    <t>Síndromes comportamentais associados a transtornos das funções fisiológicas e a fatores físicos, não especificadas</t>
  </si>
  <si>
    <t>F600</t>
  </si>
  <si>
    <t>Personalidade paranóica</t>
  </si>
  <si>
    <t>F601</t>
  </si>
  <si>
    <t>Personalidade esquizóide</t>
  </si>
  <si>
    <t>F602</t>
  </si>
  <si>
    <t>Personalidade dissocial</t>
  </si>
  <si>
    <t>F603</t>
  </si>
  <si>
    <t>Transtorno de personalidade com instabilidade emocional</t>
  </si>
  <si>
    <t>F604</t>
  </si>
  <si>
    <t>Personalidade histriônica</t>
  </si>
  <si>
    <t>F605</t>
  </si>
  <si>
    <t>Personalidade anancástica</t>
  </si>
  <si>
    <t>F606</t>
  </si>
  <si>
    <t>Personalidade ansiosa [esquiva]</t>
  </si>
  <si>
    <t>F607</t>
  </si>
  <si>
    <t>Personalidade dependente</t>
  </si>
  <si>
    <t>F608</t>
  </si>
  <si>
    <t>Outros transtornos específicos da personalidade</t>
  </si>
  <si>
    <t>F609</t>
  </si>
  <si>
    <t>Transtorno não especificado da personalidade</t>
  </si>
  <si>
    <t>F61</t>
  </si>
  <si>
    <t>Transtornos mistos da personalidade e outros transtornos da personalidade</t>
  </si>
  <si>
    <t>F620</t>
  </si>
  <si>
    <t>Modificação duradoura da personalidade após uma experiência catastrófica</t>
  </si>
  <si>
    <t>F621</t>
  </si>
  <si>
    <t>Modificação duradoura da personalidade após doença psiquiátrica</t>
  </si>
  <si>
    <t>F628</t>
  </si>
  <si>
    <t>Outras modificações duradouras da personalidade</t>
  </si>
  <si>
    <t>F629</t>
  </si>
  <si>
    <t>Modificação duradoura da personalidade, não especificada</t>
  </si>
  <si>
    <t>F630</t>
  </si>
  <si>
    <t>Jogo patológico</t>
  </si>
  <si>
    <t>F631</t>
  </si>
  <si>
    <t>Piromania</t>
  </si>
  <si>
    <t>F632</t>
  </si>
  <si>
    <t>Roubo patológico [cleptomania]</t>
  </si>
  <si>
    <t>F633</t>
  </si>
  <si>
    <t>Tricotilomania</t>
  </si>
  <si>
    <t>F638</t>
  </si>
  <si>
    <t>Outros transtornos dos hábitos e dos impulsos</t>
  </si>
  <si>
    <t>F639</t>
  </si>
  <si>
    <t>Transtorno dos hábitos e impulsos, não especificado</t>
  </si>
  <si>
    <t>F640</t>
  </si>
  <si>
    <t>Transexualismo</t>
  </si>
  <si>
    <t>F641</t>
  </si>
  <si>
    <t>Travestismo bivalente</t>
  </si>
  <si>
    <t>F642</t>
  </si>
  <si>
    <t>Transtorno de identidade sexual na infância</t>
  </si>
  <si>
    <t>F648</t>
  </si>
  <si>
    <t>Outros transtornos da identidade sexual</t>
  </si>
  <si>
    <t>F649</t>
  </si>
  <si>
    <t>Transtorno não especificado da identidade sexual</t>
  </si>
  <si>
    <t>F650</t>
  </si>
  <si>
    <t>Fetichismo</t>
  </si>
  <si>
    <t>F651</t>
  </si>
  <si>
    <t>Travestismo fetichista</t>
  </si>
  <si>
    <t>F652</t>
  </si>
  <si>
    <t>Exibicionismo</t>
  </si>
  <si>
    <t>F653</t>
  </si>
  <si>
    <t>Voyeurismo</t>
  </si>
  <si>
    <t>F654</t>
  </si>
  <si>
    <t>Pedofilia</t>
  </si>
  <si>
    <t>F655</t>
  </si>
  <si>
    <t>Sadomasoquismo</t>
  </si>
  <si>
    <t>F656</t>
  </si>
  <si>
    <t>Transtornos múltiplos da preferência sexual</t>
  </si>
  <si>
    <t>F658</t>
  </si>
  <si>
    <t>Outros transtornos da preferência sexual</t>
  </si>
  <si>
    <t>F659</t>
  </si>
  <si>
    <t>Transtorno da preferência sexual, não especificado</t>
  </si>
  <si>
    <t>F660</t>
  </si>
  <si>
    <t>Transtorno da maturação sexual</t>
  </si>
  <si>
    <t>F661</t>
  </si>
  <si>
    <t>Orientação sexual egodistônica</t>
  </si>
  <si>
    <t>F662</t>
  </si>
  <si>
    <t>Transtorno do relacionamento sexual</t>
  </si>
  <si>
    <t>F668</t>
  </si>
  <si>
    <t>Outros transtornos do desenvolvimento psicossexual</t>
  </si>
  <si>
    <t>F669</t>
  </si>
  <si>
    <t>Transtorno do desenvolvimento sexual, não especificado</t>
  </si>
  <si>
    <t>F680</t>
  </si>
  <si>
    <t>Sintomas físicos aumentados por fatores psicológicos</t>
  </si>
  <si>
    <t>F681</t>
  </si>
  <si>
    <t>Produção deliberada ou simulação de sintomas ou de incapacidades, físicas ou psicológicas [transtorno fictício]</t>
  </si>
  <si>
    <t>F688</t>
  </si>
  <si>
    <t>Outros transtornos especificados da personalidade e do comportamento do adulto</t>
  </si>
  <si>
    <t>F69</t>
  </si>
  <si>
    <t>Transtorno da personalidade e do comportamento do adulto, não especificado</t>
  </si>
  <si>
    <t>F700</t>
  </si>
  <si>
    <t>Retardo mental leve - menção de ausência de ou de comprometimento mínimo do comportamento</t>
  </si>
  <si>
    <t>F701</t>
  </si>
  <si>
    <t>Retardo mental leve - comprometimento significativo do comportamento, requerendo vigilância ou tratamento</t>
  </si>
  <si>
    <t>F708</t>
  </si>
  <si>
    <t>Retardo mental leve - outros comprometimentos do comportamento</t>
  </si>
  <si>
    <t>F709</t>
  </si>
  <si>
    <t>Retardo mental leve - sem menção de comprometimento do comportamento</t>
  </si>
  <si>
    <t>F710</t>
  </si>
  <si>
    <t>Retardo mental moderado - menção de ausência de ou de comprometimento mínimo do comportamento</t>
  </si>
  <si>
    <t>F711</t>
  </si>
  <si>
    <t>Retardo mental moderado - comprometimento significativo do comportamento, requerendo vigilância ou tratamento</t>
  </si>
  <si>
    <t>F718</t>
  </si>
  <si>
    <t>Retardo mental moderado - outros comprometimentos do comportamento</t>
  </si>
  <si>
    <t>F719</t>
  </si>
  <si>
    <t>Retardo mental moderado - sem menção de comprometimento do comportamento</t>
  </si>
  <si>
    <t>F720</t>
  </si>
  <si>
    <t>Retardo mental grave - menção de ausência de ou de comprometimento mínimo do comportamento</t>
  </si>
  <si>
    <t>F721</t>
  </si>
  <si>
    <t>Retardo mental grave - comprometimento significativo do comportamento, requerendo vigilância ou tratamento</t>
  </si>
  <si>
    <t>F728</t>
  </si>
  <si>
    <t>Retardo mental grave - outros comprometimentos do comportamento</t>
  </si>
  <si>
    <t>F729</t>
  </si>
  <si>
    <t>Retardo mental grave - sem menção de comprometimento do comportamento</t>
  </si>
  <si>
    <t>F730</t>
  </si>
  <si>
    <t>Retardo mental profundo - menção de ausência de ou de comprometimento mínimo do comportamento</t>
  </si>
  <si>
    <t>F731</t>
  </si>
  <si>
    <t>Retardo mental profundo - comprometimento significativo do comportamento, requerendo vigilância ou tratamento</t>
  </si>
  <si>
    <t>F738</t>
  </si>
  <si>
    <t>Retardo mental profundo - outros comprometimentos do comportamento</t>
  </si>
  <si>
    <t>F739</t>
  </si>
  <si>
    <t>Retardo mental profundo - sem menção de comprometimento do comportamento</t>
  </si>
  <si>
    <t>F780</t>
  </si>
  <si>
    <t>Outro retardo mental - menção de ausência de ou de comprometimento mínimo do comportamento</t>
  </si>
  <si>
    <t>F781</t>
  </si>
  <si>
    <t>Outro retardo mental - comprometimento significativo do comportamento, requerendo vigilância ou tratamento</t>
  </si>
  <si>
    <t>F788</t>
  </si>
  <si>
    <t>Outro retardo mental - outros comprometimentos do comportamento</t>
  </si>
  <si>
    <t>F789</t>
  </si>
  <si>
    <t>Outro retardo mental - sem menção de comprometimento do comportamento</t>
  </si>
  <si>
    <t>F790</t>
  </si>
  <si>
    <t>Retardo mental não especificado - menção de ausência de ou de comprometimento mínimo do comportamento</t>
  </si>
  <si>
    <t>F791</t>
  </si>
  <si>
    <t>Retardo mental não especificado - comprometimento significativo do comportamento, requerendo vigilância ou tratamento</t>
  </si>
  <si>
    <t>F798</t>
  </si>
  <si>
    <t>Retardo mental não especificado - outros comprometimentos do comportamento</t>
  </si>
  <si>
    <t>F799</t>
  </si>
  <si>
    <t>Retardo mental não especificado - sem menção de comprometimento do comportamento</t>
  </si>
  <si>
    <t>F800</t>
  </si>
  <si>
    <t>Transtorno específico da articulação da fala</t>
  </si>
  <si>
    <t>F801</t>
  </si>
  <si>
    <t>Transtorno expressivo de linguagem</t>
  </si>
  <si>
    <t>F802</t>
  </si>
  <si>
    <t>Transtorno receptivo da linguagem</t>
  </si>
  <si>
    <t>F803</t>
  </si>
  <si>
    <t>Afasia adquirida com epilepsia [síndrome de Landau-Kleffner]</t>
  </si>
  <si>
    <t>F808</t>
  </si>
  <si>
    <t>Outros transtornos de desenvolvimento da fala ou da linguagem</t>
  </si>
  <si>
    <t>F809</t>
  </si>
  <si>
    <t>Transtorno não especificado do desenvolvimento da fala ou da linguagem</t>
  </si>
  <si>
    <t>F810</t>
  </si>
  <si>
    <t>Transtorno específico de leitura</t>
  </si>
  <si>
    <t>F811</t>
  </si>
  <si>
    <t>Transtorno específico da soletração</t>
  </si>
  <si>
    <t>F812</t>
  </si>
  <si>
    <t>Transtorno específico da habilidade em aritmética</t>
  </si>
  <si>
    <t>F813</t>
  </si>
  <si>
    <t>Transtorno misto de habilidades escolares</t>
  </si>
  <si>
    <t>F818</t>
  </si>
  <si>
    <t>Outros transtornos do desenvolvimento das habilidades escolares</t>
  </si>
  <si>
    <t>F819</t>
  </si>
  <si>
    <t>Transtorno não especificado do desenvolvimento das habilidades escolares</t>
  </si>
  <si>
    <t>F82</t>
  </si>
  <si>
    <t>Transtorno específico do desenvolvimento motor</t>
  </si>
  <si>
    <t>F83</t>
  </si>
  <si>
    <t>Transtornos específicos misto do desenvolvimento</t>
  </si>
  <si>
    <t>F840</t>
  </si>
  <si>
    <t>Autismo infantil</t>
  </si>
  <si>
    <t>F841</t>
  </si>
  <si>
    <t>Autismo atípico</t>
  </si>
  <si>
    <t>F842</t>
  </si>
  <si>
    <t>Síndrome de Rett</t>
  </si>
  <si>
    <t>F843</t>
  </si>
  <si>
    <t>Outro transtorno desintegrativo da infância</t>
  </si>
  <si>
    <t>F844</t>
  </si>
  <si>
    <t>Transtorno com hipercinesia associada a retardo mental e a movimentos estereotipados</t>
  </si>
  <si>
    <t>F845</t>
  </si>
  <si>
    <t>Síndrome de Asperger</t>
  </si>
  <si>
    <t>F848</t>
  </si>
  <si>
    <t>Outros transtornos globais do desenvolvimento</t>
  </si>
  <si>
    <t>F849</t>
  </si>
  <si>
    <t>Transtornos globais não especificados do desenvolvimento</t>
  </si>
  <si>
    <t>F88</t>
  </si>
  <si>
    <t>Outros transtornos do desenvolvimento psicológico</t>
  </si>
  <si>
    <t>F89</t>
  </si>
  <si>
    <t>Transtorno do desenvolvimento psicológico não especificado</t>
  </si>
  <si>
    <t>F900</t>
  </si>
  <si>
    <t>Distúrbios da atividade e da atenção</t>
  </si>
  <si>
    <t>F901</t>
  </si>
  <si>
    <t>Transtorno hipercinético de conduta</t>
  </si>
  <si>
    <t>F908</t>
  </si>
  <si>
    <t>Outros transtornos hipercinéticos</t>
  </si>
  <si>
    <t>F909</t>
  </si>
  <si>
    <t>Transtorno hipercinético não especificado</t>
  </si>
  <si>
    <t>F910</t>
  </si>
  <si>
    <t>Distúrbio de conduta restrito ao contexto familiar</t>
  </si>
  <si>
    <t>F911</t>
  </si>
  <si>
    <t>Distúrbio de conduta não-socializado</t>
  </si>
  <si>
    <t>F912</t>
  </si>
  <si>
    <t>Distúrbio de conduta do tipo socializado</t>
  </si>
  <si>
    <t>F913</t>
  </si>
  <si>
    <t>Distúrbio desafiador e de oposição</t>
  </si>
  <si>
    <t>F918</t>
  </si>
  <si>
    <t>Outros transtornos de conduta</t>
  </si>
  <si>
    <t>F919</t>
  </si>
  <si>
    <t>Transtorno de conduta não especificado</t>
  </si>
  <si>
    <t>F920</t>
  </si>
  <si>
    <t>Distúrbio depressivo de conduta</t>
  </si>
  <si>
    <t>F928</t>
  </si>
  <si>
    <t>Outros transtornos mistos da conduta e das emoções</t>
  </si>
  <si>
    <t>F929</t>
  </si>
  <si>
    <t>Transtorno misto da conduta e das emoções não especificado</t>
  </si>
  <si>
    <t>F930</t>
  </si>
  <si>
    <t>Transtorno ligado à angústia de separação</t>
  </si>
  <si>
    <t>F931</t>
  </si>
  <si>
    <t>Transtorno fóbico ansioso da infância</t>
  </si>
  <si>
    <t>F932</t>
  </si>
  <si>
    <t>Distúrbio de ansiedade social da infância</t>
  </si>
  <si>
    <t>F933</t>
  </si>
  <si>
    <t>Transtorno de rivalidade entre irmãos</t>
  </si>
  <si>
    <t>F938</t>
  </si>
  <si>
    <t>Outros transtornos emocionais da infância</t>
  </si>
  <si>
    <t>F939</t>
  </si>
  <si>
    <t>Transtorno emocional da infância não especificado</t>
  </si>
  <si>
    <t>F940</t>
  </si>
  <si>
    <t>Mutismo eletivo</t>
  </si>
  <si>
    <t>F941</t>
  </si>
  <si>
    <t>Distúrbio reativo de vinculação da infância</t>
  </si>
  <si>
    <t>F942</t>
  </si>
  <si>
    <t>Transtorno de fixação da infância, com desinibição</t>
  </si>
  <si>
    <t>F948</t>
  </si>
  <si>
    <t>Outros transtornos do funcionamento social na infância</t>
  </si>
  <si>
    <t>F949</t>
  </si>
  <si>
    <t>Transtorno do funcionamento social da infância não especificado</t>
  </si>
  <si>
    <t>F950</t>
  </si>
  <si>
    <t>Tique transitório</t>
  </si>
  <si>
    <t>F951</t>
  </si>
  <si>
    <t>Tique motor ou vocal crônico</t>
  </si>
  <si>
    <t>F952</t>
  </si>
  <si>
    <t>Tiques vocais e motores múltiplos combinados [doença de Gilles de la Tourette]</t>
  </si>
  <si>
    <t>F958</t>
  </si>
  <si>
    <t>Outros tiques</t>
  </si>
  <si>
    <t>F959</t>
  </si>
  <si>
    <t>Tique não especificado</t>
  </si>
  <si>
    <t>F980</t>
  </si>
  <si>
    <t>Enurese de origem não-orgânica</t>
  </si>
  <si>
    <t>F981</t>
  </si>
  <si>
    <t>Encoprese de origem não-orgânica</t>
  </si>
  <si>
    <t>F982</t>
  </si>
  <si>
    <t>Transtorno de alimentação na infância</t>
  </si>
  <si>
    <t>F983</t>
  </si>
  <si>
    <t>Pica do lactente ou da criança</t>
  </si>
  <si>
    <t>F984</t>
  </si>
  <si>
    <t>Estereotipias motoras</t>
  </si>
  <si>
    <t>F985</t>
  </si>
  <si>
    <t>Gagueira [tartamudez]</t>
  </si>
  <si>
    <t>F986</t>
  </si>
  <si>
    <t>Linguagem precipitada</t>
  </si>
  <si>
    <t>F988</t>
  </si>
  <si>
    <t>Outros transtornos comportamentais e emocionais especificados com início habitualmente na infância ou adolescência</t>
  </si>
  <si>
    <t>F989</t>
  </si>
  <si>
    <t>Transtornos comportamentais e emocionais não especificados com início habitualmente na infância ou adolescência</t>
  </si>
  <si>
    <t>F99</t>
  </si>
  <si>
    <t>Transtorno mental não especificado em outra parte</t>
  </si>
  <si>
    <t>G000</t>
  </si>
  <si>
    <t>Meningite por Haemophilus</t>
  </si>
  <si>
    <t>G001</t>
  </si>
  <si>
    <t>Meningite pneumocócica</t>
  </si>
  <si>
    <t>G002</t>
  </si>
  <si>
    <t>Meningite estreptocócica</t>
  </si>
  <si>
    <t>G003</t>
  </si>
  <si>
    <t>Meningite estafilocócica</t>
  </si>
  <si>
    <t>G008</t>
  </si>
  <si>
    <t>Outras meningites bacterianas</t>
  </si>
  <si>
    <t>G009</t>
  </si>
  <si>
    <t>Meningite bacteriana não especificada</t>
  </si>
  <si>
    <t>G01</t>
  </si>
  <si>
    <t>Meningite em doenças bacterianas classificadas em outra parte</t>
  </si>
  <si>
    <t>G020</t>
  </si>
  <si>
    <t>Meningite em doenças virais classificadas em outra parte</t>
  </si>
  <si>
    <t>G021</t>
  </si>
  <si>
    <t>Meningite em micoses</t>
  </si>
  <si>
    <t>G028</t>
  </si>
  <si>
    <t>Meningite em outras doenças infecciosas e parasitárias classificadas em outra parte</t>
  </si>
  <si>
    <t>G030</t>
  </si>
  <si>
    <t>Meningite não-piogênica</t>
  </si>
  <si>
    <t>G031</t>
  </si>
  <si>
    <t>Meningite crônica</t>
  </si>
  <si>
    <t>G032</t>
  </si>
  <si>
    <t>Meningite recorrente benigna [Mollaret]</t>
  </si>
  <si>
    <t>G038</t>
  </si>
  <si>
    <t>Meningite devida a outras causas especificadas</t>
  </si>
  <si>
    <t>G039</t>
  </si>
  <si>
    <t>Meningite não especificada</t>
  </si>
  <si>
    <t>G040</t>
  </si>
  <si>
    <t>Encefalite aguda disseminada</t>
  </si>
  <si>
    <t>G041</t>
  </si>
  <si>
    <t>Paraplegia espástica tropical</t>
  </si>
  <si>
    <t>G042</t>
  </si>
  <si>
    <t>Meningoencefalite e meningomielite bacterianas não classificadas em outra parte</t>
  </si>
  <si>
    <t>G048</t>
  </si>
  <si>
    <t>Outras encefalites, mielites e encefalomielites</t>
  </si>
  <si>
    <t>G049</t>
  </si>
  <si>
    <t>Encefalite, mielite e encefalomielite não especificada</t>
  </si>
  <si>
    <t>G050</t>
  </si>
  <si>
    <t>Encefalite, mielite e encefalomielite em doenças bacterianas classificadas em outra parte</t>
  </si>
  <si>
    <t>G051</t>
  </si>
  <si>
    <t>Encefalite, mielite e encefalomielite em doenças virais classificadas em outra parte</t>
  </si>
  <si>
    <t>G052</t>
  </si>
  <si>
    <t>Encefalite, mielite e encefalomielite em outras doenças infecciosas e parasitárias classificadas em outra parte</t>
  </si>
  <si>
    <t>G058</t>
  </si>
  <si>
    <t>Encefalite, mielite e encefalomielite em outras doenças classificadas em outra parte</t>
  </si>
  <si>
    <t>G060</t>
  </si>
  <si>
    <t>Abscesso e granuloma intracranianos</t>
  </si>
  <si>
    <t>G061</t>
  </si>
  <si>
    <t>Abscesso e granuloma intra-raquidianos</t>
  </si>
  <si>
    <t>G062</t>
  </si>
  <si>
    <t>Abscesso extradural e subdural não especificados</t>
  </si>
  <si>
    <t>G07</t>
  </si>
  <si>
    <t>Abscesso e granuloma intracranianos e intraspinais em doenças classificadas em outra parte</t>
  </si>
  <si>
    <t>G08</t>
  </si>
  <si>
    <t>Flebite e tromboflebite intracranianas e intra-raquidianas</t>
  </si>
  <si>
    <t>G09</t>
  </si>
  <si>
    <t>Seqüelas de doenças inflamatórias do sistema nervoso central</t>
  </si>
  <si>
    <t>G110</t>
  </si>
  <si>
    <t>Ataxia congênita não-progressiva</t>
  </si>
  <si>
    <t>G111</t>
  </si>
  <si>
    <t>Ataxia cerebelar de início precoce</t>
  </si>
  <si>
    <t>G112</t>
  </si>
  <si>
    <t>Ataxia cerebelar de início tardio</t>
  </si>
  <si>
    <t>G113</t>
  </si>
  <si>
    <t>Ataxia cerebelar com déficit na reparação do DNA</t>
  </si>
  <si>
    <t>G114</t>
  </si>
  <si>
    <t>Paraplegia espástica hereditária</t>
  </si>
  <si>
    <t>G118</t>
  </si>
  <si>
    <t>Outras ataxias hereditárias</t>
  </si>
  <si>
    <t>G119</t>
  </si>
  <si>
    <t>Ataxia hereditária não especificada</t>
  </si>
  <si>
    <t>G120</t>
  </si>
  <si>
    <t>Atrofia muscular espinal infantil tipo I [Werdnig-Hoffman]</t>
  </si>
  <si>
    <t>G121</t>
  </si>
  <si>
    <t>Outras atrofias musculares espinais hereditárias</t>
  </si>
  <si>
    <t>G122</t>
  </si>
  <si>
    <t>Doença do neurônio motor</t>
  </si>
  <si>
    <t>G128</t>
  </si>
  <si>
    <t>Outras atrofias musculares espinais e síndromes musculares correlatas</t>
  </si>
  <si>
    <t>G129</t>
  </si>
  <si>
    <t>Atrofia muscular espinal não especificada</t>
  </si>
  <si>
    <t>G130</t>
  </si>
  <si>
    <t>Neuromiopatia e neuropatia paraneoplásicas</t>
  </si>
  <si>
    <t>G131</t>
  </si>
  <si>
    <t>Outra atrofia sistêmica que afeta primariamente o sistema nervoso central em doenças neoplásicas</t>
  </si>
  <si>
    <t>G132</t>
  </si>
  <si>
    <t>Atrofia sistêmica que afeta primariamente o sistema nervoso central no mixedema</t>
  </si>
  <si>
    <t>G138</t>
  </si>
  <si>
    <t>Atrofia sistêmica que afeta primariamente o sistema nervoso central em outras doenças classificadas em outra parte</t>
  </si>
  <si>
    <t>G210</t>
  </si>
  <si>
    <t>Síndrome maligna dos neurolépticos</t>
  </si>
  <si>
    <t>G211</t>
  </si>
  <si>
    <t>Outras formas de parkinsonismo secundário induzido por drogas</t>
  </si>
  <si>
    <t>G212</t>
  </si>
  <si>
    <t>Parkinsonismo secundário devido a outros agentes externos</t>
  </si>
  <si>
    <t>G213</t>
  </si>
  <si>
    <t>Parkinsonismo pós-encefalítico</t>
  </si>
  <si>
    <t>G218</t>
  </si>
  <si>
    <t>Outras formas de parkinsonismo secundário</t>
  </si>
  <si>
    <t>G219</t>
  </si>
  <si>
    <t>Parkinsonismo secundário não especificado</t>
  </si>
  <si>
    <t>G22</t>
  </si>
  <si>
    <t>Parkinsonismo em doenças classificadas em outra parte</t>
  </si>
  <si>
    <t>G230</t>
  </si>
  <si>
    <t>Doença de Hallervorden-Spatz</t>
  </si>
  <si>
    <t>G231</t>
  </si>
  <si>
    <t>Oftalmoplegia supranuclear progressiva [Steele-Richardson-Olszewski]</t>
  </si>
  <si>
    <t>G232</t>
  </si>
  <si>
    <t>Degeneração estrionígrica</t>
  </si>
  <si>
    <t>G238</t>
  </si>
  <si>
    <t>Outras doenças degenerativas especificadas dos gânglios da base</t>
  </si>
  <si>
    <t>G239</t>
  </si>
  <si>
    <t>Doença degenerativa dos gânglios da base, não especificada</t>
  </si>
  <si>
    <t>G240</t>
  </si>
  <si>
    <t>Distonia induzida por drogas</t>
  </si>
  <si>
    <t>G241</t>
  </si>
  <si>
    <t>Distonia familiar idiopática</t>
  </si>
  <si>
    <t>G242</t>
  </si>
  <si>
    <t>Distonia não-familiar idiopática</t>
  </si>
  <si>
    <t>G243</t>
  </si>
  <si>
    <t>Torcicolo espasmódico</t>
  </si>
  <si>
    <t>G244</t>
  </si>
  <si>
    <t>Distonia orofacial idiopática</t>
  </si>
  <si>
    <t>G245</t>
  </si>
  <si>
    <t>Blefaroespasmo</t>
  </si>
  <si>
    <t>G248</t>
  </si>
  <si>
    <t>Outras distonias</t>
  </si>
  <si>
    <t>G249</t>
  </si>
  <si>
    <t>Distonia não especificada</t>
  </si>
  <si>
    <t>G250</t>
  </si>
  <si>
    <t>Tremor essencial</t>
  </si>
  <si>
    <t>G251</t>
  </si>
  <si>
    <t>Tremor induzido por drogas</t>
  </si>
  <si>
    <t>G252</t>
  </si>
  <si>
    <t>Outras formas especificadas de tremor</t>
  </si>
  <si>
    <t>G253</t>
  </si>
  <si>
    <t>Mioclonia</t>
  </si>
  <si>
    <t>G254</t>
  </si>
  <si>
    <t>Coréia induzida por droga</t>
  </si>
  <si>
    <t>G255</t>
  </si>
  <si>
    <t>Outras formas de coréia</t>
  </si>
  <si>
    <t>G256</t>
  </si>
  <si>
    <t>Tiques induzidos por droga e outros tipos de origem orgânica</t>
  </si>
  <si>
    <t>G258</t>
  </si>
  <si>
    <t>Outras doenças extrapiramidais e transtornos dos movimentos, especificados</t>
  </si>
  <si>
    <t>G259</t>
  </si>
  <si>
    <t>Doenças extrapiramidais e transtornos dos movimentos, não especificados</t>
  </si>
  <si>
    <t>G26</t>
  </si>
  <si>
    <t>Doenças extrapiramidais e transtornos dos movimentos em doenças classificadas em outra parte</t>
  </si>
  <si>
    <t>G300</t>
  </si>
  <si>
    <t>Doença de Alzheimer de início precoce</t>
  </si>
  <si>
    <t>G301</t>
  </si>
  <si>
    <t>Doença de Alzheimer de início tardio</t>
  </si>
  <si>
    <t>G308</t>
  </si>
  <si>
    <t>Outras formas de doença de Alzheimer</t>
  </si>
  <si>
    <t>G309</t>
  </si>
  <si>
    <t>Doença de Alzheimer não especificada</t>
  </si>
  <si>
    <t>G310</t>
  </si>
  <si>
    <t>Atrofia cerebral circunscrita</t>
  </si>
  <si>
    <t>G311</t>
  </si>
  <si>
    <t>Degeneração cerebral senil, não classificadas em outra parte</t>
  </si>
  <si>
    <t>G312</t>
  </si>
  <si>
    <t>Degeneração do sistema nervoso devida ao álcool</t>
  </si>
  <si>
    <t>G318</t>
  </si>
  <si>
    <t>Outras doenças degenerativas especificadas do sistema nervoso</t>
  </si>
  <si>
    <t>G319</t>
  </si>
  <si>
    <t>Doença degenerativa do sistema nervoso, não especificada</t>
  </si>
  <si>
    <t>G320</t>
  </si>
  <si>
    <t>Degeneração combinada subaguda da medula espinal em doenças classificadas em outra parte</t>
  </si>
  <si>
    <t>G328</t>
  </si>
  <si>
    <t>Outros transtornos degenerativos especificados do sistema nervoso em doenças classificadas em outra parte</t>
  </si>
  <si>
    <t>G360</t>
  </si>
  <si>
    <t>Neuromielite óptica [doença de Devic]</t>
  </si>
  <si>
    <t>G361</t>
  </si>
  <si>
    <t>Leucoencefalite hemorrágica aguda e subaguda [Hurst]</t>
  </si>
  <si>
    <t>G368</t>
  </si>
  <si>
    <t>Outras desmielinizações disseminadas agudas especificadas</t>
  </si>
  <si>
    <t>G369</t>
  </si>
  <si>
    <t>Desmielinização disseminada aguda não especificada</t>
  </si>
  <si>
    <t>G370</t>
  </si>
  <si>
    <t>Esclerose difusa</t>
  </si>
  <si>
    <t>G371</t>
  </si>
  <si>
    <t>Desmielinização central do corpo caloso</t>
  </si>
  <si>
    <t>G372</t>
  </si>
  <si>
    <t>Mielinólise central da ponte</t>
  </si>
  <si>
    <t>G373</t>
  </si>
  <si>
    <t>Mielite transversa aguda em doenças desmielinizantes do sistema nervoso central</t>
  </si>
  <si>
    <t>G374</t>
  </si>
  <si>
    <t>Mielite subaguda necrótica</t>
  </si>
  <si>
    <t>G375</t>
  </si>
  <si>
    <t>Esclerose concêntrica [Baló]</t>
  </si>
  <si>
    <t>G378</t>
  </si>
  <si>
    <t>Outras doenças desmielinizantes especificadas do sistema nervoso central</t>
  </si>
  <si>
    <t>G379</t>
  </si>
  <si>
    <t>Doença desmielinizante do sistema nervoso central, não especificada</t>
  </si>
  <si>
    <t>G400</t>
  </si>
  <si>
    <t>Epilepsia e síndromes epilépticas idiopáticas definidas por sua localização (focal) (parcial) com crises de início focal</t>
  </si>
  <si>
    <t>G401</t>
  </si>
  <si>
    <t>Epilepsia e síndromes epilépticas sintomáticas definidas por sua localização (focal) (parcial) com crises parciais simples</t>
  </si>
  <si>
    <t>G402</t>
  </si>
  <si>
    <t>Epilepsia e síndromes epilépticas sintomáticas definidas por sua localização (focal) (parcial) com crises parciais complexas</t>
  </si>
  <si>
    <t>G403</t>
  </si>
  <si>
    <t>Epilepsia e síndromes epilépticas generalizadas idiopáticas</t>
  </si>
  <si>
    <t>G404</t>
  </si>
  <si>
    <t>Outras epilepsias e síndromes epilépticas generalizadas</t>
  </si>
  <si>
    <t>G405</t>
  </si>
  <si>
    <t>Síndromes epilépticas especiais</t>
  </si>
  <si>
    <t>G406</t>
  </si>
  <si>
    <t>Crise de grande mal, não especificada (com ou sem pequeno mal)</t>
  </si>
  <si>
    <t>G407</t>
  </si>
  <si>
    <t>Pequeno mal não especificado, sem crises de grande mal</t>
  </si>
  <si>
    <t>G408</t>
  </si>
  <si>
    <t>Outras epilepsias</t>
  </si>
  <si>
    <t>G409</t>
  </si>
  <si>
    <t>Epilepsia, não especificada</t>
  </si>
  <si>
    <t>G410</t>
  </si>
  <si>
    <t>Estado de grande mal epiléptico</t>
  </si>
  <si>
    <t>G411</t>
  </si>
  <si>
    <t>Estado de pequeno mal epiléptico</t>
  </si>
  <si>
    <t>G412</t>
  </si>
  <si>
    <t>Estado de mal epiléptico parcial complexo</t>
  </si>
  <si>
    <t>G418</t>
  </si>
  <si>
    <t>Outros estados de mal epiléptico</t>
  </si>
  <si>
    <t>G419</t>
  </si>
  <si>
    <t>Estado de mal epiléptico, não especificado</t>
  </si>
  <si>
    <t>G430</t>
  </si>
  <si>
    <t>Enxaqueca sem aura [enxaqueca comum]</t>
  </si>
  <si>
    <t>G431</t>
  </si>
  <si>
    <t>Enxaqueca com aura [enxaqueca clássica]</t>
  </si>
  <si>
    <t>G432</t>
  </si>
  <si>
    <t>Estado de mal enxaquecoso</t>
  </si>
  <si>
    <t>G433</t>
  </si>
  <si>
    <t>Enxaqueca complicada</t>
  </si>
  <si>
    <t>G438</t>
  </si>
  <si>
    <t>Outras formas de enxaqueca</t>
  </si>
  <si>
    <t>G439</t>
  </si>
  <si>
    <t>Enxaqueca, sem especificação</t>
  </si>
  <si>
    <t>G440</t>
  </si>
  <si>
    <t>Síndrome de "cluster-headache"</t>
  </si>
  <si>
    <t>G441</t>
  </si>
  <si>
    <t>Cefaléia vascular, não classificada em outra parte</t>
  </si>
  <si>
    <t>G442</t>
  </si>
  <si>
    <t>Cefaléia tensional</t>
  </si>
  <si>
    <t>G443</t>
  </si>
  <si>
    <t>Cefaléia crônica pós-traumática</t>
  </si>
  <si>
    <t>G444</t>
  </si>
  <si>
    <t>Cefaléia induzida por drogas, não classificada em outra parte</t>
  </si>
  <si>
    <t>G448</t>
  </si>
  <si>
    <t>Outras síndromes de cefaléia especificadas</t>
  </si>
  <si>
    <t>G450</t>
  </si>
  <si>
    <t>Síndrome da artéria vértebro-basilar</t>
  </si>
  <si>
    <t>G451</t>
  </si>
  <si>
    <t>Síndrome da artéria carotídea (hemisférica)</t>
  </si>
  <si>
    <t>G452</t>
  </si>
  <si>
    <t>Síndrome das artérias pré-cerebrais, múltiplas e bilaterais</t>
  </si>
  <si>
    <t>G453</t>
  </si>
  <si>
    <t>Amaurose fugaz</t>
  </si>
  <si>
    <t>G454</t>
  </si>
  <si>
    <t>Amnésia global transitória</t>
  </si>
  <si>
    <t>G458</t>
  </si>
  <si>
    <t>Outros acidentes isquêmicos cerebrais transitórios e síndromes correlatas</t>
  </si>
  <si>
    <t>G459</t>
  </si>
  <si>
    <t>Isquemia cerebral transitória não especificada</t>
  </si>
  <si>
    <t>G460</t>
  </si>
  <si>
    <t>Síndrome da artéria cerebral média</t>
  </si>
  <si>
    <t>G461</t>
  </si>
  <si>
    <t>Síndrome da artéria cerebral anterior</t>
  </si>
  <si>
    <t>G462</t>
  </si>
  <si>
    <t>Síndrome da artéria cerebral posterior</t>
  </si>
  <si>
    <t>G463</t>
  </si>
  <si>
    <t>Síndromes vasculares do tronco cerebral</t>
  </si>
  <si>
    <t>G464</t>
  </si>
  <si>
    <t>Síndrome vascular cerebelar</t>
  </si>
  <si>
    <t>G465</t>
  </si>
  <si>
    <t>Síndrome lacunar motora pura</t>
  </si>
  <si>
    <t>G466</t>
  </si>
  <si>
    <t>Síndrome lacunar sensorial pura</t>
  </si>
  <si>
    <t>G467</t>
  </si>
  <si>
    <t>Outras síndromes lacunares</t>
  </si>
  <si>
    <t>G468</t>
  </si>
  <si>
    <t>Outras síndromes vasculares cerebrais em doenças cerebrovasculares</t>
  </si>
  <si>
    <t>G470</t>
  </si>
  <si>
    <t>Distúrbios do início e da manutenção do sono [insônias]</t>
  </si>
  <si>
    <t>G471</t>
  </si>
  <si>
    <t>Distúrbios do sono por sonolência excessiva [hipersonia]</t>
  </si>
  <si>
    <t>G472</t>
  </si>
  <si>
    <t>Distúrbios do ciclo vigília-sono</t>
  </si>
  <si>
    <t>G473</t>
  </si>
  <si>
    <t>Apnéia de sono</t>
  </si>
  <si>
    <t>G474</t>
  </si>
  <si>
    <t>Narcolepsia e cataplexia</t>
  </si>
  <si>
    <t>G478</t>
  </si>
  <si>
    <t>Outros distúrbios do sono</t>
  </si>
  <si>
    <t>G479</t>
  </si>
  <si>
    <t>Distúrbio do sono, não especificado</t>
  </si>
  <si>
    <t>G500</t>
  </si>
  <si>
    <t>G501</t>
  </si>
  <si>
    <t>Dor facial atípica</t>
  </si>
  <si>
    <t>G508</t>
  </si>
  <si>
    <t>Outros transtornos do nervo trigêmeo</t>
  </si>
  <si>
    <t>G509</t>
  </si>
  <si>
    <t>Transtorno não especificado do nervo trigêmeo</t>
  </si>
  <si>
    <t>G510</t>
  </si>
  <si>
    <t>Paralisia de Bell</t>
  </si>
  <si>
    <t>G511</t>
  </si>
  <si>
    <t>Ganglionite geniculada</t>
  </si>
  <si>
    <t>G512</t>
  </si>
  <si>
    <t>Síndrome de Melkersson</t>
  </si>
  <si>
    <t>G513</t>
  </si>
  <si>
    <t>Espasmo hemifacial clônico</t>
  </si>
  <si>
    <t>G514</t>
  </si>
  <si>
    <t>Mioquimia facial</t>
  </si>
  <si>
    <t>G518</t>
  </si>
  <si>
    <t>Outros transtornos do nervo facial</t>
  </si>
  <si>
    <t>G519</t>
  </si>
  <si>
    <t>Transtorno não especificado do nervo facial</t>
  </si>
  <si>
    <t>G520</t>
  </si>
  <si>
    <t>Transtornos do nervo olfatório</t>
  </si>
  <si>
    <t>G521</t>
  </si>
  <si>
    <t>Transtornos do nervo glossofaríngeo</t>
  </si>
  <si>
    <t>G522</t>
  </si>
  <si>
    <t>Transtornos do nervo vago</t>
  </si>
  <si>
    <t>G523</t>
  </si>
  <si>
    <t>Transtornos do nervo hipoglosso</t>
  </si>
  <si>
    <t>G527</t>
  </si>
  <si>
    <t>Transtornos de múltiplos nervos cranianos</t>
  </si>
  <si>
    <t>G528</t>
  </si>
  <si>
    <t>Transtornos de outros nervos cranianos especificados</t>
  </si>
  <si>
    <t>G529</t>
  </si>
  <si>
    <t>Transtorno de nervo craniano não especificado</t>
  </si>
  <si>
    <t>G530</t>
  </si>
  <si>
    <t>Nevralgia pós-zoster</t>
  </si>
  <si>
    <t>G531</t>
  </si>
  <si>
    <t>Paralisias de múltiplos nervos cranianos em doenças infecciosas e parasitárias classificadas em outra parte</t>
  </si>
  <si>
    <t>G532</t>
  </si>
  <si>
    <t>Paralisias de múltiplos nervos cranianos na sarcoidose</t>
  </si>
  <si>
    <t>G533</t>
  </si>
  <si>
    <t>Paralisias de múltiplos nervos cranianos em doenças neoplásicas</t>
  </si>
  <si>
    <t>G538</t>
  </si>
  <si>
    <t>Outros transtornos de nervos cranianos em outras doenças classificadas em outra parte</t>
  </si>
  <si>
    <t>G540</t>
  </si>
  <si>
    <t>Transtornos do plexo braquial</t>
  </si>
  <si>
    <t>G541</t>
  </si>
  <si>
    <t>Transtornos do plexo lombossacral</t>
  </si>
  <si>
    <t>G542</t>
  </si>
  <si>
    <t>Transtornos das raízes cervicais não classificadas em outra parte</t>
  </si>
  <si>
    <t>G543</t>
  </si>
  <si>
    <t>Transtornos das raízes torácicas não classificadas em outra parte</t>
  </si>
  <si>
    <t>G544</t>
  </si>
  <si>
    <t>Transtornos das raízes lombossacras não classificadas em outra parte</t>
  </si>
  <si>
    <t>G545</t>
  </si>
  <si>
    <t>Amiotrofia nevrálgica</t>
  </si>
  <si>
    <t>G546</t>
  </si>
  <si>
    <t>Síndrome dolorosa do membro fantasma</t>
  </si>
  <si>
    <t>G547</t>
  </si>
  <si>
    <t>Síndrome do membro fantasma sem manifestação dolorosa</t>
  </si>
  <si>
    <t>G548</t>
  </si>
  <si>
    <t>Outros transtornos das raízes e dos plexos nervosos</t>
  </si>
  <si>
    <t>G549</t>
  </si>
  <si>
    <t>Transtorno não especificado das raízes e dos plexos nervosos</t>
  </si>
  <si>
    <t>G550</t>
  </si>
  <si>
    <t>Compressões das raízes e dos plexos nervosos em doenças neoplásicas</t>
  </si>
  <si>
    <t>G551</t>
  </si>
  <si>
    <t>Compressões das raízes e dos plexos nervosos em transtornos dos discos intervertebrais</t>
  </si>
  <si>
    <t>G552</t>
  </si>
  <si>
    <t>Compressões das raízes e dos plexos nervosos na espondilose</t>
  </si>
  <si>
    <t>G553</t>
  </si>
  <si>
    <t>Compressões das raízes e dos plexos nervosos em outras dorsopatias</t>
  </si>
  <si>
    <t>G558</t>
  </si>
  <si>
    <t>Compressões das raízes e dos plexos nervosos em outras doenças classificadas em outra parte</t>
  </si>
  <si>
    <t>G560</t>
  </si>
  <si>
    <t>G561</t>
  </si>
  <si>
    <t>Outras lesões do nervo mediano</t>
  </si>
  <si>
    <t>G562</t>
  </si>
  <si>
    <t>Lesões do nervo cubital [ulnar]</t>
  </si>
  <si>
    <t>G563</t>
  </si>
  <si>
    <t>Lesão do nervo radial</t>
  </si>
  <si>
    <t>G564</t>
  </si>
  <si>
    <t>Causalgia</t>
  </si>
  <si>
    <t>G568</t>
  </si>
  <si>
    <t>Outras mononeuropatias dos membros superiores</t>
  </si>
  <si>
    <t>G569</t>
  </si>
  <si>
    <t>Mononeuropatia dos membros superiores, não especificada</t>
  </si>
  <si>
    <t>G570</t>
  </si>
  <si>
    <t>Lesão do nervo ciático</t>
  </si>
  <si>
    <t>G571</t>
  </si>
  <si>
    <t>Meralgia parestésica</t>
  </si>
  <si>
    <t>G572</t>
  </si>
  <si>
    <t>Lesão do nervo femoral</t>
  </si>
  <si>
    <t>G573</t>
  </si>
  <si>
    <t>Lesão do nervo poplíteo lateral</t>
  </si>
  <si>
    <t>G574</t>
  </si>
  <si>
    <t>Lesão do nervo poplíteo medial</t>
  </si>
  <si>
    <t>G575</t>
  </si>
  <si>
    <t>Síndrome do túnel do tarso</t>
  </si>
  <si>
    <t>G576</t>
  </si>
  <si>
    <t>Lesão do nervo plantar</t>
  </si>
  <si>
    <t>G578</t>
  </si>
  <si>
    <t>Outras mononeuropatias dos membros inferiores</t>
  </si>
  <si>
    <t>G579</t>
  </si>
  <si>
    <t>Mononeuropatia dos membros inferiores, não especificada</t>
  </si>
  <si>
    <t>G580</t>
  </si>
  <si>
    <t>Neuropatia intercostal</t>
  </si>
  <si>
    <t>G587</t>
  </si>
  <si>
    <t>Mononeurite múltipla</t>
  </si>
  <si>
    <t>G588</t>
  </si>
  <si>
    <t>Outras mononeuropatias especificadas</t>
  </si>
  <si>
    <t>G589</t>
  </si>
  <si>
    <t>Mononeuropatia não especificada</t>
  </si>
  <si>
    <t>G590</t>
  </si>
  <si>
    <t>Mononeuropatia diabética</t>
  </si>
  <si>
    <t>G598</t>
  </si>
  <si>
    <t>Outras mononeuropatias em doenças classificadas em outra parte</t>
  </si>
  <si>
    <t>G600</t>
  </si>
  <si>
    <t>Neuropatia hereditária motora e sensorial</t>
  </si>
  <si>
    <t>G601</t>
  </si>
  <si>
    <t>Doença de Refsum</t>
  </si>
  <si>
    <t>G602</t>
  </si>
  <si>
    <t>Neuropatia associada a ataxia hereditária</t>
  </si>
  <si>
    <t>G603</t>
  </si>
  <si>
    <t>Neuropatia progressiva idiopática</t>
  </si>
  <si>
    <t>G608</t>
  </si>
  <si>
    <t>Outras neuropatias hereditárias e idiopáticas</t>
  </si>
  <si>
    <t>G609</t>
  </si>
  <si>
    <t>Neuropatia hereditária e idiopática não especificada</t>
  </si>
  <si>
    <t>G610</t>
  </si>
  <si>
    <t>G611</t>
  </si>
  <si>
    <t>Neuropatia sérica</t>
  </si>
  <si>
    <t>G618</t>
  </si>
  <si>
    <t>Outras polineuropatias inflamatórias</t>
  </si>
  <si>
    <t>G619</t>
  </si>
  <si>
    <t>Polineuropatia inflamatória não especificada</t>
  </si>
  <si>
    <t>G620</t>
  </si>
  <si>
    <t>Polineuropatia induzida por drogas</t>
  </si>
  <si>
    <t>G621</t>
  </si>
  <si>
    <t>Polineuropatia alcoólica</t>
  </si>
  <si>
    <t>G622</t>
  </si>
  <si>
    <t>Polineuropatia devida a outros agentes tóxicos</t>
  </si>
  <si>
    <t>G628</t>
  </si>
  <si>
    <t>Outras polineuropatias especificadas</t>
  </si>
  <si>
    <t>G629</t>
  </si>
  <si>
    <t>Polineuropatia não especificada</t>
  </si>
  <si>
    <t>G630</t>
  </si>
  <si>
    <t>Polineuropatia em doenças infecciosas e parasitárias classificadas em outra parte</t>
  </si>
  <si>
    <t>G631</t>
  </si>
  <si>
    <t>Polineuropatia em doenças neoplásicas</t>
  </si>
  <si>
    <t>G632</t>
  </si>
  <si>
    <t>G633</t>
  </si>
  <si>
    <t>Polineuropatia em outras doenças endócrinas e metabólicas</t>
  </si>
  <si>
    <t>G634</t>
  </si>
  <si>
    <t>Polineuropatia em deficiências nutricionais</t>
  </si>
  <si>
    <t>G635</t>
  </si>
  <si>
    <t>Polineuropatia em doenças sistêmicas do tecido conjuntivo</t>
  </si>
  <si>
    <t>G636</t>
  </si>
  <si>
    <t>Polineuropatia em outros transtornos osteomusculares</t>
  </si>
  <si>
    <t>G638</t>
  </si>
  <si>
    <t>Polineuropatia em outras doenças classificadas em outra parte</t>
  </si>
  <si>
    <t>G64</t>
  </si>
  <si>
    <t>Outros transtornos do sistema nervoso periférico</t>
  </si>
  <si>
    <t>G700</t>
  </si>
  <si>
    <t>G701</t>
  </si>
  <si>
    <t>Transtornos mioneurais tóxicos</t>
  </si>
  <si>
    <t>G702</t>
  </si>
  <si>
    <t>Miastenia congênita e do desenvolvimento</t>
  </si>
  <si>
    <t>G708</t>
  </si>
  <si>
    <t>Outros transtornos mioneurais especificados</t>
  </si>
  <si>
    <t>G709</t>
  </si>
  <si>
    <t>Transtorno mioneural não especificado</t>
  </si>
  <si>
    <t>G710</t>
  </si>
  <si>
    <t>G711</t>
  </si>
  <si>
    <t>Transtornos miotônicos</t>
  </si>
  <si>
    <t>G712</t>
  </si>
  <si>
    <t>Miopatias congênitas</t>
  </si>
  <si>
    <t>G713</t>
  </si>
  <si>
    <t>Miopatia mitocondrial não classificada em outra parte</t>
  </si>
  <si>
    <t>G718</t>
  </si>
  <si>
    <t>Outros transtornos primários dos músculos</t>
  </si>
  <si>
    <t>G719</t>
  </si>
  <si>
    <t>Transtorno muscular primário não especificado</t>
  </si>
  <si>
    <t>G720</t>
  </si>
  <si>
    <t>Miopatia induzida por drogas</t>
  </si>
  <si>
    <t>G721</t>
  </si>
  <si>
    <t>Miopatia alcoólica</t>
  </si>
  <si>
    <t>G722</t>
  </si>
  <si>
    <t>Miopatia devida a outros agentes tóxicos</t>
  </si>
  <si>
    <t>G723</t>
  </si>
  <si>
    <t>Paralisia periódica</t>
  </si>
  <si>
    <t>G724</t>
  </si>
  <si>
    <t>Miopatia inflamatória não classificada em outra parte</t>
  </si>
  <si>
    <t>G728</t>
  </si>
  <si>
    <t>Outras miopatias especificadas</t>
  </si>
  <si>
    <t>G729</t>
  </si>
  <si>
    <t>Miopatia não especificada</t>
  </si>
  <si>
    <t>G730</t>
  </si>
  <si>
    <t>Síndromes miastênicas em doenças endócrinas</t>
  </si>
  <si>
    <t>G731</t>
  </si>
  <si>
    <t>Síndrome de Eaton-Lambert</t>
  </si>
  <si>
    <t>G732</t>
  </si>
  <si>
    <t>Outras síndromes miastênicas em doenças neoplásicas</t>
  </si>
  <si>
    <t>G733</t>
  </si>
  <si>
    <t>Síndromes miastênicas em outras doenças classificadas em outra parte</t>
  </si>
  <si>
    <t>G734</t>
  </si>
  <si>
    <t>Miopatia em doenças infecciosas e parasitárias classificadas em outra parte</t>
  </si>
  <si>
    <t>G735</t>
  </si>
  <si>
    <t>Miopatia em doenças endócrinas</t>
  </si>
  <si>
    <t>G736</t>
  </si>
  <si>
    <t>Miopatia em doenças metabólicas</t>
  </si>
  <si>
    <t>G737</t>
  </si>
  <si>
    <t>Miopatia em outras doenças classificadas em outra parte</t>
  </si>
  <si>
    <t>G800</t>
  </si>
  <si>
    <t>Paralisia cerebral quadriplágica espástica</t>
  </si>
  <si>
    <t>G801</t>
  </si>
  <si>
    <t>Paralisia cerebral diplégica espástica</t>
  </si>
  <si>
    <t>G802</t>
  </si>
  <si>
    <t>Paralisia cerebral hemiplégica espástica</t>
  </si>
  <si>
    <t>G803</t>
  </si>
  <si>
    <t>Paralisia cerebral discinética</t>
  </si>
  <si>
    <t>G804</t>
  </si>
  <si>
    <t>Paralisia cerebral atáxica</t>
  </si>
  <si>
    <t>G808</t>
  </si>
  <si>
    <t>Outras formas de paralisia cerebral</t>
  </si>
  <si>
    <t>G809</t>
  </si>
  <si>
    <t>Paralisia cerebral não especificada</t>
  </si>
  <si>
    <t>G810</t>
  </si>
  <si>
    <t>Hemiplegia flácida</t>
  </si>
  <si>
    <t>G811</t>
  </si>
  <si>
    <t>Hemiplegia espástica</t>
  </si>
  <si>
    <t>G819</t>
  </si>
  <si>
    <t>Hemiplegia não especificada</t>
  </si>
  <si>
    <t>G820</t>
  </si>
  <si>
    <t>Paraplegia flácida</t>
  </si>
  <si>
    <t>G821</t>
  </si>
  <si>
    <t>Paraplegia espástica</t>
  </si>
  <si>
    <t>G822</t>
  </si>
  <si>
    <t>Paraplegia não especificada</t>
  </si>
  <si>
    <t>G823</t>
  </si>
  <si>
    <t>Tetraplegia flácida</t>
  </si>
  <si>
    <t>G824</t>
  </si>
  <si>
    <t>Tetraplegia espástica</t>
  </si>
  <si>
    <t>G825</t>
  </si>
  <si>
    <t>Tetraplegia não especificada</t>
  </si>
  <si>
    <t>G830</t>
  </si>
  <si>
    <t>Diplegia dos membros superiores</t>
  </si>
  <si>
    <t>G831</t>
  </si>
  <si>
    <t>Monoplegia do membro inferior</t>
  </si>
  <si>
    <t>G832</t>
  </si>
  <si>
    <t>Monoplegia do membro superior</t>
  </si>
  <si>
    <t>G833</t>
  </si>
  <si>
    <t>Monoplegia não especificada</t>
  </si>
  <si>
    <t>G834</t>
  </si>
  <si>
    <t>Síndrome da cauda eqüina</t>
  </si>
  <si>
    <t>G838</t>
  </si>
  <si>
    <t>Outras síndromes paralíticas especificadas</t>
  </si>
  <si>
    <t>G839</t>
  </si>
  <si>
    <t>Síndrome paralítica não especificada</t>
  </si>
  <si>
    <t>G900</t>
  </si>
  <si>
    <t>Neuropatia autonômica periférica idiopática</t>
  </si>
  <si>
    <t>G901</t>
  </si>
  <si>
    <t>Disautonomia familiar [Síndrome de Riley-Day]</t>
  </si>
  <si>
    <t>G902</t>
  </si>
  <si>
    <t>Síndrome de Horner</t>
  </si>
  <si>
    <t>G903</t>
  </si>
  <si>
    <t>Degeneração multissistêmica</t>
  </si>
  <si>
    <t>G904</t>
  </si>
  <si>
    <t>Disreflexia autonômica</t>
  </si>
  <si>
    <t>G908</t>
  </si>
  <si>
    <t>Outros transtornos do sistema nervoso autônomo</t>
  </si>
  <si>
    <t>G909</t>
  </si>
  <si>
    <t>Transtorno não especificado do sistema nervoso autônomo</t>
  </si>
  <si>
    <t>G910</t>
  </si>
  <si>
    <t>Hidrocefalia comunicante</t>
  </si>
  <si>
    <t>G911</t>
  </si>
  <si>
    <t>Hidrocefalia obstrutiva</t>
  </si>
  <si>
    <t>G912</t>
  </si>
  <si>
    <t>Hidrocefalia de pressão normal</t>
  </si>
  <si>
    <t>G913</t>
  </si>
  <si>
    <t>Hidrocefalia pós-traumática não especificada</t>
  </si>
  <si>
    <t>G918</t>
  </si>
  <si>
    <t>Outras formas de hidrocefalia</t>
  </si>
  <si>
    <t>G919</t>
  </si>
  <si>
    <t>Hidrocefalia não especificada</t>
  </si>
  <si>
    <t>G92</t>
  </si>
  <si>
    <t>Encefalopatia tóxica</t>
  </si>
  <si>
    <t>G930</t>
  </si>
  <si>
    <t>Cistos cerebrais</t>
  </si>
  <si>
    <t>G931</t>
  </si>
  <si>
    <t>Lesão encefálica anóxica, não classificada em outra parte</t>
  </si>
  <si>
    <t>G932</t>
  </si>
  <si>
    <t>Hipertensão intracraniana benigna</t>
  </si>
  <si>
    <t>G933</t>
  </si>
  <si>
    <t>Síndrome da fadiga pós-viral</t>
  </si>
  <si>
    <t>G934</t>
  </si>
  <si>
    <t>Encefalopatia não especificada</t>
  </si>
  <si>
    <t>G935</t>
  </si>
  <si>
    <t>Compressão do encéfalo</t>
  </si>
  <si>
    <t>G936</t>
  </si>
  <si>
    <t>G937</t>
  </si>
  <si>
    <t>Síndrome de Reye</t>
  </si>
  <si>
    <t>G938</t>
  </si>
  <si>
    <t>Outros transtornos especificados do encéfalo</t>
  </si>
  <si>
    <t>G939</t>
  </si>
  <si>
    <t>Transtorno não especificado do encéfalo</t>
  </si>
  <si>
    <t>G940</t>
  </si>
  <si>
    <t>Hidrocefalia em doenças infecciosas e parasitárias classificadas em outra parte</t>
  </si>
  <si>
    <t>G941</t>
  </si>
  <si>
    <t>Hidrocefalia em doenças neoplásicas</t>
  </si>
  <si>
    <t>G942</t>
  </si>
  <si>
    <t>Hidrocefalia em outras doenças classificadas em outra parte</t>
  </si>
  <si>
    <t>G948</t>
  </si>
  <si>
    <t>Outros transtornos encefálicos especificados em doenças classificadas em outra parte</t>
  </si>
  <si>
    <t>G950</t>
  </si>
  <si>
    <t>Siringomielia e siringobulbia</t>
  </si>
  <si>
    <t>G951</t>
  </si>
  <si>
    <t>Mielopatias vasculares</t>
  </si>
  <si>
    <t>G952</t>
  </si>
  <si>
    <t>Compressão não especificada de medula espinal</t>
  </si>
  <si>
    <t>G958</t>
  </si>
  <si>
    <t>Outras doenças especificadas da medula espinal</t>
  </si>
  <si>
    <t>G959</t>
  </si>
  <si>
    <t>Doença não especificada da medula espinal</t>
  </si>
  <si>
    <t>G960</t>
  </si>
  <si>
    <t>Fístula liquórica</t>
  </si>
  <si>
    <t>G961</t>
  </si>
  <si>
    <t>Transtornos das meninges não classificados em outra parte</t>
  </si>
  <si>
    <t>G968</t>
  </si>
  <si>
    <t>Outros transtornos especificados do sistema nervoso central</t>
  </si>
  <si>
    <t>G969</t>
  </si>
  <si>
    <t>Transtorno não especificado do sistema nervoso central</t>
  </si>
  <si>
    <t>G970</t>
  </si>
  <si>
    <t>Perda de líquor resultante de punção espinal</t>
  </si>
  <si>
    <t>G971</t>
  </si>
  <si>
    <t>Outra reação à punção espinal e lombar</t>
  </si>
  <si>
    <t>G972</t>
  </si>
  <si>
    <t>Hipotensão intracraniana conseqüente à derivação ventricular</t>
  </si>
  <si>
    <t>G978</t>
  </si>
  <si>
    <t>Outros transtornos pós-procedimento do sistema nervoso</t>
  </si>
  <si>
    <t>G979</t>
  </si>
  <si>
    <t>Transtorno pós-procedimento do sistema nervoso, não especificado</t>
  </si>
  <si>
    <t>G98</t>
  </si>
  <si>
    <t>Outros transtornos do sistema nervoso não classificados em outra parte</t>
  </si>
  <si>
    <t>G990</t>
  </si>
  <si>
    <t>Neuropatia autonômica em doenças endócrinas e metabólicas</t>
  </si>
  <si>
    <t>G991</t>
  </si>
  <si>
    <t>Outros transtornos do sistema nervoso autônomo em doenças classificadas em outra parte</t>
  </si>
  <si>
    <t>G992</t>
  </si>
  <si>
    <t>Mielopatia em doenças classificadas em outra parte</t>
  </si>
  <si>
    <t>G998</t>
  </si>
  <si>
    <t>Outros transtornos especificados do sistema nervoso em doenças classificadas em outra parte</t>
  </si>
  <si>
    <t>H000</t>
  </si>
  <si>
    <t>Hordéolo e outras inflamações profundas das pálpebras</t>
  </si>
  <si>
    <t>H001</t>
  </si>
  <si>
    <t>H010</t>
  </si>
  <si>
    <t>H011</t>
  </si>
  <si>
    <t>Dermatoses não infecciosas da pálpebra</t>
  </si>
  <si>
    <t>H018</t>
  </si>
  <si>
    <t>Outras inflamações especificadas da pálpebra</t>
  </si>
  <si>
    <t>H019</t>
  </si>
  <si>
    <t>Inflamação não especificada da pálpebra</t>
  </si>
  <si>
    <t>H020</t>
  </si>
  <si>
    <t>Entrópio e triquíase da pálpebra</t>
  </si>
  <si>
    <t>H021</t>
  </si>
  <si>
    <t>Ectrópio da pálpebra</t>
  </si>
  <si>
    <t>H022</t>
  </si>
  <si>
    <t>Lagoftalmo</t>
  </si>
  <si>
    <t>H023</t>
  </si>
  <si>
    <t>Blefarocalásia</t>
  </si>
  <si>
    <t>H024</t>
  </si>
  <si>
    <t>Ptose da pálpebra</t>
  </si>
  <si>
    <t>H025</t>
  </si>
  <si>
    <t>Outros transtornos que afetam a função da pálpebra</t>
  </si>
  <si>
    <t>H026</t>
  </si>
  <si>
    <t>Xantelasma da pálpebra</t>
  </si>
  <si>
    <t>H027</t>
  </si>
  <si>
    <t>Outros transtornos degenerativos da pálpebra e da área periocular</t>
  </si>
  <si>
    <t>H028</t>
  </si>
  <si>
    <t>Outros transtornos especificados das pálpebras</t>
  </si>
  <si>
    <t>H029</t>
  </si>
  <si>
    <t>Transtorno não especificado da pálpebra</t>
  </si>
  <si>
    <t>H030</t>
  </si>
  <si>
    <t>Infestação parasitária da pálpebra em doenças classificadas em outra parte</t>
  </si>
  <si>
    <t>H031</t>
  </si>
  <si>
    <t>Comprometimento da pálpebra em outras doenças infecciosas classificadas em outra parte</t>
  </si>
  <si>
    <t>H038</t>
  </si>
  <si>
    <t>Comprometimento da pálpebra em outras doenças classificadas em outras partes</t>
  </si>
  <si>
    <t>H040</t>
  </si>
  <si>
    <t>Dacrioadenite</t>
  </si>
  <si>
    <t>H041</t>
  </si>
  <si>
    <t>Outros transtornos da glândula lacrimal</t>
  </si>
  <si>
    <t>H042</t>
  </si>
  <si>
    <t>Epífora</t>
  </si>
  <si>
    <t>H043</t>
  </si>
  <si>
    <t>Inflamação aguda e não especificada dos canais lacrimais</t>
  </si>
  <si>
    <t>H044</t>
  </si>
  <si>
    <t>Inflamação crônica dos canais lacrimais</t>
  </si>
  <si>
    <t>H045</t>
  </si>
  <si>
    <t>Estenose e insuficiência dos canais lacrimais</t>
  </si>
  <si>
    <t>H046</t>
  </si>
  <si>
    <t>Outras alterações nos canais lacrimais</t>
  </si>
  <si>
    <t>H048</t>
  </si>
  <si>
    <t>Outros transtornos do aparelho lacrimal</t>
  </si>
  <si>
    <t>H049</t>
  </si>
  <si>
    <t>Transtorno não especificado do aparelho lacrimal</t>
  </si>
  <si>
    <t>H050</t>
  </si>
  <si>
    <t>Inflamação aguda da órbita</t>
  </si>
  <si>
    <t>H051</t>
  </si>
  <si>
    <t>Transtornos inflamatórios crônicos da órbita</t>
  </si>
  <si>
    <t>H052</t>
  </si>
  <si>
    <t>Afecções exoftálmicas</t>
  </si>
  <si>
    <t>H053</t>
  </si>
  <si>
    <t>Deformidade da órbita</t>
  </si>
  <si>
    <t>H054</t>
  </si>
  <si>
    <t>Enoftalmia</t>
  </si>
  <si>
    <t>H055</t>
  </si>
  <si>
    <t>Corpo estranho (antigo) retido conseqüente a ferimento perfurante da órbita</t>
  </si>
  <si>
    <t>H058</t>
  </si>
  <si>
    <t>Outros transtornos da órbita</t>
  </si>
  <si>
    <t>H059</t>
  </si>
  <si>
    <t>Transtorno não especificado da órbita</t>
  </si>
  <si>
    <t>H060</t>
  </si>
  <si>
    <t>Transtornos do aparelho lacrimal em doenças classificadas em outra parte</t>
  </si>
  <si>
    <t>H061</t>
  </si>
  <si>
    <t>Infestação parasitária da órbita em doenças classificadas em outra parte</t>
  </si>
  <si>
    <t>H062</t>
  </si>
  <si>
    <t>Exoftalmo distireoídeo</t>
  </si>
  <si>
    <t>H063</t>
  </si>
  <si>
    <t>Outros transtornos da órbita em doenças classificadas em outra parte</t>
  </si>
  <si>
    <t>H100</t>
  </si>
  <si>
    <t>Conjuntivite mucopurulenta</t>
  </si>
  <si>
    <t>H101</t>
  </si>
  <si>
    <t>Conjuntivite aguda atópica</t>
  </si>
  <si>
    <t>H102</t>
  </si>
  <si>
    <t>Outras conjuntivites agudas</t>
  </si>
  <si>
    <t>H103</t>
  </si>
  <si>
    <t>Conjuntivite aguda não especificada</t>
  </si>
  <si>
    <t>H104</t>
  </si>
  <si>
    <t>Conjuntivite crônica</t>
  </si>
  <si>
    <t>H105</t>
  </si>
  <si>
    <t>Blefaroconjuntivite</t>
  </si>
  <si>
    <t>H108</t>
  </si>
  <si>
    <t>Outras conjuntivites</t>
  </si>
  <si>
    <t>H109</t>
  </si>
  <si>
    <t>Conjuntivite não especificada</t>
  </si>
  <si>
    <t>H110</t>
  </si>
  <si>
    <t>Pterígio</t>
  </si>
  <si>
    <t>H111</t>
  </si>
  <si>
    <t>Degenerações e depósitos da conjuntiva</t>
  </si>
  <si>
    <t>H112</t>
  </si>
  <si>
    <t>Cicatrizes da conjuntiva</t>
  </si>
  <si>
    <t>H113</t>
  </si>
  <si>
    <t>Hemorragia conjuntival</t>
  </si>
  <si>
    <t>H114</t>
  </si>
  <si>
    <t>Outros transtornos vasculares e cistos conjuntivais</t>
  </si>
  <si>
    <t>H118</t>
  </si>
  <si>
    <t>Outros transtornos especificados da conjuntiva</t>
  </si>
  <si>
    <t>H119</t>
  </si>
  <si>
    <t>Transtorno não especificado da conjuntiva</t>
  </si>
  <si>
    <t>H130</t>
  </si>
  <si>
    <t>Infestação por filárias na conjuntiva</t>
  </si>
  <si>
    <t>H131</t>
  </si>
  <si>
    <t>Conjuntivite em doenças infecciosas e parasitárias classificadas em outra parte</t>
  </si>
  <si>
    <t>H132</t>
  </si>
  <si>
    <t>Conjuntivite em outras doenças classificadas em outra parte</t>
  </si>
  <si>
    <t>H133</t>
  </si>
  <si>
    <t>Penfigóide ocular</t>
  </si>
  <si>
    <t>H138</t>
  </si>
  <si>
    <t>Outros transtornos da conjuntiva em doença classificadas em outra parte</t>
  </si>
  <si>
    <t>H150</t>
  </si>
  <si>
    <t>Esclerite</t>
  </si>
  <si>
    <t>H151</t>
  </si>
  <si>
    <t>Episclerite</t>
  </si>
  <si>
    <t>H158</t>
  </si>
  <si>
    <t>Outros transtornos da esclerótica</t>
  </si>
  <si>
    <t>H159</t>
  </si>
  <si>
    <t>Transtorno não especificado da esclerótica</t>
  </si>
  <si>
    <t>H160</t>
  </si>
  <si>
    <t>H161</t>
  </si>
  <si>
    <t>Outras ceratites superficiais sem conjuntivite</t>
  </si>
  <si>
    <t>H162</t>
  </si>
  <si>
    <t>H163</t>
  </si>
  <si>
    <t>Ceratites intersticial e profunda</t>
  </si>
  <si>
    <t>H164</t>
  </si>
  <si>
    <t>Neovascularização da córnea</t>
  </si>
  <si>
    <t>H168</t>
  </si>
  <si>
    <t>Outras ceratites</t>
  </si>
  <si>
    <t>H169</t>
  </si>
  <si>
    <t>Ceratite não especificada</t>
  </si>
  <si>
    <t>H170</t>
  </si>
  <si>
    <t>Leucoma aderente</t>
  </si>
  <si>
    <t>H171</t>
  </si>
  <si>
    <t>Outra opacidade central da córnea</t>
  </si>
  <si>
    <t>H178</t>
  </si>
  <si>
    <t>Outras cicatrizes e opacidades da córnea</t>
  </si>
  <si>
    <t>H179</t>
  </si>
  <si>
    <t>Cicatriz e opacidade não especificadas da córnea</t>
  </si>
  <si>
    <t>H180</t>
  </si>
  <si>
    <t>Pigmentações e depósitos da córnea</t>
  </si>
  <si>
    <t>H181</t>
  </si>
  <si>
    <t>Ceratopatia bolhosa</t>
  </si>
  <si>
    <t>H182</t>
  </si>
  <si>
    <t>Outros edemas da córnea</t>
  </si>
  <si>
    <t>H183</t>
  </si>
  <si>
    <t>Alterações nas membranas da córnea</t>
  </si>
  <si>
    <t>H184</t>
  </si>
  <si>
    <t>Degenerações da córnea</t>
  </si>
  <si>
    <t>H185</t>
  </si>
  <si>
    <t>Distrofias hereditárias da córnea</t>
  </si>
  <si>
    <t>H186</t>
  </si>
  <si>
    <t>Ceratocone</t>
  </si>
  <si>
    <t>H187</t>
  </si>
  <si>
    <t>Outras deformidades da córnea</t>
  </si>
  <si>
    <t>H188</t>
  </si>
  <si>
    <t>Outros transtornos especificados da córnea</t>
  </si>
  <si>
    <t>H189</t>
  </si>
  <si>
    <t>Transtorno não especificado da córnea</t>
  </si>
  <si>
    <t>H190</t>
  </si>
  <si>
    <t>Esclerite e episclerite em doenças classificadas em outra parte</t>
  </si>
  <si>
    <t>H191</t>
  </si>
  <si>
    <t>Ceratite e ceratoconjuntivite pelo vírus do herpes simples</t>
  </si>
  <si>
    <t>H192</t>
  </si>
  <si>
    <t>Ceratite e ceratoconjuntivite em outras doenças infecciosas e parasitárias classificadas em outra parte</t>
  </si>
  <si>
    <t>H193</t>
  </si>
  <si>
    <t>Ceratite e ceratoconjuntivite em outras doenças classificadas em outra parte</t>
  </si>
  <si>
    <t>H198</t>
  </si>
  <si>
    <t>Outros transtornos de esclerótica e da córnea em doenças classificadas em outra parte</t>
  </si>
  <si>
    <t>H200</t>
  </si>
  <si>
    <t>Iridociclite aguda e subaguda</t>
  </si>
  <si>
    <t>H201</t>
  </si>
  <si>
    <t>Iridociclite crônica</t>
  </si>
  <si>
    <t>H202</t>
  </si>
  <si>
    <t>Iridociclite induzida pelo cristalino</t>
  </si>
  <si>
    <t>H208</t>
  </si>
  <si>
    <t>Outras iridociclites</t>
  </si>
  <si>
    <t>H209</t>
  </si>
  <si>
    <t>Iridociclite não especificada</t>
  </si>
  <si>
    <t>H210</t>
  </si>
  <si>
    <t>Hifema</t>
  </si>
  <si>
    <t>H211</t>
  </si>
  <si>
    <t>Outros transtornos vasculares da íris e do corpo ciliar</t>
  </si>
  <si>
    <t>H212</t>
  </si>
  <si>
    <t>Degenerações da íris e do corpo ciliar</t>
  </si>
  <si>
    <t>H213</t>
  </si>
  <si>
    <t>Cistos da íris, do corpo ciliar e da câmara anterior</t>
  </si>
  <si>
    <t>H214</t>
  </si>
  <si>
    <t>Membranas pupilares</t>
  </si>
  <si>
    <t>H215</t>
  </si>
  <si>
    <t>Outras aderências e roturas da íris e do corpo ciliar</t>
  </si>
  <si>
    <t>H218</t>
  </si>
  <si>
    <t>Outros transtornos especificados da íris e do corpo ciliar</t>
  </si>
  <si>
    <t>H219</t>
  </si>
  <si>
    <t>Transtorno não especificado da íris e do corpo ciliar</t>
  </si>
  <si>
    <t>H220</t>
  </si>
  <si>
    <t>Iridociclite em doenças infecciosas e parasitárias classificadas em outra parte</t>
  </si>
  <si>
    <t>H221</t>
  </si>
  <si>
    <t>Iridociclite em outras doenças classificadas em outra parte</t>
  </si>
  <si>
    <t>H228</t>
  </si>
  <si>
    <t>Outros transtornos da íris e do corpo ciliar em doenças classificadas em outra parte</t>
  </si>
  <si>
    <t>H250</t>
  </si>
  <si>
    <t>Catarata senil incipiente</t>
  </si>
  <si>
    <t>H251</t>
  </si>
  <si>
    <t>Catarata senil nuclear</t>
  </si>
  <si>
    <t>H252</t>
  </si>
  <si>
    <t>Catarata senil tipo Morgagni</t>
  </si>
  <si>
    <t>H258</t>
  </si>
  <si>
    <t>Outras cataratas senis</t>
  </si>
  <si>
    <t>H259</t>
  </si>
  <si>
    <t>Catarata senil não especificada</t>
  </si>
  <si>
    <t>H260</t>
  </si>
  <si>
    <t>Catarata infantil, juvenil e pré-senil</t>
  </si>
  <si>
    <t>H261</t>
  </si>
  <si>
    <t>Catarata traumática</t>
  </si>
  <si>
    <t>H262</t>
  </si>
  <si>
    <t>Catarata complicada</t>
  </si>
  <si>
    <t>H263</t>
  </si>
  <si>
    <t>Catarata induzida por drogas</t>
  </si>
  <si>
    <t>H264</t>
  </si>
  <si>
    <t>Pós-catarata</t>
  </si>
  <si>
    <t>H268</t>
  </si>
  <si>
    <t>Outras cataratas especificadas</t>
  </si>
  <si>
    <t>H269</t>
  </si>
  <si>
    <t>Catarata não especificada</t>
  </si>
  <si>
    <t>H271</t>
  </si>
  <si>
    <t>Deslocamento do cristalino</t>
  </si>
  <si>
    <t>H278</t>
  </si>
  <si>
    <t>Outros transtornos especificados do cristalino</t>
  </si>
  <si>
    <t>H279</t>
  </si>
  <si>
    <t>Transtorno não especificado do cristalino</t>
  </si>
  <si>
    <t>H280</t>
  </si>
  <si>
    <t>Catarata diabética</t>
  </si>
  <si>
    <t>H281</t>
  </si>
  <si>
    <t>Catarata em outras doenças endócrinas, nutricionais e metabólicas</t>
  </si>
  <si>
    <t>H282</t>
  </si>
  <si>
    <t>Catarata em outras doenças classificadas em outra parte</t>
  </si>
  <si>
    <t>H288</t>
  </si>
  <si>
    <t>Outros transtorno do cristalino em doenças classificadas em outra parte</t>
  </si>
  <si>
    <t>H300</t>
  </si>
  <si>
    <t>Inflamação coriorretiniana focal</t>
  </si>
  <si>
    <t>H301</t>
  </si>
  <si>
    <t>Inflamação corrorretiniana disseminada</t>
  </si>
  <si>
    <t>H302</t>
  </si>
  <si>
    <t>Ciclite posterior</t>
  </si>
  <si>
    <t>H308</t>
  </si>
  <si>
    <t>Outras inflamações coriorretinianas</t>
  </si>
  <si>
    <t>H309</t>
  </si>
  <si>
    <t>Inflamação não especificada da coróide e da retina</t>
  </si>
  <si>
    <t>H310</t>
  </si>
  <si>
    <t>Cicatrizes coriorretinianas</t>
  </si>
  <si>
    <t>H311</t>
  </si>
  <si>
    <t>Degeneração da coróide</t>
  </si>
  <si>
    <t>H312</t>
  </si>
  <si>
    <t>Distrofia hereditária da coróide</t>
  </si>
  <si>
    <t>H313</t>
  </si>
  <si>
    <t>Hemorragia e rotura da coróide</t>
  </si>
  <si>
    <t>H314</t>
  </si>
  <si>
    <t>Descolamento da coróide</t>
  </si>
  <si>
    <t>H318</t>
  </si>
  <si>
    <t>Outros transtornos especificados da coróide</t>
  </si>
  <si>
    <t>H319</t>
  </si>
  <si>
    <t>Transtorno não especificado da coróide</t>
  </si>
  <si>
    <t>H320</t>
  </si>
  <si>
    <t>Inflamação coriorretiniana em doenças infecciosas e parasitárias classificadas em outra parte</t>
  </si>
  <si>
    <t>H328</t>
  </si>
  <si>
    <t>Outros transtornos coriorretinianos em doenças classificadas em outra parte</t>
  </si>
  <si>
    <t>H330</t>
  </si>
  <si>
    <t>Descolamento da retina com defeito retiniano</t>
  </si>
  <si>
    <t>H331</t>
  </si>
  <si>
    <t>Retinosquise e cistos da retina</t>
  </si>
  <si>
    <t>H332</t>
  </si>
  <si>
    <t>Descolamento seroso da retina</t>
  </si>
  <si>
    <t>H333</t>
  </si>
  <si>
    <t>Defeitos da retina sem descolamento</t>
  </si>
  <si>
    <t>H334</t>
  </si>
  <si>
    <t>Descolamento da retina por tração</t>
  </si>
  <si>
    <t>H335</t>
  </si>
  <si>
    <t>Outros descolamentos da retina</t>
  </si>
  <si>
    <t>H340</t>
  </si>
  <si>
    <t>Oclusão arterial retiniana transitória</t>
  </si>
  <si>
    <t>H341</t>
  </si>
  <si>
    <t>Oclusão da artéria retiniana central</t>
  </si>
  <si>
    <t>H342</t>
  </si>
  <si>
    <t>Outras oclusões da artéria retiniana</t>
  </si>
  <si>
    <t>H348</t>
  </si>
  <si>
    <t>Outras oclusões vasculares retinianas</t>
  </si>
  <si>
    <t>H349</t>
  </si>
  <si>
    <t>Oclusão vascular retiniana não especificada</t>
  </si>
  <si>
    <t>H350</t>
  </si>
  <si>
    <t>Retinopatias de fundo e alterações vasculares da retina</t>
  </si>
  <si>
    <t>H351</t>
  </si>
  <si>
    <t>Retinopatia da prematuridade</t>
  </si>
  <si>
    <t>H352</t>
  </si>
  <si>
    <t>Outras retinopatias proliferativas</t>
  </si>
  <si>
    <t>H353</t>
  </si>
  <si>
    <t>Degeneração da mácula e do pólo posterior</t>
  </si>
  <si>
    <t>H354</t>
  </si>
  <si>
    <t>Degenerações periféricas da retina</t>
  </si>
  <si>
    <t>H355</t>
  </si>
  <si>
    <t>Distrofias hereditárias da retina</t>
  </si>
  <si>
    <t>H356</t>
  </si>
  <si>
    <t>Hemorragia retiniana</t>
  </si>
  <si>
    <t>H357</t>
  </si>
  <si>
    <t>Separação das camadas da retina</t>
  </si>
  <si>
    <t>H358</t>
  </si>
  <si>
    <t>Outros transtornos especificados da retina</t>
  </si>
  <si>
    <t>H359</t>
  </si>
  <si>
    <t>Transtorno da retina não especificado</t>
  </si>
  <si>
    <t>H360</t>
  </si>
  <si>
    <t>H368</t>
  </si>
  <si>
    <t>Outros transtornos retinianos em doenças classificadas em outra parte</t>
  </si>
  <si>
    <t>H400</t>
  </si>
  <si>
    <t>Suspeita de glaucoma</t>
  </si>
  <si>
    <t>H401</t>
  </si>
  <si>
    <t>Glaucoma primário de ângulo aberto</t>
  </si>
  <si>
    <t>H402</t>
  </si>
  <si>
    <t>Glaucoma primário de ângulo fechado</t>
  </si>
  <si>
    <t>H403</t>
  </si>
  <si>
    <t>Glaucoma secundário a traumatismo ocular</t>
  </si>
  <si>
    <t>H404</t>
  </si>
  <si>
    <t>Glaucoma secundário a inflamação ocular</t>
  </si>
  <si>
    <t>H405</t>
  </si>
  <si>
    <t>Glaucoma secundário a outros transtornos do olho</t>
  </si>
  <si>
    <t>H406</t>
  </si>
  <si>
    <t>Glaucoma secundário a drogas</t>
  </si>
  <si>
    <t>H408</t>
  </si>
  <si>
    <t>Outro glaucoma</t>
  </si>
  <si>
    <t>H409</t>
  </si>
  <si>
    <t>Glaucoma não especificado</t>
  </si>
  <si>
    <t>H420</t>
  </si>
  <si>
    <t>Glaucoma em doenças endócrinas, nutricionais e metabólicas classificadas em outra parte</t>
  </si>
  <si>
    <t>H428</t>
  </si>
  <si>
    <t>Glaucoma em outras doenças classificadas em outra parte</t>
  </si>
  <si>
    <t>H430</t>
  </si>
  <si>
    <t>Prolapso do humor vítreo</t>
  </si>
  <si>
    <t>H431</t>
  </si>
  <si>
    <t>Hemorragia do humor vítreo</t>
  </si>
  <si>
    <t>H432</t>
  </si>
  <si>
    <t>Depósitos cristalinos no humor vítreo</t>
  </si>
  <si>
    <t>H433</t>
  </si>
  <si>
    <t>Outras opacidades do vítreo</t>
  </si>
  <si>
    <t>H438</t>
  </si>
  <si>
    <t>Outros transtornos do humor vítreo</t>
  </si>
  <si>
    <t>H439</t>
  </si>
  <si>
    <t>Transtorno não especificado do humor vítreo</t>
  </si>
  <si>
    <t>H440</t>
  </si>
  <si>
    <t>Endoftalmite purulenta</t>
  </si>
  <si>
    <t>H441</t>
  </si>
  <si>
    <t>Outras endoftalmites</t>
  </si>
  <si>
    <t>H442</t>
  </si>
  <si>
    <t>Miopia degenerativa</t>
  </si>
  <si>
    <t>H443</t>
  </si>
  <si>
    <t>Outros transtornos degenerativos do globo ocular</t>
  </si>
  <si>
    <t>H444</t>
  </si>
  <si>
    <t>Hipotonia do olho</t>
  </si>
  <si>
    <t>H445</t>
  </si>
  <si>
    <t>Afecções degenerativas do globo ocular</t>
  </si>
  <si>
    <t>H446</t>
  </si>
  <si>
    <t>Corpo estranho retido (antigo) intra-ocular de natureza magnética</t>
  </si>
  <si>
    <t>H447</t>
  </si>
  <si>
    <t>Corpo estranho retido (antigo) intra-ocular de natureza não-magnética</t>
  </si>
  <si>
    <t>H448</t>
  </si>
  <si>
    <t>Outros transtornos do globo ocular</t>
  </si>
  <si>
    <t>H449</t>
  </si>
  <si>
    <t>Transtorno não especificado do globo ocular</t>
  </si>
  <si>
    <t>H450</t>
  </si>
  <si>
    <t>Hemorragia vítrea em doenças classificadas em outra parte</t>
  </si>
  <si>
    <t>H451</t>
  </si>
  <si>
    <t>Endoftalmite em doenças classificadas em outra parte</t>
  </si>
  <si>
    <t>H458</t>
  </si>
  <si>
    <t>Outros transtornos do humor vítreo e do globo ocular em doenças classificadas em outra parte</t>
  </si>
  <si>
    <t>H470</t>
  </si>
  <si>
    <t>Transtornos do nervo óptico não classificados em outra parte</t>
  </si>
  <si>
    <t>H471</t>
  </si>
  <si>
    <t>Papiledema não especificado</t>
  </si>
  <si>
    <t>H472</t>
  </si>
  <si>
    <t>Atrofia óptica</t>
  </si>
  <si>
    <t>H473</t>
  </si>
  <si>
    <t>Outros transtornos do disco óptico</t>
  </si>
  <si>
    <t>H474</t>
  </si>
  <si>
    <t>Transtornos do quiasma óptico</t>
  </si>
  <si>
    <t>H475</t>
  </si>
  <si>
    <t>Transtornos de outras vias ópticas</t>
  </si>
  <si>
    <t>H476</t>
  </si>
  <si>
    <t>Transtornos do córtex visual</t>
  </si>
  <si>
    <t>H477</t>
  </si>
  <si>
    <t>Transtornos não especificados das vias ópticas</t>
  </si>
  <si>
    <t>H480</t>
  </si>
  <si>
    <t>Atrofia óptica em doenças classificadas em outra parte</t>
  </si>
  <si>
    <t>H481</t>
  </si>
  <si>
    <t>Neurite retrobulbar em doenças classificadas em outra parte</t>
  </si>
  <si>
    <t>H488</t>
  </si>
  <si>
    <t>Outros transtornos do nervo óptico e das vias ópticas em doenças classificadas em outra parte</t>
  </si>
  <si>
    <t>H490</t>
  </si>
  <si>
    <t>Paralisia do terceiro par [oculomotor]</t>
  </si>
  <si>
    <t>H491</t>
  </si>
  <si>
    <t>Paralisia do quarto par [troclear]</t>
  </si>
  <si>
    <t>H492</t>
  </si>
  <si>
    <t>Paralisia do sexto par [abducente]</t>
  </si>
  <si>
    <t>H493</t>
  </si>
  <si>
    <t>Oftalmoplegia total (externa)</t>
  </si>
  <si>
    <t>H494</t>
  </si>
  <si>
    <t>Oftalmoplegia externa progressiva</t>
  </si>
  <si>
    <t>H498</t>
  </si>
  <si>
    <t>Outros estrabismos paralíticos</t>
  </si>
  <si>
    <t>H499</t>
  </si>
  <si>
    <t>Estrabismo paralítico não especificado</t>
  </si>
  <si>
    <t>H500</t>
  </si>
  <si>
    <t>Estrabismo convergente concomitante</t>
  </si>
  <si>
    <t>H501</t>
  </si>
  <si>
    <t>Estrabismo divergente concomitante</t>
  </si>
  <si>
    <t>H502</t>
  </si>
  <si>
    <t>Estrabismo vertical</t>
  </si>
  <si>
    <t>H503</t>
  </si>
  <si>
    <t>Heterotropia intermitente</t>
  </si>
  <si>
    <t>H504</t>
  </si>
  <si>
    <t>Outras heterotropias e as não especificadas</t>
  </si>
  <si>
    <t>H505</t>
  </si>
  <si>
    <t>Heteroforia</t>
  </si>
  <si>
    <t>H506</t>
  </si>
  <si>
    <t>Estrabismo mecânico</t>
  </si>
  <si>
    <t>H508</t>
  </si>
  <si>
    <t>Outros estrabismos especificados</t>
  </si>
  <si>
    <t>H509</t>
  </si>
  <si>
    <t>Estrabismo não especificado</t>
  </si>
  <si>
    <t>H510</t>
  </si>
  <si>
    <t>Paralisia do olhar conjugado</t>
  </si>
  <si>
    <t>H511</t>
  </si>
  <si>
    <t>Insuficiência ou excesso de convergência</t>
  </si>
  <si>
    <t>H512</t>
  </si>
  <si>
    <t>Oftalmoplegia internuclear</t>
  </si>
  <si>
    <t>H518</t>
  </si>
  <si>
    <t>Outros transtornos especificados do movimento binocular</t>
  </si>
  <si>
    <t>H519</t>
  </si>
  <si>
    <t>Transtorno não especificado do movimento binocular</t>
  </si>
  <si>
    <t>H520</t>
  </si>
  <si>
    <t>Hipermetropia</t>
  </si>
  <si>
    <t>H521</t>
  </si>
  <si>
    <t>Miopia</t>
  </si>
  <si>
    <t>H522</t>
  </si>
  <si>
    <t>Astigmatismo</t>
  </si>
  <si>
    <t>H523</t>
  </si>
  <si>
    <t>Anisometropia e aniseiconia</t>
  </si>
  <si>
    <t>H524</t>
  </si>
  <si>
    <t>Presbiopia</t>
  </si>
  <si>
    <t>H525</t>
  </si>
  <si>
    <t>Transtornos da acomodação</t>
  </si>
  <si>
    <t>H526</t>
  </si>
  <si>
    <t>Outros transtornos da refração</t>
  </si>
  <si>
    <t>H527</t>
  </si>
  <si>
    <t>Transtorno não especificado da refração</t>
  </si>
  <si>
    <t>H530</t>
  </si>
  <si>
    <t>Ambliopia por anopsia</t>
  </si>
  <si>
    <t>H531</t>
  </si>
  <si>
    <t>Distúrbios visuais subjetivos</t>
  </si>
  <si>
    <t>H532</t>
  </si>
  <si>
    <t>Diplopia</t>
  </si>
  <si>
    <t>H533</t>
  </si>
  <si>
    <t>Outros transtornos da visão binocular</t>
  </si>
  <si>
    <t>H534</t>
  </si>
  <si>
    <t>Defeitos do campo visual</t>
  </si>
  <si>
    <t>H535</t>
  </si>
  <si>
    <t>Deficiências da visão cromática</t>
  </si>
  <si>
    <t>H536</t>
  </si>
  <si>
    <t>Cegueira noturna</t>
  </si>
  <si>
    <t>H538</t>
  </si>
  <si>
    <t>Outros distúrbios visuais</t>
  </si>
  <si>
    <t>H539</t>
  </si>
  <si>
    <t>Distúrbio visual não especificado</t>
  </si>
  <si>
    <t>H540</t>
  </si>
  <si>
    <t>Cegueira, ambos os olhos</t>
  </si>
  <si>
    <t>H541</t>
  </si>
  <si>
    <t>Cegueira em um olho e visão subnormal em outro</t>
  </si>
  <si>
    <t>H542</t>
  </si>
  <si>
    <t>Visão subnormal de ambos os olhos</t>
  </si>
  <si>
    <t>H543</t>
  </si>
  <si>
    <t>Perda não qualificada da visão em ambos os olhos</t>
  </si>
  <si>
    <t>H544</t>
  </si>
  <si>
    <t>Cegueira em um olho</t>
  </si>
  <si>
    <t>H545</t>
  </si>
  <si>
    <t>Visão subnormal em um olho</t>
  </si>
  <si>
    <t>H546</t>
  </si>
  <si>
    <t>Perda não qualificada da visão em um olho</t>
  </si>
  <si>
    <t>H547</t>
  </si>
  <si>
    <t>Perda não especificada da visão</t>
  </si>
  <si>
    <t>Nistagmo e outros movimentos irregulares do olho</t>
  </si>
  <si>
    <t>H570</t>
  </si>
  <si>
    <t>Anomalias da função pupilar</t>
  </si>
  <si>
    <t>H571</t>
  </si>
  <si>
    <t>Dor ocular</t>
  </si>
  <si>
    <t>H578</t>
  </si>
  <si>
    <t>Outros transtornos especificados do olho e anexos</t>
  </si>
  <si>
    <t>H579</t>
  </si>
  <si>
    <t>Transtorno não especificado do olho e anexos</t>
  </si>
  <si>
    <t>H580</t>
  </si>
  <si>
    <t>Anomalias da função pupilar em doenças classificadas em outra parte</t>
  </si>
  <si>
    <t>H581</t>
  </si>
  <si>
    <t>Distúrbios visuais em doenças classificadas em outra parte</t>
  </si>
  <si>
    <t>H588</t>
  </si>
  <si>
    <t>Outros transtornos especificados do olho e anexos em doenças classificadas em outra parte</t>
  </si>
  <si>
    <t>H590</t>
  </si>
  <si>
    <t>Ceropatia (bolhosa afácica) subseqüente a cirurgia de catarata</t>
  </si>
  <si>
    <t>H598</t>
  </si>
  <si>
    <t>Outros transtornos do olho e anexos pós-procedimentos</t>
  </si>
  <si>
    <t>H599</t>
  </si>
  <si>
    <t>Transtorno não especificado do olho e anexos pós-procedimento</t>
  </si>
  <si>
    <t>H600</t>
  </si>
  <si>
    <t>Abscesso do ouvido externo</t>
  </si>
  <si>
    <t>H601</t>
  </si>
  <si>
    <t>Celulite do ouvido externo</t>
  </si>
  <si>
    <t>H602</t>
  </si>
  <si>
    <t>Otite externa maligna</t>
  </si>
  <si>
    <t>H603</t>
  </si>
  <si>
    <t>Outras otites externas infecciosas</t>
  </si>
  <si>
    <t>H604</t>
  </si>
  <si>
    <t>Colesteatoma do ouvido externo</t>
  </si>
  <si>
    <t>H605</t>
  </si>
  <si>
    <t>Otite externa aguda não-infecciosa</t>
  </si>
  <si>
    <t>H608</t>
  </si>
  <si>
    <t>Outras otites externas</t>
  </si>
  <si>
    <t>H609</t>
  </si>
  <si>
    <t>Otite externa não especificada</t>
  </si>
  <si>
    <t>H610</t>
  </si>
  <si>
    <t>Pericondrite do pavilhão da orelha</t>
  </si>
  <si>
    <t>H611</t>
  </si>
  <si>
    <t>Transtornos não-infecciosos do pavilhão da orelha</t>
  </si>
  <si>
    <t>H612</t>
  </si>
  <si>
    <t>Cerume impactado</t>
  </si>
  <si>
    <t>H613</t>
  </si>
  <si>
    <t>Estenose adquirida do conduto auditivo externo</t>
  </si>
  <si>
    <t>H618</t>
  </si>
  <si>
    <t>Outros transtornos especificados do ouvido externo</t>
  </si>
  <si>
    <t>H619</t>
  </si>
  <si>
    <t>Transtorno não especificado do ouvido externo</t>
  </si>
  <si>
    <t>H620</t>
  </si>
  <si>
    <t>Otite externa em doenças bacterianas classificadas em outra parte</t>
  </si>
  <si>
    <t>H621</t>
  </si>
  <si>
    <t>Otite externa em doenças virais classificadas em outra parte</t>
  </si>
  <si>
    <t>H622</t>
  </si>
  <si>
    <t>Otite externa em micoses</t>
  </si>
  <si>
    <t>H623</t>
  </si>
  <si>
    <t>Otite externa em outras doenças infecciosas e parasitárias classificadas em outra parte</t>
  </si>
  <si>
    <t>H624</t>
  </si>
  <si>
    <t>Otite externa em outras doenças classificadas em outra parte</t>
  </si>
  <si>
    <t>H628</t>
  </si>
  <si>
    <t>Outros transtornos do ouvido externo em doenças classificadas em outra parte</t>
  </si>
  <si>
    <t>H650</t>
  </si>
  <si>
    <t>Otite média aguda serosa</t>
  </si>
  <si>
    <t>H651</t>
  </si>
  <si>
    <t>Outras otites médias agudas não-supurativas</t>
  </si>
  <si>
    <t>H652</t>
  </si>
  <si>
    <t>Otite média serosa crônica</t>
  </si>
  <si>
    <t>H653</t>
  </si>
  <si>
    <t>Otite média mucóide crônica</t>
  </si>
  <si>
    <t>H654</t>
  </si>
  <si>
    <t>Outras otites médias crônicas não-supurativas</t>
  </si>
  <si>
    <t>H659</t>
  </si>
  <si>
    <t>Otite média não-supurativa, não especificada</t>
  </si>
  <si>
    <t>H660</t>
  </si>
  <si>
    <t>Otite média aguda supurativa</t>
  </si>
  <si>
    <t>H661</t>
  </si>
  <si>
    <t>Otite média tubotimpânica supurativa crônica</t>
  </si>
  <si>
    <t>H662</t>
  </si>
  <si>
    <t>Otite média ático-antral supurativa crônica</t>
  </si>
  <si>
    <t>H663</t>
  </si>
  <si>
    <t>Outras otites médias supurativas crônicas</t>
  </si>
  <si>
    <t>H664</t>
  </si>
  <si>
    <t>Otite média supurativa não especificada</t>
  </si>
  <si>
    <t>H669</t>
  </si>
  <si>
    <t>Otite média não especificada</t>
  </si>
  <si>
    <t>H670</t>
  </si>
  <si>
    <t>Otite média em doenças bacterianas classificadas em outra parte</t>
  </si>
  <si>
    <t>H671</t>
  </si>
  <si>
    <t>Otite média em doenças virais classificadas em outra parte</t>
  </si>
  <si>
    <t>H678</t>
  </si>
  <si>
    <t>Otite média em outras doenças classificadas em outra parte</t>
  </si>
  <si>
    <t>H680</t>
  </si>
  <si>
    <t>Salpingite da trompa de Eustáquio</t>
  </si>
  <si>
    <t>H681</t>
  </si>
  <si>
    <t>Obstrução da trompa de Eustáquio</t>
  </si>
  <si>
    <t>H690</t>
  </si>
  <si>
    <t>Trompa de Eustáquio aberta (patente) (patulosa)</t>
  </si>
  <si>
    <t>H698</t>
  </si>
  <si>
    <t>Outros transtornos especificados da trompa de Eustáquio</t>
  </si>
  <si>
    <t>H699</t>
  </si>
  <si>
    <t>Transtorno não especificado da trompa de Eustáquio</t>
  </si>
  <si>
    <t>H700</t>
  </si>
  <si>
    <t>Mastoidite aguda</t>
  </si>
  <si>
    <t>H701</t>
  </si>
  <si>
    <t>Mastoidite crônica</t>
  </si>
  <si>
    <t>H702</t>
  </si>
  <si>
    <t>Petrosite</t>
  </si>
  <si>
    <t>H708</t>
  </si>
  <si>
    <t>Outras mastoidites e afecções relacionadas com a mastoidite</t>
  </si>
  <si>
    <t>H709</t>
  </si>
  <si>
    <t>Mastoidite não especificada</t>
  </si>
  <si>
    <t>H71</t>
  </si>
  <si>
    <t>Colesteatoma do ouvido médio</t>
  </si>
  <si>
    <t>H720</t>
  </si>
  <si>
    <t>Perfuração central da membrana do tímpano</t>
  </si>
  <si>
    <t>H721</t>
  </si>
  <si>
    <t>Perfuração ática da membrana do tímpano</t>
  </si>
  <si>
    <t>H722</t>
  </si>
  <si>
    <t>Outras perfurações marginais da membrana do tímpano</t>
  </si>
  <si>
    <t>H728</t>
  </si>
  <si>
    <t>Outras perfurações da membrana do tímpano</t>
  </si>
  <si>
    <t>H729</t>
  </si>
  <si>
    <t>Perfuração não especificada da membrana do tímpano</t>
  </si>
  <si>
    <t>H730</t>
  </si>
  <si>
    <t>Miringite aguda</t>
  </si>
  <si>
    <t>H731</t>
  </si>
  <si>
    <t>Miringite crônica</t>
  </si>
  <si>
    <t>H738</t>
  </si>
  <si>
    <t>Outros transtornos especificados da membrana do tímpano</t>
  </si>
  <si>
    <t>H739</t>
  </si>
  <si>
    <t>Transtorno não especificado da membrana do tímpano</t>
  </si>
  <si>
    <t>H740</t>
  </si>
  <si>
    <t>Timpanosclerose</t>
  </si>
  <si>
    <t>H741</t>
  </si>
  <si>
    <t>Doença adesiva do ouvido médio</t>
  </si>
  <si>
    <t>H742</t>
  </si>
  <si>
    <t>Descontinuidade e deslocamento dos ossículos do ouvido</t>
  </si>
  <si>
    <t>H743</t>
  </si>
  <si>
    <t>Outras anormalidades adquiridas dos ossículos do ouvido</t>
  </si>
  <si>
    <t>H744</t>
  </si>
  <si>
    <t>Pólipo do ouvido médio</t>
  </si>
  <si>
    <t>H748</t>
  </si>
  <si>
    <t>Outros transtornos especificados do ouvido médio e da mastóide</t>
  </si>
  <si>
    <t>H749</t>
  </si>
  <si>
    <t>Transtorno não especificado do ouvido médio e da mastóide</t>
  </si>
  <si>
    <t>H750</t>
  </si>
  <si>
    <t>Mastoidite em doenças infecciosas e parasitárias classificadas em outra parte</t>
  </si>
  <si>
    <t>H758</t>
  </si>
  <si>
    <t>Outros transtornos especificados do ouvido médio e da mastóide em doenças classificadas em outra parte</t>
  </si>
  <si>
    <t>H800</t>
  </si>
  <si>
    <t>Otosclerose que compromete a janela oval, não-obliterante</t>
  </si>
  <si>
    <t>H801</t>
  </si>
  <si>
    <t>Otosclerose que compromete a janela oval, obliterante</t>
  </si>
  <si>
    <t>H802</t>
  </si>
  <si>
    <t>Otosclerose da cóclea</t>
  </si>
  <si>
    <t>H808</t>
  </si>
  <si>
    <t>Outras otoscleroses</t>
  </si>
  <si>
    <t>H809</t>
  </si>
  <si>
    <t>Otosclerose não especificada</t>
  </si>
  <si>
    <t>H810</t>
  </si>
  <si>
    <t>Doença de Ménière</t>
  </si>
  <si>
    <t>H811</t>
  </si>
  <si>
    <t>Vertigem paroxística benigna</t>
  </si>
  <si>
    <t>H812</t>
  </si>
  <si>
    <t>Neuronite vestibular</t>
  </si>
  <si>
    <t>H813</t>
  </si>
  <si>
    <t>Outras vertigens periféricas</t>
  </si>
  <si>
    <t>H814</t>
  </si>
  <si>
    <t>Vertigem de origem central</t>
  </si>
  <si>
    <t>H818</t>
  </si>
  <si>
    <t>Outros transtornos da função vestibular</t>
  </si>
  <si>
    <t>H819</t>
  </si>
  <si>
    <t>Transtornos não especificados da função vestibular</t>
  </si>
  <si>
    <t>H82</t>
  </si>
  <si>
    <t>Síndromes vertiginosas em doenças classificadas em outra parte</t>
  </si>
  <si>
    <t>H830</t>
  </si>
  <si>
    <t>H831</t>
  </si>
  <si>
    <t>Fístula do labirinto</t>
  </si>
  <si>
    <t>H832</t>
  </si>
  <si>
    <t>Disfunção do labirinto</t>
  </si>
  <si>
    <t>H833</t>
  </si>
  <si>
    <t>Efeitos do ruído sobre o ouvido interno</t>
  </si>
  <si>
    <t>H838</t>
  </si>
  <si>
    <t>Outros transtornos especificados do ouvido interno</t>
  </si>
  <si>
    <t>H839</t>
  </si>
  <si>
    <t>Transtorno não especificado do ouvido interno</t>
  </si>
  <si>
    <t>H900</t>
  </si>
  <si>
    <t>Perda de audição bilateral devida a transtorno de condução</t>
  </si>
  <si>
    <t>H901</t>
  </si>
  <si>
    <t>Perda de audição unilateral por transtorno de condução, sem restrição de audição contralateral</t>
  </si>
  <si>
    <t>H902</t>
  </si>
  <si>
    <t>Perda não especificada de audição devida a transtorno de condução</t>
  </si>
  <si>
    <t>H903</t>
  </si>
  <si>
    <t>Perda de audição bilateral neuro-sensorial</t>
  </si>
  <si>
    <t>H904</t>
  </si>
  <si>
    <t>Perda de audição unilateral neuro-sensorial, sem restrição de audição contralateral</t>
  </si>
  <si>
    <t>H905</t>
  </si>
  <si>
    <t>Perda de audição neuro-sensorial não especificada</t>
  </si>
  <si>
    <t>H906</t>
  </si>
  <si>
    <t>Perda de audição bilateral mista, de condução e neuro-sensorial</t>
  </si>
  <si>
    <t>H907</t>
  </si>
  <si>
    <t>Perda de audição unilateral mista, de condução e neuro-sensorial, sem restrição de audição contralateral</t>
  </si>
  <si>
    <t>H908</t>
  </si>
  <si>
    <t>Perda de audição mista, de condução e neuro-sensorial, não especificada</t>
  </si>
  <si>
    <t>H910</t>
  </si>
  <si>
    <t>Perda de audição ototóxica</t>
  </si>
  <si>
    <t>H911</t>
  </si>
  <si>
    <t>Presbiacusia</t>
  </si>
  <si>
    <t>H912</t>
  </si>
  <si>
    <t>Perda de audição súbita idiopática</t>
  </si>
  <si>
    <t>H913</t>
  </si>
  <si>
    <t>Surdo-mudez não classificada em outra parte</t>
  </si>
  <si>
    <t>H918</t>
  </si>
  <si>
    <t>Outras perdas de audição especificadas</t>
  </si>
  <si>
    <t>H919</t>
  </si>
  <si>
    <t>Perda não especificada de audição</t>
  </si>
  <si>
    <t>H920</t>
  </si>
  <si>
    <t>H921</t>
  </si>
  <si>
    <t>Otorréia</t>
  </si>
  <si>
    <t>H922</t>
  </si>
  <si>
    <t>Otorragia</t>
  </si>
  <si>
    <t>H930</t>
  </si>
  <si>
    <t>Transtornos degenerativos e vasculares do ouvido</t>
  </si>
  <si>
    <t>H931</t>
  </si>
  <si>
    <t>Tinnitus</t>
  </si>
  <si>
    <t>H932</t>
  </si>
  <si>
    <t>Outras percepções auditivas anormais</t>
  </si>
  <si>
    <t>H933</t>
  </si>
  <si>
    <t>Transtornos do nervo acústico</t>
  </si>
  <si>
    <t>H938</t>
  </si>
  <si>
    <t>Outros transtornos especificados do ouvido</t>
  </si>
  <si>
    <t>H939</t>
  </si>
  <si>
    <t>Transtorno não especificado do ouvido</t>
  </si>
  <si>
    <t>H940</t>
  </si>
  <si>
    <t>Neurite acústica em doenças infecciosas e parasitárias classificadas em outra parte</t>
  </si>
  <si>
    <t>H948</t>
  </si>
  <si>
    <t>Outros transtornos especificados do ouvido em doenças classificadas em outra parte</t>
  </si>
  <si>
    <t>H950</t>
  </si>
  <si>
    <t>Colesteatoma recorrente da cavidade pós-mastoidectomia</t>
  </si>
  <si>
    <t>H951</t>
  </si>
  <si>
    <t>Outros transtornos conseqüentes à mastoidectomia</t>
  </si>
  <si>
    <t>H958</t>
  </si>
  <si>
    <t>Outros transtornos do ouvido e da apófise mastóide pós-procedimento</t>
  </si>
  <si>
    <t>H959</t>
  </si>
  <si>
    <t>Transtorno não especificado do ouvido e da apófise mastóide pós-procedimento</t>
  </si>
  <si>
    <t>Febre reumática sem menção de comprometimento do coração</t>
  </si>
  <si>
    <t>I010</t>
  </si>
  <si>
    <t>Pericardite reumática aguda</t>
  </si>
  <si>
    <t>I011</t>
  </si>
  <si>
    <t>Endocardite reumática aguda</t>
  </si>
  <si>
    <t>I012</t>
  </si>
  <si>
    <t>I018</t>
  </si>
  <si>
    <t>Outras formas de doença cardíaca reumática aguda</t>
  </si>
  <si>
    <t>I019</t>
  </si>
  <si>
    <t>Doença cardíaca reumática aguda não especificada</t>
  </si>
  <si>
    <t>I020</t>
  </si>
  <si>
    <t>Coréia reumática com comprometimento cardíaco</t>
  </si>
  <si>
    <t>I029</t>
  </si>
  <si>
    <t>Coréia reumática sem comprometimento cardíaco</t>
  </si>
  <si>
    <t>I050</t>
  </si>
  <si>
    <t>I051</t>
  </si>
  <si>
    <t>Insuficiência mitral reumática</t>
  </si>
  <si>
    <t>I052</t>
  </si>
  <si>
    <t>Estenose mitral com insuficiência</t>
  </si>
  <si>
    <t>I058</t>
  </si>
  <si>
    <t>Outras doenças da valva mitral</t>
  </si>
  <si>
    <t>I059</t>
  </si>
  <si>
    <t>Doença não especificada da valva mitral</t>
  </si>
  <si>
    <t>I060</t>
  </si>
  <si>
    <t>Estenose aórtica reumática</t>
  </si>
  <si>
    <t>I061</t>
  </si>
  <si>
    <t>Insuficiência aórtica reumática</t>
  </si>
  <si>
    <t>I062</t>
  </si>
  <si>
    <t>Estenose aórtica reumática com insuficiência</t>
  </si>
  <si>
    <t>I068</t>
  </si>
  <si>
    <t>Outras doenças reumáticas da valva aórtica</t>
  </si>
  <si>
    <t>I069</t>
  </si>
  <si>
    <t>Doença reumática da valva aórtica, não especificada</t>
  </si>
  <si>
    <t>I070</t>
  </si>
  <si>
    <t>I071</t>
  </si>
  <si>
    <t>I072</t>
  </si>
  <si>
    <t>Estenose tricúspide com insuficiência</t>
  </si>
  <si>
    <t>I078</t>
  </si>
  <si>
    <t>Outras doenças da valva tricúspide</t>
  </si>
  <si>
    <t>I079</t>
  </si>
  <si>
    <t>Doença não especificada da valva tricúspide</t>
  </si>
  <si>
    <t>I080</t>
  </si>
  <si>
    <t>Transtornos de valvas mitral e aórtica</t>
  </si>
  <si>
    <t>I081</t>
  </si>
  <si>
    <t>Transtornos de ambas as valvas mitral e tricúspide</t>
  </si>
  <si>
    <t>I082</t>
  </si>
  <si>
    <t>Transtornos de ambas as valvas aórtica e tricúspide</t>
  </si>
  <si>
    <t>I083</t>
  </si>
  <si>
    <t>Transtornos das valvas mitral, aórtica e tricúspide</t>
  </si>
  <si>
    <t>I088</t>
  </si>
  <si>
    <t>Outras doenças de múltiplas valvas</t>
  </si>
  <si>
    <t>I089</t>
  </si>
  <si>
    <t>Doença não especificada de múltiplas valvas</t>
  </si>
  <si>
    <t>I090</t>
  </si>
  <si>
    <t>I091</t>
  </si>
  <si>
    <t>Doenças reumáticas do endocárdio, valva não especificada</t>
  </si>
  <si>
    <t>I092</t>
  </si>
  <si>
    <t>Pericardite reumática crônica</t>
  </si>
  <si>
    <t>I098</t>
  </si>
  <si>
    <t>Outras doenças reumáticas especificadas do coração</t>
  </si>
  <si>
    <t>I099</t>
  </si>
  <si>
    <t>Doença cardíaca reumática não especificada</t>
  </si>
  <si>
    <t>Hipertensão essencial (primária)</t>
  </si>
  <si>
    <t>I110</t>
  </si>
  <si>
    <t>Doença cardíaca hipertensiva com insuficiência cardíaca (congestiva)</t>
  </si>
  <si>
    <t>I119</t>
  </si>
  <si>
    <t>Doença cardíaca hipertensiva sem insuficiência cardíaca (congestiva)</t>
  </si>
  <si>
    <t>I120</t>
  </si>
  <si>
    <t>Doença renal hipertensiva com insuficiência renal</t>
  </si>
  <si>
    <t>I129</t>
  </si>
  <si>
    <t>Doença renal hipertensiva sem insuficiência renal</t>
  </si>
  <si>
    <t>I130</t>
  </si>
  <si>
    <t>Doença cardíaca e renal hipertensiva com insuficiência cardíaca (congestiva)</t>
  </si>
  <si>
    <t>I131</t>
  </si>
  <si>
    <t>Doença cardíaca e renal hipertensiva com insuficiência renal</t>
  </si>
  <si>
    <t>I132</t>
  </si>
  <si>
    <t>Doença cardíaca e renal hipertensiva com insuficiência cardíaca (congestiva) e insuficiência renal</t>
  </si>
  <si>
    <t>I139</t>
  </si>
  <si>
    <t>Doença cardíaca e renal hipertensiva, não especificada</t>
  </si>
  <si>
    <t>I150</t>
  </si>
  <si>
    <t>Hipertensão renovascular</t>
  </si>
  <si>
    <t>I151</t>
  </si>
  <si>
    <t>Hipertensão secundária a outras afecções renais</t>
  </si>
  <si>
    <t>I152</t>
  </si>
  <si>
    <t>Hipertensão secundária a afecções endócrinas</t>
  </si>
  <si>
    <t>I158</t>
  </si>
  <si>
    <t>Outras formas de hipertensão secundária</t>
  </si>
  <si>
    <t>I159</t>
  </si>
  <si>
    <t>Hipertensão secundária, não especificada</t>
  </si>
  <si>
    <t>I200</t>
  </si>
  <si>
    <t>I201</t>
  </si>
  <si>
    <t>Angina pectoris com espasmo documentado</t>
  </si>
  <si>
    <t>I208</t>
  </si>
  <si>
    <t>Outras formas de angina pectoris</t>
  </si>
  <si>
    <t>I209</t>
  </si>
  <si>
    <t>Angina pectoris, não especificada</t>
  </si>
  <si>
    <t>I210</t>
  </si>
  <si>
    <t>Infarto agudo transmural da parede anterior do miocárdio</t>
  </si>
  <si>
    <t>I211</t>
  </si>
  <si>
    <t>Infarto agudo transmural da parede inferior do miocárdio</t>
  </si>
  <si>
    <t>I212</t>
  </si>
  <si>
    <t>Infarto agudo transmural do miocárdio de outras localizações</t>
  </si>
  <si>
    <t>I213</t>
  </si>
  <si>
    <t>Infarto agudo transmural do miocárdio, de localização não especificada</t>
  </si>
  <si>
    <t>I214</t>
  </si>
  <si>
    <t>Infarto agudo subendocárdico do miocárdio</t>
  </si>
  <si>
    <t>I219</t>
  </si>
  <si>
    <t>Infarto agudo do miocárdio não especificado</t>
  </si>
  <si>
    <t>I220</t>
  </si>
  <si>
    <t>Infarto do miocárdio recorrente da parede anterior</t>
  </si>
  <si>
    <t>I221</t>
  </si>
  <si>
    <t>Infarto do miocárdio recorrente da parede inferior</t>
  </si>
  <si>
    <t>I228</t>
  </si>
  <si>
    <t>Infarto do miocárdio recorrente de outras localizações</t>
  </si>
  <si>
    <t>I229</t>
  </si>
  <si>
    <t>Infarto do miocárdio recorrente de localização não especificada</t>
  </si>
  <si>
    <t>I230</t>
  </si>
  <si>
    <t>Hemopericárdio como complicação atual subseqüente ao infarto agudo do miocárdio</t>
  </si>
  <si>
    <t>I231</t>
  </si>
  <si>
    <t>Comunicação interatrial como complicação atual subseqüente ao infarto agudo do miocárdio</t>
  </si>
  <si>
    <t>I232</t>
  </si>
  <si>
    <t>Comunicação interventricular como complicação atual subseqüente ao infarto agudo do miocárdio</t>
  </si>
  <si>
    <t>I233</t>
  </si>
  <si>
    <t>Ruptura da parede do coração sem ocorrência de hemopericárdio como complicação atual subseqüente ao infarto agudo do miocárdio</t>
  </si>
  <si>
    <t>I234</t>
  </si>
  <si>
    <t>Ruptura de cordoalhas tendíneas como complicação atual subseqüente ao infarto agudo do miocárdio</t>
  </si>
  <si>
    <t>I235</t>
  </si>
  <si>
    <t>Ruptura de músculos papilares como complicação atual subseqüente ao infarto agudo do miocárdio</t>
  </si>
  <si>
    <t>I236</t>
  </si>
  <si>
    <t>Trombose de átrio, aurícula e ventrículo como complicação atual subseqüente ao infarto agudo do miocárdio</t>
  </si>
  <si>
    <t>I238</t>
  </si>
  <si>
    <t>Outras complicações atuais subseqüentes ao infarto agudo do miocárdio</t>
  </si>
  <si>
    <t>I240</t>
  </si>
  <si>
    <t>Trombose coronária que não resulta em infarto do miocárdio</t>
  </si>
  <si>
    <t>I241</t>
  </si>
  <si>
    <t>I248</t>
  </si>
  <si>
    <t>Outras formas de doença isquêmica aguda do coração</t>
  </si>
  <si>
    <t>I249</t>
  </si>
  <si>
    <t>Doença isquêmica aguda do coração não especificada</t>
  </si>
  <si>
    <t>I250</t>
  </si>
  <si>
    <t>Doença cardiovascular aterosclerótica, descrita desta maneira</t>
  </si>
  <si>
    <t>I251</t>
  </si>
  <si>
    <t>Doença aterosclerótica do coração</t>
  </si>
  <si>
    <t>I252</t>
  </si>
  <si>
    <t>Infarto antigo do miocárdio</t>
  </si>
  <si>
    <t>I253</t>
  </si>
  <si>
    <t>Aneurisma cardíaco</t>
  </si>
  <si>
    <t>I254</t>
  </si>
  <si>
    <t>Aneurisma de artéria coronária</t>
  </si>
  <si>
    <t>I255</t>
  </si>
  <si>
    <t>I256</t>
  </si>
  <si>
    <t>Isquemia miocárdica silenciosa</t>
  </si>
  <si>
    <t>I258</t>
  </si>
  <si>
    <t>Outras formas de doença isquêmica crônica do coração</t>
  </si>
  <si>
    <t>I259</t>
  </si>
  <si>
    <t>Doença isquêmica crônica do coração não especificada</t>
  </si>
  <si>
    <t>I260</t>
  </si>
  <si>
    <t>Embolia pulmonar com menção de cor pulmonale agudo</t>
  </si>
  <si>
    <t>I269</t>
  </si>
  <si>
    <t>Embolia pulmonar sem menção de cor pulmonale agudo</t>
  </si>
  <si>
    <t>I270</t>
  </si>
  <si>
    <t>Hipertensão pulmonar primária</t>
  </si>
  <si>
    <t>I271</t>
  </si>
  <si>
    <t>Cardiopatia cifoescoliótica</t>
  </si>
  <si>
    <t>I272</t>
  </si>
  <si>
    <t>Outra hipertensão pulmonar secundária</t>
  </si>
  <si>
    <t>I278</t>
  </si>
  <si>
    <t>Outras doenças pulmonares do coração especificadas</t>
  </si>
  <si>
    <t>I279</t>
  </si>
  <si>
    <t>Cardiopatia pulmonar não especificada</t>
  </si>
  <si>
    <t>I280</t>
  </si>
  <si>
    <t>Fístula arteriovenosa de vasos pulmonares</t>
  </si>
  <si>
    <t>I281</t>
  </si>
  <si>
    <t>Aneurisma da artéria pulmonar</t>
  </si>
  <si>
    <t>I288</t>
  </si>
  <si>
    <t>Outras doenças especificadas dos vasos pulmonares</t>
  </si>
  <si>
    <t>I289</t>
  </si>
  <si>
    <t>Doença não especificada dos vasos pulmonares</t>
  </si>
  <si>
    <t>I300</t>
  </si>
  <si>
    <t>Pericardite aguda idiopática não específica</t>
  </si>
  <si>
    <t>I301</t>
  </si>
  <si>
    <t>Pericardite infecciosa</t>
  </si>
  <si>
    <t>I308</t>
  </si>
  <si>
    <t>Outras formas de pericardite aguda</t>
  </si>
  <si>
    <t>I309</t>
  </si>
  <si>
    <t>Pericardite aguda não especificada</t>
  </si>
  <si>
    <t>I310</t>
  </si>
  <si>
    <t>Pericardite adesiva crônica</t>
  </si>
  <si>
    <t>I311</t>
  </si>
  <si>
    <t>Pericardite constritiva crônica</t>
  </si>
  <si>
    <t>I312</t>
  </si>
  <si>
    <t>Hemopericárdio não classificado em outra parte</t>
  </si>
  <si>
    <t>I313</t>
  </si>
  <si>
    <t>Derrame pericárdico (não-inflamatório)</t>
  </si>
  <si>
    <t>I318</t>
  </si>
  <si>
    <t>Outras doenças especificadas do pericárdio</t>
  </si>
  <si>
    <t>I319</t>
  </si>
  <si>
    <t>Doença não especificada do pericárdio</t>
  </si>
  <si>
    <t>I320</t>
  </si>
  <si>
    <t>Pericardite em doenças bacterianas classificadas em outra parte</t>
  </si>
  <si>
    <t>I321</t>
  </si>
  <si>
    <t>Pericardite em outras doenças infecciosas e parasitárias classificadas em outra parte</t>
  </si>
  <si>
    <t>I328</t>
  </si>
  <si>
    <t>Pericardite em outras doenças classificadas em outra parte</t>
  </si>
  <si>
    <t>I330</t>
  </si>
  <si>
    <t>Endocardite infecciosa aguda e subaguda</t>
  </si>
  <si>
    <t>I339</t>
  </si>
  <si>
    <t>Endocardite aguda não especificada</t>
  </si>
  <si>
    <t>I340</t>
  </si>
  <si>
    <t>Insuficiência (da valva) mitral</t>
  </si>
  <si>
    <t>I341</t>
  </si>
  <si>
    <t>Prolapso (da valva) mitral</t>
  </si>
  <si>
    <t>I342</t>
  </si>
  <si>
    <t>Estenose (da valva) mitral, não-reumática</t>
  </si>
  <si>
    <t>I348</t>
  </si>
  <si>
    <t>Outros transtornos não-reumáticos da valva mitral</t>
  </si>
  <si>
    <t>I349</t>
  </si>
  <si>
    <t>Transtornos não-reumáticos da valva mitral, não especificados</t>
  </si>
  <si>
    <t>I350</t>
  </si>
  <si>
    <t>Estenose (da valva) aórtica</t>
  </si>
  <si>
    <t>I351</t>
  </si>
  <si>
    <t>Insuficiência (da valva) aórtica</t>
  </si>
  <si>
    <t>I352</t>
  </si>
  <si>
    <t>Estenose (da valva) aórtica com insuficiência</t>
  </si>
  <si>
    <t>I358</t>
  </si>
  <si>
    <t>Outros transtornos da valva aórtica</t>
  </si>
  <si>
    <t>I359</t>
  </si>
  <si>
    <t>Transtornos não especificados da valva aórtica</t>
  </si>
  <si>
    <t>I360</t>
  </si>
  <si>
    <t>Estenose (da valva) tricúspide não-reumática</t>
  </si>
  <si>
    <t>I361</t>
  </si>
  <si>
    <t>Insuficiência (da valva) tricúspide não-reumática</t>
  </si>
  <si>
    <t>I362</t>
  </si>
  <si>
    <t>Estenose (da valva) tricúspide com insuficiência, não-reumática</t>
  </si>
  <si>
    <t>I368</t>
  </si>
  <si>
    <t>Outros transtornos não-reumáticos da valva tricúspide</t>
  </si>
  <si>
    <t>I369</t>
  </si>
  <si>
    <t>Transtornos não-reumáticos da valva tricúspide, não especificados</t>
  </si>
  <si>
    <t>I370</t>
  </si>
  <si>
    <t>Estenose da valva pulmonar</t>
  </si>
  <si>
    <t>I371</t>
  </si>
  <si>
    <t>Insuficiência da valva pulmonar</t>
  </si>
  <si>
    <t>I372</t>
  </si>
  <si>
    <t>Estenose da valva pulmonar com insuficiência</t>
  </si>
  <si>
    <t>I378</t>
  </si>
  <si>
    <t>Outros transtornos da valva pulmonar</t>
  </si>
  <si>
    <t>I379</t>
  </si>
  <si>
    <t>Transtornos não especificados da valva pulmonar</t>
  </si>
  <si>
    <t>I38</t>
  </si>
  <si>
    <t>Endocardite de valva não especificada</t>
  </si>
  <si>
    <t>I390</t>
  </si>
  <si>
    <t>Transtornos da valva mitral em doenças classificadas em outra parte</t>
  </si>
  <si>
    <t>I391</t>
  </si>
  <si>
    <t>Transtornos da valva aórtica em doenças classificadas em outra parte</t>
  </si>
  <si>
    <t>I392</t>
  </si>
  <si>
    <t>Transtornos da valva tricúspide em doenças classificadas em outra parte</t>
  </si>
  <si>
    <t>I393</t>
  </si>
  <si>
    <t>Transtornos da valva pulmonar em doenças classificadas em outra parte</t>
  </si>
  <si>
    <t>I394</t>
  </si>
  <si>
    <t>Transtornos de múltiplas valvas em doenças classificadas em outra parte</t>
  </si>
  <si>
    <t>I398</t>
  </si>
  <si>
    <t>Endocardite, de valva não especificada, em doenças classificadas em outra parte</t>
  </si>
  <si>
    <t>I400</t>
  </si>
  <si>
    <t>Miocardite infecciosa</t>
  </si>
  <si>
    <t>I401</t>
  </si>
  <si>
    <t>Miocardite isolada</t>
  </si>
  <si>
    <t>I408</t>
  </si>
  <si>
    <t>Outras miocardites agudas</t>
  </si>
  <si>
    <t>I409</t>
  </si>
  <si>
    <t>Miocardite aguda não especificada</t>
  </si>
  <si>
    <t>I410</t>
  </si>
  <si>
    <t>Miocardite em doenças bacterianas classificadas em outra parte</t>
  </si>
  <si>
    <t>I411</t>
  </si>
  <si>
    <t>Miocardite em doenças virais classificadas em outra parte</t>
  </si>
  <si>
    <t>I412</t>
  </si>
  <si>
    <t>Miocardite em outras doenças infecciosas e parasitárias classificadas em outra parte</t>
  </si>
  <si>
    <t>I418</t>
  </si>
  <si>
    <t>Miocardite em outras doenças classificadas em outra parte</t>
  </si>
  <si>
    <t>I420</t>
  </si>
  <si>
    <t>Cardiomiopatia dilatada</t>
  </si>
  <si>
    <t>I421</t>
  </si>
  <si>
    <t>Cardiomiopatia obstrutiva hipertrófica</t>
  </si>
  <si>
    <t>I422</t>
  </si>
  <si>
    <t>Outras cardiomiopatias hipertróficas</t>
  </si>
  <si>
    <t>I423</t>
  </si>
  <si>
    <t>Doença endomiocárdica (eosinofílica)</t>
  </si>
  <si>
    <t>I424</t>
  </si>
  <si>
    <t>Fibroelastose endocárdica</t>
  </si>
  <si>
    <t>I425</t>
  </si>
  <si>
    <t>Outras cardiomiopatias restritivas</t>
  </si>
  <si>
    <t>I426</t>
  </si>
  <si>
    <t>Cardiomiopatia alcoólica</t>
  </si>
  <si>
    <t>I427</t>
  </si>
  <si>
    <t>Cardiomiopatia devida a drogas e outros agentes externos</t>
  </si>
  <si>
    <t>I428</t>
  </si>
  <si>
    <t>Outras cardiomiopatias</t>
  </si>
  <si>
    <t>I429</t>
  </si>
  <si>
    <t>Cardiomiopatia não especificada</t>
  </si>
  <si>
    <t>I430</t>
  </si>
  <si>
    <t>Cardiomiopatia em doenças infecciosas e parasitárias classificadas em outra parte</t>
  </si>
  <si>
    <t>I431</t>
  </si>
  <si>
    <t>Cardiomiopatia em doenças metabólicas</t>
  </si>
  <si>
    <t>I432</t>
  </si>
  <si>
    <t>Cardiomiopatia em doenças nutricionais</t>
  </si>
  <si>
    <t>I438</t>
  </si>
  <si>
    <t>Cardiomiopatia em outras doenças classificadas em outra parte</t>
  </si>
  <si>
    <t>I440</t>
  </si>
  <si>
    <t>Bloqueio atrioventricular de primeiro grau</t>
  </si>
  <si>
    <t>I441</t>
  </si>
  <si>
    <t>Bloqueio atrioventricular de segundo grau</t>
  </si>
  <si>
    <t>I442</t>
  </si>
  <si>
    <t>Bloqueio atrioventricular total</t>
  </si>
  <si>
    <t>I443</t>
  </si>
  <si>
    <t>Outras formas de bloqueio atrioventricular e as não especificadas</t>
  </si>
  <si>
    <t>I444</t>
  </si>
  <si>
    <t>Bloqueio do fascículo anterior esquerdo</t>
  </si>
  <si>
    <t>I445</t>
  </si>
  <si>
    <t>Bloqueio do fascículo posterior esquerdo</t>
  </si>
  <si>
    <t>I446</t>
  </si>
  <si>
    <t>Outras formas de bloqueio fascicular e as não especificadas</t>
  </si>
  <si>
    <t>I447</t>
  </si>
  <si>
    <t>Bloqueio de ramo esquerdo não especificado</t>
  </si>
  <si>
    <t>I450</t>
  </si>
  <si>
    <t>Bloqueio fascicular direito</t>
  </si>
  <si>
    <t>I451</t>
  </si>
  <si>
    <t>Outras formas de bloqueio de ramo direito e as não especificadas</t>
  </si>
  <si>
    <t>I452</t>
  </si>
  <si>
    <t>Bloqueio bifascicular</t>
  </si>
  <si>
    <t>I453</t>
  </si>
  <si>
    <t>Bloqueio trifascicular</t>
  </si>
  <si>
    <t>I454</t>
  </si>
  <si>
    <t>Bloqueio intraventricular não específico</t>
  </si>
  <si>
    <t>I455</t>
  </si>
  <si>
    <t>Outras formas especificadas de bloqueio cardíaco</t>
  </si>
  <si>
    <t>I456</t>
  </si>
  <si>
    <t>I458</t>
  </si>
  <si>
    <t>Outros transtornos especificados da condução</t>
  </si>
  <si>
    <t>I459</t>
  </si>
  <si>
    <t>Transtorno de condução não especificado</t>
  </si>
  <si>
    <t>I460</t>
  </si>
  <si>
    <t>Parada cardíaca com ressuscitação bem sucedida</t>
  </si>
  <si>
    <t>I461</t>
  </si>
  <si>
    <t>Morte súbita (de origem) cardíaca, descrita desta forma</t>
  </si>
  <si>
    <t>I469</t>
  </si>
  <si>
    <t>Parada cardíaca não especificada</t>
  </si>
  <si>
    <t>I470</t>
  </si>
  <si>
    <t>Arritmia ventricular por reentrada</t>
  </si>
  <si>
    <t>I471</t>
  </si>
  <si>
    <t>I472</t>
  </si>
  <si>
    <t>I479</t>
  </si>
  <si>
    <t>Taquicardia paroxística não especificada</t>
  </si>
  <si>
    <t>Flutter e fibrilação atrial</t>
  </si>
  <si>
    <t>I490</t>
  </si>
  <si>
    <t>Flutter e fibrilação ventricular</t>
  </si>
  <si>
    <t>I491</t>
  </si>
  <si>
    <t>Despolarização atrial prematura</t>
  </si>
  <si>
    <t>I492</t>
  </si>
  <si>
    <t>Despolarização juncional prematura</t>
  </si>
  <si>
    <t>I493</t>
  </si>
  <si>
    <t>Despolarização ventricular prematura</t>
  </si>
  <si>
    <t>I494</t>
  </si>
  <si>
    <t>Outras formas de despolarização prematura e as não especificadas</t>
  </si>
  <si>
    <t>I495</t>
  </si>
  <si>
    <t>I498</t>
  </si>
  <si>
    <t>Outras arritmias cardíacas especificadas</t>
  </si>
  <si>
    <t>I499</t>
  </si>
  <si>
    <t>Arritmia cardíaca não especificada</t>
  </si>
  <si>
    <t>I500</t>
  </si>
  <si>
    <t>Insuficiência cardíaca congestiva</t>
  </si>
  <si>
    <t>I501</t>
  </si>
  <si>
    <t>Insuficiência ventricular esquerda</t>
  </si>
  <si>
    <t>I509</t>
  </si>
  <si>
    <t>Insuficiência cardíaca não especificada</t>
  </si>
  <si>
    <t>I510</t>
  </si>
  <si>
    <t>Defeito adquirido de septo cardíaco</t>
  </si>
  <si>
    <t>I511</t>
  </si>
  <si>
    <t>Ruptura de cordoalha tendínea, não classificada em outra parte</t>
  </si>
  <si>
    <t>I512</t>
  </si>
  <si>
    <t>Ruptura de músculo papilar, não classificada em outra parte</t>
  </si>
  <si>
    <t>I513</t>
  </si>
  <si>
    <t>Trombose intracardíaca, não classificada em outra parte</t>
  </si>
  <si>
    <t>I514</t>
  </si>
  <si>
    <t>Miocardite não especificada</t>
  </si>
  <si>
    <t>I515</t>
  </si>
  <si>
    <t>Degeneração miocárdica</t>
  </si>
  <si>
    <t>I516</t>
  </si>
  <si>
    <t>Doença cardiovascular não especificada</t>
  </si>
  <si>
    <t>I517</t>
  </si>
  <si>
    <t>Cardiomegalia</t>
  </si>
  <si>
    <t>I518</t>
  </si>
  <si>
    <t>Outras doenças mal definidas do coração</t>
  </si>
  <si>
    <t>I519</t>
  </si>
  <si>
    <t>Doença não especificada do coração</t>
  </si>
  <si>
    <t>I520</t>
  </si>
  <si>
    <t>Outras afecções cardíacas em doenças bacterianas classificadas em outra parte</t>
  </si>
  <si>
    <t>I521</t>
  </si>
  <si>
    <t>Outras afecções cardíacas em outras doenças infecciosas e parasitárias classificadas em outra parte</t>
  </si>
  <si>
    <t>I528</t>
  </si>
  <si>
    <t>Outras afecções cardíacas em outras doenças classificadas em outra parte</t>
  </si>
  <si>
    <t>I600</t>
  </si>
  <si>
    <t>Hemorragia subaracnóide proveniente do sifão e da bifurcação da carótida</t>
  </si>
  <si>
    <t>I601</t>
  </si>
  <si>
    <t>Hemorragia subaracnóide proveniente da artéria cerebral média</t>
  </si>
  <si>
    <t>I602</t>
  </si>
  <si>
    <t>Hemorragia subaracnóide proveniente da artéria comunicante anterior</t>
  </si>
  <si>
    <t>I603</t>
  </si>
  <si>
    <t>Hemorragia subaracnóide proveniente da artéria comunicante posterior</t>
  </si>
  <si>
    <t>I604</t>
  </si>
  <si>
    <t>Hemorragia subaracnóide proveniente da artéria basilar</t>
  </si>
  <si>
    <t>I605</t>
  </si>
  <si>
    <t>Hemorragia subaracnóide proveniente da artéria vertebral</t>
  </si>
  <si>
    <t>I606</t>
  </si>
  <si>
    <t>Hemorragia subaracnóide proveniente de outras artérias intracranianas</t>
  </si>
  <si>
    <t>I607</t>
  </si>
  <si>
    <t>Hemorragia subaracnóide proveniente de artéria intracraniana não especificada</t>
  </si>
  <si>
    <t>I608</t>
  </si>
  <si>
    <t>Outras hemorragias subaracnóides</t>
  </si>
  <si>
    <t>I609</t>
  </si>
  <si>
    <t>Hemorragia subaracnóide não especificada</t>
  </si>
  <si>
    <t>I610</t>
  </si>
  <si>
    <t>Hemorragia intracerebral hemisférica subcortical</t>
  </si>
  <si>
    <t>I611</t>
  </si>
  <si>
    <t>Hemorragia intracerebral hemisférica cortical</t>
  </si>
  <si>
    <t>I612</t>
  </si>
  <si>
    <t>Hemorragia intracerebral hemisférica não especificada</t>
  </si>
  <si>
    <t>I613</t>
  </si>
  <si>
    <t>Hemorragia intracerebral do tronco cerebral</t>
  </si>
  <si>
    <t>I614</t>
  </si>
  <si>
    <t>Hemorragia intracerebral cerebelar</t>
  </si>
  <si>
    <t>I615</t>
  </si>
  <si>
    <t>Hemorragia intracerebral intraventricular</t>
  </si>
  <si>
    <t>I616</t>
  </si>
  <si>
    <t>Hemorragia intracerebral de múltiplas localizações</t>
  </si>
  <si>
    <t>I618</t>
  </si>
  <si>
    <t>Outras hemorragias intracerebrais</t>
  </si>
  <si>
    <t>I619</t>
  </si>
  <si>
    <t>Hemorragia intracerebral não especificada</t>
  </si>
  <si>
    <t>I620</t>
  </si>
  <si>
    <t>Hemorragia subdural (aguda) (não-traumática)</t>
  </si>
  <si>
    <t>I621</t>
  </si>
  <si>
    <t>Hemorragia extradural não-traumática</t>
  </si>
  <si>
    <t>I629</t>
  </si>
  <si>
    <t>Hemorragia intracraniana (não-traumática) não especificada</t>
  </si>
  <si>
    <t>I630</t>
  </si>
  <si>
    <t>Infarto cerebral devido a trombose de artérias pré-cerebrais</t>
  </si>
  <si>
    <t>I631</t>
  </si>
  <si>
    <t>Infarto cerebral devido a embolia de artérias pré-cerebrais</t>
  </si>
  <si>
    <t>I632</t>
  </si>
  <si>
    <t>Infarto cerebral devido a oclusão ou estenose não especificadas de artérias pré-cerebrais</t>
  </si>
  <si>
    <t>I633</t>
  </si>
  <si>
    <t>Infarto cerebral devido a trombose de artérias cerebrais</t>
  </si>
  <si>
    <t>I634</t>
  </si>
  <si>
    <t>Infarto cerebral devido a embolia de artérias cerebrais</t>
  </si>
  <si>
    <t>I635</t>
  </si>
  <si>
    <t>Infarto cerebral devido a oclusão ou estenose não especificadas de artérias cerebrais</t>
  </si>
  <si>
    <t>I636</t>
  </si>
  <si>
    <t>Infarto cerebral devido a trombose venosa cerebral não-piogênica</t>
  </si>
  <si>
    <t>I638</t>
  </si>
  <si>
    <t>Outros infartos cerebrais</t>
  </si>
  <si>
    <t>I639</t>
  </si>
  <si>
    <t>Infarto cerebral não especificado</t>
  </si>
  <si>
    <t>Acidente vascular cerebral, não especificado como hemorrágico ou isquêmico</t>
  </si>
  <si>
    <t>I650</t>
  </si>
  <si>
    <t>Oclusão e estenose da artéria vertebral</t>
  </si>
  <si>
    <t>I651</t>
  </si>
  <si>
    <t>Oclusão e estenose da artéria basilar</t>
  </si>
  <si>
    <t>I652</t>
  </si>
  <si>
    <t>Oclusão e estenose da artéria carótida</t>
  </si>
  <si>
    <t>I653</t>
  </si>
  <si>
    <t>Oclusão e estenose de artérias pré-cerebrais múltiplas e bilaterais</t>
  </si>
  <si>
    <t>I658</t>
  </si>
  <si>
    <t>Oclusão e estenose de outra artéria pré-cerebral</t>
  </si>
  <si>
    <t>I659</t>
  </si>
  <si>
    <t>Oclusão e estenose de artérias pré-cerebrais não especificadas</t>
  </si>
  <si>
    <t>I660</t>
  </si>
  <si>
    <t>Oclusão e estenose da artéria cerebral média</t>
  </si>
  <si>
    <t>I661</t>
  </si>
  <si>
    <t>Oclusão e estenose da artéria cerebral anterior</t>
  </si>
  <si>
    <t>I662</t>
  </si>
  <si>
    <t>Oclusão e estenose da artéria cerebral posterior</t>
  </si>
  <si>
    <t>I663</t>
  </si>
  <si>
    <t>Oclusão e estenose de artérias cerebelares</t>
  </si>
  <si>
    <t>I664</t>
  </si>
  <si>
    <t>Oclusão e estenose de artérias cerebrais, múltiplas e bilaterais</t>
  </si>
  <si>
    <t>I668</t>
  </si>
  <si>
    <t>Oclusão e estenose de outra artéria cerebral</t>
  </si>
  <si>
    <t>I669</t>
  </si>
  <si>
    <t>Oclusão e estenose de artéria cerebral não especificada</t>
  </si>
  <si>
    <t>I670</t>
  </si>
  <si>
    <t>Dissecção de artérias cerebrais, sem ruptura</t>
  </si>
  <si>
    <t>I671</t>
  </si>
  <si>
    <t>Aneurisma cerebral não-roto</t>
  </si>
  <si>
    <t>I672</t>
  </si>
  <si>
    <t>Aterosclerose cerebral</t>
  </si>
  <si>
    <t>I673</t>
  </si>
  <si>
    <t>Leucoencefalopatia vascular progressiva</t>
  </si>
  <si>
    <t>I674</t>
  </si>
  <si>
    <t>I675</t>
  </si>
  <si>
    <t>Doença de Moyamoya</t>
  </si>
  <si>
    <t>I676</t>
  </si>
  <si>
    <t>Trombose não-piogênica do sistema venoso intracraniano</t>
  </si>
  <si>
    <t>I677</t>
  </si>
  <si>
    <t>Arterite cerebral não classificada em outra parte</t>
  </si>
  <si>
    <t>I678</t>
  </si>
  <si>
    <t>Outras doenças cerebrovasculares especificadas</t>
  </si>
  <si>
    <t>I679</t>
  </si>
  <si>
    <t>Doença cerebrovascular não especificada</t>
  </si>
  <si>
    <t>I680</t>
  </si>
  <si>
    <t>Angiopatia cerebral amiloidótica</t>
  </si>
  <si>
    <t>I681</t>
  </si>
  <si>
    <t>Arterite cerebral em doenças infecciosas e parasitárias</t>
  </si>
  <si>
    <t>I682</t>
  </si>
  <si>
    <t>Arterite cerebral em outras doenças classificadas em outra parte</t>
  </si>
  <si>
    <t>I688</t>
  </si>
  <si>
    <t>Outros transtornos cerebrovasculares em doenças classificadas em outra parte</t>
  </si>
  <si>
    <t>I690</t>
  </si>
  <si>
    <t>Seqüelas de hemorragia subaracnoídea</t>
  </si>
  <si>
    <t>I691</t>
  </si>
  <si>
    <t>Seqüelas de hemorragia intracerebral</t>
  </si>
  <si>
    <t>I692</t>
  </si>
  <si>
    <t>Seqüelas de outras hemorragias intracranianas não traumáticas</t>
  </si>
  <si>
    <t>I693</t>
  </si>
  <si>
    <t>Seqüelas de infarto cerebral</t>
  </si>
  <si>
    <t>I694</t>
  </si>
  <si>
    <t>Seqüelas de acidente vascular cerebral não especificado como hemorrágico ou isquêmico</t>
  </si>
  <si>
    <t>I698</t>
  </si>
  <si>
    <t>Seqüelas de outras doenças cerebrovasculares e das não especificadas</t>
  </si>
  <si>
    <t>I700</t>
  </si>
  <si>
    <t>Aterosclerose da aorta</t>
  </si>
  <si>
    <t>I701</t>
  </si>
  <si>
    <t>Aterosclerose da artéria renal</t>
  </si>
  <si>
    <t>I702</t>
  </si>
  <si>
    <t>Aterosclerose das artérias das extremidades</t>
  </si>
  <si>
    <t>I708</t>
  </si>
  <si>
    <t>Aterosclerose de outras artérias</t>
  </si>
  <si>
    <t>I709</t>
  </si>
  <si>
    <t>Aterosclerose generalizada e a não especificada</t>
  </si>
  <si>
    <t>I710</t>
  </si>
  <si>
    <t>Aneurisma dissecante da aorta [qualquer porção]</t>
  </si>
  <si>
    <t>I711</t>
  </si>
  <si>
    <t>Aneurisma da aorta torácica, roto</t>
  </si>
  <si>
    <t>I712</t>
  </si>
  <si>
    <t>Aneurisma da aorta torácica, sem menção de ruptura</t>
  </si>
  <si>
    <t>I713</t>
  </si>
  <si>
    <t>Aneurisma da aorta abdominal, roto</t>
  </si>
  <si>
    <t>I714</t>
  </si>
  <si>
    <t>Aneurisma da aorta abdominal, sem menção de ruptura</t>
  </si>
  <si>
    <t>I715</t>
  </si>
  <si>
    <t>Aneurisma da aorta tóraco-abdominal, roto</t>
  </si>
  <si>
    <t>I716</t>
  </si>
  <si>
    <t>Aneurisma da aorta toráco-abdominal, sem menção de ruptura</t>
  </si>
  <si>
    <t>I718</t>
  </si>
  <si>
    <t>Aneurisma da aorta de localização não especificada, roto</t>
  </si>
  <si>
    <t>I719</t>
  </si>
  <si>
    <t>Aneurisma aórtico de localização não especificada, sem menção de ruptura</t>
  </si>
  <si>
    <t>I720</t>
  </si>
  <si>
    <t>Aneurisma da artéria carótida</t>
  </si>
  <si>
    <t>I721</t>
  </si>
  <si>
    <t>Aneurisma de artéria dos membros superiores</t>
  </si>
  <si>
    <t>I722</t>
  </si>
  <si>
    <t>Aneurisma da artéria renal</t>
  </si>
  <si>
    <t>I723</t>
  </si>
  <si>
    <t>Aneurisma de artéria ilíaca</t>
  </si>
  <si>
    <t>I724</t>
  </si>
  <si>
    <t>Aneurisma de artéria dos membros inferiores</t>
  </si>
  <si>
    <t>I728</t>
  </si>
  <si>
    <t>Aneurisma de outras artérias especificadas</t>
  </si>
  <si>
    <t>I729</t>
  </si>
  <si>
    <t>Aneurisma de localização não especificada</t>
  </si>
  <si>
    <t>I730</t>
  </si>
  <si>
    <t>I731</t>
  </si>
  <si>
    <t>Tromboangeíte obliterante [doença de Buerger]</t>
  </si>
  <si>
    <t>I738</t>
  </si>
  <si>
    <t>Outras doenças vasculares periféricas especificadas</t>
  </si>
  <si>
    <t>I739</t>
  </si>
  <si>
    <t>Doenças vasculares periféricas não especificada</t>
  </si>
  <si>
    <t>I740</t>
  </si>
  <si>
    <t>Embolia e trombose da aorta abdominal</t>
  </si>
  <si>
    <t>I741</t>
  </si>
  <si>
    <t>Embolia e trombose de outras porções da aorta e das não especificadas</t>
  </si>
  <si>
    <t>I742</t>
  </si>
  <si>
    <t>Embolia e trombose de artérias dos membros superiores</t>
  </si>
  <si>
    <t>I743</t>
  </si>
  <si>
    <t>Embolia e trombose de artérias dos membros inferiores</t>
  </si>
  <si>
    <t>I744</t>
  </si>
  <si>
    <t>Embolia e trombose de artérias dos membros não especificadas</t>
  </si>
  <si>
    <t>I745</t>
  </si>
  <si>
    <t>Embolia e trombose da artéria ilíaca</t>
  </si>
  <si>
    <t>I748</t>
  </si>
  <si>
    <t>Embolia e trombose de outras artérias</t>
  </si>
  <si>
    <t>I749</t>
  </si>
  <si>
    <t>Embolia e trombose de artéria não especificada</t>
  </si>
  <si>
    <t>I770</t>
  </si>
  <si>
    <t>Fístula arteriovenosa adquirida</t>
  </si>
  <si>
    <t>I771</t>
  </si>
  <si>
    <t>Estenose de artéria</t>
  </si>
  <si>
    <t>I772</t>
  </si>
  <si>
    <t>Ruptura de artéria</t>
  </si>
  <si>
    <t>I773</t>
  </si>
  <si>
    <t>Displasia fibromuscular arterial</t>
  </si>
  <si>
    <t>I774</t>
  </si>
  <si>
    <t>Síndrome de compressão da artéria celíaca</t>
  </si>
  <si>
    <t>I775</t>
  </si>
  <si>
    <t>Necrose de artéria</t>
  </si>
  <si>
    <t>I776</t>
  </si>
  <si>
    <t>Arterite não especificada</t>
  </si>
  <si>
    <t>I778</t>
  </si>
  <si>
    <t>Outras afecções especificadas das artérias e das arteríolas</t>
  </si>
  <si>
    <t>I779</t>
  </si>
  <si>
    <t>Afecções de artérias e arteríolas, não especificadas</t>
  </si>
  <si>
    <t>I780</t>
  </si>
  <si>
    <t>Telangiectasia hemorrágica hereditária</t>
  </si>
  <si>
    <t>I781</t>
  </si>
  <si>
    <t>Nevo não-neoplásico</t>
  </si>
  <si>
    <t>I788</t>
  </si>
  <si>
    <t>Outras doenças dos capilares</t>
  </si>
  <si>
    <t>I789</t>
  </si>
  <si>
    <t>Doenças não especificadas dos capilares</t>
  </si>
  <si>
    <t>I790</t>
  </si>
  <si>
    <t>Aneurisma da aorta em doenças classificadas em outra parte</t>
  </si>
  <si>
    <t>I791</t>
  </si>
  <si>
    <t>Aortite em doenças classificadas em outra parte</t>
  </si>
  <si>
    <t>I792</t>
  </si>
  <si>
    <t>Angiopatia periférica em doenças classificadas em outra parte</t>
  </si>
  <si>
    <t>I798</t>
  </si>
  <si>
    <t>Outros transtornos das artérias, das arteríolas e dos capilares em doenças classificadas em outra parte</t>
  </si>
  <si>
    <t>I800</t>
  </si>
  <si>
    <t>Flebite e tromboflebite dos vasos superficiais dos membros inferiores</t>
  </si>
  <si>
    <t>I801</t>
  </si>
  <si>
    <t>Flebite e tromboflebite da veia femural</t>
  </si>
  <si>
    <t>I802</t>
  </si>
  <si>
    <t>Flebite e tromboflebite de outros vasos profundos dos membros inferiores</t>
  </si>
  <si>
    <t>I803</t>
  </si>
  <si>
    <t>Flebite e tromboflebite dos membros inferiores, não especificada</t>
  </si>
  <si>
    <t>I808</t>
  </si>
  <si>
    <t>Flebite e tromboflebite de outras localizações</t>
  </si>
  <si>
    <t>I809</t>
  </si>
  <si>
    <t>Flebite e tromboflebite de localização não especificada</t>
  </si>
  <si>
    <t>I820</t>
  </si>
  <si>
    <t>I821</t>
  </si>
  <si>
    <t>Tromboflebite migratória</t>
  </si>
  <si>
    <t>I822</t>
  </si>
  <si>
    <t>Embolia e trombose de veia cava</t>
  </si>
  <si>
    <t>I823</t>
  </si>
  <si>
    <t>Embolia e trombose de veia renal</t>
  </si>
  <si>
    <t>I828</t>
  </si>
  <si>
    <t>Embolia e trombose de outras veias especificadas</t>
  </si>
  <si>
    <t>I829</t>
  </si>
  <si>
    <t>Embolia e trombose venosas de veia não especificada</t>
  </si>
  <si>
    <t>I830</t>
  </si>
  <si>
    <t>Varizes dos membros inferiores com úlcera</t>
  </si>
  <si>
    <t>I831</t>
  </si>
  <si>
    <t>Varizes dos membros inferiores com inflamação</t>
  </si>
  <si>
    <t>I832</t>
  </si>
  <si>
    <t>Varizes dos membros inferiores com úlcera e inflamação</t>
  </si>
  <si>
    <t>I839</t>
  </si>
  <si>
    <t>Varizes dos membros inferiores sem úlcera ou inflamação</t>
  </si>
  <si>
    <t>I840</t>
  </si>
  <si>
    <t>Hemorróidas internas trombosadas</t>
  </si>
  <si>
    <t>I841</t>
  </si>
  <si>
    <t>Hemorróidas internas com outras complicações</t>
  </si>
  <si>
    <t>I842</t>
  </si>
  <si>
    <t>Hemorróidas internas sem complicações</t>
  </si>
  <si>
    <t>I843</t>
  </si>
  <si>
    <t>Hemorróidas externas trombosadas</t>
  </si>
  <si>
    <t>I844</t>
  </si>
  <si>
    <t>Hemorróidas externas com outras complicações</t>
  </si>
  <si>
    <t>I845</t>
  </si>
  <si>
    <t>Hemorróidas externas sem complicação</t>
  </si>
  <si>
    <t>I846</t>
  </si>
  <si>
    <t>Plicomas hemorroidários residuais</t>
  </si>
  <si>
    <t>I847</t>
  </si>
  <si>
    <t>Hemorróidas trombosadas, não especificadas</t>
  </si>
  <si>
    <t>I848</t>
  </si>
  <si>
    <t>Hemorróidas não especificadas com outras complicações</t>
  </si>
  <si>
    <t>I849</t>
  </si>
  <si>
    <t>Hemorróidas sem complicações, não especificadas</t>
  </si>
  <si>
    <t>I850</t>
  </si>
  <si>
    <t>Varizes esofagianas sangrantes</t>
  </si>
  <si>
    <t>I859</t>
  </si>
  <si>
    <t>Varizes esofagianas sem sangramento</t>
  </si>
  <si>
    <t>I860</t>
  </si>
  <si>
    <t>Varizes sublinguais</t>
  </si>
  <si>
    <t>I861</t>
  </si>
  <si>
    <t>Varizes escrotais</t>
  </si>
  <si>
    <t>I862</t>
  </si>
  <si>
    <t>Varizes pélvicas</t>
  </si>
  <si>
    <t>I863</t>
  </si>
  <si>
    <t>Varizes da vulva</t>
  </si>
  <si>
    <t>I864</t>
  </si>
  <si>
    <t>Varizes gástricas</t>
  </si>
  <si>
    <t>I868</t>
  </si>
  <si>
    <t>Varizes de outras localizações especificadas</t>
  </si>
  <si>
    <t>I870</t>
  </si>
  <si>
    <t>Síndrome pós-flebite</t>
  </si>
  <si>
    <t>I871</t>
  </si>
  <si>
    <t>Compressão venosa</t>
  </si>
  <si>
    <t>I872</t>
  </si>
  <si>
    <t>Insuficiência venosa (crônica) (periférica)</t>
  </si>
  <si>
    <t>I878</t>
  </si>
  <si>
    <t>Outros transtornos venosos especificados</t>
  </si>
  <si>
    <t>I879</t>
  </si>
  <si>
    <t>Transtorno venoso não especificado</t>
  </si>
  <si>
    <t>I880</t>
  </si>
  <si>
    <t>Linfadenite mesentérica não específica</t>
  </si>
  <si>
    <t>I881</t>
  </si>
  <si>
    <t>Linfadenite crônica, exceto a mesentérica</t>
  </si>
  <si>
    <t>I888</t>
  </si>
  <si>
    <t>Outras linfadenites inespecíficas</t>
  </si>
  <si>
    <t>I889</t>
  </si>
  <si>
    <t>Linfadenite não especificada</t>
  </si>
  <si>
    <t>I890</t>
  </si>
  <si>
    <t>Linfedema não classificado em outra parte</t>
  </si>
  <si>
    <t>I891</t>
  </si>
  <si>
    <t>Linfangite</t>
  </si>
  <si>
    <t>I898</t>
  </si>
  <si>
    <t>Outros transtornos não-infecciosos, especificados, dos vasos linfáticos e dos gânglios linfáticos</t>
  </si>
  <si>
    <t>I899</t>
  </si>
  <si>
    <t>Transtornos não-infecciosos dos vasos linfáticos e dos gânglios linfáticos, não especificados</t>
  </si>
  <si>
    <t>I950</t>
  </si>
  <si>
    <t>Hipotensão idiopática</t>
  </si>
  <si>
    <t>I951</t>
  </si>
  <si>
    <t>I952</t>
  </si>
  <si>
    <t>Hipotensão devida a drogas</t>
  </si>
  <si>
    <t>I958</t>
  </si>
  <si>
    <t>Outros tipos de hipotensão</t>
  </si>
  <si>
    <t>I959</t>
  </si>
  <si>
    <t>Hipotensão não especificada</t>
  </si>
  <si>
    <t>I970</t>
  </si>
  <si>
    <t>Síndrome pós-cardiotomia</t>
  </si>
  <si>
    <t>I971</t>
  </si>
  <si>
    <t>Outros distúrbios funcionais subseqüentes à cirurgia cardíaca</t>
  </si>
  <si>
    <t>I972</t>
  </si>
  <si>
    <t>Síndrome do linfedema pós-mastectomia</t>
  </si>
  <si>
    <t>I978</t>
  </si>
  <si>
    <t>Outros transtornos do aparelho circulatório subseqüentes a procedimentos não classificados em outra parte</t>
  </si>
  <si>
    <t>I979</t>
  </si>
  <si>
    <t>Transtornos do aparelho circulatório, subseqüentes a procedimento não especificado</t>
  </si>
  <si>
    <t>I981</t>
  </si>
  <si>
    <t>Transtornos cardiovasculares em outras doenças infecciosas e parasitárias classificadas em outra parte</t>
  </si>
  <si>
    <t>I982</t>
  </si>
  <si>
    <t>Varizes esofagianas em doenças classificadas em outra parte</t>
  </si>
  <si>
    <t>I988</t>
  </si>
  <si>
    <t>Outros transtornos especificados do aparelho circulatório em doenças classificadas em outra parte</t>
  </si>
  <si>
    <t>I99</t>
  </si>
  <si>
    <t>Outros transtornos do aparelho circulatório e os não especificados</t>
  </si>
  <si>
    <t>J00</t>
  </si>
  <si>
    <t>Nasofaringite aguda [resfriado comum]</t>
  </si>
  <si>
    <t>J010</t>
  </si>
  <si>
    <t>Sinusite maxilar aguda</t>
  </si>
  <si>
    <t>J011</t>
  </si>
  <si>
    <t>Sinusite frontal aguda</t>
  </si>
  <si>
    <t>J012</t>
  </si>
  <si>
    <t>Sinusite etmoidal aguda</t>
  </si>
  <si>
    <t>J013</t>
  </si>
  <si>
    <t>Sinusite esfenoidal aguda</t>
  </si>
  <si>
    <t>J014</t>
  </si>
  <si>
    <t>Pansinusite aguda</t>
  </si>
  <si>
    <t>J018</t>
  </si>
  <si>
    <t>Outras sinusites agudas</t>
  </si>
  <si>
    <t>J019</t>
  </si>
  <si>
    <t>Sinusite aguda não especificada</t>
  </si>
  <si>
    <t>J020</t>
  </si>
  <si>
    <t>Faringite estreptocócica</t>
  </si>
  <si>
    <t>J028</t>
  </si>
  <si>
    <t>Faringite aguda devida a outros microorganismos especificados</t>
  </si>
  <si>
    <t>J029</t>
  </si>
  <si>
    <t>Faringite aguda não especificada</t>
  </si>
  <si>
    <t>J030</t>
  </si>
  <si>
    <t>Amigdalite estreptocócica</t>
  </si>
  <si>
    <t>J038</t>
  </si>
  <si>
    <t>Amigdalite aguda devida a outros microorganismos especificados</t>
  </si>
  <si>
    <t>J039</t>
  </si>
  <si>
    <t>Amigdalite aguda não especificada</t>
  </si>
  <si>
    <t>J040</t>
  </si>
  <si>
    <t>Laringite aguda</t>
  </si>
  <si>
    <t>J041</t>
  </si>
  <si>
    <t>Traqueíte aguda</t>
  </si>
  <si>
    <t>J042</t>
  </si>
  <si>
    <t>Laringotraqueíte aguda</t>
  </si>
  <si>
    <t>J050</t>
  </si>
  <si>
    <t>Laringite obstrutiva aguda [crupe]</t>
  </si>
  <si>
    <t>J051</t>
  </si>
  <si>
    <t>Epiglotite aguda</t>
  </si>
  <si>
    <t>J060</t>
  </si>
  <si>
    <t>Laringofaringite aguda</t>
  </si>
  <si>
    <t>J068</t>
  </si>
  <si>
    <t>Outras infecções agudas das vias aéreas superiores de localizações múltiplas</t>
  </si>
  <si>
    <t>J069</t>
  </si>
  <si>
    <t>Infecção aguda das vias aéreas superiores não especificada</t>
  </si>
  <si>
    <t>Influenza [gripe] devida a vírus identificado da gripe aviária</t>
  </si>
  <si>
    <t>J100</t>
  </si>
  <si>
    <t>Influenza com pneumonia devida a outro vírus da influenza [gripe] identificado</t>
  </si>
  <si>
    <t>J101</t>
  </si>
  <si>
    <t>Influenza com outras manifestações respiratórias, devida a outro vírus da influenza [gripe] identificado</t>
  </si>
  <si>
    <t>J108</t>
  </si>
  <si>
    <t>Influenza com outras manifestações, devida a outro vírus da influenza [gripe] identificado</t>
  </si>
  <si>
    <t>J110</t>
  </si>
  <si>
    <t>Influenza [gripe] com pneumonia, devida a vírus não identificado</t>
  </si>
  <si>
    <t>J111</t>
  </si>
  <si>
    <t>Influenza [gripe] com outras manifestações respiratórias, devida a vírus não identificado</t>
  </si>
  <si>
    <t>J118</t>
  </si>
  <si>
    <t>Influenza [gripe] com outras manifestações, devida a vírus não identificado</t>
  </si>
  <si>
    <t>J120</t>
  </si>
  <si>
    <t>Pneumonia devida a adenovírus</t>
  </si>
  <si>
    <t>J121</t>
  </si>
  <si>
    <t>Pneumonia devida a vírus respiratório sincicial</t>
  </si>
  <si>
    <t>J122</t>
  </si>
  <si>
    <t>Pneumonia devida à parainfluenza</t>
  </si>
  <si>
    <t>J128</t>
  </si>
  <si>
    <t>Outras pneumonias virais</t>
  </si>
  <si>
    <t>J129</t>
  </si>
  <si>
    <t>Pneumonia viral não especificada</t>
  </si>
  <si>
    <t>J13</t>
  </si>
  <si>
    <t>Pneumonia devida a Streptococcus pneumoniae</t>
  </si>
  <si>
    <t>J14</t>
  </si>
  <si>
    <t>Pneumonia devida a Haemophilus infuenzae</t>
  </si>
  <si>
    <t>J150</t>
  </si>
  <si>
    <t>Pneumonia devida à Klebsiella pneumoniae</t>
  </si>
  <si>
    <t>J151</t>
  </si>
  <si>
    <t>Pneumonia devida a Pseudomonas</t>
  </si>
  <si>
    <t>J152</t>
  </si>
  <si>
    <t>Pneumonia devida a Staphylococcus</t>
  </si>
  <si>
    <t>J153</t>
  </si>
  <si>
    <t>Pneumonia devida a Streptococcus do grupo B</t>
  </si>
  <si>
    <t>J154</t>
  </si>
  <si>
    <t>Pneumonia devida a outros estreptococos</t>
  </si>
  <si>
    <t>J155</t>
  </si>
  <si>
    <t>Pneumonia devida a Escherichia coli</t>
  </si>
  <si>
    <t>J156</t>
  </si>
  <si>
    <t>Pneumonia devida a outras bactérias aeróbicas gram-negativas</t>
  </si>
  <si>
    <t>J157</t>
  </si>
  <si>
    <t>Pneumonia devida a Mycoplasma pneumoniae</t>
  </si>
  <si>
    <t>J158</t>
  </si>
  <si>
    <t>Outras pneumonias bacterianas</t>
  </si>
  <si>
    <t>J159</t>
  </si>
  <si>
    <t>Pneumonia bacteriana não especificada</t>
  </si>
  <si>
    <t>J160</t>
  </si>
  <si>
    <t>Pneumonia devida a clamídias</t>
  </si>
  <si>
    <t>J168</t>
  </si>
  <si>
    <t>Pneumonia devida a outros microorganismos infecciosos especificados</t>
  </si>
  <si>
    <t>J170</t>
  </si>
  <si>
    <t>Pneumonia em doenças bacterianas classificadas em outra parte</t>
  </si>
  <si>
    <t>J171</t>
  </si>
  <si>
    <t>Pneumonia em doenças virais classificadas em outra parte</t>
  </si>
  <si>
    <t>J172</t>
  </si>
  <si>
    <t>Pneumonia em micoses classificadas em outra parte</t>
  </si>
  <si>
    <t>J173</t>
  </si>
  <si>
    <t>Pneumonia em doenças parasitárias classificadas em outra parte</t>
  </si>
  <si>
    <t>J178</t>
  </si>
  <si>
    <t>Pneumonia em outras doenças classificadas em outra parte</t>
  </si>
  <si>
    <t>J180</t>
  </si>
  <si>
    <t>Broncopneumonia não especificada</t>
  </si>
  <si>
    <t>J181</t>
  </si>
  <si>
    <t>Pneumonia lobar não especificada</t>
  </si>
  <si>
    <t>J182</t>
  </si>
  <si>
    <t>Pneumonia hipostática não especificada</t>
  </si>
  <si>
    <t>J188</t>
  </si>
  <si>
    <t>Outras pneumonias devidas a microorganismos não especificados</t>
  </si>
  <si>
    <t>J189</t>
  </si>
  <si>
    <t>Pneumonia não especificada</t>
  </si>
  <si>
    <t>J200</t>
  </si>
  <si>
    <t>Bronquite aguda devida a Mycoplasma pneumoniae</t>
  </si>
  <si>
    <t>J201</t>
  </si>
  <si>
    <t>Bronquite aguda devida a Haemophilus influenzae</t>
  </si>
  <si>
    <t>J202</t>
  </si>
  <si>
    <t>Bronquite aguda devida a estreptococos</t>
  </si>
  <si>
    <t>J203</t>
  </si>
  <si>
    <t>Bronquite aguda devida a vírus Coxsackie</t>
  </si>
  <si>
    <t>J204</t>
  </si>
  <si>
    <t>Bronquite aguda devida a vírus parainfluenza</t>
  </si>
  <si>
    <t>J205</t>
  </si>
  <si>
    <t>Bronquite aguda devida a vírus sincicial respiratório</t>
  </si>
  <si>
    <t>J206</t>
  </si>
  <si>
    <t>Bronquite aguda devida a rinovírus</t>
  </si>
  <si>
    <t>J207</t>
  </si>
  <si>
    <t>Bronquite aguda devida a echovírus</t>
  </si>
  <si>
    <t>J208</t>
  </si>
  <si>
    <t>Bronquite aguda devida a outros microorganismos especificados</t>
  </si>
  <si>
    <t>J209</t>
  </si>
  <si>
    <t>Bronquite aguda não especificada</t>
  </si>
  <si>
    <t>J210</t>
  </si>
  <si>
    <t>Bronquiolite aguda devida a vírus sincicial respiratório</t>
  </si>
  <si>
    <t>J218</t>
  </si>
  <si>
    <t>Bronquiolite aguda devida a outros microorganismos especificados</t>
  </si>
  <si>
    <t>J22</t>
  </si>
  <si>
    <t>Infecções agudas não especificada das vias aéreas inferiores</t>
  </si>
  <si>
    <t>J300</t>
  </si>
  <si>
    <t>Rinite vasomotora</t>
  </si>
  <si>
    <t>J301</t>
  </si>
  <si>
    <t>Rinite alérgica devida a pólen</t>
  </si>
  <si>
    <t>J302</t>
  </si>
  <si>
    <t>Outras rinites alérgicas sazonais</t>
  </si>
  <si>
    <t>J303</t>
  </si>
  <si>
    <t>Outras rinites alérgicas</t>
  </si>
  <si>
    <t>J304</t>
  </si>
  <si>
    <t>Rinite alérgica não especificada</t>
  </si>
  <si>
    <t>J310</t>
  </si>
  <si>
    <t>Rinite crônica</t>
  </si>
  <si>
    <t>J311</t>
  </si>
  <si>
    <t>Nasofaringite crônica</t>
  </si>
  <si>
    <t>J312</t>
  </si>
  <si>
    <t>Faringite crônica</t>
  </si>
  <si>
    <t>J320</t>
  </si>
  <si>
    <t>Sinusite maxilar crônica</t>
  </si>
  <si>
    <t>J321</t>
  </si>
  <si>
    <t>Sinusite frontal crônica</t>
  </si>
  <si>
    <t>J322</t>
  </si>
  <si>
    <t>Sinusite etmoidal crônica</t>
  </si>
  <si>
    <t>J323</t>
  </si>
  <si>
    <t>Sinusite esfenoidal crônica</t>
  </si>
  <si>
    <t>J324</t>
  </si>
  <si>
    <t>Pansinusite crônica</t>
  </si>
  <si>
    <t>J328</t>
  </si>
  <si>
    <t>Outras sinusites crônicas</t>
  </si>
  <si>
    <t>J329</t>
  </si>
  <si>
    <t>Sinusite crônica não especificada</t>
  </si>
  <si>
    <t>J330</t>
  </si>
  <si>
    <t>Pólipo da cavidade nasal</t>
  </si>
  <si>
    <t>J331</t>
  </si>
  <si>
    <t>Degeneração polipóide do seio paranasal</t>
  </si>
  <si>
    <t>J338</t>
  </si>
  <si>
    <t>Outros pólipos do seio paranasal</t>
  </si>
  <si>
    <t>J339</t>
  </si>
  <si>
    <t>Pólipo nasal não especificado</t>
  </si>
  <si>
    <t>J340</t>
  </si>
  <si>
    <t>Abscesso, furúnculo e antraz do nariz</t>
  </si>
  <si>
    <t>J341</t>
  </si>
  <si>
    <t>Cisto e mucocele do nariz e do seio paranasal</t>
  </si>
  <si>
    <t>J342</t>
  </si>
  <si>
    <t>Desvio do septo nasal</t>
  </si>
  <si>
    <t>J343</t>
  </si>
  <si>
    <t>Hipertrofia dos cornetos nasais</t>
  </si>
  <si>
    <t>J348</t>
  </si>
  <si>
    <t>Outros transtornos especificados do nariz e dos seios paranasais</t>
  </si>
  <si>
    <t>J350</t>
  </si>
  <si>
    <t>Amigdalite crônica</t>
  </si>
  <si>
    <t>J351</t>
  </si>
  <si>
    <t>Hipertrofia das amígdalas</t>
  </si>
  <si>
    <t>J352</t>
  </si>
  <si>
    <t>Hipertrofia das adenóides</t>
  </si>
  <si>
    <t>J353</t>
  </si>
  <si>
    <t>Hipertrofia das amígdalas com hipertrofia das adenóides</t>
  </si>
  <si>
    <t>J358</t>
  </si>
  <si>
    <t>Outras doenças crônicas das amígdalas e das adenóides</t>
  </si>
  <si>
    <t>J359</t>
  </si>
  <si>
    <t>Doenças das amígdalas e das adenóides não especificadas</t>
  </si>
  <si>
    <t>J36</t>
  </si>
  <si>
    <t>Abscesso periamigdaliano</t>
  </si>
  <si>
    <t>J370</t>
  </si>
  <si>
    <t>Laringite crônica</t>
  </si>
  <si>
    <t>J371</t>
  </si>
  <si>
    <t>Laringotraqueíte crônica</t>
  </si>
  <si>
    <t>J380</t>
  </si>
  <si>
    <t>Paralisia das cordas vocais e da laringe</t>
  </si>
  <si>
    <t>J381</t>
  </si>
  <si>
    <t>Pólipo das cordas vocais e da laringe</t>
  </si>
  <si>
    <t>J382</t>
  </si>
  <si>
    <t>Nódulos das cordas vocais</t>
  </si>
  <si>
    <t>J383</t>
  </si>
  <si>
    <t>Outras doenças das cordas vocais</t>
  </si>
  <si>
    <t>J384</t>
  </si>
  <si>
    <t>Edema da laringe</t>
  </si>
  <si>
    <t>J385</t>
  </si>
  <si>
    <t>Espasmo da laringe</t>
  </si>
  <si>
    <t>J386</t>
  </si>
  <si>
    <t>Estenose da laringe</t>
  </si>
  <si>
    <t>J387</t>
  </si>
  <si>
    <t>Outras doenças da laringe</t>
  </si>
  <si>
    <t>J390</t>
  </si>
  <si>
    <t>Abscesso retrofaríngeo e parafaríngeo</t>
  </si>
  <si>
    <t>J391</t>
  </si>
  <si>
    <t>Outros abscessos da faringe</t>
  </si>
  <si>
    <t>J392</t>
  </si>
  <si>
    <t>Outras doenças da faringe</t>
  </si>
  <si>
    <t>J393</t>
  </si>
  <si>
    <t>Reação de hipersensibilidade das vias aéreas superiores de localização não especificada</t>
  </si>
  <si>
    <t>J398</t>
  </si>
  <si>
    <t>Outras doenças especificadas das vias aéreas superiores</t>
  </si>
  <si>
    <t>J399</t>
  </si>
  <si>
    <t>Doença não especificada das vias aéreas superiores</t>
  </si>
  <si>
    <t>Bronquite não especificada como aguda ou crônica</t>
  </si>
  <si>
    <t>J410</t>
  </si>
  <si>
    <t>Bronquite crônica simples</t>
  </si>
  <si>
    <t>J411</t>
  </si>
  <si>
    <t>Bronquite crônica mucopurulenta</t>
  </si>
  <si>
    <t>J418</t>
  </si>
  <si>
    <t>Bronquite crônica mista, simples e mucopurulenta</t>
  </si>
  <si>
    <t>J42</t>
  </si>
  <si>
    <t>Bronquite crônica não especificada</t>
  </si>
  <si>
    <t>J430</t>
  </si>
  <si>
    <t>Síndrome de MacLeod</t>
  </si>
  <si>
    <t>J431</t>
  </si>
  <si>
    <t>Enfisema panlobular</t>
  </si>
  <si>
    <t>J432</t>
  </si>
  <si>
    <t>Enfisema centrolobular</t>
  </si>
  <si>
    <t>J438</t>
  </si>
  <si>
    <t>Outras formas de enfisema</t>
  </si>
  <si>
    <t>J439</t>
  </si>
  <si>
    <t>Enfisema não especificado</t>
  </si>
  <si>
    <t>J440</t>
  </si>
  <si>
    <t>Doença pulmonar obstrutiva crônica com infecção respiratória aguda do trato respiratório inferior</t>
  </si>
  <si>
    <t>J441</t>
  </si>
  <si>
    <t>Doença pulmonar obstrutiva crônica com exacerbação aguda não especificada</t>
  </si>
  <si>
    <t>J448</t>
  </si>
  <si>
    <t>Outras formas especificadas de doença pulmonar obstrutiva crônica</t>
  </si>
  <si>
    <t>J449</t>
  </si>
  <si>
    <t>Doença pulmonar obstrutiva crônica não especificada</t>
  </si>
  <si>
    <t>J450</t>
  </si>
  <si>
    <t>Asma predominantemente alérgica</t>
  </si>
  <si>
    <t>J451</t>
  </si>
  <si>
    <t>Asma não-alérgica</t>
  </si>
  <si>
    <t>J458</t>
  </si>
  <si>
    <t>Asma mista</t>
  </si>
  <si>
    <t>J459</t>
  </si>
  <si>
    <t>Asma não especificada</t>
  </si>
  <si>
    <t>Bronquectasia</t>
  </si>
  <si>
    <t>J60</t>
  </si>
  <si>
    <t>Pneumoconiose dos mineiros de carvão</t>
  </si>
  <si>
    <t>J61</t>
  </si>
  <si>
    <t>Pneumoconiose devida a amianto [asbesto] e outras fibras minerais</t>
  </si>
  <si>
    <t>J620</t>
  </si>
  <si>
    <t>Pneumoconiose devida a pó de talco</t>
  </si>
  <si>
    <t>J628</t>
  </si>
  <si>
    <t>Pneumoconiose devida a outras poeiras que contenham sílica</t>
  </si>
  <si>
    <t>J630</t>
  </si>
  <si>
    <t>Aluminose (do pulmão)</t>
  </si>
  <si>
    <t>J631</t>
  </si>
  <si>
    <t>Fibrose (do pulmão) causada por bauxita</t>
  </si>
  <si>
    <t>J632</t>
  </si>
  <si>
    <t>Beriliose</t>
  </si>
  <si>
    <t>J633</t>
  </si>
  <si>
    <t>Fibrose (do pulmão) causada por grafite</t>
  </si>
  <si>
    <t>J634</t>
  </si>
  <si>
    <t>Siderose</t>
  </si>
  <si>
    <t>J635</t>
  </si>
  <si>
    <t>Estanose</t>
  </si>
  <si>
    <t>J638</t>
  </si>
  <si>
    <t>Pneumoconiose devida a outras poeira inorgânicas especificados</t>
  </si>
  <si>
    <t>Pneumoconiose não especificada</t>
  </si>
  <si>
    <t>J65</t>
  </si>
  <si>
    <t>Pneumoconiose associada com tuberculose</t>
  </si>
  <si>
    <t>J660</t>
  </si>
  <si>
    <t>Bissinose</t>
  </si>
  <si>
    <t>J661</t>
  </si>
  <si>
    <t>Doença dos cardadores de linho</t>
  </si>
  <si>
    <t>J662</t>
  </si>
  <si>
    <t>Canabinose</t>
  </si>
  <si>
    <t>J668</t>
  </si>
  <si>
    <t>Doenças das vias aéreas devida a outras poeiras orgânicas específicas</t>
  </si>
  <si>
    <t>J670</t>
  </si>
  <si>
    <t>Pulmão de fazendeiro</t>
  </si>
  <si>
    <t>J671</t>
  </si>
  <si>
    <t>Bagaçose</t>
  </si>
  <si>
    <t>J672</t>
  </si>
  <si>
    <t>Pulmão dos criadores de pássaros</t>
  </si>
  <si>
    <t>J673</t>
  </si>
  <si>
    <t>Suberose</t>
  </si>
  <si>
    <t>J674</t>
  </si>
  <si>
    <t>Pulmão dos trabalhadores do malte</t>
  </si>
  <si>
    <t>J675</t>
  </si>
  <si>
    <t>Pulmão dos que trabalham com cogumelos</t>
  </si>
  <si>
    <t>J676</t>
  </si>
  <si>
    <t>Pulmão dos cortadores de casca do bordo</t>
  </si>
  <si>
    <t>J677</t>
  </si>
  <si>
    <t>Doença pulmonar devida aos sistemas de ar condicionado e de umidificação do ar</t>
  </si>
  <si>
    <t>J678</t>
  </si>
  <si>
    <t>Pneumonites de hipersensibilidade, devidas a outras poeiras orgânicas</t>
  </si>
  <si>
    <t>J679</t>
  </si>
  <si>
    <t>Pneumonite de hipersensibilidade devida a poeira orgânica não especificada</t>
  </si>
  <si>
    <t>J680</t>
  </si>
  <si>
    <t>Bronquite e pneumonite devida a produtos químicos, gases, fumaças e vapores</t>
  </si>
  <si>
    <t>J681</t>
  </si>
  <si>
    <t>Edema pulmonar devido a produtos químicos, gases, fumaças e vapores</t>
  </si>
  <si>
    <t>J682</t>
  </si>
  <si>
    <t>Inflamação das vias aéreas superiores devida a produtos químicos, gases, fumaças e vapores, não classificada em outra parte</t>
  </si>
  <si>
    <t>J683</t>
  </si>
  <si>
    <t>Outras afecções respiratórias agudas e subagudas devidas a produtos químicos, gases, fumaças e vapores</t>
  </si>
  <si>
    <t>J684</t>
  </si>
  <si>
    <t>Afecções respiratórias crônicas devidas a produtos químicos, gases, fumaças e vapores</t>
  </si>
  <si>
    <t>J688</t>
  </si>
  <si>
    <t>Outras afecções respiratórias devida a produtos químicos, gases, fumaças e vapores</t>
  </si>
  <si>
    <t>J689</t>
  </si>
  <si>
    <t>Afecção respiratória não especificada devida a produtos químicos, gases, fumaça e vapores</t>
  </si>
  <si>
    <t>J690</t>
  </si>
  <si>
    <t>Pneumonite devida a alimento ou vômito</t>
  </si>
  <si>
    <t>J691</t>
  </si>
  <si>
    <t>Pneumonite devida a óleos e essências</t>
  </si>
  <si>
    <t>J698</t>
  </si>
  <si>
    <t>Pneumonite devida a outros sólidos e líquidos</t>
  </si>
  <si>
    <t>J700</t>
  </si>
  <si>
    <t>Manifestações pulmonares agudas devidas à radiação</t>
  </si>
  <si>
    <t>J701</t>
  </si>
  <si>
    <t>Manifestações pulmonares crônicas e outras, devidas a radiação</t>
  </si>
  <si>
    <t>J702</t>
  </si>
  <si>
    <t>Transtornos pulmonares intersticiais agudos, induzidos por droga</t>
  </si>
  <si>
    <t>J703</t>
  </si>
  <si>
    <t>Transtornos pulmonares intersticiais crônicos induzidos por droga</t>
  </si>
  <si>
    <t>J704</t>
  </si>
  <si>
    <t>Transtornos pulmonar intersticial não especificado induzido por droga</t>
  </si>
  <si>
    <t>J708</t>
  </si>
  <si>
    <t>Afecções respiratórias devidas a outros agentes externos especificados</t>
  </si>
  <si>
    <t>J709</t>
  </si>
  <si>
    <t>Afecções respiratórias devidas a agentes externos não especificados</t>
  </si>
  <si>
    <t>Síndrome do desconforto respiratório do adulto</t>
  </si>
  <si>
    <t>J81</t>
  </si>
  <si>
    <t>Edema pulmonar, não especificado de outra forma</t>
  </si>
  <si>
    <t>J82</t>
  </si>
  <si>
    <t>Eosinofilia pulmonar, não classificada em outra parte</t>
  </si>
  <si>
    <t>J841</t>
  </si>
  <si>
    <t>Outras doenças pulmonares intersticiais com fibrose</t>
  </si>
  <si>
    <t>J848</t>
  </si>
  <si>
    <t>Outras doenças pulmonares intersticiais especificadas</t>
  </si>
  <si>
    <t>J849</t>
  </si>
  <si>
    <t>Doença pulmonar intersticial não especificadas</t>
  </si>
  <si>
    <t>J850</t>
  </si>
  <si>
    <t>Gangrena e necrose do pulmão</t>
  </si>
  <si>
    <t>J851</t>
  </si>
  <si>
    <t>Abscesso do pulmão com pneumonia</t>
  </si>
  <si>
    <t>J852</t>
  </si>
  <si>
    <t>Abscesso do pulmão sem pneumonia</t>
  </si>
  <si>
    <t>J853</t>
  </si>
  <si>
    <t>Abscesso do mediastino</t>
  </si>
  <si>
    <t>J860</t>
  </si>
  <si>
    <t>Piotórax com fístula</t>
  </si>
  <si>
    <t>J869</t>
  </si>
  <si>
    <t>Piotórax sem fístula</t>
  </si>
  <si>
    <t>Derrame pleural não classificado em outra parte</t>
  </si>
  <si>
    <t>J91</t>
  </si>
  <si>
    <t>Derrame pleural em afecções classificadas em outra parte</t>
  </si>
  <si>
    <t>J920</t>
  </si>
  <si>
    <t>Placas pleurais com presença de amianto [asbesto]</t>
  </si>
  <si>
    <t>J929</t>
  </si>
  <si>
    <t>Placas pleurais sem presença de amianto [asbesto]</t>
  </si>
  <si>
    <t>J930</t>
  </si>
  <si>
    <t>Pneumotórax de tensão, espontâneo</t>
  </si>
  <si>
    <t>J931</t>
  </si>
  <si>
    <t>Outras formas de pneumotórax espontâneo</t>
  </si>
  <si>
    <t>J938</t>
  </si>
  <si>
    <t>Outros tipos de pneumotórax, especificados</t>
  </si>
  <si>
    <t>J939</t>
  </si>
  <si>
    <t>Pneumotórax não especificado</t>
  </si>
  <si>
    <t>J940</t>
  </si>
  <si>
    <t>Derrame quiloso ou quiliforme</t>
  </si>
  <si>
    <t>J941</t>
  </si>
  <si>
    <t>Fibrotórax</t>
  </si>
  <si>
    <t>J942</t>
  </si>
  <si>
    <t>J948</t>
  </si>
  <si>
    <t>Outras afecções pleurais especificadas</t>
  </si>
  <si>
    <t>J949</t>
  </si>
  <si>
    <t>Afecção pleural não especificada</t>
  </si>
  <si>
    <t>J950</t>
  </si>
  <si>
    <t>Mau funcionamento de traqueostomia</t>
  </si>
  <si>
    <t>J951</t>
  </si>
  <si>
    <t>Insuficiência pulmonar aguda subsequente a cirurgia torácica</t>
  </si>
  <si>
    <t>J952</t>
  </si>
  <si>
    <t>Insuficiência pulmonar aguda subsequente a cirurgia não torácica</t>
  </si>
  <si>
    <t>J953</t>
  </si>
  <si>
    <t>Insuficiência pulmonar crônica pós-cirúrgica</t>
  </si>
  <si>
    <t>J954</t>
  </si>
  <si>
    <t>J955</t>
  </si>
  <si>
    <t>Estenose subglótica pós-procedimento</t>
  </si>
  <si>
    <t>J958</t>
  </si>
  <si>
    <t>Outros transtornos respiratórios pós-procedimentos</t>
  </si>
  <si>
    <t>J959</t>
  </si>
  <si>
    <t>Transtornos respiratórios pós-procedimentos não especificados</t>
  </si>
  <si>
    <t>J960</t>
  </si>
  <si>
    <t>J961</t>
  </si>
  <si>
    <t>J969</t>
  </si>
  <si>
    <t>Insuficiência respiratória não especificada</t>
  </si>
  <si>
    <t>J980</t>
  </si>
  <si>
    <t>Outras doenças dos brônquios não classificadas em outra parte</t>
  </si>
  <si>
    <t>J981</t>
  </si>
  <si>
    <t>Colapso pulmonar</t>
  </si>
  <si>
    <t>J982</t>
  </si>
  <si>
    <t>Enfisema intersticial</t>
  </si>
  <si>
    <t>J983</t>
  </si>
  <si>
    <t>Enfisema compensatório</t>
  </si>
  <si>
    <t>J984</t>
  </si>
  <si>
    <t>Outros transtornos pulmonares</t>
  </si>
  <si>
    <t>J985</t>
  </si>
  <si>
    <t>Doenças do mediastino não classificadas em outra parte</t>
  </si>
  <si>
    <t>J986</t>
  </si>
  <si>
    <t>Transtornos do diafragma</t>
  </si>
  <si>
    <t>J988</t>
  </si>
  <si>
    <t>Outros transtornos respiratórios especificados</t>
  </si>
  <si>
    <t>J989</t>
  </si>
  <si>
    <t>Transtorno respiratório não especificados</t>
  </si>
  <si>
    <t>J990</t>
  </si>
  <si>
    <t>Doença pulmonar reumatóide</t>
  </si>
  <si>
    <t>J991</t>
  </si>
  <si>
    <t>Transtornos respiratórios em outras doenças sistêmicas do tecido conjuntivo classificadas em outra parte</t>
  </si>
  <si>
    <t>J998</t>
  </si>
  <si>
    <t>Transtornos respiratórios em outras doenças classificadas em outra parte</t>
  </si>
  <si>
    <t>K000</t>
  </si>
  <si>
    <t>Anodontia</t>
  </si>
  <si>
    <t>K001</t>
  </si>
  <si>
    <t>Dentes supranumerários</t>
  </si>
  <si>
    <t>K002</t>
  </si>
  <si>
    <t>Anomalias do tamanho e da forma dos dentes</t>
  </si>
  <si>
    <t>K003</t>
  </si>
  <si>
    <t>Dentes manchados</t>
  </si>
  <si>
    <t>K004</t>
  </si>
  <si>
    <t>Distúrbios na formação dos dentes</t>
  </si>
  <si>
    <t>K005</t>
  </si>
  <si>
    <t>Anomalias hereditárias da estrutura dentária não classificadas em outra parte</t>
  </si>
  <si>
    <t>K006</t>
  </si>
  <si>
    <t>Distúrbios da erupção dentária</t>
  </si>
  <si>
    <t>K007</t>
  </si>
  <si>
    <t>Síndrome da erupção dentária</t>
  </si>
  <si>
    <t>K008</t>
  </si>
  <si>
    <t>Outros distúrbios do desenvolvimento dos dentes</t>
  </si>
  <si>
    <t>K009</t>
  </si>
  <si>
    <t>Distúrbio não especificado do desenvolvimento dentário</t>
  </si>
  <si>
    <t>K010</t>
  </si>
  <si>
    <t>Dentes inclusos</t>
  </si>
  <si>
    <t>K011</t>
  </si>
  <si>
    <t>Dentes impactados</t>
  </si>
  <si>
    <t>K020</t>
  </si>
  <si>
    <t>Cáries limitadas ao esmalte</t>
  </si>
  <si>
    <t>K021</t>
  </si>
  <si>
    <t>Cáries da dentina</t>
  </si>
  <si>
    <t>K022</t>
  </si>
  <si>
    <t>Cárie do cemento</t>
  </si>
  <si>
    <t>K023</t>
  </si>
  <si>
    <t>Cáries dentárias estáveis</t>
  </si>
  <si>
    <t>K024</t>
  </si>
  <si>
    <t>Odontoclasia</t>
  </si>
  <si>
    <t>K028</t>
  </si>
  <si>
    <t>Outras cáries dentárias</t>
  </si>
  <si>
    <t>K029</t>
  </si>
  <si>
    <t>Cárie dentária, sem outra especificação</t>
  </si>
  <si>
    <t>K030</t>
  </si>
  <si>
    <t>Atrito dentário excessivo</t>
  </si>
  <si>
    <t>K031</t>
  </si>
  <si>
    <t>Abrasão dentária</t>
  </si>
  <si>
    <t>K032</t>
  </si>
  <si>
    <t>Erosão dentária</t>
  </si>
  <si>
    <t>K033</t>
  </si>
  <si>
    <t>Reabsorção patológica dos dentes</t>
  </si>
  <si>
    <t>K034</t>
  </si>
  <si>
    <t>Hipercementose</t>
  </si>
  <si>
    <t>K035</t>
  </si>
  <si>
    <t>Ancilose dentária</t>
  </si>
  <si>
    <t>K036</t>
  </si>
  <si>
    <t>Depósitos nos dentes</t>
  </si>
  <si>
    <t>K037</t>
  </si>
  <si>
    <t>Alterações pós-eruptivas da cor dos tecidos duros dos dentes</t>
  </si>
  <si>
    <t>K038</t>
  </si>
  <si>
    <t>Outras doenças especificadas dos tecidos duros dos dentes</t>
  </si>
  <si>
    <t>K039</t>
  </si>
  <si>
    <t>Doença dos tecidos duros dos dentes, não especificada</t>
  </si>
  <si>
    <t>K040</t>
  </si>
  <si>
    <t>Pulpite</t>
  </si>
  <si>
    <t>K041</t>
  </si>
  <si>
    <t>Necrose da polpa</t>
  </si>
  <si>
    <t>K042</t>
  </si>
  <si>
    <t>Degeneração da polpa</t>
  </si>
  <si>
    <t>K043</t>
  </si>
  <si>
    <t>Formação anormal de tecidos duros na polpa</t>
  </si>
  <si>
    <t>K044</t>
  </si>
  <si>
    <t>Periodontite apical aguda de origem pulpar</t>
  </si>
  <si>
    <t>K045</t>
  </si>
  <si>
    <t>Periodontite apical crônica</t>
  </si>
  <si>
    <t>K046</t>
  </si>
  <si>
    <t>Abscesso periapical com fístula</t>
  </si>
  <si>
    <t>K047</t>
  </si>
  <si>
    <t>Abscesso periapical sem fístula</t>
  </si>
  <si>
    <t>K048</t>
  </si>
  <si>
    <t>Cisto radicular</t>
  </si>
  <si>
    <t>K049</t>
  </si>
  <si>
    <t>Outras doenças da polpa e dos tecidos periapicais e as não especificadas</t>
  </si>
  <si>
    <t>K050</t>
  </si>
  <si>
    <t>Gengivite aguda</t>
  </si>
  <si>
    <t>K051</t>
  </si>
  <si>
    <t>Gengivite crônica</t>
  </si>
  <si>
    <t>K052</t>
  </si>
  <si>
    <t>Periodontite aguda</t>
  </si>
  <si>
    <t>K053</t>
  </si>
  <si>
    <t>Periodontite crônica</t>
  </si>
  <si>
    <t>K054</t>
  </si>
  <si>
    <t>Periodontose</t>
  </si>
  <si>
    <t>K055</t>
  </si>
  <si>
    <t>Outras doenças periodontais</t>
  </si>
  <si>
    <t>K056</t>
  </si>
  <si>
    <t>Doença periodontal, sem outra especificação</t>
  </si>
  <si>
    <t>K060</t>
  </si>
  <si>
    <t>Retração gengival</t>
  </si>
  <si>
    <t>K061</t>
  </si>
  <si>
    <t>Hiperplasia gengival</t>
  </si>
  <si>
    <t>K062</t>
  </si>
  <si>
    <t>Lesões da gengiva e do rebordo alveolar sem dentes, associadas a traumatismos</t>
  </si>
  <si>
    <t>K068</t>
  </si>
  <si>
    <t>Outros transtornos especificados da gengiva e do rebordo alveolar sem dentes</t>
  </si>
  <si>
    <t>K069</t>
  </si>
  <si>
    <t>Transtorno da gengiva e do rebordo alveolar sem dentes sem outra especificação</t>
  </si>
  <si>
    <t>K070</t>
  </si>
  <si>
    <t>Anomalias importantes (major) do tamanho da mandíbula</t>
  </si>
  <si>
    <t>K071</t>
  </si>
  <si>
    <t>Anomalias da relação entre a mandíbula com a base do crânio</t>
  </si>
  <si>
    <t>K072</t>
  </si>
  <si>
    <t>Anomalias da relação entre as arcadas dentárias</t>
  </si>
  <si>
    <t>K073</t>
  </si>
  <si>
    <t>Anomalias da posição dos dentes</t>
  </si>
  <si>
    <t>K074</t>
  </si>
  <si>
    <t>Maloclusão, não especificada</t>
  </si>
  <si>
    <t>K075</t>
  </si>
  <si>
    <t>Anormalidades dentofaciais funcionais</t>
  </si>
  <si>
    <t>K076</t>
  </si>
  <si>
    <t>Transtornos da articulação temporomandibular</t>
  </si>
  <si>
    <t>K078</t>
  </si>
  <si>
    <t>Outras anomalias dentofaciais</t>
  </si>
  <si>
    <t>K079</t>
  </si>
  <si>
    <t>Anomalia dentofacial, sem outra especificação</t>
  </si>
  <si>
    <t>K080</t>
  </si>
  <si>
    <t>Exfoliação dos dentes devida a causas sistêmicas</t>
  </si>
  <si>
    <t>K081</t>
  </si>
  <si>
    <t>Perda de dentes devida a acidente, extração ou a doenças periodontais localizadas</t>
  </si>
  <si>
    <t>K082</t>
  </si>
  <si>
    <t>Atrofia do rebordo alveolar sem dentes</t>
  </si>
  <si>
    <t>K083</t>
  </si>
  <si>
    <t>Raiz dentária retida</t>
  </si>
  <si>
    <t>K088</t>
  </si>
  <si>
    <t>Outros transtornos especificados dos dentes e das estruturas de sustentação</t>
  </si>
  <si>
    <t>K089</t>
  </si>
  <si>
    <t>Transtorno dos dentes e de suas estruturas de sustentação, sem outra especificação</t>
  </si>
  <si>
    <t>K090</t>
  </si>
  <si>
    <t>Cistos odontogênicos de desenvolvimento</t>
  </si>
  <si>
    <t>K091</t>
  </si>
  <si>
    <t>Cistos de desenvolvimento (não-odontogênicos) da região bucal</t>
  </si>
  <si>
    <t>K092</t>
  </si>
  <si>
    <t>Outros cistos das mandíbulas</t>
  </si>
  <si>
    <t>K098</t>
  </si>
  <si>
    <t>Outros cistos da região oral não classificados em outra parte</t>
  </si>
  <si>
    <t>K099</t>
  </si>
  <si>
    <t>Cistos da região oral, sem outras especificações</t>
  </si>
  <si>
    <t>K100</t>
  </si>
  <si>
    <t>Transtornos do desenvolvimento dos maxilares</t>
  </si>
  <si>
    <t>K101</t>
  </si>
  <si>
    <t>Granuloma central de células gigantes</t>
  </si>
  <si>
    <t>K102</t>
  </si>
  <si>
    <t>Afecções inflamatórias dos maxilares</t>
  </si>
  <si>
    <t>K103</t>
  </si>
  <si>
    <t>Alveolite maxilar</t>
  </si>
  <si>
    <t>K108</t>
  </si>
  <si>
    <t>Outras doenças especificadas dos maxilares</t>
  </si>
  <si>
    <t>K109</t>
  </si>
  <si>
    <t>Doença dos maxilares, sem outra especificação</t>
  </si>
  <si>
    <t>K110</t>
  </si>
  <si>
    <t>Atrofia de glândula salivar</t>
  </si>
  <si>
    <t>K111</t>
  </si>
  <si>
    <t>Hipertrofia de glândula salivar</t>
  </si>
  <si>
    <t>K112</t>
  </si>
  <si>
    <t>Sialadenite</t>
  </si>
  <si>
    <t>K113</t>
  </si>
  <si>
    <t>Abscesso de glândula salivar</t>
  </si>
  <si>
    <t>K114</t>
  </si>
  <si>
    <t>Fístula de glândula salivar</t>
  </si>
  <si>
    <t>K115</t>
  </si>
  <si>
    <t>Sialolitíase</t>
  </si>
  <si>
    <t>K116</t>
  </si>
  <si>
    <t>Mucocele de glândula salivar</t>
  </si>
  <si>
    <t>K117</t>
  </si>
  <si>
    <t>Alterações da secreção salivar</t>
  </si>
  <si>
    <t>K118</t>
  </si>
  <si>
    <t>Outras doenças das glândulas salivares</t>
  </si>
  <si>
    <t>K119</t>
  </si>
  <si>
    <t>Doença de glândula salivar, sem outra especificação</t>
  </si>
  <si>
    <t>K120</t>
  </si>
  <si>
    <t>Aftas bucais recidivantes</t>
  </si>
  <si>
    <t>K121</t>
  </si>
  <si>
    <t>Outras formas de estomatite</t>
  </si>
  <si>
    <t>K122</t>
  </si>
  <si>
    <t>Celulite e abscesso da boca</t>
  </si>
  <si>
    <t>K130</t>
  </si>
  <si>
    <t>Doenças dos lábios</t>
  </si>
  <si>
    <t>K131</t>
  </si>
  <si>
    <t>Mordedura da mucosa das bochechas e dos lábios</t>
  </si>
  <si>
    <t>K132</t>
  </si>
  <si>
    <t>Leucoplasia e outras afecções do epitélio oral, inclusive da língua</t>
  </si>
  <si>
    <t>K133</t>
  </si>
  <si>
    <t>Leucoplasia pilosa</t>
  </si>
  <si>
    <t>K134</t>
  </si>
  <si>
    <t>Lesões granulomatosas e granulomatóides da mucosa oral</t>
  </si>
  <si>
    <t>K135</t>
  </si>
  <si>
    <t>Fibrose oral submucosa</t>
  </si>
  <si>
    <t>K136</t>
  </si>
  <si>
    <t>Hiperplasia irritativa da mucosa oral</t>
  </si>
  <si>
    <t>K137</t>
  </si>
  <si>
    <t>Outras lesões e as não especificadas da mucosa oral</t>
  </si>
  <si>
    <t>K140</t>
  </si>
  <si>
    <t>Glossite</t>
  </si>
  <si>
    <t>K141</t>
  </si>
  <si>
    <t>Língua geográfica</t>
  </si>
  <si>
    <t>K142</t>
  </si>
  <si>
    <t>Glossite rombóide mediana</t>
  </si>
  <si>
    <t>K143</t>
  </si>
  <si>
    <t>Hipertrofia das papilas linguais</t>
  </si>
  <si>
    <t>K144</t>
  </si>
  <si>
    <t>Atrofia das papilas linguais</t>
  </si>
  <si>
    <t>K145</t>
  </si>
  <si>
    <t>Língua escrotal</t>
  </si>
  <si>
    <t>K146</t>
  </si>
  <si>
    <t>Glossodínia</t>
  </si>
  <si>
    <t>K148</t>
  </si>
  <si>
    <t>Outras doenças da língua</t>
  </si>
  <si>
    <t>K149</t>
  </si>
  <si>
    <t>Doença da língua, sem outra especificação</t>
  </si>
  <si>
    <t>K210</t>
  </si>
  <si>
    <t>Doença de refluxo gastroesofágico com esofagite</t>
  </si>
  <si>
    <t>K219</t>
  </si>
  <si>
    <t>Doença de refluxo gastroesofágico sem esofagite</t>
  </si>
  <si>
    <t>K220</t>
  </si>
  <si>
    <t>Acalásia do cárdia</t>
  </si>
  <si>
    <t>K221</t>
  </si>
  <si>
    <t>Úlcera do esôfago</t>
  </si>
  <si>
    <t>K222</t>
  </si>
  <si>
    <t>Obstrução do esôfago</t>
  </si>
  <si>
    <t>K223</t>
  </si>
  <si>
    <t>Perfuração do esôfago</t>
  </si>
  <si>
    <t>K224</t>
  </si>
  <si>
    <t>Discinesia do esôfago</t>
  </si>
  <si>
    <t>K225</t>
  </si>
  <si>
    <t>Divertículo do esôfago adquirido</t>
  </si>
  <si>
    <t>K226</t>
  </si>
  <si>
    <t>Síndrome da laceração hemorrágica gastroesofágica</t>
  </si>
  <si>
    <t>K227</t>
  </si>
  <si>
    <t>K228</t>
  </si>
  <si>
    <t>Outras doenças especificadas do esôfago</t>
  </si>
  <si>
    <t>K229</t>
  </si>
  <si>
    <t>Doença do esôfago, sem outra especificação</t>
  </si>
  <si>
    <t>K230</t>
  </si>
  <si>
    <t>Esofagite tuberculosa</t>
  </si>
  <si>
    <t>K231</t>
  </si>
  <si>
    <t>Megaesôfago na doença de Chagas</t>
  </si>
  <si>
    <t>K238</t>
  </si>
  <si>
    <t>Transtornos do esôfago em outras doenças classificadas em outra parte</t>
  </si>
  <si>
    <t>K250</t>
  </si>
  <si>
    <t>Úlcera gástrica - aguda com hemorragia</t>
  </si>
  <si>
    <t>K251</t>
  </si>
  <si>
    <t>Úlcera gástrica - aguda com perfuração</t>
  </si>
  <si>
    <t>K252</t>
  </si>
  <si>
    <t>Úlcera gástrica - aguda com hemorragia e perfuração</t>
  </si>
  <si>
    <t>K253</t>
  </si>
  <si>
    <t>Úlcera gástrica - aguda sem hemorragia ou perfuração</t>
  </si>
  <si>
    <t>K254</t>
  </si>
  <si>
    <t>Úlcera gástrica - crônica ou não especificada com hemorragia</t>
  </si>
  <si>
    <t>K255</t>
  </si>
  <si>
    <t>Úlcera gástrica - crônica ou não especificada com perfuração</t>
  </si>
  <si>
    <t>K256</t>
  </si>
  <si>
    <t>Úlcera gástrica - crônica ou não especificada com hemorragia e perfuração</t>
  </si>
  <si>
    <t>K257</t>
  </si>
  <si>
    <t>Úlcera gástrica - crônica sem hemorragia ou perfuração</t>
  </si>
  <si>
    <t>K259</t>
  </si>
  <si>
    <t>Úlcera gástrica - não especificada como aguda ou crônica, sem hemorragia ou perfuração</t>
  </si>
  <si>
    <t>K260</t>
  </si>
  <si>
    <t>Úlcera duodenal - aguda com hemorragia</t>
  </si>
  <si>
    <t>K261</t>
  </si>
  <si>
    <t>Úlcera duodenal - aguda com perfuração</t>
  </si>
  <si>
    <t>K262</t>
  </si>
  <si>
    <t>Úlcera duodenal - aguda com hemorragia e perfuração</t>
  </si>
  <si>
    <t>K263</t>
  </si>
  <si>
    <t>Úlcera duodenal - aguda sem hemorragia ou perfuração</t>
  </si>
  <si>
    <t>K264</t>
  </si>
  <si>
    <t>Úlcera duodenal - crônica ou não especificada com hemorragia</t>
  </si>
  <si>
    <t>K265</t>
  </si>
  <si>
    <t>Úlcera duodenal - crônica ou não especificada com perfuração</t>
  </si>
  <si>
    <t>K266</t>
  </si>
  <si>
    <t>Úlcera duodenal - crônica ou não especificada com hemorragia e perfuração</t>
  </si>
  <si>
    <t>K267</t>
  </si>
  <si>
    <t>Úlcera duodenal - crônica sem hemorragia ou perfuração</t>
  </si>
  <si>
    <t>K269</t>
  </si>
  <si>
    <t>Úlcera duodenal - não especificada como aguda ou crônica, sem hemorragia ou perfuração</t>
  </si>
  <si>
    <t>K270</t>
  </si>
  <si>
    <t>Úlcera péptica de localização não especificada - aguda com hemorragia</t>
  </si>
  <si>
    <t>K271</t>
  </si>
  <si>
    <t>Úlcera péptica de localização não especificada - aguda com perfuração</t>
  </si>
  <si>
    <t>K272</t>
  </si>
  <si>
    <t>Úlcera péptica de localização não especificada - aguda com hemorragia e perfuração</t>
  </si>
  <si>
    <t>K273</t>
  </si>
  <si>
    <t>Úlcera péptica de localização não especificada - aguda sem hemorragia ou perfuração</t>
  </si>
  <si>
    <t>K274</t>
  </si>
  <si>
    <t>Úlcera péptica de localização não especificada - crônica ou não especificada com hemorragia</t>
  </si>
  <si>
    <t>K275</t>
  </si>
  <si>
    <t>Úlcera péptica de localização não especificada - crônica ou não especificada com perfuração</t>
  </si>
  <si>
    <t>K276</t>
  </si>
  <si>
    <t>Úlcera péptica de localização não especificada - crônica ou não especificada com hemorragia e perfuração</t>
  </si>
  <si>
    <t>K277</t>
  </si>
  <si>
    <t>Úlcera péptica de localização não especificada - crônica sem hemorragia ou perfuração</t>
  </si>
  <si>
    <t>K279</t>
  </si>
  <si>
    <t>Úlcera péptica de localização não especificada - não especificada como aguda ou crônica, sem hemorragia ou perfuração</t>
  </si>
  <si>
    <t>K280</t>
  </si>
  <si>
    <t>Úlcera gastrojejunal - aguda com hemorragia</t>
  </si>
  <si>
    <t>K281</t>
  </si>
  <si>
    <t>Úlcera gastrojejunal - aguda com perfuração</t>
  </si>
  <si>
    <t>K282</t>
  </si>
  <si>
    <t>Úlcera gastrojejunal - aguda com hemorragia e perfuração</t>
  </si>
  <si>
    <t>K283</t>
  </si>
  <si>
    <t>Úlcera gastrojejunal - aguda sem hemorragia ou perfuração</t>
  </si>
  <si>
    <t>K284</t>
  </si>
  <si>
    <t>Úlcera gastrojejunal - crônica ou não especificada com hemorragia</t>
  </si>
  <si>
    <t>K285</t>
  </si>
  <si>
    <t>Úlcera gastrojejunal - crônica ou não especificada com perfuração</t>
  </si>
  <si>
    <t>K286</t>
  </si>
  <si>
    <t>Úlcera gastrojejunal - crônica ou não especificada com hemorragia e perfuração</t>
  </si>
  <si>
    <t>K287</t>
  </si>
  <si>
    <t>Úlcera gastrojejunal - crônica sem hemorragia ou perfuração</t>
  </si>
  <si>
    <t>K289</t>
  </si>
  <si>
    <t>Úlcera gastrojejunal - não especificada como aguda ou crônica, sem hemorragia ou perfuração</t>
  </si>
  <si>
    <t>K290</t>
  </si>
  <si>
    <t>Gastrite hemorrágica aguda</t>
  </si>
  <si>
    <t>K291</t>
  </si>
  <si>
    <t>Outras gastrites agudas</t>
  </si>
  <si>
    <t>K292</t>
  </si>
  <si>
    <t>Gastrite alcoólica</t>
  </si>
  <si>
    <t>K293</t>
  </si>
  <si>
    <t>Gastrite superficial crônica</t>
  </si>
  <si>
    <t>K294</t>
  </si>
  <si>
    <t>Gastrite atrófica crônica</t>
  </si>
  <si>
    <t>K295</t>
  </si>
  <si>
    <t>Gastrite crônica, sem outra especificação</t>
  </si>
  <si>
    <t>K296</t>
  </si>
  <si>
    <t>Outras gastrites</t>
  </si>
  <si>
    <t>K297</t>
  </si>
  <si>
    <t>Gastrite não especificada</t>
  </si>
  <si>
    <t>K298</t>
  </si>
  <si>
    <t>Duodenite</t>
  </si>
  <si>
    <t>K299</t>
  </si>
  <si>
    <t>Gastroduodenite, sem outra especificação</t>
  </si>
  <si>
    <t>K30</t>
  </si>
  <si>
    <t>Dispepsia</t>
  </si>
  <si>
    <t>K310</t>
  </si>
  <si>
    <t>Dilatação aguda do estômago</t>
  </si>
  <si>
    <t>K311</t>
  </si>
  <si>
    <t>Estenose pilórica hipertrófica do adulto</t>
  </si>
  <si>
    <t>K312</t>
  </si>
  <si>
    <t>Estenose e estreitamento em ampulheta do estômago</t>
  </si>
  <si>
    <t>K313</t>
  </si>
  <si>
    <t>Espasmo do piloro não classificado em outra parte</t>
  </si>
  <si>
    <t>K314</t>
  </si>
  <si>
    <t>Divertículo gástrico</t>
  </si>
  <si>
    <t>K315</t>
  </si>
  <si>
    <t>Obstrução do duodeno</t>
  </si>
  <si>
    <t>K316</t>
  </si>
  <si>
    <t>Fístula do estômago e do duodeno</t>
  </si>
  <si>
    <t>K317</t>
  </si>
  <si>
    <t>Pólipo do estômago e do duodeno</t>
  </si>
  <si>
    <t>K318</t>
  </si>
  <si>
    <t>Outras doenças especificadas do estômago e do duodeno</t>
  </si>
  <si>
    <t>K319</t>
  </si>
  <si>
    <t>Doenças do estômago e do duodeno, sem outra especificação</t>
  </si>
  <si>
    <t>K350</t>
  </si>
  <si>
    <t>Apendicite aguda com peritonite generalizada</t>
  </si>
  <si>
    <t>K351</t>
  </si>
  <si>
    <t>Apendicite aguda com abscesso peritonial</t>
  </si>
  <si>
    <t>K359</t>
  </si>
  <si>
    <t>Apendicite aguda sem outra especificação</t>
  </si>
  <si>
    <t>K36</t>
  </si>
  <si>
    <t>Outras formas de apendicite</t>
  </si>
  <si>
    <t>K37</t>
  </si>
  <si>
    <t>Apendicite, sem outras especificações</t>
  </si>
  <si>
    <t>K380</t>
  </si>
  <si>
    <t>Hiperplasia do apêndice</t>
  </si>
  <si>
    <t>K381</t>
  </si>
  <si>
    <t>Concreções apendiculares</t>
  </si>
  <si>
    <t>K382</t>
  </si>
  <si>
    <t>Divertículo do apêndice</t>
  </si>
  <si>
    <t>K383</t>
  </si>
  <si>
    <t>Fístula do apêndice</t>
  </si>
  <si>
    <t>K388</t>
  </si>
  <si>
    <t>Outras doenças especificadas do apêndice</t>
  </si>
  <si>
    <t>K389</t>
  </si>
  <si>
    <t>Doença do apêndice, sem outra especificação</t>
  </si>
  <si>
    <t>K400</t>
  </si>
  <si>
    <t>Hérnia inguinal bilateral, com obstrução, sem gangrena</t>
  </si>
  <si>
    <t>K401</t>
  </si>
  <si>
    <t>Hérnia inguinal bilateral, com gangrena</t>
  </si>
  <si>
    <t>K402</t>
  </si>
  <si>
    <t>Hérnia inguinal bilateral, sem obstrução ou gangrena</t>
  </si>
  <si>
    <t>K403</t>
  </si>
  <si>
    <t>Hérnia inguinal unilateral ou não especificada, com obstrução sem gangrena</t>
  </si>
  <si>
    <t>K404</t>
  </si>
  <si>
    <t>Hérnia inguinal unilateral ou não especificada, com gangrena</t>
  </si>
  <si>
    <t>K409</t>
  </si>
  <si>
    <t>Hérnia inguinal unilateral ou não especificada, sem obstrução ou gangrena</t>
  </si>
  <si>
    <t>K410</t>
  </si>
  <si>
    <t>Hérnia femoral bilateral, com obstrução, sem gangrena</t>
  </si>
  <si>
    <t>K411</t>
  </si>
  <si>
    <t>Hérnia femoral bilateral, com gangrena</t>
  </si>
  <si>
    <t>K412</t>
  </si>
  <si>
    <t>Hérnia femoral bilateral, sem obstrução ou gangrena</t>
  </si>
  <si>
    <t>K413</t>
  </si>
  <si>
    <t>Hérnia femoral unilateral ou não especificada, com obstrução, sem gangrena</t>
  </si>
  <si>
    <t>K414</t>
  </si>
  <si>
    <t>Hérnia femoral unilateral ou não especificada, com gangrena</t>
  </si>
  <si>
    <t>K419</t>
  </si>
  <si>
    <t>Hérnia femoral unilateral ou não especificada, sem obstrução ou gangrena</t>
  </si>
  <si>
    <t>K420</t>
  </si>
  <si>
    <t>Hérnia umbilical com obstrução, sem gangrena</t>
  </si>
  <si>
    <t>K421</t>
  </si>
  <si>
    <t>Hérnia umbilical com gangrena</t>
  </si>
  <si>
    <t>K429</t>
  </si>
  <si>
    <t>Hérnia umbilical sem obstrução ou gangrena</t>
  </si>
  <si>
    <t>K430</t>
  </si>
  <si>
    <t>Hérnia ventral com obstrução, sem gangrena</t>
  </si>
  <si>
    <t>K431</t>
  </si>
  <si>
    <t>Hérnia ventral com gangrena</t>
  </si>
  <si>
    <t>K439</t>
  </si>
  <si>
    <t>Hérnia ventral sem obstrução ou gangrena</t>
  </si>
  <si>
    <t>K440</t>
  </si>
  <si>
    <t>Hérnia diafragmática com obstrução, sem gangrena</t>
  </si>
  <si>
    <t>K441</t>
  </si>
  <si>
    <t>Hérnia diafragmática com gangrena</t>
  </si>
  <si>
    <t>K449</t>
  </si>
  <si>
    <t>Hérnia diafragmática sem obstrução ou gangrena</t>
  </si>
  <si>
    <t>K450</t>
  </si>
  <si>
    <t>Outras hérnias abdominais especificadas, com obstrução, sem gangrena</t>
  </si>
  <si>
    <t>K451</t>
  </si>
  <si>
    <t>Outras hérnias abdominais especificadas, com gangrena</t>
  </si>
  <si>
    <t>K458</t>
  </si>
  <si>
    <t>Outras hérnias abdominais especificadas, sem obstrução ou gangrena</t>
  </si>
  <si>
    <t>K460</t>
  </si>
  <si>
    <t>Hérnia abdominal não especificada, com obstrução, sem gangrena</t>
  </si>
  <si>
    <t>K461</t>
  </si>
  <si>
    <t>Hérnia abdominal não especificada com gangrena</t>
  </si>
  <si>
    <t>K469</t>
  </si>
  <si>
    <t>Hérnia abdominal não especificada, sem obstrução ou gangrena</t>
  </si>
  <si>
    <t>K500</t>
  </si>
  <si>
    <t>Doença de Crohn do intestino delgado</t>
  </si>
  <si>
    <t>K501</t>
  </si>
  <si>
    <t>Doença de Crohn do intestino grosso</t>
  </si>
  <si>
    <t>K508</t>
  </si>
  <si>
    <t>Outra forma de doença de Crohn</t>
  </si>
  <si>
    <t>K509</t>
  </si>
  <si>
    <t>Doença de Crohn de localização não especificada</t>
  </si>
  <si>
    <t>K510</t>
  </si>
  <si>
    <t>Enterocolite ulcerativa (crônica)</t>
  </si>
  <si>
    <t>K511</t>
  </si>
  <si>
    <t>Ileocolite ulcerativa (crônica)</t>
  </si>
  <si>
    <t>K512</t>
  </si>
  <si>
    <t>Proctite ulcerativa (crônica)</t>
  </si>
  <si>
    <t>K513</t>
  </si>
  <si>
    <t>Retossigmoidite ulcerativa (crônica)</t>
  </si>
  <si>
    <t>K514</t>
  </si>
  <si>
    <t>Pseudopolipose do cólon</t>
  </si>
  <si>
    <t>K515</t>
  </si>
  <si>
    <t>Proctocolite mucosa</t>
  </si>
  <si>
    <t>K518</t>
  </si>
  <si>
    <t>Outras colites ulcerativas</t>
  </si>
  <si>
    <t>K519</t>
  </si>
  <si>
    <t>Colite ulcerativa, sem outra especificação</t>
  </si>
  <si>
    <t>K520</t>
  </si>
  <si>
    <t>Gastroenterite e colite devida à radiação</t>
  </si>
  <si>
    <t>K521</t>
  </si>
  <si>
    <t>Gastroenterite e colite tóxicas</t>
  </si>
  <si>
    <t>K522</t>
  </si>
  <si>
    <t>Gastroenterite e colite alérgicas ou ligadas à dieta</t>
  </si>
  <si>
    <t>K528</t>
  </si>
  <si>
    <t>Outras gastroenterites e colites especificadas, não-infecciosas</t>
  </si>
  <si>
    <t>K529</t>
  </si>
  <si>
    <t>Gastroenterite e colite não-infecciosas, não especificadas</t>
  </si>
  <si>
    <t>K550</t>
  </si>
  <si>
    <t>Transtornos vasculares agudos do intestino</t>
  </si>
  <si>
    <t>K551</t>
  </si>
  <si>
    <t>Transtornos vasculares crônicos do intestino</t>
  </si>
  <si>
    <t>K552</t>
  </si>
  <si>
    <t>Angiodisplasia do cólon</t>
  </si>
  <si>
    <t>K558</t>
  </si>
  <si>
    <t>Outros transtornos vasculares do intestino</t>
  </si>
  <si>
    <t>K559</t>
  </si>
  <si>
    <t>Transtorno vascular do intestino, sem outra especificação</t>
  </si>
  <si>
    <t>K560</t>
  </si>
  <si>
    <t>K561</t>
  </si>
  <si>
    <t>Intussuscepção</t>
  </si>
  <si>
    <t>K562</t>
  </si>
  <si>
    <t>K563</t>
  </si>
  <si>
    <t>Íleo biliar</t>
  </si>
  <si>
    <t>K564</t>
  </si>
  <si>
    <t>Outras obstruções do intestino</t>
  </si>
  <si>
    <t>K565</t>
  </si>
  <si>
    <t>Aderências intestinais (bridas) com obstrução</t>
  </si>
  <si>
    <t>K566</t>
  </si>
  <si>
    <t>Outras formas de obstrução intestinal, e as não especificadas</t>
  </si>
  <si>
    <t>K567</t>
  </si>
  <si>
    <t>Íleo, não especificado</t>
  </si>
  <si>
    <t>K570</t>
  </si>
  <si>
    <t>Doença diverticular do intestino delgado com perfuração e abscesso</t>
  </si>
  <si>
    <t>K571</t>
  </si>
  <si>
    <t>Doença diverticular do intestino delgado sem perfuração ou abscesso</t>
  </si>
  <si>
    <t>K572</t>
  </si>
  <si>
    <t>Doença diverticular do intestino grosso com perfuração e abscesso</t>
  </si>
  <si>
    <t>K573</t>
  </si>
  <si>
    <t>Doença diverticular do intestino grosso sem perfuração ou abscesso</t>
  </si>
  <si>
    <t>K574</t>
  </si>
  <si>
    <t>Doença diverticular concomitante dos intestinos delgado e grosso com perfuração e abscesso</t>
  </si>
  <si>
    <t>K575</t>
  </si>
  <si>
    <t>Doença diverticular concomitante dos intestinos delgado e grosso sem perfuração ou abscesso</t>
  </si>
  <si>
    <t>K578</t>
  </si>
  <si>
    <t>Doença diverticular do intestino, de localização não especificada, com perfuração e abscesso</t>
  </si>
  <si>
    <t>K579</t>
  </si>
  <si>
    <t>Doença diverticular do intestino, de localização não especificada, sem perfuração ou abscesso</t>
  </si>
  <si>
    <t>K580</t>
  </si>
  <si>
    <t>Síndrome do cólon irritável com diarréia</t>
  </si>
  <si>
    <t>K589</t>
  </si>
  <si>
    <t>Síndrome do cólon irritável sem diarréia</t>
  </si>
  <si>
    <t>K590</t>
  </si>
  <si>
    <t>Constipação</t>
  </si>
  <si>
    <t>K591</t>
  </si>
  <si>
    <t>Diarréia funcional</t>
  </si>
  <si>
    <t>K592</t>
  </si>
  <si>
    <t>Cólon neurogênico não classificado em outra parte</t>
  </si>
  <si>
    <t>K593</t>
  </si>
  <si>
    <t>Megacólon não classificado em outra parte</t>
  </si>
  <si>
    <t>K594</t>
  </si>
  <si>
    <t>Espasmo anal</t>
  </si>
  <si>
    <t>K598</t>
  </si>
  <si>
    <t>Outros transtornos funcionais especificados do intestino</t>
  </si>
  <si>
    <t>K599</t>
  </si>
  <si>
    <t>Transtorno intestinal funcional, não especificado</t>
  </si>
  <si>
    <t>K600</t>
  </si>
  <si>
    <t>Fissura anal aguda</t>
  </si>
  <si>
    <t>K601</t>
  </si>
  <si>
    <t>Fissura anal crônica</t>
  </si>
  <si>
    <t>K602</t>
  </si>
  <si>
    <t>Fissura anal, não especificada</t>
  </si>
  <si>
    <t>K603</t>
  </si>
  <si>
    <t>Fístula anal</t>
  </si>
  <si>
    <t>K604</t>
  </si>
  <si>
    <t>Fístula retal</t>
  </si>
  <si>
    <t>K605</t>
  </si>
  <si>
    <t>Fístula anorretal</t>
  </si>
  <si>
    <t>K610</t>
  </si>
  <si>
    <t>K611</t>
  </si>
  <si>
    <t>K612</t>
  </si>
  <si>
    <t>Abscesso anorretal</t>
  </si>
  <si>
    <t>K613</t>
  </si>
  <si>
    <t>Abscesso ísquio-retal</t>
  </si>
  <si>
    <t>K614</t>
  </si>
  <si>
    <t>Abscesso intra-esfincteriano</t>
  </si>
  <si>
    <t>K620</t>
  </si>
  <si>
    <t>Pólipo anal</t>
  </si>
  <si>
    <t>K621</t>
  </si>
  <si>
    <t>Pólipo retal</t>
  </si>
  <si>
    <t>K622</t>
  </si>
  <si>
    <t>Prolapso anal</t>
  </si>
  <si>
    <t>K623</t>
  </si>
  <si>
    <t>K624</t>
  </si>
  <si>
    <t>Estenose do ânus e do reto</t>
  </si>
  <si>
    <t>K625</t>
  </si>
  <si>
    <t>Hemorragia do ânus e do reto</t>
  </si>
  <si>
    <t>K626</t>
  </si>
  <si>
    <t>Úlcera do ânus e do reto</t>
  </si>
  <si>
    <t>K627</t>
  </si>
  <si>
    <t>Proctite por radiação</t>
  </si>
  <si>
    <t>K628</t>
  </si>
  <si>
    <t>Outras doenças especificadas do ânus e do reto</t>
  </si>
  <si>
    <t>K629</t>
  </si>
  <si>
    <t>Doença do ânus e do reto, sem outra especificação</t>
  </si>
  <si>
    <t>K630</t>
  </si>
  <si>
    <t>Abscesso do intestino</t>
  </si>
  <si>
    <t>K631</t>
  </si>
  <si>
    <t>Perfuração do intestino (não-traumática)</t>
  </si>
  <si>
    <t>K632</t>
  </si>
  <si>
    <t>Fístula do intestino</t>
  </si>
  <si>
    <t>K633</t>
  </si>
  <si>
    <t>Úlcera do intestino</t>
  </si>
  <si>
    <t>K634</t>
  </si>
  <si>
    <t>Enteroptose</t>
  </si>
  <si>
    <t>K635</t>
  </si>
  <si>
    <t>Pólipo do cólon</t>
  </si>
  <si>
    <t>K638</t>
  </si>
  <si>
    <t>Outras doenças especificadas do intestino</t>
  </si>
  <si>
    <t>K639</t>
  </si>
  <si>
    <t>Doença do intestino, sem outra especificação</t>
  </si>
  <si>
    <t>K650</t>
  </si>
  <si>
    <t>Peritonite aguda</t>
  </si>
  <si>
    <t>K658</t>
  </si>
  <si>
    <t>Outras peritonites</t>
  </si>
  <si>
    <t>K659</t>
  </si>
  <si>
    <t>Peritonite, sem outras especificações</t>
  </si>
  <si>
    <t>K660</t>
  </si>
  <si>
    <t>Aderências peritoniais</t>
  </si>
  <si>
    <t>K661</t>
  </si>
  <si>
    <t>Hemoperitônio</t>
  </si>
  <si>
    <t>K668</t>
  </si>
  <si>
    <t>Outras afecções especificadas do peritônio</t>
  </si>
  <si>
    <t>K669</t>
  </si>
  <si>
    <t>Afecções do peritônio, sem outra especificação</t>
  </si>
  <si>
    <t>K670</t>
  </si>
  <si>
    <t>Peritonite por clamídias</t>
  </si>
  <si>
    <t>K671</t>
  </si>
  <si>
    <t>Peritonite gonocócica</t>
  </si>
  <si>
    <t>K672</t>
  </si>
  <si>
    <t>Peritonite sifilítica</t>
  </si>
  <si>
    <t>K673</t>
  </si>
  <si>
    <t>Peritonite tuberculosa</t>
  </si>
  <si>
    <t>K678</t>
  </si>
  <si>
    <t>Outras formas de comprometimento do peritônio em doenças infecciosas classificadas em outra parte</t>
  </si>
  <si>
    <t>K700</t>
  </si>
  <si>
    <t>Fígado gorduroso alcoólico</t>
  </si>
  <si>
    <t>K701</t>
  </si>
  <si>
    <t>Hepatite alcoólica</t>
  </si>
  <si>
    <t>K702</t>
  </si>
  <si>
    <t>Fibrose e esclerose alcoólicas do fígado</t>
  </si>
  <si>
    <t>K703</t>
  </si>
  <si>
    <t>Cirrose hepática alcoólica</t>
  </si>
  <si>
    <t>K704</t>
  </si>
  <si>
    <t>Insuficiência hepática alcoólica</t>
  </si>
  <si>
    <t>K709</t>
  </si>
  <si>
    <t>Doença alcoólica do fígado, sem outra especificação</t>
  </si>
  <si>
    <t>K710</t>
  </si>
  <si>
    <t>Doença hepática tóxica com colestase</t>
  </si>
  <si>
    <t>K711</t>
  </si>
  <si>
    <t>Doença hepática tóxica com necrose hepática</t>
  </si>
  <si>
    <t>K712</t>
  </si>
  <si>
    <t>Doença hepática tóxica com hepatite aguda</t>
  </si>
  <si>
    <t>K713</t>
  </si>
  <si>
    <t>Doença hepática tóxica com hepatite crônica persistente</t>
  </si>
  <si>
    <t>K714</t>
  </si>
  <si>
    <t>Doença hepática tóxica com hepatite crônica lobular</t>
  </si>
  <si>
    <t>K715</t>
  </si>
  <si>
    <t>Doença hepática tóxica com hepatite crônica ativa</t>
  </si>
  <si>
    <t>K716</t>
  </si>
  <si>
    <t>Doença hepática tóxica com hepatite não classificada em outra parte</t>
  </si>
  <si>
    <t>K717</t>
  </si>
  <si>
    <t>Doença hepática tóxica com fibrose e cirrose hepáticas</t>
  </si>
  <si>
    <t>K718</t>
  </si>
  <si>
    <t>Doença hepática tóxica com outros transtornos do fígado</t>
  </si>
  <si>
    <t>K719</t>
  </si>
  <si>
    <t>Doença hepática tóxica, sem outra especificação</t>
  </si>
  <si>
    <t>K720</t>
  </si>
  <si>
    <t>Insuficiência hepática aguda e subaguda</t>
  </si>
  <si>
    <t>K721</t>
  </si>
  <si>
    <t>Insuficiência hepática crônica</t>
  </si>
  <si>
    <t>K729</t>
  </si>
  <si>
    <t>Insuficiência hepática, sem outras especificações</t>
  </si>
  <si>
    <t>K730</t>
  </si>
  <si>
    <t>Hepatite crônica persistente, não classificada em outra parte</t>
  </si>
  <si>
    <t>K731</t>
  </si>
  <si>
    <t>Hepatite crônica lobular, não classificada em outra parte</t>
  </si>
  <si>
    <t>K732</t>
  </si>
  <si>
    <t>Hepatite crônica ativa, não classificada em outra parte</t>
  </si>
  <si>
    <t>K738</t>
  </si>
  <si>
    <t>Outras hepatites crônicas não classificada em outra parte</t>
  </si>
  <si>
    <t>K739</t>
  </si>
  <si>
    <t>Hepatite crônica, sem outra especificação</t>
  </si>
  <si>
    <t>K740</t>
  </si>
  <si>
    <t>Fibrose hepática</t>
  </si>
  <si>
    <t>K741</t>
  </si>
  <si>
    <t>Esclerose hepática</t>
  </si>
  <si>
    <t>K742</t>
  </si>
  <si>
    <t>Fibrose hepática com esclerose hepática</t>
  </si>
  <si>
    <t>K743</t>
  </si>
  <si>
    <t>K744</t>
  </si>
  <si>
    <t>Cirrose biliar secundária</t>
  </si>
  <si>
    <t>K745</t>
  </si>
  <si>
    <t>Cirrose biliar, sem outra especificação</t>
  </si>
  <si>
    <t>K746</t>
  </si>
  <si>
    <t>Outras formas de cirrose hepática e as não especificadas</t>
  </si>
  <si>
    <t>K750</t>
  </si>
  <si>
    <t>K751</t>
  </si>
  <si>
    <t>Flebite da veia porta</t>
  </si>
  <si>
    <t>K752</t>
  </si>
  <si>
    <t>Hepatite reativa não-específica</t>
  </si>
  <si>
    <t>K753</t>
  </si>
  <si>
    <t>Hepatite granulomatosa não classificada em outra parte</t>
  </si>
  <si>
    <t>K754</t>
  </si>
  <si>
    <t>K758</t>
  </si>
  <si>
    <t>Outras doenças hepáticas inflamatórias especificadas</t>
  </si>
  <si>
    <t>K759</t>
  </si>
  <si>
    <t>Doença hepática inflamatória, sem outra especificação</t>
  </si>
  <si>
    <t>K760</t>
  </si>
  <si>
    <t>Degeneração gordurosa do fígado não classificada em outra parte</t>
  </si>
  <si>
    <t>K761</t>
  </si>
  <si>
    <t>Congestão passiva crônica do fígado</t>
  </si>
  <si>
    <t>K762</t>
  </si>
  <si>
    <t>Necrose hemorrágica central do fígado</t>
  </si>
  <si>
    <t>K763</t>
  </si>
  <si>
    <t>Infarto do fígado</t>
  </si>
  <si>
    <t>K764</t>
  </si>
  <si>
    <t>Peliose hepática</t>
  </si>
  <si>
    <t>K765</t>
  </si>
  <si>
    <t>Doença hepática veno-oclusiva</t>
  </si>
  <si>
    <t>K766</t>
  </si>
  <si>
    <t>Hipertensão portal</t>
  </si>
  <si>
    <t>K767</t>
  </si>
  <si>
    <t>K768</t>
  </si>
  <si>
    <t>Outras doenças especificadas do fígado</t>
  </si>
  <si>
    <t>K769</t>
  </si>
  <si>
    <t>Doença hepática, sem outra especificação</t>
  </si>
  <si>
    <t>K770</t>
  </si>
  <si>
    <t>Transtornos hepáticos em doenças infecciosas e parasitárias classificadas em outra parte</t>
  </si>
  <si>
    <t>K778</t>
  </si>
  <si>
    <t>Transtornos hepáticos em outras doenças classificadas em outra parte</t>
  </si>
  <si>
    <t>K800</t>
  </si>
  <si>
    <t>Calculose da vesícula biliar com colicistite aguda</t>
  </si>
  <si>
    <t>K801</t>
  </si>
  <si>
    <t>Calculose da vesícula biliar com outras formas de colecistite</t>
  </si>
  <si>
    <t>K802</t>
  </si>
  <si>
    <t>Calculose da vesícula biliar sem colecistite</t>
  </si>
  <si>
    <t>K803</t>
  </si>
  <si>
    <t>Calculose de via biliar com colangite</t>
  </si>
  <si>
    <t>K804</t>
  </si>
  <si>
    <t>Calculose de via biliar com colecistite</t>
  </si>
  <si>
    <t>K805</t>
  </si>
  <si>
    <t>Calculose de via biliar sem colangite ou colecistite</t>
  </si>
  <si>
    <t>K808</t>
  </si>
  <si>
    <t>Outras colelitíases</t>
  </si>
  <si>
    <t>K810</t>
  </si>
  <si>
    <t>Colecistite aguda</t>
  </si>
  <si>
    <t>K811</t>
  </si>
  <si>
    <t>Colecistite crônica</t>
  </si>
  <si>
    <t>K818</t>
  </si>
  <si>
    <t>Outras colecistites</t>
  </si>
  <si>
    <t>K819</t>
  </si>
  <si>
    <t>Colecistite, sem outra especificação</t>
  </si>
  <si>
    <t>K820</t>
  </si>
  <si>
    <t>Obstrução da vesícula biliar</t>
  </si>
  <si>
    <t>K821</t>
  </si>
  <si>
    <t>Hidropsia da vesícula biliar</t>
  </si>
  <si>
    <t>K822</t>
  </si>
  <si>
    <t>Perfuração da vesícula biliar</t>
  </si>
  <si>
    <t>K823</t>
  </si>
  <si>
    <t>Fístula da vesícula biliar</t>
  </si>
  <si>
    <t>K824</t>
  </si>
  <si>
    <t>Colesterolose da vesícula biliar</t>
  </si>
  <si>
    <t>K828</t>
  </si>
  <si>
    <t>Outras doenças especificadas da vesícula biliar</t>
  </si>
  <si>
    <t>K829</t>
  </si>
  <si>
    <t>Doença da vesícula biliar, sem outra especificação</t>
  </si>
  <si>
    <t>K830</t>
  </si>
  <si>
    <t>K831</t>
  </si>
  <si>
    <t>Obstrução de via biliar</t>
  </si>
  <si>
    <t>K832</t>
  </si>
  <si>
    <t>Perfuração de via biliar</t>
  </si>
  <si>
    <t>K833</t>
  </si>
  <si>
    <t>Fístula de via biliar</t>
  </si>
  <si>
    <t>K834</t>
  </si>
  <si>
    <t>Espasmo do esfíncter de Oddi</t>
  </si>
  <si>
    <t>K835</t>
  </si>
  <si>
    <t>Cisto biliar</t>
  </si>
  <si>
    <t>K838</t>
  </si>
  <si>
    <t>Outras doenças especificadas das vias biliares</t>
  </si>
  <si>
    <t>K839</t>
  </si>
  <si>
    <t>Doença das vias biliares, sem outra especificação</t>
  </si>
  <si>
    <t>K850</t>
  </si>
  <si>
    <t>Pancreatite aguda idiopática</t>
  </si>
  <si>
    <t>K851</t>
  </si>
  <si>
    <t>Pancreatite aguda biliar</t>
  </si>
  <si>
    <t>K852</t>
  </si>
  <si>
    <t>Pancreatite aguda induzida por álcool</t>
  </si>
  <si>
    <t>K853</t>
  </si>
  <si>
    <t>Pancreatite aguda induzida por droga</t>
  </si>
  <si>
    <t>K858</t>
  </si>
  <si>
    <t>Outras pancreatites agudas</t>
  </si>
  <si>
    <t>K859</t>
  </si>
  <si>
    <t>Pancreatite aguda, não especificada</t>
  </si>
  <si>
    <t>K860</t>
  </si>
  <si>
    <t>K861</t>
  </si>
  <si>
    <t>Outras pancreatites crônicas</t>
  </si>
  <si>
    <t>K862</t>
  </si>
  <si>
    <t>Cisto do pâncreas</t>
  </si>
  <si>
    <t>K863</t>
  </si>
  <si>
    <t>Pseudocisto do pâncreas</t>
  </si>
  <si>
    <t>K868</t>
  </si>
  <si>
    <t>Outras doenças especificadas do pâncreas</t>
  </si>
  <si>
    <t>K869</t>
  </si>
  <si>
    <t>Doença do pâncreas, sem outra especificação</t>
  </si>
  <si>
    <t>K870</t>
  </si>
  <si>
    <t>Transtornos da vesícula biliar e das vias biliares em doenças classificadas em outra parte</t>
  </si>
  <si>
    <t>K871</t>
  </si>
  <si>
    <t>Transtornos do pâncreas em doenças classificadas em outra parte</t>
  </si>
  <si>
    <t>K900</t>
  </si>
  <si>
    <t>K901</t>
  </si>
  <si>
    <t>Espru tropical</t>
  </si>
  <si>
    <t>K902</t>
  </si>
  <si>
    <t>Síndrome da alça cega não classificada em outra parte</t>
  </si>
  <si>
    <t>K903</t>
  </si>
  <si>
    <t>Esteatorréia pancreática</t>
  </si>
  <si>
    <t>K904</t>
  </si>
  <si>
    <t>Má-absorção devida a intolerância não classificada em outra parte</t>
  </si>
  <si>
    <t>K908</t>
  </si>
  <si>
    <t>Outras formas de má-absorção intestinal</t>
  </si>
  <si>
    <t>K909</t>
  </si>
  <si>
    <t>Má-absorção intestinal, sem outra especificação</t>
  </si>
  <si>
    <t>K910</t>
  </si>
  <si>
    <t>Vômitos pós-cirurgia gastrointestinal</t>
  </si>
  <si>
    <t>K911</t>
  </si>
  <si>
    <t>Síndromes pós-cirurgia gástrica</t>
  </si>
  <si>
    <t>K912</t>
  </si>
  <si>
    <t>Má-absorção pós-cirúrgica não classificada em outra parte</t>
  </si>
  <si>
    <t>K913</t>
  </si>
  <si>
    <t>Obstrução intestinal pós-operatória</t>
  </si>
  <si>
    <t>K914</t>
  </si>
  <si>
    <t>Mau funcionamento de colostomia e enterostomia</t>
  </si>
  <si>
    <t>K915</t>
  </si>
  <si>
    <t>Síndrome pós-colecistectomia</t>
  </si>
  <si>
    <t>K918</t>
  </si>
  <si>
    <t>Outros transtornos do aparelho digestivo, pós-cirúrgicos, não classificados em outra parte</t>
  </si>
  <si>
    <t>K919</t>
  </si>
  <si>
    <t>Transtorno do aparelho digestivo pós procedimento</t>
  </si>
  <si>
    <t>K920</t>
  </si>
  <si>
    <t>K921</t>
  </si>
  <si>
    <t>K922</t>
  </si>
  <si>
    <t>Hemorragia gastrointestinal, sem outra especificação</t>
  </si>
  <si>
    <t>K928</t>
  </si>
  <si>
    <t>Outras doenças especificadas do aparelho digestivo</t>
  </si>
  <si>
    <t>K929</t>
  </si>
  <si>
    <t>Doença do aparelho digestivo, sem outra especificação</t>
  </si>
  <si>
    <t>K930</t>
  </si>
  <si>
    <t>Transtornos devido a tuberculose do intestino, do peritônio e dos gânglios do mesentério</t>
  </si>
  <si>
    <t>K931</t>
  </si>
  <si>
    <t>Megacólon na doença de Chagas</t>
  </si>
  <si>
    <t>K938</t>
  </si>
  <si>
    <t>Transtornos de outros órgãos digestivos especificados em doenças classificadas em outra parte</t>
  </si>
  <si>
    <t>L00</t>
  </si>
  <si>
    <t>Síndrome da pele escaldada estafilocócica do recém-nascido</t>
  </si>
  <si>
    <t>L010</t>
  </si>
  <si>
    <t>Impetigo [qualquer localização] [qualquer microorganismo]</t>
  </si>
  <si>
    <t>L011</t>
  </si>
  <si>
    <t>Impetiginização de outras dermatoses</t>
  </si>
  <si>
    <t>L020</t>
  </si>
  <si>
    <t>Abscesso cutâneo, furúnculo e antraz da face</t>
  </si>
  <si>
    <t>L021</t>
  </si>
  <si>
    <t>Abscesso cutâneo, furúnculo e antraz do pescoço</t>
  </si>
  <si>
    <t>L022</t>
  </si>
  <si>
    <t>Abscesso cutâneo, furúnculo e antraz do tronco</t>
  </si>
  <si>
    <t>L023</t>
  </si>
  <si>
    <t>Abscesso cutâneo, furúnculo e antraz da nádega</t>
  </si>
  <si>
    <t>L024</t>
  </si>
  <si>
    <t>Abscesso cutâneo, furúnculo e antraz do(s) membro(s)</t>
  </si>
  <si>
    <t>L028</t>
  </si>
  <si>
    <t>Abscesso cutâneo, furúnculo e antraz de outras localizações</t>
  </si>
  <si>
    <t>L029</t>
  </si>
  <si>
    <t>Abscesso cutâneo, furúnculo e antraz de localização não especificada</t>
  </si>
  <si>
    <t>L030</t>
  </si>
  <si>
    <t>Celulite de dedos das mãos e dos pés</t>
  </si>
  <si>
    <t>L031</t>
  </si>
  <si>
    <t>Celulite de outras partes do(s) membro(s)</t>
  </si>
  <si>
    <t>L032</t>
  </si>
  <si>
    <t>Celulite da face</t>
  </si>
  <si>
    <t>L033</t>
  </si>
  <si>
    <t>Celulite do tronco</t>
  </si>
  <si>
    <t>L038</t>
  </si>
  <si>
    <t>Celulite de outros locais</t>
  </si>
  <si>
    <t>L039</t>
  </si>
  <si>
    <t>Celulite não especificada</t>
  </si>
  <si>
    <t>L040</t>
  </si>
  <si>
    <t>Linfadenite aguda de face, cabeça e pescoço</t>
  </si>
  <si>
    <t>L041</t>
  </si>
  <si>
    <t>Linfadenite aguda do tronco</t>
  </si>
  <si>
    <t>L042</t>
  </si>
  <si>
    <t>Linfadenite aguda de membro superior</t>
  </si>
  <si>
    <t>L043</t>
  </si>
  <si>
    <t>Linfadenite aguda de membro inferior</t>
  </si>
  <si>
    <t>L048</t>
  </si>
  <si>
    <t>Linfadenite aguda de outras localizações</t>
  </si>
  <si>
    <t>L049</t>
  </si>
  <si>
    <t>Linfadenite aguda de localização não especificada</t>
  </si>
  <si>
    <t>L050</t>
  </si>
  <si>
    <t>Cisto pilonidal com abscesso</t>
  </si>
  <si>
    <t>L059</t>
  </si>
  <si>
    <t>Cisto pilonidal sem abscesso</t>
  </si>
  <si>
    <t>L080</t>
  </si>
  <si>
    <t>Piodermite</t>
  </si>
  <si>
    <t>L081</t>
  </si>
  <si>
    <t>Eritrasma</t>
  </si>
  <si>
    <t>L088</t>
  </si>
  <si>
    <t>Outras infecções localizadas, especificadas, da pele e do tecido subcutâneo</t>
  </si>
  <si>
    <t>L089</t>
  </si>
  <si>
    <t>Infecção localizada da pele e do tecido subcutâneo, não especificada</t>
  </si>
  <si>
    <t>L100</t>
  </si>
  <si>
    <t>Pênfigo vulgar</t>
  </si>
  <si>
    <t>L101</t>
  </si>
  <si>
    <t>Pênfigo vegetante</t>
  </si>
  <si>
    <t>L102</t>
  </si>
  <si>
    <t>Pênfigo foliáceo</t>
  </si>
  <si>
    <t>L103</t>
  </si>
  <si>
    <t>Pênfigo brasileiro [fogo selvagem]</t>
  </si>
  <si>
    <t>L104</t>
  </si>
  <si>
    <t>Pênfigo eritematoso</t>
  </si>
  <si>
    <t>L105</t>
  </si>
  <si>
    <t>Pênfigo induzido por drogas</t>
  </si>
  <si>
    <t>L108</t>
  </si>
  <si>
    <t>Outras formas de pênfigo</t>
  </si>
  <si>
    <t>L109</t>
  </si>
  <si>
    <t>Pênfigo, não especificado</t>
  </si>
  <si>
    <t>L110</t>
  </si>
  <si>
    <t>Ceratose folicular adquirida</t>
  </si>
  <si>
    <t>L111</t>
  </si>
  <si>
    <t>Dermatose acantolítica transitória [Grover]</t>
  </si>
  <si>
    <t>L118</t>
  </si>
  <si>
    <t>Outras afecções acantolíticas especificadas</t>
  </si>
  <si>
    <t>L120</t>
  </si>
  <si>
    <t>Penfigóide bolhoso</t>
  </si>
  <si>
    <t>L121</t>
  </si>
  <si>
    <t>Penfigóide cicatricial</t>
  </si>
  <si>
    <t>L122</t>
  </si>
  <si>
    <t>Doença bolhosa crônica da infância</t>
  </si>
  <si>
    <t>L123</t>
  </si>
  <si>
    <t>Epidermólise bolhosa adquirida</t>
  </si>
  <si>
    <t>L128</t>
  </si>
  <si>
    <t>Outras formas de penfigóide</t>
  </si>
  <si>
    <t>L129</t>
  </si>
  <si>
    <t>Penfigóide, não especificado</t>
  </si>
  <si>
    <t>L130</t>
  </si>
  <si>
    <t>Dermatite herpetiforme</t>
  </si>
  <si>
    <t>L131</t>
  </si>
  <si>
    <t>Dermatite pustular subcorneana</t>
  </si>
  <si>
    <t>L138</t>
  </si>
  <si>
    <t>Outras afecções bolhosas especificadas</t>
  </si>
  <si>
    <t>L139</t>
  </si>
  <si>
    <t>Doença bolhosa, não especificada</t>
  </si>
  <si>
    <t>L14</t>
  </si>
  <si>
    <t>Afecções bolhosas em doenças classificadas em outra parte</t>
  </si>
  <si>
    <t>L200</t>
  </si>
  <si>
    <t>Prurigo de Besnier</t>
  </si>
  <si>
    <t>L208</t>
  </si>
  <si>
    <t>Outras dermatites atópicas</t>
  </si>
  <si>
    <t>L209</t>
  </si>
  <si>
    <t>Dermatite atópica, não especificada</t>
  </si>
  <si>
    <t>L210</t>
  </si>
  <si>
    <t>Seborréia do couro cabeludo</t>
  </si>
  <si>
    <t>L211</t>
  </si>
  <si>
    <t>Dermatite seborréica infantil</t>
  </si>
  <si>
    <t>L218</t>
  </si>
  <si>
    <t>Outras dermatites seborréicas</t>
  </si>
  <si>
    <t>L219</t>
  </si>
  <si>
    <t>Dermatite seborréica, não especificada</t>
  </si>
  <si>
    <t>L22</t>
  </si>
  <si>
    <t>Dermatite das fraldas</t>
  </si>
  <si>
    <t>L230</t>
  </si>
  <si>
    <t>Dermatite alérgica de contato devida a metais</t>
  </si>
  <si>
    <t>L231</t>
  </si>
  <si>
    <t>Dermatite alérgica de contato devida a adesivos</t>
  </si>
  <si>
    <t>L232</t>
  </si>
  <si>
    <t>Dermatite alérgica de contato devida a cosméticos</t>
  </si>
  <si>
    <t>L233</t>
  </si>
  <si>
    <t>Dermatite alérgica de contato devido a drogas em contato com a pele</t>
  </si>
  <si>
    <t>L234</t>
  </si>
  <si>
    <t>Dermatite alérgica de contato devida a corantes</t>
  </si>
  <si>
    <t>L235</t>
  </si>
  <si>
    <t>Dermatite alérgica de contato devida a outros produtos químicos</t>
  </si>
  <si>
    <t>L236</t>
  </si>
  <si>
    <t>Dermatite alérgica de contato devida a alimentos em contato com a pele</t>
  </si>
  <si>
    <t>L237</t>
  </si>
  <si>
    <t>Dermatite alérgica de contato devido a plantas, exceto alimentos</t>
  </si>
  <si>
    <t>L238</t>
  </si>
  <si>
    <t>Dermatite alérgica de contato devido a outros agentes</t>
  </si>
  <si>
    <t>L239</t>
  </si>
  <si>
    <t>Dermatite alérgica de contato, de causa não especificada</t>
  </si>
  <si>
    <t>L240</t>
  </si>
  <si>
    <t>Dermatite de contato por irritantes devida a detergentes</t>
  </si>
  <si>
    <t>L241</t>
  </si>
  <si>
    <t>Dermatite de contato por irritantes devido a óleos e gorduras</t>
  </si>
  <si>
    <t>L242</t>
  </si>
  <si>
    <t>Dermatite de contato por irritantes devida a solventes</t>
  </si>
  <si>
    <t>L243</t>
  </si>
  <si>
    <t>Dermatite de contato por irritantes devida a cosméticos</t>
  </si>
  <si>
    <t>L244</t>
  </si>
  <si>
    <t>Dermatite de contato por irritantes devida a drogas em contato com a pele</t>
  </si>
  <si>
    <t>L245</t>
  </si>
  <si>
    <t>Dermatite de contato por irritantes devida a outros produtos químicos</t>
  </si>
  <si>
    <t>L246</t>
  </si>
  <si>
    <t>Dermatite de contato por irritantes devida a alimentos em contato com a pele</t>
  </si>
  <si>
    <t>L247</t>
  </si>
  <si>
    <t>Dermatite de contato por irritantes devido a plantas, exceto alimentos</t>
  </si>
  <si>
    <t>L248</t>
  </si>
  <si>
    <t>Dermatite de contato por irritantes devido a outros agentes</t>
  </si>
  <si>
    <t>L249</t>
  </si>
  <si>
    <t>Dermatite de contato por irritantes, de causa não especificada</t>
  </si>
  <si>
    <t>L250</t>
  </si>
  <si>
    <t>Dermatite de contato não especificada devida a cosméticos</t>
  </si>
  <si>
    <t>L251</t>
  </si>
  <si>
    <t>Dermatite de contato não especificada devida a drogas em contato com a pele</t>
  </si>
  <si>
    <t>L252</t>
  </si>
  <si>
    <t>Dermatite de contato não especificada devida a corantes</t>
  </si>
  <si>
    <t>L253</t>
  </si>
  <si>
    <t>Dermatite de contato não especificada devida a outros produtos químicos</t>
  </si>
  <si>
    <t>L254</t>
  </si>
  <si>
    <t>Dermatite de contato não especificada devida a alimentos em contato com a pele</t>
  </si>
  <si>
    <t>L255</t>
  </si>
  <si>
    <t>Dermatite de contato não especificada devida a plantas, exceto alimentos</t>
  </si>
  <si>
    <t>L258</t>
  </si>
  <si>
    <t>Dermatite de contato não especificada devida a outros agentes</t>
  </si>
  <si>
    <t>L259</t>
  </si>
  <si>
    <t>Dermatite de contato não especificada, de causa não especificada</t>
  </si>
  <si>
    <t>L26</t>
  </si>
  <si>
    <t>Dermatite esfoliativa</t>
  </si>
  <si>
    <t>L270</t>
  </si>
  <si>
    <t>Erupção cutânea generalizada devida a drogas e medicamentos</t>
  </si>
  <si>
    <t>L271</t>
  </si>
  <si>
    <t>Erupção cutânea localizada devida a drogas e medicamentos</t>
  </si>
  <si>
    <t>L272</t>
  </si>
  <si>
    <t>Dermatite devida à ingestão de alimentos</t>
  </si>
  <si>
    <t>L278</t>
  </si>
  <si>
    <t>Dermatite devida a outras substâncias de uso interno</t>
  </si>
  <si>
    <t>L279</t>
  </si>
  <si>
    <t>Dermatite devida a substância não especificada de uso interno</t>
  </si>
  <si>
    <t>L280</t>
  </si>
  <si>
    <t>Líquen simples crônico</t>
  </si>
  <si>
    <t>L281</t>
  </si>
  <si>
    <t>Prurigo nodular</t>
  </si>
  <si>
    <t>L282</t>
  </si>
  <si>
    <t>Outras formas de prurigo</t>
  </si>
  <si>
    <t>L290</t>
  </si>
  <si>
    <t>Prurido anal</t>
  </si>
  <si>
    <t>L291</t>
  </si>
  <si>
    <t>Prurido escrotal</t>
  </si>
  <si>
    <t>L292</t>
  </si>
  <si>
    <t>Prurido vulvar</t>
  </si>
  <si>
    <t>L293</t>
  </si>
  <si>
    <t>Prurido anogenital, não especificado</t>
  </si>
  <si>
    <t>L298</t>
  </si>
  <si>
    <t>Outras formas de prurido</t>
  </si>
  <si>
    <t>L299</t>
  </si>
  <si>
    <t>Prurido não especificado</t>
  </si>
  <si>
    <t>L300</t>
  </si>
  <si>
    <t>Dermatite numular</t>
  </si>
  <si>
    <t>L301</t>
  </si>
  <si>
    <t>Disidrose [pompholyx]</t>
  </si>
  <si>
    <t>L302</t>
  </si>
  <si>
    <t>Autossensibilização cutânea</t>
  </si>
  <si>
    <t>L303</t>
  </si>
  <si>
    <t>Dermatite infectada</t>
  </si>
  <si>
    <t>L304</t>
  </si>
  <si>
    <t>Intertrigo eritematoso</t>
  </si>
  <si>
    <t>L305</t>
  </si>
  <si>
    <t>Pitiríase alba</t>
  </si>
  <si>
    <t>L308</t>
  </si>
  <si>
    <t>Outras dermatites especificadas</t>
  </si>
  <si>
    <t>L309</t>
  </si>
  <si>
    <t>Dermatite não especificada</t>
  </si>
  <si>
    <t>L400</t>
  </si>
  <si>
    <t>Psoríase vulgar</t>
  </si>
  <si>
    <t>L401</t>
  </si>
  <si>
    <t>Psoríase pustulosa generalizada</t>
  </si>
  <si>
    <t>L403</t>
  </si>
  <si>
    <t>Pustulose palmar e plantar</t>
  </si>
  <si>
    <t>L404</t>
  </si>
  <si>
    <t>Psoríase gutata</t>
  </si>
  <si>
    <t>L405</t>
  </si>
  <si>
    <t>Artropatia psoriásica</t>
  </si>
  <si>
    <t>L408</t>
  </si>
  <si>
    <t>Outras formas de psoríase</t>
  </si>
  <si>
    <t>L409</t>
  </si>
  <si>
    <t>Psoríase não especificada</t>
  </si>
  <si>
    <t>L410</t>
  </si>
  <si>
    <t>Pitiríase liquenóide e varioliforme aguda</t>
  </si>
  <si>
    <t>L411</t>
  </si>
  <si>
    <t>Pitiríase liquenóide crônica</t>
  </si>
  <si>
    <t>L412</t>
  </si>
  <si>
    <t>Papulose linfomatóide</t>
  </si>
  <si>
    <t>L413</t>
  </si>
  <si>
    <t>Parapsoríase de pequenas placas</t>
  </si>
  <si>
    <t>L414</t>
  </si>
  <si>
    <t>Parapsoríase de grandes placas</t>
  </si>
  <si>
    <t>L415</t>
  </si>
  <si>
    <t>Parapsoríase retiforme</t>
  </si>
  <si>
    <t>L418</t>
  </si>
  <si>
    <t>Outras parapsoríases</t>
  </si>
  <si>
    <t>L419</t>
  </si>
  <si>
    <t>Parapsoríase, não especificada</t>
  </si>
  <si>
    <t>L42</t>
  </si>
  <si>
    <t>Pitiríase rósea</t>
  </si>
  <si>
    <t>L430</t>
  </si>
  <si>
    <t>Líquen plano hipertrófico</t>
  </si>
  <si>
    <t>L431</t>
  </si>
  <si>
    <t>Líquen plano bolhoso</t>
  </si>
  <si>
    <t>L432</t>
  </si>
  <si>
    <t>Reação liquenóide a droga</t>
  </si>
  <si>
    <t>L433</t>
  </si>
  <si>
    <t>Líquen plano subagudo (ativo)</t>
  </si>
  <si>
    <t>L438</t>
  </si>
  <si>
    <t>Outras formas de líquen plano</t>
  </si>
  <si>
    <t>L439</t>
  </si>
  <si>
    <t>Líquen plano, não especificado</t>
  </si>
  <si>
    <t>L440</t>
  </si>
  <si>
    <t>Pitiríase rubra pilar</t>
  </si>
  <si>
    <t>L441</t>
  </si>
  <si>
    <t>Líquen nítido</t>
  </si>
  <si>
    <t>L442</t>
  </si>
  <si>
    <t>Líquen estriado</t>
  </si>
  <si>
    <t>L443</t>
  </si>
  <si>
    <t>Líquen rubro moniliforme</t>
  </si>
  <si>
    <t>L444</t>
  </si>
  <si>
    <t>Acrodermatite papular infantil [Síndrome de Gianotti-Crosti]</t>
  </si>
  <si>
    <t>L448</t>
  </si>
  <si>
    <t>Outras afecções pápulo-descamativas especificadas</t>
  </si>
  <si>
    <t>L449</t>
  </si>
  <si>
    <t>Afecções pápulo-descamativas, não especificadas</t>
  </si>
  <si>
    <t>L45</t>
  </si>
  <si>
    <t>Afecções pápulo-descamativas em doenças classificadas em outra parte</t>
  </si>
  <si>
    <t>L500</t>
  </si>
  <si>
    <t>Urticária alérgica</t>
  </si>
  <si>
    <t>L501</t>
  </si>
  <si>
    <t>Urticária idiopática</t>
  </si>
  <si>
    <t>L502</t>
  </si>
  <si>
    <t>Urticária devida a frio e a calor</t>
  </si>
  <si>
    <t>L503</t>
  </si>
  <si>
    <t>Urticária dermatográfica</t>
  </si>
  <si>
    <t>L504</t>
  </si>
  <si>
    <t>Urticária vibratória</t>
  </si>
  <si>
    <t>L505</t>
  </si>
  <si>
    <t>Urticária colinérgica</t>
  </si>
  <si>
    <t>L506</t>
  </si>
  <si>
    <t>Urticária de contato</t>
  </si>
  <si>
    <t>L508</t>
  </si>
  <si>
    <t>Outras urticárias</t>
  </si>
  <si>
    <t>L509</t>
  </si>
  <si>
    <t>Urticária não especificada</t>
  </si>
  <si>
    <t>L510</t>
  </si>
  <si>
    <t>Eritema multiforme não bolhoso</t>
  </si>
  <si>
    <t>L511</t>
  </si>
  <si>
    <t>Eritema multiforme bolhoso</t>
  </si>
  <si>
    <t>L512</t>
  </si>
  <si>
    <t>Necrólise epidérmica tóxica [Síndrome de Lyell]</t>
  </si>
  <si>
    <t>L518</t>
  </si>
  <si>
    <t>Outras formas de eritema multiforme</t>
  </si>
  <si>
    <t>L519</t>
  </si>
  <si>
    <t>Eritema multiforme, não especificado</t>
  </si>
  <si>
    <t>L530</t>
  </si>
  <si>
    <t>Eritema tóxico</t>
  </si>
  <si>
    <t>L531</t>
  </si>
  <si>
    <t>Eritema anular centrífugo</t>
  </si>
  <si>
    <t>L532</t>
  </si>
  <si>
    <t>Eritema marginado</t>
  </si>
  <si>
    <t>L533</t>
  </si>
  <si>
    <t>Outras formas de eritema figurado crônico</t>
  </si>
  <si>
    <t>L538</t>
  </si>
  <si>
    <t>Outras afecções eritematosas especificadas</t>
  </si>
  <si>
    <t>L539</t>
  </si>
  <si>
    <t>Afecções eritematosas, não especificadas</t>
  </si>
  <si>
    <t>L540</t>
  </si>
  <si>
    <t>Eritema marginado na febre reumática aguda</t>
  </si>
  <si>
    <t>L548</t>
  </si>
  <si>
    <t>Eritema em outras doenças classificadas em outra parte</t>
  </si>
  <si>
    <t>L550</t>
  </si>
  <si>
    <t>Queimadura solar de primeiro grau</t>
  </si>
  <si>
    <t>L551</t>
  </si>
  <si>
    <t>Queimadura solar de segundo grau</t>
  </si>
  <si>
    <t>L552</t>
  </si>
  <si>
    <t>Queimadura solar de terceiro grau</t>
  </si>
  <si>
    <t>L558</t>
  </si>
  <si>
    <t>Outras queimaduras solares</t>
  </si>
  <si>
    <t>L559</t>
  </si>
  <si>
    <t>Queimadura solar, não especificada</t>
  </si>
  <si>
    <t>L560</t>
  </si>
  <si>
    <t>Resposta fototóxica a drogas</t>
  </si>
  <si>
    <t>L561</t>
  </si>
  <si>
    <t>Resposta fotoalérgica a drogas</t>
  </si>
  <si>
    <t>L562</t>
  </si>
  <si>
    <t>Dermatite por fotocontato [dermatite do berloque]</t>
  </si>
  <si>
    <t>L563</t>
  </si>
  <si>
    <t>Urticária solar</t>
  </si>
  <si>
    <t>L564</t>
  </si>
  <si>
    <t>Erupção polimorfa à luz</t>
  </si>
  <si>
    <t>L568</t>
  </si>
  <si>
    <t>Outras alterações agudas especificadas da pele devidas a radiação ultravioleta</t>
  </si>
  <si>
    <t>L569</t>
  </si>
  <si>
    <t>Alterações agudas da pele devidas a radiação ultravioleta, não especificadas</t>
  </si>
  <si>
    <t>L570</t>
  </si>
  <si>
    <t>L571</t>
  </si>
  <si>
    <t>Reticulóide actínica</t>
  </si>
  <si>
    <t>L572</t>
  </si>
  <si>
    <t>Cútis romboidal da nuca</t>
  </si>
  <si>
    <t>L573</t>
  </si>
  <si>
    <t>Poiquilodermia de Civatte</t>
  </si>
  <si>
    <t>L574</t>
  </si>
  <si>
    <t>Cútis laxa senil</t>
  </si>
  <si>
    <t>L575</t>
  </si>
  <si>
    <t>Granuloma actínico</t>
  </si>
  <si>
    <t>L578</t>
  </si>
  <si>
    <t>Outras alterações da pele devidas a exposição crônica à radiação não-ionizante</t>
  </si>
  <si>
    <t>L579</t>
  </si>
  <si>
    <t>Alterações da pele devidas a exposição crônica a radiação não-ionizante, não especificadas</t>
  </si>
  <si>
    <t>L580</t>
  </si>
  <si>
    <t>Radiodermatite aguda</t>
  </si>
  <si>
    <t>L581</t>
  </si>
  <si>
    <t>Radiodermatite crônica</t>
  </si>
  <si>
    <t>L589</t>
  </si>
  <si>
    <t>Radiodermatite, não especificada</t>
  </si>
  <si>
    <t>L590</t>
  </si>
  <si>
    <t>Eritema devido ao calor ou ao fogo [dermatite ab igne]</t>
  </si>
  <si>
    <t>L598</t>
  </si>
  <si>
    <t>Outras afecções especificadas da pele e do tecido subcutâneo relacionadas com a radiação</t>
  </si>
  <si>
    <t>L599</t>
  </si>
  <si>
    <t>Afecções da pele e do tecido subcutâneo relacionadas com a radiação, não especificadas</t>
  </si>
  <si>
    <t>L600</t>
  </si>
  <si>
    <t>Unha encravada</t>
  </si>
  <si>
    <t>L601</t>
  </si>
  <si>
    <t>Onicólise</t>
  </si>
  <si>
    <t>L602</t>
  </si>
  <si>
    <t>Onicogrifose</t>
  </si>
  <si>
    <t>L603</t>
  </si>
  <si>
    <t>Distrofia ungueal</t>
  </si>
  <si>
    <t>L604</t>
  </si>
  <si>
    <t>Linhas de Beau</t>
  </si>
  <si>
    <t>L605</t>
  </si>
  <si>
    <t>Síndrome das unhas amareladas</t>
  </si>
  <si>
    <t>L608</t>
  </si>
  <si>
    <t>Outras afecções das unhas</t>
  </si>
  <si>
    <t>L609</t>
  </si>
  <si>
    <t>Afecções das unhas, não especificadas</t>
  </si>
  <si>
    <t>L620</t>
  </si>
  <si>
    <t>Paquidermoperiostose com unhas hipocráticas (em vidro de relógio)</t>
  </si>
  <si>
    <t>L628</t>
  </si>
  <si>
    <t>Afecções das unhas em outras doenças classificadas em outra parte</t>
  </si>
  <si>
    <t>L630</t>
  </si>
  <si>
    <t>Alopécia total (capitis)</t>
  </si>
  <si>
    <t>L631</t>
  </si>
  <si>
    <t>Alopécia universal</t>
  </si>
  <si>
    <t>L632</t>
  </si>
  <si>
    <t>Ofíase</t>
  </si>
  <si>
    <t>L638</t>
  </si>
  <si>
    <t>Outras formas de alopécia areata</t>
  </si>
  <si>
    <t>L639</t>
  </si>
  <si>
    <t>Alopécia areata, não especificada</t>
  </si>
  <si>
    <t>L640</t>
  </si>
  <si>
    <t>Alopécia androgênica induzida por droga</t>
  </si>
  <si>
    <t>L648</t>
  </si>
  <si>
    <t>Outras alopécias androgênicas</t>
  </si>
  <si>
    <t>L649</t>
  </si>
  <si>
    <t>Alopécia androgênica, não especificada</t>
  </si>
  <si>
    <t>L650</t>
  </si>
  <si>
    <t>Eflúvio telógeno</t>
  </si>
  <si>
    <t>L651</t>
  </si>
  <si>
    <t>Eflúvio anágeno</t>
  </si>
  <si>
    <t>L652</t>
  </si>
  <si>
    <t>Alopécia mucinosa</t>
  </si>
  <si>
    <t>L658</t>
  </si>
  <si>
    <t>Outras formas, especificadas, não cicatriciais, de perda de cabelos ou pêlos</t>
  </si>
  <si>
    <t>L659</t>
  </si>
  <si>
    <t>Perda de cabelos ou pêlos não cicatriciais, não especificada</t>
  </si>
  <si>
    <t>L660</t>
  </si>
  <si>
    <t>Pseudopelada</t>
  </si>
  <si>
    <t>L661</t>
  </si>
  <si>
    <t>Líquen planopilar</t>
  </si>
  <si>
    <t>L662</t>
  </si>
  <si>
    <t>Foliculite descalvante</t>
  </si>
  <si>
    <t>L663</t>
  </si>
  <si>
    <t>Perifoliculite abscedante da cabeça</t>
  </si>
  <si>
    <t>L664</t>
  </si>
  <si>
    <t>Foliculite uleritematosa reticulada</t>
  </si>
  <si>
    <t>L668</t>
  </si>
  <si>
    <t>Outras formas de alopécia cicatricial</t>
  </si>
  <si>
    <t>L669</t>
  </si>
  <si>
    <t>Alopécia cicatricial, não especificada</t>
  </si>
  <si>
    <t>L670</t>
  </si>
  <si>
    <t>Tricorrexe nodosa</t>
  </si>
  <si>
    <t>L671</t>
  </si>
  <si>
    <t>Variações da cor dos cabelos ou pêlos</t>
  </si>
  <si>
    <t>L678</t>
  </si>
  <si>
    <t>Outras anormalidades da cor e do pedículo dos cabelos ou pêlos</t>
  </si>
  <si>
    <t>L679</t>
  </si>
  <si>
    <t>Anormalidades da cor e do pedículo dos cabelos e dos pêlos, não especificadas</t>
  </si>
  <si>
    <t>L680</t>
  </si>
  <si>
    <t>L681</t>
  </si>
  <si>
    <t>Hipertricose lanuginosa adquirida</t>
  </si>
  <si>
    <t>L682</t>
  </si>
  <si>
    <t>Hipertricose localizada</t>
  </si>
  <si>
    <t>L683</t>
  </si>
  <si>
    <t>Politríquia</t>
  </si>
  <si>
    <t>L688</t>
  </si>
  <si>
    <t>Outras formas de hipertricose</t>
  </si>
  <si>
    <t>L689</t>
  </si>
  <si>
    <t>Hipertricose, não especificada</t>
  </si>
  <si>
    <t>L708</t>
  </si>
  <si>
    <t>Outras formas de acne</t>
  </si>
  <si>
    <t>L709</t>
  </si>
  <si>
    <t>Acne, não especificada</t>
  </si>
  <si>
    <t>L710</t>
  </si>
  <si>
    <t>Dermatite perioral</t>
  </si>
  <si>
    <t>L711</t>
  </si>
  <si>
    <t>Rinofima</t>
  </si>
  <si>
    <t>L718</t>
  </si>
  <si>
    <t>Outras formas de rosácea</t>
  </si>
  <si>
    <t>L719</t>
  </si>
  <si>
    <t>Rosácea, não especificada</t>
  </si>
  <si>
    <t>L720</t>
  </si>
  <si>
    <t>Cisto epidérmico</t>
  </si>
  <si>
    <t>L721</t>
  </si>
  <si>
    <t>Cisto triquilemal</t>
  </si>
  <si>
    <t>L722</t>
  </si>
  <si>
    <t>Esteatocistoma múltiplo</t>
  </si>
  <si>
    <t>L728</t>
  </si>
  <si>
    <t>Outras formas de cistos foliculares da pele e do tecido subcutâneo</t>
  </si>
  <si>
    <t>L729</t>
  </si>
  <si>
    <t>Cisto folicular, não especificado da pele e do tecido subcutâneo</t>
  </si>
  <si>
    <t>L731</t>
  </si>
  <si>
    <t>Pseudofoliculite da barba</t>
  </si>
  <si>
    <t>L732</t>
  </si>
  <si>
    <t>Hidradenite supurativa</t>
  </si>
  <si>
    <t>L738</t>
  </si>
  <si>
    <t>Outras afecções foliculares especificadas</t>
  </si>
  <si>
    <t>L739</t>
  </si>
  <si>
    <t>Afecções foliculares, não especificadas</t>
  </si>
  <si>
    <t>L740</t>
  </si>
  <si>
    <t>Miliária rubra</t>
  </si>
  <si>
    <t>L741</t>
  </si>
  <si>
    <t>Miliária cristalina</t>
  </si>
  <si>
    <t>L742</t>
  </si>
  <si>
    <t>Miliária profunda</t>
  </si>
  <si>
    <t>L743</t>
  </si>
  <si>
    <t>Miliária, não especificada</t>
  </si>
  <si>
    <t>L744</t>
  </si>
  <si>
    <t>Anidrose</t>
  </si>
  <si>
    <t>L748</t>
  </si>
  <si>
    <t>Outras afecções das glândulas sudoríparas écrinas</t>
  </si>
  <si>
    <t>L749</t>
  </si>
  <si>
    <t>Afecções das glândulas sudoríparas écrinas, não especificadas</t>
  </si>
  <si>
    <t>L750</t>
  </si>
  <si>
    <t>Bromidrose</t>
  </si>
  <si>
    <t>L751</t>
  </si>
  <si>
    <t>Cromidrose</t>
  </si>
  <si>
    <t>L752</t>
  </si>
  <si>
    <t>Miliária apócrina</t>
  </si>
  <si>
    <t>L758</t>
  </si>
  <si>
    <t>Outras afecções das glândulas sudoríparas apócrinas</t>
  </si>
  <si>
    <t>L759</t>
  </si>
  <si>
    <t>Afecções de glândulas sudoríparas apócrinas, não especificadas</t>
  </si>
  <si>
    <t>L810</t>
  </si>
  <si>
    <t>Hiperpigmentação pós-inflamatória</t>
  </si>
  <si>
    <t>L811</t>
  </si>
  <si>
    <t>Cloasma</t>
  </si>
  <si>
    <t>L812</t>
  </si>
  <si>
    <t>Sardas</t>
  </si>
  <si>
    <t>L813</t>
  </si>
  <si>
    <t>Manchas café-com-leite</t>
  </si>
  <si>
    <t>L814</t>
  </si>
  <si>
    <t>Outras formas de hiperpigmentação pela melanina</t>
  </si>
  <si>
    <t>L815</t>
  </si>
  <si>
    <t>Leucodermia não classificada em outra parte</t>
  </si>
  <si>
    <t>L816</t>
  </si>
  <si>
    <t>Outros transtornos ligados à diminuição da formação de melanina</t>
  </si>
  <si>
    <t>L817</t>
  </si>
  <si>
    <t>Dermatose purpúrica pigmentada</t>
  </si>
  <si>
    <t>L818</t>
  </si>
  <si>
    <t>Outros transtornos especificados da pigmentação</t>
  </si>
  <si>
    <t>L819</t>
  </si>
  <si>
    <t>Transtorno da pigmentação, não especificado</t>
  </si>
  <si>
    <t>L82</t>
  </si>
  <si>
    <t>Ceratose seborréica</t>
  </si>
  <si>
    <t>L84</t>
  </si>
  <si>
    <t>Calos e calosidades</t>
  </si>
  <si>
    <t>L850</t>
  </si>
  <si>
    <t>Ictiose adquirida</t>
  </si>
  <si>
    <t>L851</t>
  </si>
  <si>
    <t>Ceratose adquirida [ceratodermia] palmar e plantar</t>
  </si>
  <si>
    <t>L852</t>
  </si>
  <si>
    <t>Ceratose punctata (palmar e plantar)</t>
  </si>
  <si>
    <t>L853</t>
  </si>
  <si>
    <t>Xerose cutânea</t>
  </si>
  <si>
    <t>L858</t>
  </si>
  <si>
    <t>Outras formas de espessamento epidérmico</t>
  </si>
  <si>
    <t>L859</t>
  </si>
  <si>
    <t>Espessamento epidérmico, não especificado</t>
  </si>
  <si>
    <t>L86</t>
  </si>
  <si>
    <t>Ceratodermia em doenças classificadas em outra parte</t>
  </si>
  <si>
    <t>L870</t>
  </si>
  <si>
    <t>Ceratose folicular e parafolicular penetrante na pele [Síndrome de Kyrle]</t>
  </si>
  <si>
    <t>L871</t>
  </si>
  <si>
    <t>Colagenose perfurante reativa</t>
  </si>
  <si>
    <t>L872</t>
  </si>
  <si>
    <t>Elastose perfurante serpiginosa</t>
  </si>
  <si>
    <t>L878</t>
  </si>
  <si>
    <t>Outros transtornos da eliminação transepidérmica</t>
  </si>
  <si>
    <t>L879</t>
  </si>
  <si>
    <t>Transtorno da eliminação transepidérmica, não especificado</t>
  </si>
  <si>
    <t>L88</t>
  </si>
  <si>
    <t>Piodermite gangrenosa</t>
  </si>
  <si>
    <t>L900</t>
  </si>
  <si>
    <t>Líquen escleroso e atrófico</t>
  </si>
  <si>
    <t>L901</t>
  </si>
  <si>
    <t>Anetodermia de Schweninger-Buzzi</t>
  </si>
  <si>
    <t>L902</t>
  </si>
  <si>
    <t>Anetodermia de Jadassohn-Pellizzari</t>
  </si>
  <si>
    <t>L903</t>
  </si>
  <si>
    <t>Atrofodermia de Pasini e Pierini</t>
  </si>
  <si>
    <t>L905</t>
  </si>
  <si>
    <t>Cicatrizes e fibrose cutânea</t>
  </si>
  <si>
    <t>L906</t>
  </si>
  <si>
    <t>Estrias atróficas</t>
  </si>
  <si>
    <t>L908</t>
  </si>
  <si>
    <t>Outras afecções atróficas da pele</t>
  </si>
  <si>
    <t>L910</t>
  </si>
  <si>
    <t>Cicatriz quelóide</t>
  </si>
  <si>
    <t>L918</t>
  </si>
  <si>
    <t>Outras afecções hipertróficas da pele</t>
  </si>
  <si>
    <t>L919</t>
  </si>
  <si>
    <t>Afecções hipertróficas da pele, não especificadas</t>
  </si>
  <si>
    <t>L920</t>
  </si>
  <si>
    <t>Granuloma anular</t>
  </si>
  <si>
    <t>L921</t>
  </si>
  <si>
    <t>Necrobiose lipoídica não classificada em outra parte</t>
  </si>
  <si>
    <t>L922</t>
  </si>
  <si>
    <t>Granuloma facial [granuloma eosinófilo da pele]</t>
  </si>
  <si>
    <t>L923</t>
  </si>
  <si>
    <t>Granuloma de corpo estranho da pele e do tecido subcutâneo</t>
  </si>
  <si>
    <t>L928</t>
  </si>
  <si>
    <t>Outras afecções granulomatosas da pele e do tecido subcutâneo</t>
  </si>
  <si>
    <t>L929</t>
  </si>
  <si>
    <t>Afecções granulomatosas da pele e do tecido subcutâneo, não especificados</t>
  </si>
  <si>
    <t>L930</t>
  </si>
  <si>
    <t>L931</t>
  </si>
  <si>
    <t>Lúpus eritematoso cutâneo subagudo</t>
  </si>
  <si>
    <t>L932</t>
  </si>
  <si>
    <t>Outras formas de lúpus eritematoso localizado</t>
  </si>
  <si>
    <t>L940</t>
  </si>
  <si>
    <t>Esclerodermia localizada [morféia]</t>
  </si>
  <si>
    <t>L941</t>
  </si>
  <si>
    <t>Esclerodermia linear</t>
  </si>
  <si>
    <t>L942</t>
  </si>
  <si>
    <t>Calcinose cutânea</t>
  </si>
  <si>
    <t>L943</t>
  </si>
  <si>
    <t>Esclerodactilia</t>
  </si>
  <si>
    <t>L944</t>
  </si>
  <si>
    <t>Pápulas de Gottron</t>
  </si>
  <si>
    <t>L945</t>
  </si>
  <si>
    <t>Poiquilodermia vascular atrófica</t>
  </si>
  <si>
    <t>L946</t>
  </si>
  <si>
    <t>Ainhum</t>
  </si>
  <si>
    <t>L948</t>
  </si>
  <si>
    <t>Outras afecções localizadas do tecido conjuntivo, especificadas</t>
  </si>
  <si>
    <t>L949</t>
  </si>
  <si>
    <t>Afecções localizadas do tecido conjuntivo, não especificadas</t>
  </si>
  <si>
    <t>L950</t>
  </si>
  <si>
    <t>Vasculite livedóide</t>
  </si>
  <si>
    <t>L951</t>
  </si>
  <si>
    <t>Eritema elevado diutino (duradouro)</t>
  </si>
  <si>
    <t>L958</t>
  </si>
  <si>
    <t>Outras vasculites limitadas a pele</t>
  </si>
  <si>
    <t>L959</t>
  </si>
  <si>
    <t>Vasculites limitadas a pele, não especificadas</t>
  </si>
  <si>
    <t>Úlcera dos membros inferiores não classificada em outra parte</t>
  </si>
  <si>
    <t>L980</t>
  </si>
  <si>
    <t>Granuloma piogênico</t>
  </si>
  <si>
    <t>L981</t>
  </si>
  <si>
    <t>Dermatite factícia</t>
  </si>
  <si>
    <t>L982</t>
  </si>
  <si>
    <t>Dermatose neutrofílica febril [Sweet]</t>
  </si>
  <si>
    <t>L983</t>
  </si>
  <si>
    <t>Celulite eosinofílica [Wells]</t>
  </si>
  <si>
    <t>L984</t>
  </si>
  <si>
    <t>Úlcera crônica da pele, não classificada em outra parte</t>
  </si>
  <si>
    <t>L985</t>
  </si>
  <si>
    <t>Mucinose da pele</t>
  </si>
  <si>
    <t>L986</t>
  </si>
  <si>
    <t>Outras afecções infiltrativas da pele e do tecido subcutâneo</t>
  </si>
  <si>
    <t>L988</t>
  </si>
  <si>
    <t>Outras afecções especificadas da pele e do tecido subcutâneo</t>
  </si>
  <si>
    <t>L989</t>
  </si>
  <si>
    <t>Afecções da pele e do tecido subcutâneo, não especificados</t>
  </si>
  <si>
    <t>L990</t>
  </si>
  <si>
    <t>Amiloidose cutânea</t>
  </si>
  <si>
    <t>L998</t>
  </si>
  <si>
    <t>Outras afecções especificadas da pele e do tecido subcutâneo em doenças classificadas em outra parte</t>
  </si>
  <si>
    <t>M000</t>
  </si>
  <si>
    <t>Artrite e pioliartrite estafilocócicas</t>
  </si>
  <si>
    <t>M001</t>
  </si>
  <si>
    <t>Artrite e poliartrite pneumocócicas</t>
  </si>
  <si>
    <t>M002</t>
  </si>
  <si>
    <t>Outras artrites e poliartrites estreptocócicas</t>
  </si>
  <si>
    <t>M008</t>
  </si>
  <si>
    <t>Artrite e poliartrite devidas a outro agente bacteriano especificado</t>
  </si>
  <si>
    <t>M009</t>
  </si>
  <si>
    <t>Artrite piogênica, não especificada</t>
  </si>
  <si>
    <t>M010</t>
  </si>
  <si>
    <t>Artrite meningocócica</t>
  </si>
  <si>
    <t>M011</t>
  </si>
  <si>
    <t>Artrite tuberculosa</t>
  </si>
  <si>
    <t>M012</t>
  </si>
  <si>
    <t>Artrite na doença de Lyme</t>
  </si>
  <si>
    <t>M013</t>
  </si>
  <si>
    <t>Artrite em outras doenças bacterianas classificadas em outra parte</t>
  </si>
  <si>
    <t>M014</t>
  </si>
  <si>
    <t>Artrite na rubéola</t>
  </si>
  <si>
    <t>M015</t>
  </si>
  <si>
    <t>Artrite em outras doenças virais classificadas em outra parte</t>
  </si>
  <si>
    <t>M016</t>
  </si>
  <si>
    <t>Artrite em micoses</t>
  </si>
  <si>
    <t>M018</t>
  </si>
  <si>
    <t>Artrite em outras doenças infecciosas e parasitárias classificadas em outra parte</t>
  </si>
  <si>
    <t>M020</t>
  </si>
  <si>
    <t>Artropatia pós-derivação intestinal</t>
  </si>
  <si>
    <t>M021</t>
  </si>
  <si>
    <t>Artropatia pós-desintérica</t>
  </si>
  <si>
    <t>M022</t>
  </si>
  <si>
    <t>Artropatia pós-imunização</t>
  </si>
  <si>
    <t>M023</t>
  </si>
  <si>
    <t>M028</t>
  </si>
  <si>
    <t>Outras artropatias reacionais</t>
  </si>
  <si>
    <t>M029</t>
  </si>
  <si>
    <t>Artropatia reacional não especificada</t>
  </si>
  <si>
    <t>M030</t>
  </si>
  <si>
    <t>Artrite pós-meningocócica</t>
  </si>
  <si>
    <t>M031</t>
  </si>
  <si>
    <t>Artropatia pós-infecciosa na sífilis</t>
  </si>
  <si>
    <t>M032</t>
  </si>
  <si>
    <t>Outras artropatias pós-infecciosas em doenças classificadas em outra parte</t>
  </si>
  <si>
    <t>M036</t>
  </si>
  <si>
    <t>Artropatia reacional em outras doenças classificadas em outra parte</t>
  </si>
  <si>
    <t>M050</t>
  </si>
  <si>
    <t>M051</t>
  </si>
  <si>
    <t>Doença reumatóide do pulmão</t>
  </si>
  <si>
    <t>M052</t>
  </si>
  <si>
    <t>Vasculite reumatóide</t>
  </si>
  <si>
    <t>M053</t>
  </si>
  <si>
    <t>Artrite reumatóide com comprometimento de outros órgãos e sistemas</t>
  </si>
  <si>
    <t>M058</t>
  </si>
  <si>
    <t>Outras artrites reumatóides soro-positivas</t>
  </si>
  <si>
    <t>M059</t>
  </si>
  <si>
    <t>Artrite reumatóide soro-positiva não especificada</t>
  </si>
  <si>
    <t>M060</t>
  </si>
  <si>
    <t>Artrite reumatóide soro-negativa</t>
  </si>
  <si>
    <t>M061</t>
  </si>
  <si>
    <t>Doença de Still do adulto</t>
  </si>
  <si>
    <t>M062</t>
  </si>
  <si>
    <t>Bursite reumatóide</t>
  </si>
  <si>
    <t>M063</t>
  </si>
  <si>
    <t>Nódulo reumatóide</t>
  </si>
  <si>
    <t>M064</t>
  </si>
  <si>
    <t>Poliartropatia inflamatória</t>
  </si>
  <si>
    <t>M068</t>
  </si>
  <si>
    <t>Outras artrites reumatóides especificadas</t>
  </si>
  <si>
    <t>M069</t>
  </si>
  <si>
    <t>Artrite reumatóide não especificada</t>
  </si>
  <si>
    <t>M070</t>
  </si>
  <si>
    <t>Artropatia psoriásica interfalangiana distal</t>
  </si>
  <si>
    <t>M071</t>
  </si>
  <si>
    <t>Artrite mutilante</t>
  </si>
  <si>
    <t>M072</t>
  </si>
  <si>
    <t>Espondilite psoriásica</t>
  </si>
  <si>
    <t>M073</t>
  </si>
  <si>
    <t>Outras artropatias psoriásicas</t>
  </si>
  <si>
    <t>M074</t>
  </si>
  <si>
    <t>Artropatia na doença de Crohn [enterite regional]</t>
  </si>
  <si>
    <t>M075</t>
  </si>
  <si>
    <t>Artropatia na colite ulcerativa</t>
  </si>
  <si>
    <t>M076</t>
  </si>
  <si>
    <t>Outras artropatias enteropáticas</t>
  </si>
  <si>
    <t>M080</t>
  </si>
  <si>
    <t>Artrite reumatóide juvenil</t>
  </si>
  <si>
    <t>M081</t>
  </si>
  <si>
    <t>Espondilite ancilosante juvenil</t>
  </si>
  <si>
    <t>M082</t>
  </si>
  <si>
    <t>Artrite juvenil com início sistêmico</t>
  </si>
  <si>
    <t>M083</t>
  </si>
  <si>
    <t>Poliartrite juvenil (soro-negativa)</t>
  </si>
  <si>
    <t>M084</t>
  </si>
  <si>
    <t>Artrite juvenil pauciarticular</t>
  </si>
  <si>
    <t>M088</t>
  </si>
  <si>
    <t>Outras artrites juvenis</t>
  </si>
  <si>
    <t>M089</t>
  </si>
  <si>
    <t>Artrite juvenil não especificada</t>
  </si>
  <si>
    <t>M090</t>
  </si>
  <si>
    <t>Artrite juvenil na psoríase</t>
  </si>
  <si>
    <t>M091</t>
  </si>
  <si>
    <t>Artrite juvenil na doença de Chron [enterite regional]</t>
  </si>
  <si>
    <t>M092</t>
  </si>
  <si>
    <t>Artrite juvenil na colite ulcerativa</t>
  </si>
  <si>
    <t>M098</t>
  </si>
  <si>
    <t>Artrite juvenil em outras doenças classificadas em outra parte</t>
  </si>
  <si>
    <t>M100</t>
  </si>
  <si>
    <t>Gota idiopática</t>
  </si>
  <si>
    <t>M101</t>
  </si>
  <si>
    <t>Gota induzida por chumbo</t>
  </si>
  <si>
    <t>M102</t>
  </si>
  <si>
    <t>Gota induzida por drogas</t>
  </si>
  <si>
    <t>M103</t>
  </si>
  <si>
    <t>Gota devida à disfunção renal</t>
  </si>
  <si>
    <t>M104</t>
  </si>
  <si>
    <t>Outra gota secundária</t>
  </si>
  <si>
    <t>M109</t>
  </si>
  <si>
    <t>Gota, não especificada</t>
  </si>
  <si>
    <t>M110</t>
  </si>
  <si>
    <t>Doença por deposição de hidroxiapatita</t>
  </si>
  <si>
    <t>M111</t>
  </si>
  <si>
    <t>Condrocalcinose familiar</t>
  </si>
  <si>
    <t>M112</t>
  </si>
  <si>
    <t>Outras condrocalcinoses</t>
  </si>
  <si>
    <t>M118</t>
  </si>
  <si>
    <t>Outras artropatias especificadas por deposição de cristais</t>
  </si>
  <si>
    <t>M119</t>
  </si>
  <si>
    <t>Artropatia por deposição de cristais, não especificada</t>
  </si>
  <si>
    <t>M120</t>
  </si>
  <si>
    <t>Artropatia pós-reumática crônica [Jaccoud]</t>
  </si>
  <si>
    <t>M121</t>
  </si>
  <si>
    <t>Doença de Kashin-Beck</t>
  </si>
  <si>
    <t>M122</t>
  </si>
  <si>
    <t>Sinovite vilonodular (pigmentada)</t>
  </si>
  <si>
    <t>M123</t>
  </si>
  <si>
    <t>Reumatismo palindrômico</t>
  </si>
  <si>
    <t>M124</t>
  </si>
  <si>
    <t>Hidrartrose intermitente</t>
  </si>
  <si>
    <t>M125</t>
  </si>
  <si>
    <t>Artropatia traumática</t>
  </si>
  <si>
    <t>M128</t>
  </si>
  <si>
    <t>Outras artropatias específicas não classificadas em outra parte</t>
  </si>
  <si>
    <t>M130</t>
  </si>
  <si>
    <t>Poliartrite não especificada</t>
  </si>
  <si>
    <t>M131</t>
  </si>
  <si>
    <t>Monoartrites não classificadas em outra parte</t>
  </si>
  <si>
    <t>M138</t>
  </si>
  <si>
    <t>Outras artrites especificadas</t>
  </si>
  <si>
    <t>M139</t>
  </si>
  <si>
    <t>Artrite não especificada</t>
  </si>
  <si>
    <t>M140</t>
  </si>
  <si>
    <t>Artropatia gotosa devida a defeitos enzimáticos e a outras doenças hereditárias</t>
  </si>
  <si>
    <t>M141</t>
  </si>
  <si>
    <t>Artropatia por depósito de cristais em outras doenças metabólicas classificadas em outra parte</t>
  </si>
  <si>
    <t>M142</t>
  </si>
  <si>
    <t>Artropatia diabética</t>
  </si>
  <si>
    <t>M143</t>
  </si>
  <si>
    <t>Dermatoartrite lipóide</t>
  </si>
  <si>
    <t>M144</t>
  </si>
  <si>
    <t>Artropatia na amiloidose</t>
  </si>
  <si>
    <t>M145</t>
  </si>
  <si>
    <t>Artropatias em outras doenças endócrinas, nutricionais e metabólicas</t>
  </si>
  <si>
    <t>M146</t>
  </si>
  <si>
    <t>Artropatia neuropática</t>
  </si>
  <si>
    <t>M148</t>
  </si>
  <si>
    <t>Artropatias em outras doenças especificadas classificadas em outra parte</t>
  </si>
  <si>
    <t>M150</t>
  </si>
  <si>
    <t>(Osteo)artrose primária generalizada</t>
  </si>
  <si>
    <t>M151</t>
  </si>
  <si>
    <t>Nódulos de Heberden (com artropatia)</t>
  </si>
  <si>
    <t>M152</t>
  </si>
  <si>
    <t>Nódulos de Bouchard (com artropatia)</t>
  </si>
  <si>
    <t>M153</t>
  </si>
  <si>
    <t>Artrose múltipla secundária</t>
  </si>
  <si>
    <t>M154</t>
  </si>
  <si>
    <t>(Osteo)artrose erosiva</t>
  </si>
  <si>
    <t>M158</t>
  </si>
  <si>
    <t>Outras poliartroses</t>
  </si>
  <si>
    <t>M159</t>
  </si>
  <si>
    <t>Poliartrose não especificada</t>
  </si>
  <si>
    <t>M160</t>
  </si>
  <si>
    <t>Coxartrose primária bilateral</t>
  </si>
  <si>
    <t>M161</t>
  </si>
  <si>
    <t>Outras coxartroses primárias</t>
  </si>
  <si>
    <t>M162</t>
  </si>
  <si>
    <t>Coxartrose bilateral resultante de displasia</t>
  </si>
  <si>
    <t>M163</t>
  </si>
  <si>
    <t>Outras coxartroses displásicas</t>
  </si>
  <si>
    <t>M164</t>
  </si>
  <si>
    <t>Coxartrose bilateral pós-traumática</t>
  </si>
  <si>
    <t>M165</t>
  </si>
  <si>
    <t>Outras coxartroses pós-traumáticas</t>
  </si>
  <si>
    <t>M166</t>
  </si>
  <si>
    <t>Outras coxartroses secundárias bilaterais</t>
  </si>
  <si>
    <t>M167</t>
  </si>
  <si>
    <t>Outras coxartroses secundárias</t>
  </si>
  <si>
    <t>M169</t>
  </si>
  <si>
    <t>Coxartrose não especificada</t>
  </si>
  <si>
    <t>M170</t>
  </si>
  <si>
    <t>Gonartrose primária bilateral</t>
  </si>
  <si>
    <t>M171</t>
  </si>
  <si>
    <t>Outras gonartroses primárias</t>
  </si>
  <si>
    <t>M172</t>
  </si>
  <si>
    <t>Gonartrose pós-traumática bilateral</t>
  </si>
  <si>
    <t>M173</t>
  </si>
  <si>
    <t>Outras gonartroses pós-traumática</t>
  </si>
  <si>
    <t>M174</t>
  </si>
  <si>
    <t>Outras gonartroses secundárias bilaterais</t>
  </si>
  <si>
    <t>M175</t>
  </si>
  <si>
    <t>Outras gonartroses secundárias</t>
  </si>
  <si>
    <t>M179</t>
  </si>
  <si>
    <t>Gonartrose não especificada</t>
  </si>
  <si>
    <t>M180</t>
  </si>
  <si>
    <t>Artrose primária bilateral das primeiras articulações carpometacarpianas</t>
  </si>
  <si>
    <t>M181</t>
  </si>
  <si>
    <t>Outras artroses primárias da primeira articulação carpometacarpiana</t>
  </si>
  <si>
    <t>M182</t>
  </si>
  <si>
    <t>Artrose pós-traumática bilateral da primeira articulação carpometacarpiana</t>
  </si>
  <si>
    <t>M183</t>
  </si>
  <si>
    <t>Outras artroses pós-traumáticas da primeira articulação carpometacarpiana</t>
  </si>
  <si>
    <t>M184</t>
  </si>
  <si>
    <t>Outras cartroses secundárias bilaterais das primeiras articulações carpometacarpianas</t>
  </si>
  <si>
    <t>M185</t>
  </si>
  <si>
    <t>Outras artroses secundárias da primeira articulação carpometacarpiana</t>
  </si>
  <si>
    <t>M189</t>
  </si>
  <si>
    <t>Artrose não especificada da primeira articulação carpometacarpiana</t>
  </si>
  <si>
    <t>M190</t>
  </si>
  <si>
    <t>Artrose primária de outras articulações</t>
  </si>
  <si>
    <t>M191</t>
  </si>
  <si>
    <t>Artrose pós-traumática de outras articulações</t>
  </si>
  <si>
    <t>M192</t>
  </si>
  <si>
    <t>Outras artroses secundárias</t>
  </si>
  <si>
    <t>M198</t>
  </si>
  <si>
    <t>Outras artroses especificadas</t>
  </si>
  <si>
    <t>M199</t>
  </si>
  <si>
    <t>Artrose não especificada</t>
  </si>
  <si>
    <t>M200</t>
  </si>
  <si>
    <t>Deformidade(s) do(s) dedo(s) das mãos</t>
  </si>
  <si>
    <t>M201</t>
  </si>
  <si>
    <t>Hallux valgo (adquirido)</t>
  </si>
  <si>
    <t>M202</t>
  </si>
  <si>
    <t>Hallux rigidus</t>
  </si>
  <si>
    <t>M203</t>
  </si>
  <si>
    <t>Outra deformidade do hallux (adquirida)</t>
  </si>
  <si>
    <t>M204</t>
  </si>
  <si>
    <t>Dedo(s) do pé em malho (adquirido)</t>
  </si>
  <si>
    <t>M205</t>
  </si>
  <si>
    <t>Outras deformidades (adquiridas) do(s) dedo(s) dos pés</t>
  </si>
  <si>
    <t>M206</t>
  </si>
  <si>
    <t>Deformidade adquirida não especificada de dedo(s) do pé</t>
  </si>
  <si>
    <t>M210</t>
  </si>
  <si>
    <t>Deformidade em valgo não classificada em outra parte</t>
  </si>
  <si>
    <t>M211</t>
  </si>
  <si>
    <t>Deformidade em varo não classificada em outra parte</t>
  </si>
  <si>
    <t>M212</t>
  </si>
  <si>
    <t>Deformidade em flexão</t>
  </si>
  <si>
    <t>M213</t>
  </si>
  <si>
    <t>Mão (pulso) ou pé pendente (adquirido)</t>
  </si>
  <si>
    <t>M214</t>
  </si>
  <si>
    <t>Pé chato [pé plano] (adquirido)</t>
  </si>
  <si>
    <t>M215</t>
  </si>
  <si>
    <t>Mão e pé em garra e mão e pé tortos adquiridos</t>
  </si>
  <si>
    <t>M216</t>
  </si>
  <si>
    <t>Outras deformidades adquiridas do tornozelo e do pé</t>
  </si>
  <si>
    <t>M217</t>
  </si>
  <si>
    <t>Desigualdade (adquirida) do comprimento dos membros</t>
  </si>
  <si>
    <t>M218</t>
  </si>
  <si>
    <t>Outras deformidades adquiridas especificadas dos membros</t>
  </si>
  <si>
    <t>M219</t>
  </si>
  <si>
    <t>Deformidade adquirida não especificada de membro</t>
  </si>
  <si>
    <t>M220</t>
  </si>
  <si>
    <t>Deslocamento recidivante da rótula</t>
  </si>
  <si>
    <t>M221</t>
  </si>
  <si>
    <t>Subluxação recidivante da rótula</t>
  </si>
  <si>
    <t>M222</t>
  </si>
  <si>
    <t>Transtornos femuropatelares</t>
  </si>
  <si>
    <t>M223</t>
  </si>
  <si>
    <t>Outros desarranjos da rótula</t>
  </si>
  <si>
    <t>M224</t>
  </si>
  <si>
    <t>Condromalácia da rótula</t>
  </si>
  <si>
    <t>M228</t>
  </si>
  <si>
    <t>Outros transtornos da rótula</t>
  </si>
  <si>
    <t>M229</t>
  </si>
  <si>
    <t>Transtorno da rótula, não especificado</t>
  </si>
  <si>
    <t>M230</t>
  </si>
  <si>
    <t>Menisco cístico</t>
  </si>
  <si>
    <t>M231</t>
  </si>
  <si>
    <t>Menisco discóide (congênito)</t>
  </si>
  <si>
    <t>M232</t>
  </si>
  <si>
    <t>Transtorno do menisco devido à ruptura ou lesão antiga</t>
  </si>
  <si>
    <t>M233</t>
  </si>
  <si>
    <t>Outros transtornos do menisco</t>
  </si>
  <si>
    <t>M234</t>
  </si>
  <si>
    <t>Corpo flutuante no joelho</t>
  </si>
  <si>
    <t>M235</t>
  </si>
  <si>
    <t>Instabilidade crônica do joelho</t>
  </si>
  <si>
    <t>M236</t>
  </si>
  <si>
    <t>Outras rupturas espontâneas de ligamento(s) do joelho</t>
  </si>
  <si>
    <t>M238</t>
  </si>
  <si>
    <t>Outros transtornos internos do joelho</t>
  </si>
  <si>
    <t>M239</t>
  </si>
  <si>
    <t>Transtorno interno não especificado do joelho</t>
  </si>
  <si>
    <t>M240</t>
  </si>
  <si>
    <t>Corpo flutuante em articulação</t>
  </si>
  <si>
    <t>M241</t>
  </si>
  <si>
    <t>Outros transtornos das cartilagens articulares</t>
  </si>
  <si>
    <t>M242</t>
  </si>
  <si>
    <t>Transtornos de ligamentos</t>
  </si>
  <si>
    <t>M243</t>
  </si>
  <si>
    <t>Deslocamento e subluxação patológicas de articulação, não classificada em outra parte</t>
  </si>
  <si>
    <t>M244</t>
  </si>
  <si>
    <t>Deslocamento e subluxação de articulação recidivantes</t>
  </si>
  <si>
    <t>M245</t>
  </si>
  <si>
    <t>Contratura articular</t>
  </si>
  <si>
    <t>M246</t>
  </si>
  <si>
    <t>Ancilose articular</t>
  </si>
  <si>
    <t>M247</t>
  </si>
  <si>
    <t>Protusão do acetábulo</t>
  </si>
  <si>
    <t>M248</t>
  </si>
  <si>
    <t>Outros transtornos articulares específicos, não classificados em outra parte</t>
  </si>
  <si>
    <t>M249</t>
  </si>
  <si>
    <t>Desarranjo articular não especificado</t>
  </si>
  <si>
    <t>M250</t>
  </si>
  <si>
    <t>Hemartrose</t>
  </si>
  <si>
    <t>M251</t>
  </si>
  <si>
    <t>Fístula articular</t>
  </si>
  <si>
    <t>M252</t>
  </si>
  <si>
    <t>Flail joint</t>
  </si>
  <si>
    <t>M253</t>
  </si>
  <si>
    <t>Outras instabilidades articulares</t>
  </si>
  <si>
    <t>M254</t>
  </si>
  <si>
    <t>Derrame articular</t>
  </si>
  <si>
    <t>M255</t>
  </si>
  <si>
    <t>Dor articular</t>
  </si>
  <si>
    <t>M256</t>
  </si>
  <si>
    <t>Rigidez articular não classificada em outra parte</t>
  </si>
  <si>
    <t>M257</t>
  </si>
  <si>
    <t>Osteofito</t>
  </si>
  <si>
    <t>M258</t>
  </si>
  <si>
    <t>Outros transtornos articulares especificados</t>
  </si>
  <si>
    <t>M259</t>
  </si>
  <si>
    <t>Transtorno articular não especificado</t>
  </si>
  <si>
    <t>M300</t>
  </si>
  <si>
    <t>M301</t>
  </si>
  <si>
    <t>Poliarterite com comprometimento pulmonar [Churg-Strauss]</t>
  </si>
  <si>
    <t>M302</t>
  </si>
  <si>
    <t>Poliarterite juvenil</t>
  </si>
  <si>
    <t>M303</t>
  </si>
  <si>
    <t>Síndrome de linfonodos mucocutâneos [Kawasaki]</t>
  </si>
  <si>
    <t>M308</t>
  </si>
  <si>
    <t>Outras afecções comuns na poliarterite nodosa</t>
  </si>
  <si>
    <t>M310</t>
  </si>
  <si>
    <t>Angeíte de hipersensibilidade</t>
  </si>
  <si>
    <t>M311</t>
  </si>
  <si>
    <t>Microangiopatia trombótica</t>
  </si>
  <si>
    <t>M312</t>
  </si>
  <si>
    <t>Granuloma da linha média letal</t>
  </si>
  <si>
    <t>M313</t>
  </si>
  <si>
    <t>M314</t>
  </si>
  <si>
    <t>Síndrome do arco aórtico [Takayasu]</t>
  </si>
  <si>
    <t>M315</t>
  </si>
  <si>
    <t>Arterite de células gigantes com polimialgia reumática</t>
  </si>
  <si>
    <t>M316</t>
  </si>
  <si>
    <t>Outras arterites de células gigantes</t>
  </si>
  <si>
    <t>M317</t>
  </si>
  <si>
    <t>Poliangeíte microscópica</t>
  </si>
  <si>
    <t>M318</t>
  </si>
  <si>
    <t>Outras vasculopatias necrotizantes especificadas</t>
  </si>
  <si>
    <t>M319</t>
  </si>
  <si>
    <t>Vasculopatia necrotizante não especificada</t>
  </si>
  <si>
    <t>M320</t>
  </si>
  <si>
    <t>Lúpus eritematoso disseminado [sistêmico] induzido por drogas</t>
  </si>
  <si>
    <t>M321</t>
  </si>
  <si>
    <t>Lúpus eritematoso disseminado [sistêmico] com comprometimento de outros órgãos e sistemas</t>
  </si>
  <si>
    <t>M328</t>
  </si>
  <si>
    <t>Outras formas de lúpus eritematoso disseminado [sistêmico]</t>
  </si>
  <si>
    <t>M329</t>
  </si>
  <si>
    <t>Lúpus eritematoso disseminado [sistêmico] não especificado</t>
  </si>
  <si>
    <t>M330</t>
  </si>
  <si>
    <t>Dermatomiosite juvenil</t>
  </si>
  <si>
    <t>M331</t>
  </si>
  <si>
    <t>Outras dermatomiosites</t>
  </si>
  <si>
    <t>M332</t>
  </si>
  <si>
    <t>Polimiosite</t>
  </si>
  <si>
    <t>M339</t>
  </si>
  <si>
    <t>Dermatopolimiosite não especificada</t>
  </si>
  <si>
    <t>M340</t>
  </si>
  <si>
    <t>Esclerose sistêmica progressiva</t>
  </si>
  <si>
    <t>M341</t>
  </si>
  <si>
    <t>Síndrome CR(E)ST</t>
  </si>
  <si>
    <t>M342</t>
  </si>
  <si>
    <t>Esclerose sistêmica induzida por droga e substâncias químicas</t>
  </si>
  <si>
    <t>M348</t>
  </si>
  <si>
    <t>Outras formas de esclerose sistêmica</t>
  </si>
  <si>
    <t>M349</t>
  </si>
  <si>
    <t>Esclerose sistêmica não especificada</t>
  </si>
  <si>
    <t>M350</t>
  </si>
  <si>
    <t>Síndrome seca [Sjögren]</t>
  </si>
  <si>
    <t>M351</t>
  </si>
  <si>
    <t>Outras síndromes superpostas</t>
  </si>
  <si>
    <t>M352</t>
  </si>
  <si>
    <t>M353</t>
  </si>
  <si>
    <t>Polimialgia reumática</t>
  </si>
  <si>
    <t>M354</t>
  </si>
  <si>
    <t>Fasciíte (eosinofílica) difusa</t>
  </si>
  <si>
    <t>M355</t>
  </si>
  <si>
    <t>Fibroesclerose multifocal</t>
  </si>
  <si>
    <t>M356</t>
  </si>
  <si>
    <t>Paniculite recidivante [Weber-Christian]</t>
  </si>
  <si>
    <t>M357</t>
  </si>
  <si>
    <t>Síndrome de hipermobilidade</t>
  </si>
  <si>
    <t>M358</t>
  </si>
  <si>
    <t>Outro comprometimento sistêmico especificado do tecido conjuntivo</t>
  </si>
  <si>
    <t>M359</t>
  </si>
  <si>
    <t>Comprometimento sistêmico não especificado do tecido conjuntivo</t>
  </si>
  <si>
    <t>M360</t>
  </si>
  <si>
    <t>Dermato(poli)miosite em doenças neoplásicas</t>
  </si>
  <si>
    <t>M361</t>
  </si>
  <si>
    <t>Artropatia em doenças neoplásicas classificadas</t>
  </si>
  <si>
    <t>M362</t>
  </si>
  <si>
    <t>Artropatia hemofílica</t>
  </si>
  <si>
    <t>M363</t>
  </si>
  <si>
    <t>Artropatias em outras doenças hematológicas</t>
  </si>
  <si>
    <t>M364</t>
  </si>
  <si>
    <t>Artropatia associada a reações de hipersensibilidade classificadas em outra parte</t>
  </si>
  <si>
    <t>M368</t>
  </si>
  <si>
    <t>Doenças sistêmicas do tecido conjuntivo em outras doenças classificadas em outra parte</t>
  </si>
  <si>
    <t>M400</t>
  </si>
  <si>
    <t>Cifose postural</t>
  </si>
  <si>
    <t>M401</t>
  </si>
  <si>
    <t>Outras cifoses secundárias</t>
  </si>
  <si>
    <t>M402</t>
  </si>
  <si>
    <t>Outras cifoses e as não especificadas</t>
  </si>
  <si>
    <t>M403</t>
  </si>
  <si>
    <t>Síndrome da retificação da coluna vertebral</t>
  </si>
  <si>
    <t>M404</t>
  </si>
  <si>
    <t>Outras lordoses</t>
  </si>
  <si>
    <t>M405</t>
  </si>
  <si>
    <t>Lordose não especificada</t>
  </si>
  <si>
    <t>M410</t>
  </si>
  <si>
    <t>Escoliose idiopática infantil</t>
  </si>
  <si>
    <t>M411</t>
  </si>
  <si>
    <t>Escoliose idiopática juvenil</t>
  </si>
  <si>
    <t>M412</t>
  </si>
  <si>
    <t>Outras escolioses idiopáticas</t>
  </si>
  <si>
    <t>M413</t>
  </si>
  <si>
    <t>Escoliose toracogênica</t>
  </si>
  <si>
    <t>M414</t>
  </si>
  <si>
    <t>Escoliose neuromuscular</t>
  </si>
  <si>
    <t>M415</t>
  </si>
  <si>
    <t>Outras escolioses secundárias</t>
  </si>
  <si>
    <t>M418</t>
  </si>
  <si>
    <t>Outras formas de escoliose</t>
  </si>
  <si>
    <t>M419</t>
  </si>
  <si>
    <t>Escoliose não especificada</t>
  </si>
  <si>
    <t>M420</t>
  </si>
  <si>
    <t>Osteocondrose vertebral juvenil</t>
  </si>
  <si>
    <t>M421</t>
  </si>
  <si>
    <t>Osteocondrose vertebral do adulto</t>
  </si>
  <si>
    <t>M429</t>
  </si>
  <si>
    <t>Osteocondrose vertebral, não especificada</t>
  </si>
  <si>
    <t>M430</t>
  </si>
  <si>
    <t>Espondilólise</t>
  </si>
  <si>
    <t>M431</t>
  </si>
  <si>
    <t>Espondilolistese</t>
  </si>
  <si>
    <t>M432</t>
  </si>
  <si>
    <t>Outras fusões da coluna vertebral</t>
  </si>
  <si>
    <t>M433</t>
  </si>
  <si>
    <t>Subluxação atlanto-axial recidivante com mielopatia</t>
  </si>
  <si>
    <t>M434</t>
  </si>
  <si>
    <t>Outras subluxações atlanto-axiais recidivantes</t>
  </si>
  <si>
    <t>M435</t>
  </si>
  <si>
    <t>Outras subluxações vertebrais recidivantes</t>
  </si>
  <si>
    <t>M436</t>
  </si>
  <si>
    <t>Torcicolo</t>
  </si>
  <si>
    <t>M438</t>
  </si>
  <si>
    <t>Outras dorsopatias deformantes especificadas</t>
  </si>
  <si>
    <t>M439</t>
  </si>
  <si>
    <t>Dorsopatia deformante, não especificada</t>
  </si>
  <si>
    <t>Espondilite ancilosante</t>
  </si>
  <si>
    <t>M460</t>
  </si>
  <si>
    <t>Entesopatia vertebral</t>
  </si>
  <si>
    <t>M461</t>
  </si>
  <si>
    <t>Sacroileíte não classificada em outra parte</t>
  </si>
  <si>
    <t>M462</t>
  </si>
  <si>
    <t>Osteomielite das vértebras</t>
  </si>
  <si>
    <t>M463</t>
  </si>
  <si>
    <t>Infecção (piogênica) do disco intervertebral</t>
  </si>
  <si>
    <t>M464</t>
  </si>
  <si>
    <t>Discite não especificada</t>
  </si>
  <si>
    <t>M465</t>
  </si>
  <si>
    <t>Outras espondilopatias infecciosas</t>
  </si>
  <si>
    <t>M468</t>
  </si>
  <si>
    <t>Outras espondilopatias inflamatórias especificadas</t>
  </si>
  <si>
    <t>M469</t>
  </si>
  <si>
    <t>Espondilopatia inflamatória não especificada</t>
  </si>
  <si>
    <t>M470</t>
  </si>
  <si>
    <t>Síndromes de compressão da artéria espinhal anterior ou vertebral anterior</t>
  </si>
  <si>
    <t>M471</t>
  </si>
  <si>
    <t>Outras espondiloses com mielopatia</t>
  </si>
  <si>
    <t>M472</t>
  </si>
  <si>
    <t>Outras espondiloses com radiculopatias</t>
  </si>
  <si>
    <t>M478</t>
  </si>
  <si>
    <t>Outras espondiloses</t>
  </si>
  <si>
    <t>M479</t>
  </si>
  <si>
    <t>Espondilose não especificada</t>
  </si>
  <si>
    <t>M480</t>
  </si>
  <si>
    <t>Estenose da coluna vertebral</t>
  </si>
  <si>
    <t>M481</t>
  </si>
  <si>
    <t>Hiperostose ancilosante [Forestier]</t>
  </si>
  <si>
    <t>M482</t>
  </si>
  <si>
    <t>Kissing spine</t>
  </si>
  <si>
    <t>M483</t>
  </si>
  <si>
    <t>Espondilopatia traumática</t>
  </si>
  <si>
    <t>M484</t>
  </si>
  <si>
    <t>Fratura de fadiga de vértebra</t>
  </si>
  <si>
    <t>M485</t>
  </si>
  <si>
    <t>Vértebra colapsada não classificada em outra parte</t>
  </si>
  <si>
    <t>M488</t>
  </si>
  <si>
    <t>Outras espondilopatias especificadas</t>
  </si>
  <si>
    <t>M489</t>
  </si>
  <si>
    <t>Espondilopatia não especificada</t>
  </si>
  <si>
    <t>M490</t>
  </si>
  <si>
    <t>Tuberculose da coluna vertebral</t>
  </si>
  <si>
    <t>M491</t>
  </si>
  <si>
    <t>Espondilite por Brucella</t>
  </si>
  <si>
    <t>M492</t>
  </si>
  <si>
    <t>Espondilite por enterobactérias</t>
  </si>
  <si>
    <t>M493</t>
  </si>
  <si>
    <t>Espondilopatia em outras doenças infeciosas e parasitárias classificadas em outra parte</t>
  </si>
  <si>
    <t>M494</t>
  </si>
  <si>
    <t>Espondilopatia neuropática</t>
  </si>
  <si>
    <t>M495</t>
  </si>
  <si>
    <t>Vértebra colapsada em doenças classificadas em outra parte</t>
  </si>
  <si>
    <t>M498</t>
  </si>
  <si>
    <t>Espondilopatia em outras doenças classificadas em outra parte</t>
  </si>
  <si>
    <t>M500</t>
  </si>
  <si>
    <t>Transtorno do disco cervical com mielopatia</t>
  </si>
  <si>
    <t>M501</t>
  </si>
  <si>
    <t>Transtorno do disco cervical com radiculopatia</t>
  </si>
  <si>
    <t>M502</t>
  </si>
  <si>
    <t>Outro deslocamento de disco cervical</t>
  </si>
  <si>
    <t>M503</t>
  </si>
  <si>
    <t>Outra degeneração de disco cervical</t>
  </si>
  <si>
    <t>M508</t>
  </si>
  <si>
    <t>Outros transtornos de discos cervicais</t>
  </si>
  <si>
    <t>M509</t>
  </si>
  <si>
    <t>Transtorno não especificado de disco cervical</t>
  </si>
  <si>
    <t>M510</t>
  </si>
  <si>
    <t>Transtornos de discos lombares e de outros discos intervertebrais com mielopatia</t>
  </si>
  <si>
    <t>M511</t>
  </si>
  <si>
    <t>Transtornos de discos lombares e de outros discos intervertebrais com radiculopatia</t>
  </si>
  <si>
    <t>M512</t>
  </si>
  <si>
    <t>Outros deslocamentos discais intervertebrais especificados</t>
  </si>
  <si>
    <t>M513</t>
  </si>
  <si>
    <t>Outra degeneração especificada de disco intervertebral</t>
  </si>
  <si>
    <t>M514</t>
  </si>
  <si>
    <t>Nódulos de Schmorl</t>
  </si>
  <si>
    <t>M518</t>
  </si>
  <si>
    <t>Outros transtornos especificados de discos intervertebrais</t>
  </si>
  <si>
    <t>M519</t>
  </si>
  <si>
    <t>Transtorno não especificado de disco intervertebral</t>
  </si>
  <si>
    <t>M530</t>
  </si>
  <si>
    <t>Síndrome cervicocraniana</t>
  </si>
  <si>
    <t>M531</t>
  </si>
  <si>
    <t>Síndrome cervicobraquial</t>
  </si>
  <si>
    <t>M532</t>
  </si>
  <si>
    <t>Instabilidades da coluna vertebral</t>
  </si>
  <si>
    <t>M533</t>
  </si>
  <si>
    <t>Transtornos sacroccígeos não classificados em outra parte</t>
  </si>
  <si>
    <t>M538</t>
  </si>
  <si>
    <t>Outras dorsopatias especificadas</t>
  </si>
  <si>
    <t>M539</t>
  </si>
  <si>
    <t>Dorsopatia não especificada</t>
  </si>
  <si>
    <t>M540</t>
  </si>
  <si>
    <t>Paniculite atingindo regiões do pescoço e do dorso</t>
  </si>
  <si>
    <t>M541</t>
  </si>
  <si>
    <t>Radiculopatia</t>
  </si>
  <si>
    <t>M542</t>
  </si>
  <si>
    <t>Cervicalgia</t>
  </si>
  <si>
    <t>M543</t>
  </si>
  <si>
    <t>M544</t>
  </si>
  <si>
    <t>Lumbago com ciática</t>
  </si>
  <si>
    <t>M545</t>
  </si>
  <si>
    <t>Dor lombar baixa</t>
  </si>
  <si>
    <t>M546</t>
  </si>
  <si>
    <t>Dor na coluna torácica</t>
  </si>
  <si>
    <t>M548</t>
  </si>
  <si>
    <t>Outra dorsalgia</t>
  </si>
  <si>
    <t>M549</t>
  </si>
  <si>
    <t>Dorsalgia não especificada</t>
  </si>
  <si>
    <t>M600</t>
  </si>
  <si>
    <t>Miosite infecciosa</t>
  </si>
  <si>
    <t>M601</t>
  </si>
  <si>
    <t>Miosite intersticial</t>
  </si>
  <si>
    <t>M602</t>
  </si>
  <si>
    <t>Granuloma de corpo estranho no tecido mole não classificado em outra parte</t>
  </si>
  <si>
    <t>M608</t>
  </si>
  <si>
    <t>Outras miosites</t>
  </si>
  <si>
    <t>M609</t>
  </si>
  <si>
    <t>Miosite não especificada</t>
  </si>
  <si>
    <t>M610</t>
  </si>
  <si>
    <t>Miosite ossificante traumática</t>
  </si>
  <si>
    <t>M611</t>
  </si>
  <si>
    <t>Miosite ossificante progressiva</t>
  </si>
  <si>
    <t>M612</t>
  </si>
  <si>
    <t>Calcificação e ossificação paralítica de músculo</t>
  </si>
  <si>
    <t>M613</t>
  </si>
  <si>
    <t>Calcificação e ossificação de músculo associadas com queimaduras</t>
  </si>
  <si>
    <t>M614</t>
  </si>
  <si>
    <t>Outra calcificação de músculo</t>
  </si>
  <si>
    <t>M615</t>
  </si>
  <si>
    <t>Outra ossificação de músculo</t>
  </si>
  <si>
    <t>M619</t>
  </si>
  <si>
    <t>Calcificação e ossificação de músculo não especificada</t>
  </si>
  <si>
    <t>M620</t>
  </si>
  <si>
    <t>Diástase de músculo</t>
  </si>
  <si>
    <t>M621</t>
  </si>
  <si>
    <t>Outras rupturas musculares (não-traumáticas)</t>
  </si>
  <si>
    <t>M622</t>
  </si>
  <si>
    <t>Infarto isquêmico do músculo</t>
  </si>
  <si>
    <t>M623</t>
  </si>
  <si>
    <t>Síndrome de imobilidade (paraplégica)</t>
  </si>
  <si>
    <t>M624</t>
  </si>
  <si>
    <t>Contratura de músculo</t>
  </si>
  <si>
    <t>M625</t>
  </si>
  <si>
    <t>Perda e atrofia muscular não classificadas em outra parte</t>
  </si>
  <si>
    <t>M626</t>
  </si>
  <si>
    <t>Distensão muscular</t>
  </si>
  <si>
    <t>M628</t>
  </si>
  <si>
    <t>Outros transtornos musculares especificados</t>
  </si>
  <si>
    <t>M629</t>
  </si>
  <si>
    <t>Transtorno muscular não especificado</t>
  </si>
  <si>
    <t>M630</t>
  </si>
  <si>
    <t>Miosite em doenças bacterianas classificadas em outra parte</t>
  </si>
  <si>
    <t>M631</t>
  </si>
  <si>
    <t>Miosite em doenças infecciosas causadas por protozoários e parasitas classificadas em outra parte</t>
  </si>
  <si>
    <t>M632</t>
  </si>
  <si>
    <t>Miosite em outras doenças infecciosas classificadas em outra parte</t>
  </si>
  <si>
    <t>M633</t>
  </si>
  <si>
    <t>Miosite na sarcoidose</t>
  </si>
  <si>
    <t>M638</t>
  </si>
  <si>
    <t>Outros transtornos musculares em doenças classificadas em outra parte</t>
  </si>
  <si>
    <t>M650</t>
  </si>
  <si>
    <t>Abscesso da bainha tendínea</t>
  </si>
  <si>
    <t>M651</t>
  </si>
  <si>
    <t>Outras (teno)sinovites infecciosas</t>
  </si>
  <si>
    <t>M652</t>
  </si>
  <si>
    <t>Tendinite calcificada</t>
  </si>
  <si>
    <t>M653</t>
  </si>
  <si>
    <t>Dedo em gatilho</t>
  </si>
  <si>
    <t>M654</t>
  </si>
  <si>
    <t>Tenossinovite estilóide radial [de Quervain]</t>
  </si>
  <si>
    <t>M658</t>
  </si>
  <si>
    <t>Outras sinovites e tenossinovites</t>
  </si>
  <si>
    <t>M659</t>
  </si>
  <si>
    <t>Sinovite e tenossinovite não especificadas</t>
  </si>
  <si>
    <t>M660</t>
  </si>
  <si>
    <t>Ruptura de cisto poplíteo</t>
  </si>
  <si>
    <t>M661</t>
  </si>
  <si>
    <t>Ruptura de sinóvia</t>
  </si>
  <si>
    <t>M662</t>
  </si>
  <si>
    <t>Ruptura espontânea de tendões extensores</t>
  </si>
  <si>
    <t>M663</t>
  </si>
  <si>
    <t>Ruptura espontânea de tendões flexores</t>
  </si>
  <si>
    <t>M664</t>
  </si>
  <si>
    <t>Ruptura espontânea de outros tendões</t>
  </si>
  <si>
    <t>M665</t>
  </si>
  <si>
    <t>Ruptura espontânea de tendões não especificados</t>
  </si>
  <si>
    <t>M670</t>
  </si>
  <si>
    <t>Tendão de Aquiles curto (adquirido)</t>
  </si>
  <si>
    <t>M671</t>
  </si>
  <si>
    <t>Outra contratura de tendão (bainha)</t>
  </si>
  <si>
    <t>M672</t>
  </si>
  <si>
    <t>Hipertrofia sinovial não classificada em outra parte</t>
  </si>
  <si>
    <t>M673</t>
  </si>
  <si>
    <t>Sinovite transitória</t>
  </si>
  <si>
    <t>M674</t>
  </si>
  <si>
    <t>Gânglios</t>
  </si>
  <si>
    <t>M678</t>
  </si>
  <si>
    <t>Outros transtornos especificados da sinóvia e do tendão</t>
  </si>
  <si>
    <t>M679</t>
  </si>
  <si>
    <t>Transtorno não especificado da sinóvia e do tendão</t>
  </si>
  <si>
    <t>M680</t>
  </si>
  <si>
    <t>Sinovite e tenossinovite em doenças bacterianas classificadas em outra parte</t>
  </si>
  <si>
    <t>M688</t>
  </si>
  <si>
    <t>Outros transtornos de sinóvias e de tendões em doenças classificadas em outra parte</t>
  </si>
  <si>
    <t>M700</t>
  </si>
  <si>
    <t>Sinovite crepitante crônica da mão e do punho</t>
  </si>
  <si>
    <t>M701</t>
  </si>
  <si>
    <t>Bursite da mão</t>
  </si>
  <si>
    <t>M702</t>
  </si>
  <si>
    <t>Bursite do olécrano</t>
  </si>
  <si>
    <t>M703</t>
  </si>
  <si>
    <t>Outras bursites do cotovelo</t>
  </si>
  <si>
    <t>M704</t>
  </si>
  <si>
    <t>Bursite pré-patelar</t>
  </si>
  <si>
    <t>M705</t>
  </si>
  <si>
    <t>Outras bursites do joelho</t>
  </si>
  <si>
    <t>M706</t>
  </si>
  <si>
    <t>Bursite trocantérica</t>
  </si>
  <si>
    <t>M707</t>
  </si>
  <si>
    <t>Outras bursites do quadril</t>
  </si>
  <si>
    <t>M708</t>
  </si>
  <si>
    <t>Outros transtornos dos tecidos moles relacionados com o uso, uso excessivo e pressão</t>
  </si>
  <si>
    <t>M709</t>
  </si>
  <si>
    <t>Transtorno não especificado dos tecidos moles relacionados com o uso, uso excessivo e pressão</t>
  </si>
  <si>
    <t>M710</t>
  </si>
  <si>
    <t>Abscesso de bolsa sinovial</t>
  </si>
  <si>
    <t>M711</t>
  </si>
  <si>
    <t>Outras bursites infecciosas</t>
  </si>
  <si>
    <t>M712</t>
  </si>
  <si>
    <t>Cisto sinovial do espaço poplíteo [Baker]</t>
  </si>
  <si>
    <t>M713</t>
  </si>
  <si>
    <t>Outros cistos de bolsa sinovial</t>
  </si>
  <si>
    <t>M714</t>
  </si>
  <si>
    <t>Depósito de cálcio em bolsa sinovial</t>
  </si>
  <si>
    <t>M715</t>
  </si>
  <si>
    <t>Outras bursites não classificadas em outra parte</t>
  </si>
  <si>
    <t>M718</t>
  </si>
  <si>
    <t>Outras bursopatias especificadas</t>
  </si>
  <si>
    <t>M719</t>
  </si>
  <si>
    <t>Bursopatia não especificada</t>
  </si>
  <si>
    <t>M720</t>
  </si>
  <si>
    <t>Fibromatose de fáscia palmar [Dupuytren]</t>
  </si>
  <si>
    <t>M721</t>
  </si>
  <si>
    <t>Coxins interfalângicos (nó dos dedos)</t>
  </si>
  <si>
    <t>M722</t>
  </si>
  <si>
    <t>Fibromatose da fáscia plantar</t>
  </si>
  <si>
    <t>M724</t>
  </si>
  <si>
    <t>Fibromatose pseudossarcomatosa</t>
  </si>
  <si>
    <t>M726</t>
  </si>
  <si>
    <t>Fasciíte necrosante</t>
  </si>
  <si>
    <t>M728</t>
  </si>
  <si>
    <t>Outros transtornos fibroblásticos</t>
  </si>
  <si>
    <t>M729</t>
  </si>
  <si>
    <t>Transtorno fibroblástico não especificado</t>
  </si>
  <si>
    <t>M730</t>
  </si>
  <si>
    <t>Bursite gonocócica</t>
  </si>
  <si>
    <t>M731</t>
  </si>
  <si>
    <t>Bursite sifilítica</t>
  </si>
  <si>
    <t>M738</t>
  </si>
  <si>
    <t>Outros transtornos dos tecidos moles em outras doenças classificadas em outra parte</t>
  </si>
  <si>
    <t>M750</t>
  </si>
  <si>
    <t>Capsulite adesiva do ombro</t>
  </si>
  <si>
    <t>M751</t>
  </si>
  <si>
    <t>Síndrome do manguito rotador</t>
  </si>
  <si>
    <t>M752</t>
  </si>
  <si>
    <t>Tendinite bicepital</t>
  </si>
  <si>
    <t>M753</t>
  </si>
  <si>
    <t>Tendinite calcificante do ombro</t>
  </si>
  <si>
    <t>M754</t>
  </si>
  <si>
    <t>Síndrome de colisão do ombro</t>
  </si>
  <si>
    <t>M755</t>
  </si>
  <si>
    <t>Bursite do ombro</t>
  </si>
  <si>
    <t>M758</t>
  </si>
  <si>
    <t>Outras lesões do ombro</t>
  </si>
  <si>
    <t>M759</t>
  </si>
  <si>
    <t>Lesão não especificada do ombro</t>
  </si>
  <si>
    <t>M760</t>
  </si>
  <si>
    <t>Tendinite glútea</t>
  </si>
  <si>
    <t>M761</t>
  </si>
  <si>
    <t>Tendinite do psoas</t>
  </si>
  <si>
    <t>M762</t>
  </si>
  <si>
    <t>Esporão da crista ilíaca</t>
  </si>
  <si>
    <t>M763</t>
  </si>
  <si>
    <t>Síndrome da faixa iliotibial</t>
  </si>
  <si>
    <t>M764</t>
  </si>
  <si>
    <t>Bursite tibial colateral [Pellegrini-Stieda]</t>
  </si>
  <si>
    <t>M765</t>
  </si>
  <si>
    <t>Tendinite patelar</t>
  </si>
  <si>
    <t>M766</t>
  </si>
  <si>
    <t>Tendinite aquileana</t>
  </si>
  <si>
    <t>M767</t>
  </si>
  <si>
    <t>Tendinite do perôneo</t>
  </si>
  <si>
    <t>M768</t>
  </si>
  <si>
    <t>Outras entesopatias do membro inferior, excluindo o pé</t>
  </si>
  <si>
    <t>M769</t>
  </si>
  <si>
    <t>Entesopatia do membro inferior não especificada</t>
  </si>
  <si>
    <t>M770</t>
  </si>
  <si>
    <t>Epicondilite medial</t>
  </si>
  <si>
    <t>M771</t>
  </si>
  <si>
    <t>Epicondilite lateral</t>
  </si>
  <si>
    <t>M772</t>
  </si>
  <si>
    <t>Periartrite do punho</t>
  </si>
  <si>
    <t>M773</t>
  </si>
  <si>
    <t>Esporão do calcâneo</t>
  </si>
  <si>
    <t>M774</t>
  </si>
  <si>
    <t>Metatarsalgia</t>
  </si>
  <si>
    <t>M775</t>
  </si>
  <si>
    <t>Outra entesopatia do pé</t>
  </si>
  <si>
    <t>M778</t>
  </si>
  <si>
    <t>Outras entesopatias não classificadas em outra parte</t>
  </si>
  <si>
    <t>M779</t>
  </si>
  <si>
    <t>Entesopatia não especificada</t>
  </si>
  <si>
    <t>M790</t>
  </si>
  <si>
    <t>Reumatismo não especificado</t>
  </si>
  <si>
    <t>M791</t>
  </si>
  <si>
    <t>Mialgia</t>
  </si>
  <si>
    <t>M792</t>
  </si>
  <si>
    <t>Nevralgia e neurite não especificadas</t>
  </si>
  <si>
    <t>M793</t>
  </si>
  <si>
    <t>Paniculite não especificada</t>
  </si>
  <si>
    <t>M794</t>
  </si>
  <si>
    <t>Hipertrofia do coxim gorduroso (infrapatelar)</t>
  </si>
  <si>
    <t>M795</t>
  </si>
  <si>
    <t>Corpo estranho residual no tecido mole</t>
  </si>
  <si>
    <t>M796</t>
  </si>
  <si>
    <t>Dor em membro</t>
  </si>
  <si>
    <t>M797</t>
  </si>
  <si>
    <t>M798</t>
  </si>
  <si>
    <t>Outros transtornos especificados dos tecidos moles</t>
  </si>
  <si>
    <t>M799</t>
  </si>
  <si>
    <t>Transtorno dos tecidos moles não especificado</t>
  </si>
  <si>
    <t>M800</t>
  </si>
  <si>
    <t>Osteoporose pós-menopáusica com fratura patológica</t>
  </si>
  <si>
    <t>M801</t>
  </si>
  <si>
    <t>Osteoporose pós-ooforectomia com fratura patológica</t>
  </si>
  <si>
    <t>M802</t>
  </si>
  <si>
    <t>Osteoporose de desuso com fratura patológica</t>
  </si>
  <si>
    <t>M803</t>
  </si>
  <si>
    <t>Osteoporose por má-absorção pós-cirúrgica com fratura patológica</t>
  </si>
  <si>
    <t>M804</t>
  </si>
  <si>
    <t>Osteoporose induzida por drogas com fratura patológica</t>
  </si>
  <si>
    <t>M805</t>
  </si>
  <si>
    <t>Osteoporose idiopática com fratura patológica</t>
  </si>
  <si>
    <t>M808</t>
  </si>
  <si>
    <t>Outras osteoporoses com fratura patológica</t>
  </si>
  <si>
    <t>M809</t>
  </si>
  <si>
    <t>Osteoporose não especificada com fratura patológica</t>
  </si>
  <si>
    <t>M810</t>
  </si>
  <si>
    <t>Osteoporose pós-menopáusica</t>
  </si>
  <si>
    <t>M811</t>
  </si>
  <si>
    <t>Osteoporose pós-ooforectomia</t>
  </si>
  <si>
    <t>M812</t>
  </si>
  <si>
    <t>Osteoporose de desuso</t>
  </si>
  <si>
    <t>M813</t>
  </si>
  <si>
    <t>Osteoporose devida à má-absorção pós-cirúrgica</t>
  </si>
  <si>
    <t>M814</t>
  </si>
  <si>
    <t>Osteoporose induzida por drogas</t>
  </si>
  <si>
    <t>M815</t>
  </si>
  <si>
    <t>Osteoporose idiopática</t>
  </si>
  <si>
    <t>M816</t>
  </si>
  <si>
    <t>Osteoporose localizada [Lequesne]</t>
  </si>
  <si>
    <t>M818</t>
  </si>
  <si>
    <t>Outras osteoporoses</t>
  </si>
  <si>
    <t>M819</t>
  </si>
  <si>
    <t>Osteoporose não especificada</t>
  </si>
  <si>
    <t>M820</t>
  </si>
  <si>
    <t>Osteoporose na mielomatose múltipla</t>
  </si>
  <si>
    <t>M821</t>
  </si>
  <si>
    <t>Osteoporose em distúrbios endócrinos</t>
  </si>
  <si>
    <t>M828</t>
  </si>
  <si>
    <t>Osteoporose em outras doenças classificadas em outra parte</t>
  </si>
  <si>
    <t>M830</t>
  </si>
  <si>
    <t>Osteomalácia puerperal</t>
  </si>
  <si>
    <t>M831</t>
  </si>
  <si>
    <t>Osteomalácia senil</t>
  </si>
  <si>
    <t>M832</t>
  </si>
  <si>
    <t>Osteomalácia do adulto devida a má-absorção</t>
  </si>
  <si>
    <t>M833</t>
  </si>
  <si>
    <t>Osteomalácia do adulto devido à desnutrição</t>
  </si>
  <si>
    <t>M834</t>
  </si>
  <si>
    <t>Doença óssea pelo alumínio</t>
  </si>
  <si>
    <t>M835</t>
  </si>
  <si>
    <t>Outras osteomalácias do adulto induzidas por drogas</t>
  </si>
  <si>
    <t>M838</t>
  </si>
  <si>
    <t>Outra osteomalácia do adulto</t>
  </si>
  <si>
    <t>M839</t>
  </si>
  <si>
    <t>Osteomalácia não especificada do adulto</t>
  </si>
  <si>
    <t>M840</t>
  </si>
  <si>
    <t>Defeito de consolidação da fratura</t>
  </si>
  <si>
    <t>M841</t>
  </si>
  <si>
    <t>Ausência de consolidação da fratura [pseudo-artrose]</t>
  </si>
  <si>
    <t>M842</t>
  </si>
  <si>
    <t>Atraso de consolidação de fratura</t>
  </si>
  <si>
    <t>M843</t>
  </si>
  <si>
    <t>Fratura de fadiga ("stress") não classificada em outra parte</t>
  </si>
  <si>
    <t>M844</t>
  </si>
  <si>
    <t>Fratura patológica não classificada em outra parte</t>
  </si>
  <si>
    <t>M848</t>
  </si>
  <si>
    <t>Outros transtornos da continuidade do osso</t>
  </si>
  <si>
    <t>M849</t>
  </si>
  <si>
    <t>Transtorno não especificado da continuidade do osso</t>
  </si>
  <si>
    <t>M850</t>
  </si>
  <si>
    <t>Displasia fibrosa (monostótica)</t>
  </si>
  <si>
    <t>M851</t>
  </si>
  <si>
    <t>Fluorose esquelética</t>
  </si>
  <si>
    <t>M852</t>
  </si>
  <si>
    <t>Hiperostose do crânio</t>
  </si>
  <si>
    <t>M853</t>
  </si>
  <si>
    <t>Osteíte condensante</t>
  </si>
  <si>
    <t>M854</t>
  </si>
  <si>
    <t>Cisto ósseo solitário</t>
  </si>
  <si>
    <t>M855</t>
  </si>
  <si>
    <t>Cisto ósseo aneurismático</t>
  </si>
  <si>
    <t>M856</t>
  </si>
  <si>
    <t>Outro cisto ósseo</t>
  </si>
  <si>
    <t>M858</t>
  </si>
  <si>
    <t>Outros transtornos especificados da densidade e da estrutura ósseas</t>
  </si>
  <si>
    <t>M859</t>
  </si>
  <si>
    <t>Transtorno não especificado da densidade e da estrutura ósseas</t>
  </si>
  <si>
    <t>M860</t>
  </si>
  <si>
    <t>Osteomielite aguda hematogênica</t>
  </si>
  <si>
    <t>M861</t>
  </si>
  <si>
    <t>Outra osteomielite aguda</t>
  </si>
  <si>
    <t>M862</t>
  </si>
  <si>
    <t>Osteomielite subaguda</t>
  </si>
  <si>
    <t>M863</t>
  </si>
  <si>
    <t>Osteomielite crônica multifocal</t>
  </si>
  <si>
    <t>M864</t>
  </si>
  <si>
    <t>Osteomielite crônica com seio drenante</t>
  </si>
  <si>
    <t>M865</t>
  </si>
  <si>
    <t>Outra osteomielite crônica hematogênica</t>
  </si>
  <si>
    <t>M866</t>
  </si>
  <si>
    <t>Outra osteomielite crônica</t>
  </si>
  <si>
    <t>M868</t>
  </si>
  <si>
    <t>Outra osteomielite</t>
  </si>
  <si>
    <t>M869</t>
  </si>
  <si>
    <t>Osteomielite não especificada</t>
  </si>
  <si>
    <t>M870</t>
  </si>
  <si>
    <t>Necrose asséptica idiopática do osso</t>
  </si>
  <si>
    <t>M871</t>
  </si>
  <si>
    <t>Osteonecrose devida a drogas</t>
  </si>
  <si>
    <t>M872</t>
  </si>
  <si>
    <t>Osteonecrose devida a traumatismo anterior</t>
  </si>
  <si>
    <t>M873</t>
  </si>
  <si>
    <t>Outras osteonecroses secundárias</t>
  </si>
  <si>
    <t>M878</t>
  </si>
  <si>
    <t>Outras osteonecroses</t>
  </si>
  <si>
    <t>M879</t>
  </si>
  <si>
    <t>Osteonecrose não especificada</t>
  </si>
  <si>
    <t>M880</t>
  </si>
  <si>
    <t>Doença de Paget do crânio</t>
  </si>
  <si>
    <t>M888</t>
  </si>
  <si>
    <t>Doença de Paget de outros ossos</t>
  </si>
  <si>
    <t>M889</t>
  </si>
  <si>
    <t>Doença de Paget de osso não especificado</t>
  </si>
  <si>
    <t>M890</t>
  </si>
  <si>
    <t>Algoneurodistrofia</t>
  </si>
  <si>
    <t>M891</t>
  </si>
  <si>
    <t>Parada de crescimento epifisário</t>
  </si>
  <si>
    <t>M892</t>
  </si>
  <si>
    <t>Outros transtornos do desenvolvimento e do crescimento ósseo</t>
  </si>
  <si>
    <t>M893</t>
  </si>
  <si>
    <t>Hipertrofia óssea</t>
  </si>
  <si>
    <t>M894</t>
  </si>
  <si>
    <t>Outras osteoartropatias hipertróficas</t>
  </si>
  <si>
    <t>M895</t>
  </si>
  <si>
    <t>Osteolise</t>
  </si>
  <si>
    <t>M896</t>
  </si>
  <si>
    <t>Osteopatia pós-poliomielite</t>
  </si>
  <si>
    <t>M898</t>
  </si>
  <si>
    <t>Outros transtornos especificados do osso</t>
  </si>
  <si>
    <t>M899</t>
  </si>
  <si>
    <t>Transtorno não especificado do osso</t>
  </si>
  <si>
    <t>M900</t>
  </si>
  <si>
    <t>Tuberculose óssea</t>
  </si>
  <si>
    <t>M901</t>
  </si>
  <si>
    <t>Periostite em outras doenças infecciosas classificadas em outra parte</t>
  </si>
  <si>
    <t>M902</t>
  </si>
  <si>
    <t>Osteopatia em outras doenças infecciosas classificadas em outra parte</t>
  </si>
  <si>
    <t>M903</t>
  </si>
  <si>
    <t>Osteonecrose em "mal dos caixões"</t>
  </si>
  <si>
    <t>M904</t>
  </si>
  <si>
    <t>Osteonecrose devida à hemoglobinopatia</t>
  </si>
  <si>
    <t>M905</t>
  </si>
  <si>
    <t>Osteonecrose em outras doenças classificadas em outra parte</t>
  </si>
  <si>
    <t>M906</t>
  </si>
  <si>
    <t>Osteíte deformante em doenças neoplásicas</t>
  </si>
  <si>
    <t>M907</t>
  </si>
  <si>
    <t>Fratura óssea em doenças neoplásicas</t>
  </si>
  <si>
    <t>M908</t>
  </si>
  <si>
    <t>Osteopatia em outras doenças classificadas em outra parte</t>
  </si>
  <si>
    <t>M910</t>
  </si>
  <si>
    <t>Osteocondrose juvenil da pelve</t>
  </si>
  <si>
    <t>M911</t>
  </si>
  <si>
    <t>Osteocondrose juvenil da cabeça do fêmur [Legg-Calvé-Perthes]</t>
  </si>
  <si>
    <t>M912</t>
  </si>
  <si>
    <t>Coxa plana</t>
  </si>
  <si>
    <t>M913</t>
  </si>
  <si>
    <t>Pseudocoxalgia</t>
  </si>
  <si>
    <t>M918</t>
  </si>
  <si>
    <t>Outras osteocondroses juvenis do quadril e da pelve</t>
  </si>
  <si>
    <t>M919</t>
  </si>
  <si>
    <t>Osteocondrose juvenil não especificada do quadril e da pelve</t>
  </si>
  <si>
    <t>M920</t>
  </si>
  <si>
    <t>Osteocondrose juvenil do úmero</t>
  </si>
  <si>
    <t>M921</t>
  </si>
  <si>
    <t>Osteocondrose juvenil do rádio e do cúbito [ulna]</t>
  </si>
  <si>
    <t>M922</t>
  </si>
  <si>
    <t>Osteocondrose juvenil da mão</t>
  </si>
  <si>
    <t>M923</t>
  </si>
  <si>
    <t>Outras osteocondroses juvenis do membro superior</t>
  </si>
  <si>
    <t>M924</t>
  </si>
  <si>
    <t>Osteocondrose juvenil da rótula [patela]</t>
  </si>
  <si>
    <t>M925</t>
  </si>
  <si>
    <t>Osteocondrose juvenil da tíbia e perônio [fíbula]</t>
  </si>
  <si>
    <t>M926</t>
  </si>
  <si>
    <t>Osteocondrose juvenil do tarso</t>
  </si>
  <si>
    <t>M927</t>
  </si>
  <si>
    <t>Osteocondrose juvenil do metatarso</t>
  </si>
  <si>
    <t>M928</t>
  </si>
  <si>
    <t>Outras osteocondroses juvenis especificadas</t>
  </si>
  <si>
    <t>M929</t>
  </si>
  <si>
    <t>Osteocondrose juvenil, não especificada</t>
  </si>
  <si>
    <t>M930</t>
  </si>
  <si>
    <t>Luxação (não-traumática) da epífise superior do fêmur</t>
  </si>
  <si>
    <t>M931</t>
  </si>
  <si>
    <t>Doença de Kienböck do adulto</t>
  </si>
  <si>
    <t>M932</t>
  </si>
  <si>
    <t>Osteocondrite dissecante</t>
  </si>
  <si>
    <t>M938</t>
  </si>
  <si>
    <t>Outras osteocondropatias, especificadas</t>
  </si>
  <si>
    <t>M939</t>
  </si>
  <si>
    <t>Osteocondropatias, não especificada</t>
  </si>
  <si>
    <t>M940</t>
  </si>
  <si>
    <t>Síndrome da junção condrocostal [Tietze]</t>
  </si>
  <si>
    <t>M941</t>
  </si>
  <si>
    <t>Policondrite recidivante</t>
  </si>
  <si>
    <t>M942</t>
  </si>
  <si>
    <t>Condromalácia</t>
  </si>
  <si>
    <t>M943</t>
  </si>
  <si>
    <t>Condrolise</t>
  </si>
  <si>
    <t>M948</t>
  </si>
  <si>
    <t>Outros transtornos especificados da cartilagem</t>
  </si>
  <si>
    <t>M949</t>
  </si>
  <si>
    <t>Transtornos não especificados da cartilagem</t>
  </si>
  <si>
    <t>M950</t>
  </si>
  <si>
    <t>Deformidade adquirida do nariz</t>
  </si>
  <si>
    <t>M951</t>
  </si>
  <si>
    <t>Orelha em couve-flor</t>
  </si>
  <si>
    <t>M952</t>
  </si>
  <si>
    <t>Outras deformidades adquiridas da cabeça</t>
  </si>
  <si>
    <t>M953</t>
  </si>
  <si>
    <t>Deformidade adquirida do pescoço</t>
  </si>
  <si>
    <t>M954</t>
  </si>
  <si>
    <t>Deformidade adquirida do tórax e das costelas</t>
  </si>
  <si>
    <t>M955</t>
  </si>
  <si>
    <t>Deformidade adquirida da pelve</t>
  </si>
  <si>
    <t>M958</t>
  </si>
  <si>
    <t>Outras deformidades adquiridas especificadas do sistema osteomuscular</t>
  </si>
  <si>
    <t>M959</t>
  </si>
  <si>
    <t>Deformidade adquirida do sistema osteomuscular não especificada</t>
  </si>
  <si>
    <t>M960</t>
  </si>
  <si>
    <t>Pseudo-artrose após fusão ou artrodese</t>
  </si>
  <si>
    <t>M961</t>
  </si>
  <si>
    <t>Síndrome pós-laminectomia não classificada em outra parte</t>
  </si>
  <si>
    <t>M962</t>
  </si>
  <si>
    <t>Cifose pós-radiação</t>
  </si>
  <si>
    <t>M963</t>
  </si>
  <si>
    <t>Cifose pós-laminectomia</t>
  </si>
  <si>
    <t>M964</t>
  </si>
  <si>
    <t>Lordose pós-cirúrgica</t>
  </si>
  <si>
    <t>M965</t>
  </si>
  <si>
    <t>Escoliose pós-radiação</t>
  </si>
  <si>
    <t>M966</t>
  </si>
  <si>
    <t>Fratura de osso subsequente a implante ortopédico, prótese articular ou placa óssea</t>
  </si>
  <si>
    <t>M968</t>
  </si>
  <si>
    <t>Outros transtornos osteomusculares pós-procedimentos</t>
  </si>
  <si>
    <t>M969</t>
  </si>
  <si>
    <t>Transtorno osteomuscular não especificado pós-procedimento</t>
  </si>
  <si>
    <t>M990</t>
  </si>
  <si>
    <t>Disfunção segmentar e somática</t>
  </si>
  <si>
    <t>M991</t>
  </si>
  <si>
    <t>Complexo de subluxação (vertebral)</t>
  </si>
  <si>
    <t>M992</t>
  </si>
  <si>
    <t>Estenose de subluxação do canal medular</t>
  </si>
  <si>
    <t>M993</t>
  </si>
  <si>
    <t>Estenose óssea do canal medular</t>
  </si>
  <si>
    <t>M994</t>
  </si>
  <si>
    <t>Estenose de tecido conjuntivo do canal medular</t>
  </si>
  <si>
    <t>M995</t>
  </si>
  <si>
    <t>Estenose de disco intervertebral do canal medular</t>
  </si>
  <si>
    <t>M996</t>
  </si>
  <si>
    <t>Estenose óssea e subluxação dos forames intervertebrais</t>
  </si>
  <si>
    <t>M997</t>
  </si>
  <si>
    <t>Estenose de tecido conjuntivo e do disco dos forames intervertebrais</t>
  </si>
  <si>
    <t>M998</t>
  </si>
  <si>
    <t>Outras lesões biomecânicas</t>
  </si>
  <si>
    <t>M999</t>
  </si>
  <si>
    <t>Lesão biomecânica não especificada</t>
  </si>
  <si>
    <t>N000</t>
  </si>
  <si>
    <t>Síndrome nefrítica aguda - anormalidade glomerular minor</t>
  </si>
  <si>
    <t>N001</t>
  </si>
  <si>
    <t>Síndrome nefrítica aguda - lesões glomerulares focais e segmentares</t>
  </si>
  <si>
    <t>N002</t>
  </si>
  <si>
    <t>Síndrome nefrítica aguda - glomerulonefrite membranosa difusa</t>
  </si>
  <si>
    <t>N003</t>
  </si>
  <si>
    <t>Síndrome nefrítica aguda - glomerulonefrite proliferativa mesangial difusa</t>
  </si>
  <si>
    <t>N004</t>
  </si>
  <si>
    <t>Síndrome nefrítica aguda - glomerulonefrite proliferativa endocapilar difusa</t>
  </si>
  <si>
    <t>N005</t>
  </si>
  <si>
    <t>Síndrome nefrítica aguda - glomerulonefrite mesangiocapilar difusa</t>
  </si>
  <si>
    <t>N006</t>
  </si>
  <si>
    <t>Síndrome nefrítica aguda - doença de depósito denso</t>
  </si>
  <si>
    <t>N007</t>
  </si>
  <si>
    <t>Síndrome nefrítica aguda - glomerulonefrite difusa em crescente</t>
  </si>
  <si>
    <t>N008</t>
  </si>
  <si>
    <t>Síndrome nefrítica aguda - outras</t>
  </si>
  <si>
    <t>N009</t>
  </si>
  <si>
    <t>Síndrome nefrítica aguda - não especificada</t>
  </si>
  <si>
    <t>N010</t>
  </si>
  <si>
    <t>Síndrome nefrítica rapidamente progressiva - anormalidade glomerular minor</t>
  </si>
  <si>
    <t>N011</t>
  </si>
  <si>
    <t>Síndrome nefrítica rapidamente progressiva - lesões glomerulares focais e segmentares</t>
  </si>
  <si>
    <t>N012</t>
  </si>
  <si>
    <t>Síndrome nefrítica rapidamente progressiva - glomerulonefrite membranosa difusa</t>
  </si>
  <si>
    <t>N013</t>
  </si>
  <si>
    <t>Síndrome nefrítica rapidamente progressiva - glomerulonefrite proliferativa mesangial difusa</t>
  </si>
  <si>
    <t>N014</t>
  </si>
  <si>
    <t>Síndrome nefrítica rapidamente progressiva - glomerulonefrite proliferativa endocapilar difusa</t>
  </si>
  <si>
    <t>N015</t>
  </si>
  <si>
    <t>Síndrome nefrítica rapidamente progressiva - glomerulonefrite mesangiocapilar difusa</t>
  </si>
  <si>
    <t>N016</t>
  </si>
  <si>
    <t>Síndrome nefrítica rapidamente progressiva - doença de depósito denso</t>
  </si>
  <si>
    <t>N017</t>
  </si>
  <si>
    <t>Síndrome nefrítica rapidamente progressiva - glomerulonefrite difusa em crescente</t>
  </si>
  <si>
    <t>N018</t>
  </si>
  <si>
    <t>Síndrome nefrítica rapidamente progressiva - outras</t>
  </si>
  <si>
    <t>N019</t>
  </si>
  <si>
    <t>Síndrome nefrítica rapidamente progressiva - não especificada</t>
  </si>
  <si>
    <t>N020</t>
  </si>
  <si>
    <t>Hematúria recidivante e persistente - anormalidade glomerular minor</t>
  </si>
  <si>
    <t>N021</t>
  </si>
  <si>
    <t>Hematúria recidivante e persistente - lesões glomerulares focais e segmentares</t>
  </si>
  <si>
    <t>N022</t>
  </si>
  <si>
    <t>Hematúria recidivante e persistente - glomerulonefrite membranosa difusa</t>
  </si>
  <si>
    <t>N023</t>
  </si>
  <si>
    <t>Hematúria recidivante e persistente - glomerulonefrite proliferativa mesangial difusa</t>
  </si>
  <si>
    <t>N024</t>
  </si>
  <si>
    <t>Hematúria recidivante e persistente - glomerulonefrite proliferativa endocapilar difusa</t>
  </si>
  <si>
    <t>N025</t>
  </si>
  <si>
    <t>Hematúria recidivante e persistente - glomerulonefrite mesangiocapilar difusa</t>
  </si>
  <si>
    <t>N026</t>
  </si>
  <si>
    <t>Hematúria recidivante e persistente - doença de depósito denso</t>
  </si>
  <si>
    <t>N027</t>
  </si>
  <si>
    <t>Hematúria recidivante e persistente - glomerulonefrite difusa em crescente</t>
  </si>
  <si>
    <t>N028</t>
  </si>
  <si>
    <t>Hematúria recidivante e persistente - outras</t>
  </si>
  <si>
    <t>N029</t>
  </si>
  <si>
    <t>Hematúria recidivante e persistente - não especificada</t>
  </si>
  <si>
    <t>N030</t>
  </si>
  <si>
    <t>Síndrome nefrítica crônica - anormalidade glomerular minor</t>
  </si>
  <si>
    <t>N031</t>
  </si>
  <si>
    <t>Síndrome nefrítica crônica - lesões glomerulares focais e segmentares</t>
  </si>
  <si>
    <t>N032</t>
  </si>
  <si>
    <t>Síndrome nefrítica crônica - glomerulonefrite membranosa difusa</t>
  </si>
  <si>
    <t>N033</t>
  </si>
  <si>
    <t>Síndrome nefrítica crônica - glomerulonefrite proliferativa mesangial difusa</t>
  </si>
  <si>
    <t>N034</t>
  </si>
  <si>
    <t>Síndrome nefrítica crônica - glomerulonefrite proliferativa endocapilar difusa</t>
  </si>
  <si>
    <t>N035</t>
  </si>
  <si>
    <t>Síndrome nefrítica crônica - glomerulonefrite mesangiocapilar difusa</t>
  </si>
  <si>
    <t>N036</t>
  </si>
  <si>
    <t>Síndrome nefrítica crônica - doença de depósito denso</t>
  </si>
  <si>
    <t>N037</t>
  </si>
  <si>
    <t>Síndrome nefrítica crônica - glomerulonefrite difusa em crescente</t>
  </si>
  <si>
    <t>N038</t>
  </si>
  <si>
    <t>Síndrome nefrítica crônica - outras</t>
  </si>
  <si>
    <t>N039</t>
  </si>
  <si>
    <t>Síndrome nefrítica crônica - não especificada</t>
  </si>
  <si>
    <t>N040</t>
  </si>
  <si>
    <t>Síndrome nefrótica - anormalidade glomerular minor</t>
  </si>
  <si>
    <t>N041</t>
  </si>
  <si>
    <t>Síndrome nefrótica - lesões glomerulares focais e segmentares</t>
  </si>
  <si>
    <t>N042</t>
  </si>
  <si>
    <t>Síndrome nefrótica - glomerulonefrite membranosa difusa</t>
  </si>
  <si>
    <t>N043</t>
  </si>
  <si>
    <t>Síndrome nefrótica - glomerulonefrite proliferativa mesangial difusa</t>
  </si>
  <si>
    <t>N044</t>
  </si>
  <si>
    <t>Síndrome nefrótica - glomerulonefrite proliferativa endocapilar difusa</t>
  </si>
  <si>
    <t>N045</t>
  </si>
  <si>
    <t>Síndrome nefrótica - glomerulonefrite mesangiocapilar difusa</t>
  </si>
  <si>
    <t>N046</t>
  </si>
  <si>
    <t>Síndrome nefrótica - doença de depósito denso</t>
  </si>
  <si>
    <t>N047</t>
  </si>
  <si>
    <t>Síndrome nefrótica - glomerulonefrite difusa em crescente</t>
  </si>
  <si>
    <t>N048</t>
  </si>
  <si>
    <t>Síndrome nefrótica - outras</t>
  </si>
  <si>
    <t>N049</t>
  </si>
  <si>
    <t>Síndrome nefrótica - não especificada</t>
  </si>
  <si>
    <t>N050</t>
  </si>
  <si>
    <t>Síndrome nefrítica não especificada - anormalidade glomerular minor</t>
  </si>
  <si>
    <t>N051</t>
  </si>
  <si>
    <t>Síndrome nefrítica não especificada - lesões glomerulares focais e segmentares</t>
  </si>
  <si>
    <t>N052</t>
  </si>
  <si>
    <t>Síndrome nefrítica não especificada - glomerulonefrite membranosa difusa</t>
  </si>
  <si>
    <t>N053</t>
  </si>
  <si>
    <t>Síndrome nefrítica não especificada - glomerulonefrite proliferativa mesangial difusa</t>
  </si>
  <si>
    <t>N054</t>
  </si>
  <si>
    <t>Síndrome nefrítica não especificada - glomerulonefrite proliferativa endocapilar difusa</t>
  </si>
  <si>
    <t>N055</t>
  </si>
  <si>
    <t>Síndrome nefrítica não especificada - glomerulonefrite mesangiocapilar difusa</t>
  </si>
  <si>
    <t>N056</t>
  </si>
  <si>
    <t>Síndrome nefrítica não especificada - doença de depósito denso</t>
  </si>
  <si>
    <t>N057</t>
  </si>
  <si>
    <t>Síndrome nefrítica não especificada - glomerulonefrite difusa em crescente</t>
  </si>
  <si>
    <t>N058</t>
  </si>
  <si>
    <t>Síndrome nefrítica não especificada - outras</t>
  </si>
  <si>
    <t>N059</t>
  </si>
  <si>
    <t>Síndrome nefrítica não especificada - não especificada</t>
  </si>
  <si>
    <t>N060</t>
  </si>
  <si>
    <t>Proteinúria isolada com lesão morfológica especificada - anormalidade glomerular minor</t>
  </si>
  <si>
    <t>N061</t>
  </si>
  <si>
    <t>Proteinúria isolada com lesão morfológica especificada - lesões glomerulares focais e segmentares</t>
  </si>
  <si>
    <t>N062</t>
  </si>
  <si>
    <t>Proteinúria isolada com lesão morfológica especificada - glomerulonefrite membranosa difusa</t>
  </si>
  <si>
    <t>N063</t>
  </si>
  <si>
    <t>Proteinúria isolada com lesão morfológica especificada - glomerulonefrite proliferativa mesangial difusa</t>
  </si>
  <si>
    <t>N064</t>
  </si>
  <si>
    <t>Proteinúria isolada com lesão morfológica especificada - glomerulonefrite proliferativa endocapilar difusa</t>
  </si>
  <si>
    <t>N065</t>
  </si>
  <si>
    <t>Proteinúria isolada com lesão morfológica especificada - glomerulonefrite mesangiocapilar difusa</t>
  </si>
  <si>
    <t>N066</t>
  </si>
  <si>
    <t>Proteinúria isolada com lesão morfológica especificada - doença de depósito denso</t>
  </si>
  <si>
    <t>N067</t>
  </si>
  <si>
    <t>Proteinúria isolada com lesão morfológica especificada - glomerulonefrite difusa em crescente</t>
  </si>
  <si>
    <t>N068</t>
  </si>
  <si>
    <t>Proteinúria isolada com lesão morfológica especificada - outras</t>
  </si>
  <si>
    <t>N069</t>
  </si>
  <si>
    <t>Proteinúria isolada com lesão morfológica especificada - não especificada</t>
  </si>
  <si>
    <t>N070</t>
  </si>
  <si>
    <t>Nefropatia hereditária não classificada em outra parte - anormalidade glomerular minor</t>
  </si>
  <si>
    <t>N071</t>
  </si>
  <si>
    <t>Nefropatia hereditária não classificada em outra parte - lesões glomerulares focais e segmentares</t>
  </si>
  <si>
    <t>N072</t>
  </si>
  <si>
    <t>Nefropatia hereditária não classificada em outra parte - glomerulonefrite membranosa difusa</t>
  </si>
  <si>
    <t>N073</t>
  </si>
  <si>
    <t>Nefropatia hereditária não classificada em outra parte - glomerulonefrite proliferativa mesangial difusa</t>
  </si>
  <si>
    <t>N074</t>
  </si>
  <si>
    <t>Nefropatia hereditária não classificada em outra parte - glomerulonefrite proliferativa endocapilar difusa</t>
  </si>
  <si>
    <t>N075</t>
  </si>
  <si>
    <t>Nefropatia hereditária não classificada em outra parte - glomerulonefrite mesangiocapilar difusa</t>
  </si>
  <si>
    <t>N076</t>
  </si>
  <si>
    <t>Nefropatia hereditária não classificada em outra parte - doença de depósito denso</t>
  </si>
  <si>
    <t>N077</t>
  </si>
  <si>
    <t>Nefropatia hereditária não classificada em outra parte - glomerulonefrite difusa em crescente</t>
  </si>
  <si>
    <t>N078</t>
  </si>
  <si>
    <t>Nefropatia hereditária não classificada em outra parte - outras</t>
  </si>
  <si>
    <t>N079</t>
  </si>
  <si>
    <t>Nefropatia hereditária não classificada em outra parte - não especificada</t>
  </si>
  <si>
    <t>N080</t>
  </si>
  <si>
    <t>Transtornos glomerulares em doenças infecciosas e parasitárias classificadas em outra parte</t>
  </si>
  <si>
    <t>N081</t>
  </si>
  <si>
    <t>Transtornos glomerulares em doenças neoplásicas</t>
  </si>
  <si>
    <t>N082</t>
  </si>
  <si>
    <t>Transtornos glomerulares em doenças do sangue e transtornos imunitários</t>
  </si>
  <si>
    <t>N083</t>
  </si>
  <si>
    <t>Transtornos glomerulares no diabetes mellitus</t>
  </si>
  <si>
    <t>N084</t>
  </si>
  <si>
    <t>Transtornos glomerulares em doenças endócrinas, nutricionais e metabólicas</t>
  </si>
  <si>
    <t>N085</t>
  </si>
  <si>
    <t>Transtornos glomerulares em doenças sistêmicas do tecido conjuntivo</t>
  </si>
  <si>
    <t>N088</t>
  </si>
  <si>
    <t>Transtornos glomerulares em outras doenças classificadas em outra parte</t>
  </si>
  <si>
    <t>N110</t>
  </si>
  <si>
    <t>Pielonefrite não-obstrutiva crônica associada a refluxo</t>
  </si>
  <si>
    <t>N111</t>
  </si>
  <si>
    <t>Pielonefrite obstrutiva crônica</t>
  </si>
  <si>
    <t>N118</t>
  </si>
  <si>
    <t>Outras nefrites túbulo-intersticiais crônicas</t>
  </si>
  <si>
    <t>N119</t>
  </si>
  <si>
    <t>Nefrite túbulo-intersticial crônica não especificada</t>
  </si>
  <si>
    <t>N12</t>
  </si>
  <si>
    <t>Nefrite túbulo-intersticial não especificada se aguda ou crônica</t>
  </si>
  <si>
    <t>N130</t>
  </si>
  <si>
    <t>Hidronefrose com obstrução da junção uretero-pélvica</t>
  </si>
  <si>
    <t>N131</t>
  </si>
  <si>
    <t>Hidronefrose com estreitamento de ureter não classificada em outra parte</t>
  </si>
  <si>
    <t>N132</t>
  </si>
  <si>
    <t>Hidronefrose com obstrução por calculose renal e ureteral</t>
  </si>
  <si>
    <t>N133</t>
  </si>
  <si>
    <t>Outras hidronefroses e as não especificadas</t>
  </si>
  <si>
    <t>N134</t>
  </si>
  <si>
    <t>Hidroureter</t>
  </si>
  <si>
    <t>N135</t>
  </si>
  <si>
    <t>Torção e estreitamento do ureter sem hidronefrose</t>
  </si>
  <si>
    <t>N136</t>
  </si>
  <si>
    <t>Pionefrose</t>
  </si>
  <si>
    <t>N137</t>
  </si>
  <si>
    <t>Uropatia associada a refluxo vésico-ureteral</t>
  </si>
  <si>
    <t>N138</t>
  </si>
  <si>
    <t>Outras uropatias obstrutivas e por refluxo</t>
  </si>
  <si>
    <t>N139</t>
  </si>
  <si>
    <t>Uropatia obstrutiva e por refluxo não especificada</t>
  </si>
  <si>
    <t>N140</t>
  </si>
  <si>
    <t>Nefropatia induzida por analgésico</t>
  </si>
  <si>
    <t>N141</t>
  </si>
  <si>
    <t>Nefropatia induzida por outras drogas, medicamentos e substâncias biológicas</t>
  </si>
  <si>
    <t>N142</t>
  </si>
  <si>
    <t>Nefropatia induzida por drogas, medicamentos e substâncias biológicas não especificadas</t>
  </si>
  <si>
    <t>N143</t>
  </si>
  <si>
    <t>Nefropatia induzida por metais pesados</t>
  </si>
  <si>
    <t>N144</t>
  </si>
  <si>
    <t>Nefropatia tóxica não classificada em outra parte</t>
  </si>
  <si>
    <t>N150</t>
  </si>
  <si>
    <t>Nefropatia dos Bálcãs</t>
  </si>
  <si>
    <t>N151</t>
  </si>
  <si>
    <t>Abscesso renal e perinefrético</t>
  </si>
  <si>
    <t>N158</t>
  </si>
  <si>
    <t>Outras doenças renais túbulo-intersticiais especificadas</t>
  </si>
  <si>
    <t>N159</t>
  </si>
  <si>
    <t>Doença renal túbulo-intersticial não especificada</t>
  </si>
  <si>
    <t>N160</t>
  </si>
  <si>
    <t>Transtornos renais túbulo-intersticiais em doenças infecciosas e parasitárias classificadas em outra parte</t>
  </si>
  <si>
    <t>N161</t>
  </si>
  <si>
    <t>Transtornos renais túbulo-intersticiais em doenças neoplásicas</t>
  </si>
  <si>
    <t>N162</t>
  </si>
  <si>
    <t>Transtornos renais túbulo-intersticiais em doenças do sangue e transtornos imunitários</t>
  </si>
  <si>
    <t>N163</t>
  </si>
  <si>
    <t>Transtornos renais túbulo-intersticiais em doenças metabólicas</t>
  </si>
  <si>
    <t>N164</t>
  </si>
  <si>
    <t>Transtornos renais túbulo-intersticiais em doenças do tecido conjuntivo</t>
  </si>
  <si>
    <t>N165</t>
  </si>
  <si>
    <t>Transtornos renais túbulo-intersticiais em rejeição a transplantes</t>
  </si>
  <si>
    <t>N168</t>
  </si>
  <si>
    <t>Transtornos renais túbulo-intersticiais em outras doenças classificadas em outra parte</t>
  </si>
  <si>
    <t>N170</t>
  </si>
  <si>
    <t>Insuficiência renal aguda com necrose tubular</t>
  </si>
  <si>
    <t>N171</t>
  </si>
  <si>
    <t>Insuficiência renal aguda com necrose cortical aguda</t>
  </si>
  <si>
    <t>N172</t>
  </si>
  <si>
    <t>Insuficiência renal aguda com necrose medular</t>
  </si>
  <si>
    <t>N178</t>
  </si>
  <si>
    <t>Outro tipo de insuficiência renal aguda</t>
  </si>
  <si>
    <t>N179</t>
  </si>
  <si>
    <t>Insuficiência renal aguda não especificada</t>
  </si>
  <si>
    <t>N180</t>
  </si>
  <si>
    <t>Doença renal em estádio final</t>
  </si>
  <si>
    <t>N188</t>
  </si>
  <si>
    <t>Outra insuficiência renal crônica</t>
  </si>
  <si>
    <t>N189</t>
  </si>
  <si>
    <t>Insuficiência renal crônica não especificada</t>
  </si>
  <si>
    <t>N19</t>
  </si>
  <si>
    <t>Insuficiência renal não especificada</t>
  </si>
  <si>
    <t>N200</t>
  </si>
  <si>
    <t>Calculose do rim</t>
  </si>
  <si>
    <t>N201</t>
  </si>
  <si>
    <t>Calculose do ureter</t>
  </si>
  <si>
    <t>N202</t>
  </si>
  <si>
    <t>Calculose do rim com cálculo do ureter</t>
  </si>
  <si>
    <t>N209</t>
  </si>
  <si>
    <t>Calculose urinária, não especificada</t>
  </si>
  <si>
    <t>N210</t>
  </si>
  <si>
    <t>Calculose na bexiga</t>
  </si>
  <si>
    <t>N211</t>
  </si>
  <si>
    <t>Cálculo uretral</t>
  </si>
  <si>
    <t>N218</t>
  </si>
  <si>
    <t>Outros cálculos do trato urinário inferior</t>
  </si>
  <si>
    <t>N219</t>
  </si>
  <si>
    <t>Cálculo do trato urinário inferior, porção não especificada</t>
  </si>
  <si>
    <t>N220</t>
  </si>
  <si>
    <t>Cálculo urinário na esquistossomose [bilharziose] [schistosomíase]</t>
  </si>
  <si>
    <t>N228</t>
  </si>
  <si>
    <t>Calculose do trato urinário em outras doenças classificadas em outra parte</t>
  </si>
  <si>
    <t>Cólica nefrética não especificada</t>
  </si>
  <si>
    <t>N250</t>
  </si>
  <si>
    <t>Osteodistrofia renal</t>
  </si>
  <si>
    <t>N251</t>
  </si>
  <si>
    <t>Diabetes insípido nefrogênico</t>
  </si>
  <si>
    <t>N258</t>
  </si>
  <si>
    <t>Outros transtornos resultantes de função renal tubular alterada</t>
  </si>
  <si>
    <t>N259</t>
  </si>
  <si>
    <t>Transtornos resultante de função tubular alterada</t>
  </si>
  <si>
    <t>N26</t>
  </si>
  <si>
    <t>Rim contraído, não especificado</t>
  </si>
  <si>
    <t>N270</t>
  </si>
  <si>
    <t>Hipoplasia renal unilateral</t>
  </si>
  <si>
    <t>N271</t>
  </si>
  <si>
    <t>Hipoplasia renal bilateral</t>
  </si>
  <si>
    <t>N279</t>
  </si>
  <si>
    <t>Hipoplasia renal não especificada</t>
  </si>
  <si>
    <t>N280</t>
  </si>
  <si>
    <t>Isquemia e infarto renal</t>
  </si>
  <si>
    <t>N281</t>
  </si>
  <si>
    <t>Cisto do rim, adquirido</t>
  </si>
  <si>
    <t>N288</t>
  </si>
  <si>
    <t>Outros transtornos especificados do rim e do ureter</t>
  </si>
  <si>
    <t>N289</t>
  </si>
  <si>
    <t>Transtorno não especificado do rim e do ureter</t>
  </si>
  <si>
    <t>N290</t>
  </si>
  <si>
    <t>Sífilis tardia renal</t>
  </si>
  <si>
    <t>N291</t>
  </si>
  <si>
    <t>Outros transtornos do rim e do ureter em doenças infecciosas e parasitárias classificadas em outra parte</t>
  </si>
  <si>
    <t>N298</t>
  </si>
  <si>
    <t>Outros transtornos do rim e do ureter em outras doenças classificadas em outra parte</t>
  </si>
  <si>
    <t>N300</t>
  </si>
  <si>
    <t>Cistite aguda</t>
  </si>
  <si>
    <t>N301</t>
  </si>
  <si>
    <t>Cistite intersticial (crônica)</t>
  </si>
  <si>
    <t>N302</t>
  </si>
  <si>
    <t>Outras cistites crônicas</t>
  </si>
  <si>
    <t>N303</t>
  </si>
  <si>
    <t>Trigonite</t>
  </si>
  <si>
    <t>N304</t>
  </si>
  <si>
    <t>Cistite por radiação</t>
  </si>
  <si>
    <t>N308</t>
  </si>
  <si>
    <t>Outras cistites</t>
  </si>
  <si>
    <t>N309</t>
  </si>
  <si>
    <t>Cistite, não especificada</t>
  </si>
  <si>
    <t>N310</t>
  </si>
  <si>
    <t>Bexiga neuropática não-inibida não classificada em outra parte</t>
  </si>
  <si>
    <t>N311</t>
  </si>
  <si>
    <t>Bexiga neuropática reflexa não classificada em outra parte</t>
  </si>
  <si>
    <t>N312</t>
  </si>
  <si>
    <t>Bexiga neuropática flácida não classificada em outra parte</t>
  </si>
  <si>
    <t>N318</t>
  </si>
  <si>
    <t>Outra disfunção neuromuscular da bexiga</t>
  </si>
  <si>
    <t>N319</t>
  </si>
  <si>
    <t>Disfunção neuromuscular não especificada da bexiga</t>
  </si>
  <si>
    <t>N320</t>
  </si>
  <si>
    <t>Obstrução do colo da bexiga</t>
  </si>
  <si>
    <t>N321</t>
  </si>
  <si>
    <t>Fístula êntero-vesical</t>
  </si>
  <si>
    <t>N322</t>
  </si>
  <si>
    <t>Fístula vesical não classificada em outra parte</t>
  </si>
  <si>
    <t>N323</t>
  </si>
  <si>
    <t>Divertículo da bexiga</t>
  </si>
  <si>
    <t>N324</t>
  </si>
  <si>
    <t>Ruptura da bexiga, não-traumática</t>
  </si>
  <si>
    <t>N328</t>
  </si>
  <si>
    <t>Outros transtornos especificados da bexiga</t>
  </si>
  <si>
    <t>N329</t>
  </si>
  <si>
    <t>Transtorno não especificado da bexiga</t>
  </si>
  <si>
    <t>N330</t>
  </si>
  <si>
    <t>Cistite tuberculosa</t>
  </si>
  <si>
    <t>N338</t>
  </si>
  <si>
    <t>Transtornos da bexiga em outras doenças classificadas em outra parte</t>
  </si>
  <si>
    <t>N340</t>
  </si>
  <si>
    <t>Abscesso uretral</t>
  </si>
  <si>
    <t>N341</t>
  </si>
  <si>
    <t>Uretrites não específicas</t>
  </si>
  <si>
    <t>N342</t>
  </si>
  <si>
    <t>Outras uretrites</t>
  </si>
  <si>
    <t>N343</t>
  </si>
  <si>
    <t>Síndrome uretral, não especificada</t>
  </si>
  <si>
    <t>N350</t>
  </si>
  <si>
    <t>Estenose uretral pós-traumática</t>
  </si>
  <si>
    <t>N351</t>
  </si>
  <si>
    <t>Estenose uretral pós-infecciosa não classificada em outra parte</t>
  </si>
  <si>
    <t>N358</t>
  </si>
  <si>
    <t>Outra estenose (estreitamento) uretral</t>
  </si>
  <si>
    <t>N359</t>
  </si>
  <si>
    <t>Estenose (estreitamento) uretral não especificada(o)</t>
  </si>
  <si>
    <t>N360</t>
  </si>
  <si>
    <t>Fístula uretral</t>
  </si>
  <si>
    <t>N361</t>
  </si>
  <si>
    <t>Divertículo uretral</t>
  </si>
  <si>
    <t>N362</t>
  </si>
  <si>
    <t>Carúncula uretral</t>
  </si>
  <si>
    <t>N363</t>
  </si>
  <si>
    <t>Prolapso da mucosa uretral</t>
  </si>
  <si>
    <t>N368</t>
  </si>
  <si>
    <t>Outros transtornos especificados da uretra</t>
  </si>
  <si>
    <t>N369</t>
  </si>
  <si>
    <t>Transtorno não especificado da uretra</t>
  </si>
  <si>
    <t>N370</t>
  </si>
  <si>
    <t>Uretrite em doenças classificadas em outra parte</t>
  </si>
  <si>
    <t>N378</t>
  </si>
  <si>
    <t>Outros transtornos da uretra em doenças classificadas em outra parte</t>
  </si>
  <si>
    <t>N390</t>
  </si>
  <si>
    <t>Infecção do trato urinário de localização não especificada</t>
  </si>
  <si>
    <t>N391</t>
  </si>
  <si>
    <t>Proteinúria persistente não especificada</t>
  </si>
  <si>
    <t>N392</t>
  </si>
  <si>
    <t>Proteinúria ortostática não especificada</t>
  </si>
  <si>
    <t>N393</t>
  </si>
  <si>
    <t>Incontinência de tensão ("stress")</t>
  </si>
  <si>
    <t>N394</t>
  </si>
  <si>
    <t>Outras incontinências urinárias especificadas</t>
  </si>
  <si>
    <t>N398</t>
  </si>
  <si>
    <t>Outros transtornos especificados do aparelho urinário</t>
  </si>
  <si>
    <t>N399</t>
  </si>
  <si>
    <t>Transtornos não especificados do aparelho urinário</t>
  </si>
  <si>
    <t>Hiperplasia da próstata</t>
  </si>
  <si>
    <t>N410</t>
  </si>
  <si>
    <t>N411</t>
  </si>
  <si>
    <t>Prostatite crônica</t>
  </si>
  <si>
    <t>N412</t>
  </si>
  <si>
    <t>Abscesso da próstata</t>
  </si>
  <si>
    <t>N413</t>
  </si>
  <si>
    <t>Prostatocistite</t>
  </si>
  <si>
    <t>N418</t>
  </si>
  <si>
    <t>Outras doenças inflamatórias da próstata</t>
  </si>
  <si>
    <t>N419</t>
  </si>
  <si>
    <t>Doença inflamatória não especificada da próstata</t>
  </si>
  <si>
    <t>N420</t>
  </si>
  <si>
    <t>Cálculo da próstata</t>
  </si>
  <si>
    <t>N421</t>
  </si>
  <si>
    <t>Congestão e hemorragia da próstata</t>
  </si>
  <si>
    <t>N422</t>
  </si>
  <si>
    <t>Atrofia da próstata</t>
  </si>
  <si>
    <t>N428</t>
  </si>
  <si>
    <t>Outras afecções especificadas da próstata</t>
  </si>
  <si>
    <t>N429</t>
  </si>
  <si>
    <t>Afecção não especificada da próstata</t>
  </si>
  <si>
    <t>N430</t>
  </si>
  <si>
    <t>Hidrocele encistada</t>
  </si>
  <si>
    <t>N431</t>
  </si>
  <si>
    <t>Hidrocele infectada</t>
  </si>
  <si>
    <t>N432</t>
  </si>
  <si>
    <t>Outra hidrocele</t>
  </si>
  <si>
    <t>N433</t>
  </si>
  <si>
    <t>Hidrocele não especificada</t>
  </si>
  <si>
    <t>N434</t>
  </si>
  <si>
    <t>Espermatocele</t>
  </si>
  <si>
    <t>N44</t>
  </si>
  <si>
    <t>Torção do testículo</t>
  </si>
  <si>
    <t>N450</t>
  </si>
  <si>
    <t>Orquite, epididimite e epidídimo-orquite, com menção de abscesso</t>
  </si>
  <si>
    <t>N459</t>
  </si>
  <si>
    <t>Orquite, epididimite e epidídimo-orquite, sem menção de abscesso</t>
  </si>
  <si>
    <t>N46</t>
  </si>
  <si>
    <t>Infertilidade masculina</t>
  </si>
  <si>
    <t>N47</t>
  </si>
  <si>
    <t>Hipertrofia do prepúcio, fimose e parafimose</t>
  </si>
  <si>
    <t>N480</t>
  </si>
  <si>
    <t>Leucoplasia do pênis</t>
  </si>
  <si>
    <t>N481</t>
  </si>
  <si>
    <t>Balanopostite</t>
  </si>
  <si>
    <t>N482</t>
  </si>
  <si>
    <t>Outros transtornos inflamatórios do pênis</t>
  </si>
  <si>
    <t>N483</t>
  </si>
  <si>
    <t>N484</t>
  </si>
  <si>
    <t>Impotência de origem orgânica</t>
  </si>
  <si>
    <t>N485</t>
  </si>
  <si>
    <t>Úlcera do pênis</t>
  </si>
  <si>
    <t>N486</t>
  </si>
  <si>
    <t>Induratio penis plastica</t>
  </si>
  <si>
    <t>N488</t>
  </si>
  <si>
    <t>Outros transtornos especificados do pênis</t>
  </si>
  <si>
    <t>N489</t>
  </si>
  <si>
    <t>Transtorno não especificado do pênis</t>
  </si>
  <si>
    <t>N490</t>
  </si>
  <si>
    <t>Transtornos inflamatórios da vesícula seminal</t>
  </si>
  <si>
    <t>N491</t>
  </si>
  <si>
    <t>Transtornos inflamatórios do cordão espermático, túnica vaginal e vasos deferentes</t>
  </si>
  <si>
    <t>N492</t>
  </si>
  <si>
    <t>Transtorno inflamatório do escroto</t>
  </si>
  <si>
    <t>N498</t>
  </si>
  <si>
    <t>Transtornos inflamatórios de outros órgãos genitais masculinos especificados</t>
  </si>
  <si>
    <t>N499</t>
  </si>
  <si>
    <t>Transtorno inflamatório de órgão genital masculino, não especificado</t>
  </si>
  <si>
    <t>N500</t>
  </si>
  <si>
    <t>Atrofia do testículo</t>
  </si>
  <si>
    <t>N501</t>
  </si>
  <si>
    <t>Transtornos vasculares dos órgãos genitais masculinos</t>
  </si>
  <si>
    <t>N508</t>
  </si>
  <si>
    <t>Outros transtornos especificados dos órgãos genitais masculinos</t>
  </si>
  <si>
    <t>N509</t>
  </si>
  <si>
    <t>Transtorno não especificado dos órgãos genitais masculinos</t>
  </si>
  <si>
    <t>N510</t>
  </si>
  <si>
    <t>Transtornos da próstata em doenças classificadas em outra parte</t>
  </si>
  <si>
    <t>N511</t>
  </si>
  <si>
    <t>Transtornos do testículo e do epidídimo em doenças classificadas em outra parte</t>
  </si>
  <si>
    <t>N512</t>
  </si>
  <si>
    <t>Balanite em doenças classificadas em outra parte</t>
  </si>
  <si>
    <t>N518</t>
  </si>
  <si>
    <t>Outros transtornos dos órgãos genitais masculinos em doenças classificadas em outra parte</t>
  </si>
  <si>
    <t>N600</t>
  </si>
  <si>
    <t>Cisto solitário da mama</t>
  </si>
  <si>
    <t>N601</t>
  </si>
  <si>
    <t>Mastopatia cística difusa</t>
  </si>
  <si>
    <t>N602</t>
  </si>
  <si>
    <t>Fibroadenose da mama</t>
  </si>
  <si>
    <t>N603</t>
  </si>
  <si>
    <t>Fibrosclerose da mama</t>
  </si>
  <si>
    <t>N604</t>
  </si>
  <si>
    <t>Ectasia de dutos mamários</t>
  </si>
  <si>
    <t>N608</t>
  </si>
  <si>
    <t>Outras displasias mamárias benignas</t>
  </si>
  <si>
    <t>N609</t>
  </si>
  <si>
    <t>Displasia mamária benigna não especificada</t>
  </si>
  <si>
    <t>N61</t>
  </si>
  <si>
    <t>Transtornos inflamatórios da mama</t>
  </si>
  <si>
    <t>N62</t>
  </si>
  <si>
    <t>Hipertrofia da mama</t>
  </si>
  <si>
    <t>N63</t>
  </si>
  <si>
    <t>Nódulo mamário não especificado</t>
  </si>
  <si>
    <t>N640</t>
  </si>
  <si>
    <t>Fissura e fístula do mamilo</t>
  </si>
  <si>
    <t>N641</t>
  </si>
  <si>
    <t>Necrose gordurosa da mama</t>
  </si>
  <si>
    <t>N642</t>
  </si>
  <si>
    <t>Atrofia da mama</t>
  </si>
  <si>
    <t>N643</t>
  </si>
  <si>
    <t>Galactorréia não-associada ao parto</t>
  </si>
  <si>
    <t>N644</t>
  </si>
  <si>
    <t>Mastodinia</t>
  </si>
  <si>
    <t>N645</t>
  </si>
  <si>
    <t>Outros sintomas e sinais da mama</t>
  </si>
  <si>
    <t>N648</t>
  </si>
  <si>
    <t>Outros transtornos especificados da mama</t>
  </si>
  <si>
    <t>N649</t>
  </si>
  <si>
    <t>Transtorno da mama não especificado</t>
  </si>
  <si>
    <t>N700</t>
  </si>
  <si>
    <t>Salpingite e ooforite agudas</t>
  </si>
  <si>
    <t>N701</t>
  </si>
  <si>
    <t>Salpingite e ooforite crônicas</t>
  </si>
  <si>
    <t>N709</t>
  </si>
  <si>
    <t>Salpingite e ooforite não especificadas</t>
  </si>
  <si>
    <t>N710</t>
  </si>
  <si>
    <t>Doença inflamatória aguda do útero</t>
  </si>
  <si>
    <t>N711</t>
  </si>
  <si>
    <t>Doença inflamatória crônica do útero</t>
  </si>
  <si>
    <t>N719</t>
  </si>
  <si>
    <t>Doença inflamatória não especificada do útero</t>
  </si>
  <si>
    <t>N72</t>
  </si>
  <si>
    <t>Doença inflamatória do colo do útero</t>
  </si>
  <si>
    <t>N730</t>
  </si>
  <si>
    <t>Parametrite e celulite pélvicas agudas</t>
  </si>
  <si>
    <t>N731</t>
  </si>
  <si>
    <t>Parametrite e celulite pélvicas crônicas</t>
  </si>
  <si>
    <t>N732</t>
  </si>
  <si>
    <t>Parametrite e celulite pélvicas não especificadas</t>
  </si>
  <si>
    <t>N733</t>
  </si>
  <si>
    <t>Pelviperitonite aguda feminina</t>
  </si>
  <si>
    <t>N734</t>
  </si>
  <si>
    <t>Pelviperitonite crônica feminina</t>
  </si>
  <si>
    <t>N735</t>
  </si>
  <si>
    <t>Pelviperitonite não especificada feminina</t>
  </si>
  <si>
    <t>N736</t>
  </si>
  <si>
    <t>Aderências pelviperitonais femininas</t>
  </si>
  <si>
    <t>N738</t>
  </si>
  <si>
    <t>Outras doenças inflamatórias especificadas da pelve feminina</t>
  </si>
  <si>
    <t>N739</t>
  </si>
  <si>
    <t>Doença inflamatória não especificada da pelve feminina</t>
  </si>
  <si>
    <t>N740</t>
  </si>
  <si>
    <t>Tuberculose do colo do útero</t>
  </si>
  <si>
    <t>N741</t>
  </si>
  <si>
    <t>Tuberculose da pelve feminina</t>
  </si>
  <si>
    <t>N742</t>
  </si>
  <si>
    <t>Sífilis pélvica feminina</t>
  </si>
  <si>
    <t>N743</t>
  </si>
  <si>
    <t>Infecção gonocócica pélvica feminina</t>
  </si>
  <si>
    <t>N744</t>
  </si>
  <si>
    <t>Infecção pélvica feminina por clamídia</t>
  </si>
  <si>
    <t>N748</t>
  </si>
  <si>
    <t>Inflamação pélvica feminina em outras doenças classificadas em outra parte</t>
  </si>
  <si>
    <t>N750</t>
  </si>
  <si>
    <t>Cisto da glândula de Bartholin</t>
  </si>
  <si>
    <t>N751</t>
  </si>
  <si>
    <t>Abscesso da glândula de Bartholin</t>
  </si>
  <si>
    <t>N758</t>
  </si>
  <si>
    <t>Outras doenças da glândula de Bartholin</t>
  </si>
  <si>
    <t>N759</t>
  </si>
  <si>
    <t>Doença não especificada da glândula de Bartholin</t>
  </si>
  <si>
    <t>N760</t>
  </si>
  <si>
    <t>Vaginite aguda</t>
  </si>
  <si>
    <t>N761</t>
  </si>
  <si>
    <t>Vaginite subaguda e crônica</t>
  </si>
  <si>
    <t>N762</t>
  </si>
  <si>
    <t>Vulvite aguda</t>
  </si>
  <si>
    <t>N763</t>
  </si>
  <si>
    <t>Vulvite subaguda e crônica</t>
  </si>
  <si>
    <t>N764</t>
  </si>
  <si>
    <t>Abscesso vulvar</t>
  </si>
  <si>
    <t>N765</t>
  </si>
  <si>
    <t>Ulceração vaginal</t>
  </si>
  <si>
    <t>N766</t>
  </si>
  <si>
    <t>Ulceração vulvar</t>
  </si>
  <si>
    <t>N768</t>
  </si>
  <si>
    <t>Outras inflamações especificadas da vagina e da vulva</t>
  </si>
  <si>
    <t>N770</t>
  </si>
  <si>
    <t>Ulceração da vulva em doenças infecciosas e parasitárias classificadas em outra parte</t>
  </si>
  <si>
    <t>N771</t>
  </si>
  <si>
    <t>Vaginite, vulvite e vulvovaginite em doenças infecciosas e parasitárias classificadas em outra parte</t>
  </si>
  <si>
    <t>N778</t>
  </si>
  <si>
    <t>Ulceração e inflamação vulvovaginais em outras doenças classificadas em outra parte</t>
  </si>
  <si>
    <t>N800</t>
  </si>
  <si>
    <t>Endometriose do útero</t>
  </si>
  <si>
    <t>N801</t>
  </si>
  <si>
    <t>Endometriose do ovário</t>
  </si>
  <si>
    <t>N802</t>
  </si>
  <si>
    <t>Endometriose da trompa de Falópio</t>
  </si>
  <si>
    <t>N803</t>
  </si>
  <si>
    <t>Endometriose do peritônio pélvico</t>
  </si>
  <si>
    <t>N804</t>
  </si>
  <si>
    <t>Endometriose do septo retovaginal e da vagina</t>
  </si>
  <si>
    <t>N805</t>
  </si>
  <si>
    <t>Endometriose do intestino</t>
  </si>
  <si>
    <t>N806</t>
  </si>
  <si>
    <t>Endometriose em cicatriz cutânea</t>
  </si>
  <si>
    <t>N808</t>
  </si>
  <si>
    <t>Outra endometriose</t>
  </si>
  <si>
    <t>N809</t>
  </si>
  <si>
    <t>Endometriose não especificada</t>
  </si>
  <si>
    <t>N810</t>
  </si>
  <si>
    <t>Uretrocele feminina</t>
  </si>
  <si>
    <t>N811</t>
  </si>
  <si>
    <t>Cistocele</t>
  </si>
  <si>
    <t>N812</t>
  </si>
  <si>
    <t>Prolapso uterovaginal incompleto</t>
  </si>
  <si>
    <t>N813</t>
  </si>
  <si>
    <t>Prolapso uterovaginal completo</t>
  </si>
  <si>
    <t>N814</t>
  </si>
  <si>
    <t>Prolapso uterovaginal não especificado</t>
  </si>
  <si>
    <t>N815</t>
  </si>
  <si>
    <t>Enterocele vaginal</t>
  </si>
  <si>
    <t>N816</t>
  </si>
  <si>
    <t>Retocele</t>
  </si>
  <si>
    <t>N818</t>
  </si>
  <si>
    <t>Outro prolapso genital feminino</t>
  </si>
  <si>
    <t>N819</t>
  </si>
  <si>
    <t>Prolapso genital feminino não especificado</t>
  </si>
  <si>
    <t>N820</t>
  </si>
  <si>
    <t>Fístula vesicovaginal</t>
  </si>
  <si>
    <t>N821</t>
  </si>
  <si>
    <t>Outras fístulas do trato geniturinário feminino</t>
  </si>
  <si>
    <t>N822</t>
  </si>
  <si>
    <t>Fístula vagina-intestino delgado</t>
  </si>
  <si>
    <t>N823</t>
  </si>
  <si>
    <t>Fístula vagina-cólon</t>
  </si>
  <si>
    <t>N824</t>
  </si>
  <si>
    <t>Outras fístulas genito-intestinais femininas</t>
  </si>
  <si>
    <t>N825</t>
  </si>
  <si>
    <t>Fístula genitocutânea feminina</t>
  </si>
  <si>
    <t>N828</t>
  </si>
  <si>
    <t>Outras fístulas do trato genital feminino</t>
  </si>
  <si>
    <t>N829</t>
  </si>
  <si>
    <t>Fístulas não especificadas do trato genital feminino</t>
  </si>
  <si>
    <t>N830</t>
  </si>
  <si>
    <t>Cisto folicular do ovário</t>
  </si>
  <si>
    <t>N831</t>
  </si>
  <si>
    <t>Cisto do corpo lúteo</t>
  </si>
  <si>
    <t>N832</t>
  </si>
  <si>
    <t>Outros cistos ovarianos e os não especificados</t>
  </si>
  <si>
    <t>N833</t>
  </si>
  <si>
    <t>Atrofia adquirida do ovário e da trompa de Falópio</t>
  </si>
  <si>
    <t>N834</t>
  </si>
  <si>
    <t>Prolapso e hérnia do ovário e da trompa de Falópio</t>
  </si>
  <si>
    <t>N835</t>
  </si>
  <si>
    <t>Torção do ovário, do pedículo ovariano e da trompa de Falópio</t>
  </si>
  <si>
    <t>N836</t>
  </si>
  <si>
    <t>Hematossalpinge</t>
  </si>
  <si>
    <t>N837</t>
  </si>
  <si>
    <t>Hematoma do ligamento largo</t>
  </si>
  <si>
    <t>N838</t>
  </si>
  <si>
    <t>Outros transtornos não-inflamatórios do ovário, da trompa de Falópio e do ligamento largo</t>
  </si>
  <si>
    <t>N839</t>
  </si>
  <si>
    <t>Transtornos não-inflamatórios do ovário, da trompa de Falópio e do ligamento largo, não especificados</t>
  </si>
  <si>
    <t>N840</t>
  </si>
  <si>
    <t>Pólipo do corpo do útero</t>
  </si>
  <si>
    <t>N841</t>
  </si>
  <si>
    <t>Pólipo do colo do útero</t>
  </si>
  <si>
    <t>N842</t>
  </si>
  <si>
    <t>Pólipo da vagina</t>
  </si>
  <si>
    <t>N843</t>
  </si>
  <si>
    <t>Pólipo da vulva</t>
  </si>
  <si>
    <t>N848</t>
  </si>
  <si>
    <t>Pólipo de outras partes do trato genital feminino</t>
  </si>
  <si>
    <t>N849</t>
  </si>
  <si>
    <t>Pólipo do trato genital feminino não especificado</t>
  </si>
  <si>
    <t>N850</t>
  </si>
  <si>
    <t>Hiperplasia glandular endometrial</t>
  </si>
  <si>
    <t>N851</t>
  </si>
  <si>
    <t>Hiperplasia adenomatosa endometrial</t>
  </si>
  <si>
    <t>N852</t>
  </si>
  <si>
    <t>Hipertrofia do útero</t>
  </si>
  <si>
    <t>N853</t>
  </si>
  <si>
    <t>Subinvolução do útero</t>
  </si>
  <si>
    <t>N854</t>
  </si>
  <si>
    <t>Posição anormal do útero</t>
  </si>
  <si>
    <t>N855</t>
  </si>
  <si>
    <t>Inversão do útero</t>
  </si>
  <si>
    <t>N856</t>
  </si>
  <si>
    <t>Sinéquias intra-uterinas</t>
  </si>
  <si>
    <t>N857</t>
  </si>
  <si>
    <t>Hematometra</t>
  </si>
  <si>
    <t>N858</t>
  </si>
  <si>
    <t>Outros transtornos não-inflamatórios especificados do útero</t>
  </si>
  <si>
    <t>N859</t>
  </si>
  <si>
    <t>Transtornos não-inflamatórios do útero, não especificados</t>
  </si>
  <si>
    <t>N86</t>
  </si>
  <si>
    <t>Erosão e ectrópio do colo do útero</t>
  </si>
  <si>
    <t>N870</t>
  </si>
  <si>
    <t>Displasia cervical leve</t>
  </si>
  <si>
    <t>N871</t>
  </si>
  <si>
    <t>Displasia cervical moderada</t>
  </si>
  <si>
    <t>N872</t>
  </si>
  <si>
    <t>Displasia cervical grave, não classificada em outra parte</t>
  </si>
  <si>
    <t>N879</t>
  </si>
  <si>
    <t>Displasia do colo do útero, não especificada</t>
  </si>
  <si>
    <t>N880</t>
  </si>
  <si>
    <t>Leucoplasia do colo do útero</t>
  </si>
  <si>
    <t>N881</t>
  </si>
  <si>
    <t>Laceração antiga do colo do útero</t>
  </si>
  <si>
    <t>N882</t>
  </si>
  <si>
    <t>Estreitamento e estenose do colo do útero</t>
  </si>
  <si>
    <t>N883</t>
  </si>
  <si>
    <t>Incompetência do colo do útero</t>
  </si>
  <si>
    <t>N884</t>
  </si>
  <si>
    <t>Alongamento hipertrófico do colo do útero</t>
  </si>
  <si>
    <t>N888</t>
  </si>
  <si>
    <t>Outros transtornos não-inflamatórios especificados do colo do útero</t>
  </si>
  <si>
    <t>N889</t>
  </si>
  <si>
    <t>Transtorno não-inflamatório e não especificado do colo do útero</t>
  </si>
  <si>
    <t>N890</t>
  </si>
  <si>
    <t>Displasia vaginal leve</t>
  </si>
  <si>
    <t>N891</t>
  </si>
  <si>
    <t>Displasia vaginal moderada</t>
  </si>
  <si>
    <t>N892</t>
  </si>
  <si>
    <t>Displasia vaginal grave, não classificada em outra parte</t>
  </si>
  <si>
    <t>N893</t>
  </si>
  <si>
    <t>Displasia da vagina, não especificada</t>
  </si>
  <si>
    <t>N894</t>
  </si>
  <si>
    <t>Leucoplasia da vagina</t>
  </si>
  <si>
    <t>N895</t>
  </si>
  <si>
    <t>Estreitamento e atresia da vagina</t>
  </si>
  <si>
    <t>N896</t>
  </si>
  <si>
    <t>Anel himenal apertado</t>
  </si>
  <si>
    <t>N897</t>
  </si>
  <si>
    <t>Hematocolpos</t>
  </si>
  <si>
    <t>N898</t>
  </si>
  <si>
    <t>Outros transtornos não-inflamatórios especificados da vagina</t>
  </si>
  <si>
    <t>N899</t>
  </si>
  <si>
    <t>Transtorno não-inflamatório da vagina, não especificado</t>
  </si>
  <si>
    <t>N900</t>
  </si>
  <si>
    <t>Displasia vulvar leve</t>
  </si>
  <si>
    <t>N901</t>
  </si>
  <si>
    <t>Displasia vulvar moderada</t>
  </si>
  <si>
    <t>N902</t>
  </si>
  <si>
    <t>Displasia vulvar grave, não classificada em outra parte</t>
  </si>
  <si>
    <t>N903</t>
  </si>
  <si>
    <t>Displasia de vulva, não especificada</t>
  </si>
  <si>
    <t>N904</t>
  </si>
  <si>
    <t>Leucoplasia de vulva</t>
  </si>
  <si>
    <t>N905</t>
  </si>
  <si>
    <t>Atrofia da vulva</t>
  </si>
  <si>
    <t>N906</t>
  </si>
  <si>
    <t>Hipertrofia da vulva</t>
  </si>
  <si>
    <t>N907</t>
  </si>
  <si>
    <t>Cisto vulvar</t>
  </si>
  <si>
    <t>N908</t>
  </si>
  <si>
    <t>Outros transtornos não-inflamatórios especificados da vulva e do períneo</t>
  </si>
  <si>
    <t>N909</t>
  </si>
  <si>
    <t>Transtorno não-inflamatório e não especificado da vulva e do períneo</t>
  </si>
  <si>
    <t>N910</t>
  </si>
  <si>
    <t>Amenorréia primária</t>
  </si>
  <si>
    <t>N911</t>
  </si>
  <si>
    <t>N912</t>
  </si>
  <si>
    <t>Amenorréia, não especificada</t>
  </si>
  <si>
    <t>N913</t>
  </si>
  <si>
    <t>Oligomenorréia primária</t>
  </si>
  <si>
    <t>N914</t>
  </si>
  <si>
    <t>Oligomenorréia secundária</t>
  </si>
  <si>
    <t>N915</t>
  </si>
  <si>
    <t>Oligomenorréia, não especificada</t>
  </si>
  <si>
    <t>N920</t>
  </si>
  <si>
    <t>Menstruação excessiva e freqüente com ciclo regular</t>
  </si>
  <si>
    <t>N921</t>
  </si>
  <si>
    <t>Menstruação excessiva e freqüente com ciclo irregular</t>
  </si>
  <si>
    <t>N922</t>
  </si>
  <si>
    <t>Menstruação excessiva na puberdade</t>
  </si>
  <si>
    <t>N923</t>
  </si>
  <si>
    <t>Sangramento da ovulação</t>
  </si>
  <si>
    <t>N924</t>
  </si>
  <si>
    <t>Sangramento abundante na pré-menopausa</t>
  </si>
  <si>
    <t>N925</t>
  </si>
  <si>
    <t>Outros tipos especificados de irregularidade da menstruação</t>
  </si>
  <si>
    <t>N926</t>
  </si>
  <si>
    <t>Menstruação irregular, não especificada</t>
  </si>
  <si>
    <t>N930</t>
  </si>
  <si>
    <t>Sangramentos pós-coito ou de contato</t>
  </si>
  <si>
    <t>N938</t>
  </si>
  <si>
    <t>Outros sangramentos anormais especificados do útero e da vagina</t>
  </si>
  <si>
    <t>N939</t>
  </si>
  <si>
    <t>Sangramento anormal do útero ou da vagina, não especificado</t>
  </si>
  <si>
    <t>N940</t>
  </si>
  <si>
    <t>Ovulação dolorosa [Mittelschmerz]</t>
  </si>
  <si>
    <t>N941</t>
  </si>
  <si>
    <t>Dispareunia</t>
  </si>
  <si>
    <t>N942</t>
  </si>
  <si>
    <t>Vaginismo</t>
  </si>
  <si>
    <t>N943</t>
  </si>
  <si>
    <t>Síndrome de tensão pré-menstrual</t>
  </si>
  <si>
    <t>N944</t>
  </si>
  <si>
    <t>Dismenorréia primária</t>
  </si>
  <si>
    <t>N945</t>
  </si>
  <si>
    <t>Dismenorréia secundária</t>
  </si>
  <si>
    <t>N946</t>
  </si>
  <si>
    <t>Dismenorréia não especificada</t>
  </si>
  <si>
    <t>N948</t>
  </si>
  <si>
    <t>Outras afecções especificadas associadas com os órgãos genitais femininos e com o ciclo menstrual</t>
  </si>
  <si>
    <t>N949</t>
  </si>
  <si>
    <t>Afecções não especificadas associadas com os órgãos genitais femininos e com o ciclo menstrual</t>
  </si>
  <si>
    <t>N950</t>
  </si>
  <si>
    <t>Sangramento pós-menopausa</t>
  </si>
  <si>
    <t>N951</t>
  </si>
  <si>
    <t>Estado da menopausa e do climatério feminino</t>
  </si>
  <si>
    <t>N952</t>
  </si>
  <si>
    <t>Vaginite atrófica pós-menopausa</t>
  </si>
  <si>
    <t>N953</t>
  </si>
  <si>
    <t>Condições associadas com a menopausa artificial</t>
  </si>
  <si>
    <t>N958</t>
  </si>
  <si>
    <t>Outros transtornos especificados da menopausa e da perimenopausa</t>
  </si>
  <si>
    <t>N959</t>
  </si>
  <si>
    <t>Transtorno não especificado da menopausa e da perimenopausa</t>
  </si>
  <si>
    <t>N96</t>
  </si>
  <si>
    <t>Abortamento habitual</t>
  </si>
  <si>
    <t>N970</t>
  </si>
  <si>
    <t>Infertilidade feminina associada à anovulação</t>
  </si>
  <si>
    <t>N971</t>
  </si>
  <si>
    <t>Infertilidade feminina de origem tubária</t>
  </si>
  <si>
    <t>N972</t>
  </si>
  <si>
    <t>Infertilidade feminina de origem uterina</t>
  </si>
  <si>
    <t>N973</t>
  </si>
  <si>
    <t>Infertilidade feminina de origem cervical</t>
  </si>
  <si>
    <t>N974</t>
  </si>
  <si>
    <t>Infertilidade feminina associada à fatores do parceiro</t>
  </si>
  <si>
    <t>N978</t>
  </si>
  <si>
    <t>Infertilidade feminina de outra origem</t>
  </si>
  <si>
    <t>N979</t>
  </si>
  <si>
    <t>Infertilidade feminina não especificada</t>
  </si>
  <si>
    <t>N980</t>
  </si>
  <si>
    <t>Infecção associada à inseminação artificial</t>
  </si>
  <si>
    <t>N981</t>
  </si>
  <si>
    <t>Hiperestimulação dos ovários</t>
  </si>
  <si>
    <t>N982</t>
  </si>
  <si>
    <t>Complicações relacionadas com a tentativa de introdução do óvulo fecundado artificialmente (in vitro)</t>
  </si>
  <si>
    <t>N983</t>
  </si>
  <si>
    <t>Complicações relacionadas com a tentativa de transferência do embrião</t>
  </si>
  <si>
    <t>N988</t>
  </si>
  <si>
    <t>Outras complicações associadas à fecundação artificial</t>
  </si>
  <si>
    <t>N989</t>
  </si>
  <si>
    <t>Complicações não especificadas associadas à fecundação artificial</t>
  </si>
  <si>
    <t>N990</t>
  </si>
  <si>
    <t>Insuficiência renal pós-procedimentos</t>
  </si>
  <si>
    <t>N991</t>
  </si>
  <si>
    <t>Estreitamento de uretra pós-procedimentos</t>
  </si>
  <si>
    <t>N992</t>
  </si>
  <si>
    <t>Aderências pós-operatórias da vagina</t>
  </si>
  <si>
    <t>N993</t>
  </si>
  <si>
    <t>Prolapso de cúpula de vagina pós-histerectomia</t>
  </si>
  <si>
    <t>N994</t>
  </si>
  <si>
    <t>Aderências do peritônio pélvico pós-procedimentos</t>
  </si>
  <si>
    <t>N995</t>
  </si>
  <si>
    <t>Mau funcionamento de abertura externa (estoma) do trato urinário</t>
  </si>
  <si>
    <t>N998</t>
  </si>
  <si>
    <t>Outros transtornos pós-procedimentos do aparelho geniturinário</t>
  </si>
  <si>
    <t>N999</t>
  </si>
  <si>
    <t>Transtorno pós-procedimento não especificado do aparelho geniturinário</t>
  </si>
  <si>
    <t>O000</t>
  </si>
  <si>
    <t>Gravidez abdominal</t>
  </si>
  <si>
    <t>O001</t>
  </si>
  <si>
    <t>Gravidez tubária</t>
  </si>
  <si>
    <t>O002</t>
  </si>
  <si>
    <t>Gravidez ovariana</t>
  </si>
  <si>
    <t>O008</t>
  </si>
  <si>
    <t>Outras formas de gravidez ectópica</t>
  </si>
  <si>
    <t>O009</t>
  </si>
  <si>
    <t>Gravidez ectópica, não especificada</t>
  </si>
  <si>
    <t>O010</t>
  </si>
  <si>
    <t>Mola hidatiforme clássica</t>
  </si>
  <si>
    <t>O011</t>
  </si>
  <si>
    <t>Mola hidatiforme incompleta ou parcial</t>
  </si>
  <si>
    <t>O019</t>
  </si>
  <si>
    <t>Mola hidatiforme não especificada</t>
  </si>
  <si>
    <t>O020</t>
  </si>
  <si>
    <t>Ovo claro e mola não-hidatiforme</t>
  </si>
  <si>
    <t>O021</t>
  </si>
  <si>
    <t>O028</t>
  </si>
  <si>
    <t>Outros produtos anormais da concepção especificados</t>
  </si>
  <si>
    <t>O029</t>
  </si>
  <si>
    <t>Produto anormal da concepção, não especificado</t>
  </si>
  <si>
    <t>O047</t>
  </si>
  <si>
    <t>Aborto por razões médicas e legais - completo ou não especificado, complicado por embolia</t>
  </si>
  <si>
    <t>O048</t>
  </si>
  <si>
    <t>Aborto por razões médicas e legais - completo ou não especificado, com outras complicações ou com complicações não especificadas</t>
  </si>
  <si>
    <t>O050</t>
  </si>
  <si>
    <t>Outros tipos de aborto - incompleto, complicado por infecção do trato genital ou dos órgãos pélvicos</t>
  </si>
  <si>
    <t>O051</t>
  </si>
  <si>
    <t>Outros tipos de aborto - incompleto, complicado por hemorragia excessiva ou tardia</t>
  </si>
  <si>
    <t>O052</t>
  </si>
  <si>
    <t>Outros tipos de aborto - incompleto, complicado por embolia</t>
  </si>
  <si>
    <t>O053</t>
  </si>
  <si>
    <t>Outros tipos de aborto - incompleto, com outras complicações ou com complicações não especificadas</t>
  </si>
  <si>
    <t>O054</t>
  </si>
  <si>
    <t>Outros tipos de aborto - incompleto, sem complicações</t>
  </si>
  <si>
    <t>O055</t>
  </si>
  <si>
    <t>Outros tipos de aborto - completo ou não especificado, complicado por infecções do trato genital ou dos órgãos pélvicos</t>
  </si>
  <si>
    <t>O056</t>
  </si>
  <si>
    <t>Outros tipos de aborto - completo ou não especificado, complicado por hemorragia excessiva ou tardia</t>
  </si>
  <si>
    <t>O057</t>
  </si>
  <si>
    <t>Outros tipos de aborto - completo ou não especificado, complicado por embolia</t>
  </si>
  <si>
    <t>O058</t>
  </si>
  <si>
    <t>Outros tipos de aborto - completo ou não especificado, com outras complicações ou com complicações não especificadas</t>
  </si>
  <si>
    <t>O059</t>
  </si>
  <si>
    <t>Outros tipos de aborto - completo ou não especificado, sem complicações</t>
  </si>
  <si>
    <t>O063</t>
  </si>
  <si>
    <t>Aborto não especificado - incompleto, com outras complicações ou com complicações não especificadas</t>
  </si>
  <si>
    <t>O064</t>
  </si>
  <si>
    <t>Aborto não especificado - incompleto, sem complicações</t>
  </si>
  <si>
    <t>O068</t>
  </si>
  <si>
    <t>Aborto não especificado - completo ou não especificado, com outras complicações ou com complicações não especificadas</t>
  </si>
  <si>
    <t>O070</t>
  </si>
  <si>
    <t>Falha de aborto provocado por razões médicas, complicado por infecção do trato genital ou dos órgãos pélvicos</t>
  </si>
  <si>
    <t>O071</t>
  </si>
  <si>
    <t>Falha de aborto provocado por razões médicas, complicado por hemorragia tardia ou excessiva</t>
  </si>
  <si>
    <t>O072</t>
  </si>
  <si>
    <t>Falha de aborto provocado por razões médicas, complicado por embolia</t>
  </si>
  <si>
    <t>O073</t>
  </si>
  <si>
    <t>Falha de aborto provocado por razões médicas, com outras complicações ou com complicações não especificadas</t>
  </si>
  <si>
    <t>O074</t>
  </si>
  <si>
    <t>Falha de aborto provocado por razões médicas, sem complicações</t>
  </si>
  <si>
    <t>O075</t>
  </si>
  <si>
    <t>Outras formas, e as não especificadas, de falha na provocação de aborto, complicadas por infecção do trato genital e por infecção dos órgãos pélvicos</t>
  </si>
  <si>
    <t>O076</t>
  </si>
  <si>
    <t>Outras formas, e as não especificadas, de falha na provocação de aborto, complicadas por hemorragia tardia ou excessiva</t>
  </si>
  <si>
    <t>O077</t>
  </si>
  <si>
    <t>Outras formas, e as não especificadas, de falha na provocação de aborto, complicadas por embolia</t>
  </si>
  <si>
    <t>O078</t>
  </si>
  <si>
    <t>Outras formas, e as não especificadas, de falha na provocação de aborto, com outras complicações ou com complicações não especificadas</t>
  </si>
  <si>
    <t>O079</t>
  </si>
  <si>
    <t>Outras formas, e as não especificadas, de falha na provocação de aborto, sem complicação</t>
  </si>
  <si>
    <t>O080</t>
  </si>
  <si>
    <t>Infecção do trato genital e dos órgãos pélvicos conseqüente a aborto e gravidez ectópica e molar</t>
  </si>
  <si>
    <t>O081</t>
  </si>
  <si>
    <t>Hemorragia tardia ou excessiva conseqüente a aborto e a gravidez ectópica e molar</t>
  </si>
  <si>
    <t>O082</t>
  </si>
  <si>
    <t>Embolia conseqüente a aborto e a gravidez ectópica e molar</t>
  </si>
  <si>
    <t>O083</t>
  </si>
  <si>
    <t>Choque conseqüente a aborto e a gravidez ectópica e molar</t>
  </si>
  <si>
    <t>O084</t>
  </si>
  <si>
    <t>Insuficiência renal conseqüente a aborto e a gravidez ectópica e molar</t>
  </si>
  <si>
    <t>O085</t>
  </si>
  <si>
    <t>Distúrbios metabólicos conseqüentes a aborto e a gravidez ectópica e molar</t>
  </si>
  <si>
    <t>O086</t>
  </si>
  <si>
    <t>Lesão a órgãos e a tecidos pélvicos conseqüentes a aborto e a gravidez ectópica e molar</t>
  </si>
  <si>
    <t>O087</t>
  </si>
  <si>
    <t>Outras complicações venosas conseqüentes a aborto e a gravidez ectópica e molar</t>
  </si>
  <si>
    <t>O088</t>
  </si>
  <si>
    <t>Outras complicações conseqüentes a aborto e a gravidez ectópica e molar</t>
  </si>
  <si>
    <t>O089</t>
  </si>
  <si>
    <t>Complicações conseqüentes a aborto e gravidez ectópica e molar, não especificadas</t>
  </si>
  <si>
    <t>O100</t>
  </si>
  <si>
    <t>Hipertensão essencial pré-existente complicando a gravidez, o parto e o puerpério</t>
  </si>
  <si>
    <t>O101</t>
  </si>
  <si>
    <t>Doença cardíaca hipertensiva pré-existente complicando a gravidez, o parto e o puerpério</t>
  </si>
  <si>
    <t>O102</t>
  </si>
  <si>
    <t>Doença renal hipertensiva pré-existente complicando a gravidez, o parto e o puerpério</t>
  </si>
  <si>
    <t>O103</t>
  </si>
  <si>
    <t>Doença cardíaca e renal hipertensiva pré-existente complicando a gravidez, o parto e o puerpério</t>
  </si>
  <si>
    <t>O104</t>
  </si>
  <si>
    <t>Hipertensão secundária pré-existente complicando a gravidez, o parto e o puerpério</t>
  </si>
  <si>
    <t>O109</t>
  </si>
  <si>
    <t>Hipertensão pré-existente não especificada, complicando a gravidez, o parto e o puerpério</t>
  </si>
  <si>
    <t>O11</t>
  </si>
  <si>
    <t>Distúrbio hipertensivo pré-existente com proteinúria superposta</t>
  </si>
  <si>
    <t>O120</t>
  </si>
  <si>
    <t>Edema gestacional</t>
  </si>
  <si>
    <t>O121</t>
  </si>
  <si>
    <t>Proteinúria gestacional</t>
  </si>
  <si>
    <t>O122</t>
  </si>
  <si>
    <t>Edema gestacional com proteinúria</t>
  </si>
  <si>
    <t>O13</t>
  </si>
  <si>
    <t>Hipertensão gestacional [induzida pela gravidez] sem proteinúria significativa</t>
  </si>
  <si>
    <t>O140</t>
  </si>
  <si>
    <t>Pré-eclâmpsia moderada</t>
  </si>
  <si>
    <t>O141</t>
  </si>
  <si>
    <t>Pré-eclâmpsia grave</t>
  </si>
  <si>
    <t>O149</t>
  </si>
  <si>
    <t>Pré-eclâmpsia não especificada</t>
  </si>
  <si>
    <t>O150</t>
  </si>
  <si>
    <t>Eclâmpsia na gravidez</t>
  </si>
  <si>
    <t>O151</t>
  </si>
  <si>
    <t>Eclâmpsia no trabalho de parto</t>
  </si>
  <si>
    <t>O152</t>
  </si>
  <si>
    <t>Eclâmpsia no puerpério</t>
  </si>
  <si>
    <t>O159</t>
  </si>
  <si>
    <t>Eclâmpsia não especificada quanto ao período</t>
  </si>
  <si>
    <t>O16</t>
  </si>
  <si>
    <t>Hipertensão materna não especificada</t>
  </si>
  <si>
    <t>O200</t>
  </si>
  <si>
    <t>Ameaça de aborto</t>
  </si>
  <si>
    <t>O208</t>
  </si>
  <si>
    <t>Outras hemorragias do início da gravidez</t>
  </si>
  <si>
    <t>O209</t>
  </si>
  <si>
    <t>Hemorragia do início da gravidez, não especificada</t>
  </si>
  <si>
    <t>O210</t>
  </si>
  <si>
    <t>Hiperêmese gravídica leve</t>
  </si>
  <si>
    <t>O211</t>
  </si>
  <si>
    <t>Hiperêmese gravídica com distúrbio metabólico</t>
  </si>
  <si>
    <t>O212</t>
  </si>
  <si>
    <t>Vômitos tardios da gravidez</t>
  </si>
  <si>
    <t>O218</t>
  </si>
  <si>
    <t>Outras formas de vômitos complicando a gravidez</t>
  </si>
  <si>
    <t>O219</t>
  </si>
  <si>
    <t>Vômitos da gravidez, não especificados</t>
  </si>
  <si>
    <t>O220</t>
  </si>
  <si>
    <t>Varizes dos membros inferiores na gravidez</t>
  </si>
  <si>
    <t>O221</t>
  </si>
  <si>
    <t>Varizes genitais na gravidez</t>
  </si>
  <si>
    <t>O222</t>
  </si>
  <si>
    <t>Tromboflebite superficial na gravidez</t>
  </si>
  <si>
    <t>O223</t>
  </si>
  <si>
    <t>Flebotrombose profunda na gravidez</t>
  </si>
  <si>
    <t>O224</t>
  </si>
  <si>
    <t>Hemorróidas na gravidez</t>
  </si>
  <si>
    <t>O225</t>
  </si>
  <si>
    <t>Trombose venosa cerebral na gravidez</t>
  </si>
  <si>
    <t>O228</t>
  </si>
  <si>
    <t>Outras complicações venosas na gravidez</t>
  </si>
  <si>
    <t>O229</t>
  </si>
  <si>
    <t>Complicações venosas na gravidez, não especificadas</t>
  </si>
  <si>
    <t>O230</t>
  </si>
  <si>
    <t>Infecções do rim na gravidez</t>
  </si>
  <si>
    <t>O231</t>
  </si>
  <si>
    <t>Infecções da bexiga na gravidez</t>
  </si>
  <si>
    <t>O232</t>
  </si>
  <si>
    <t>Infecções da uretra na gravidez</t>
  </si>
  <si>
    <t>O233</t>
  </si>
  <si>
    <t>Infecções de outras partes do trato urinário na gravidez</t>
  </si>
  <si>
    <t>O234</t>
  </si>
  <si>
    <t>Infecção não especificada do trato urinário na gravidez</t>
  </si>
  <si>
    <t>O235</t>
  </si>
  <si>
    <t>Infecções do trato genital na gravidez</t>
  </si>
  <si>
    <t>O239</t>
  </si>
  <si>
    <t>Outras infecções e as não especificadas do trato urinário na gravidez</t>
  </si>
  <si>
    <t>O240</t>
  </si>
  <si>
    <t>Diabetes mellitus pré-existente, insulino-dependente</t>
  </si>
  <si>
    <t>O241</t>
  </si>
  <si>
    <t>Diabetes mellitus pré-existente, não-insulino-dependente</t>
  </si>
  <si>
    <t>O242</t>
  </si>
  <si>
    <t>Diabetes mellitus pré-existente, relacionado com a desnutrição</t>
  </si>
  <si>
    <t>O243</t>
  </si>
  <si>
    <t>Diabetes mellitus pré-existente, não especificado</t>
  </si>
  <si>
    <t>O244</t>
  </si>
  <si>
    <t>Diabetes mellitus que surge durante a gravidez</t>
  </si>
  <si>
    <t>O249</t>
  </si>
  <si>
    <t>Diabetes mellitus na gravidez, não especificado</t>
  </si>
  <si>
    <t>O25</t>
  </si>
  <si>
    <t>Desnutrição na gravidez</t>
  </si>
  <si>
    <t>O260</t>
  </si>
  <si>
    <t>Ganho excessivo de peso na gravidez</t>
  </si>
  <si>
    <t>O261</t>
  </si>
  <si>
    <t>Ganho de peso insuficiente na gravidez</t>
  </si>
  <si>
    <t>O262</t>
  </si>
  <si>
    <t>Assistência à gravidez por motivo de abortamento habitual</t>
  </si>
  <si>
    <t>O263</t>
  </si>
  <si>
    <t>Retenção de dispositivo intra-uterino contraceptivo (DIU) na gravidez</t>
  </si>
  <si>
    <t>O264</t>
  </si>
  <si>
    <t>Herpes gestacional</t>
  </si>
  <si>
    <t>O265</t>
  </si>
  <si>
    <t>Síndrome da hipotensão materna</t>
  </si>
  <si>
    <t>O266</t>
  </si>
  <si>
    <t>Transtornos do fígado na gravidez, no parto e no puerpério</t>
  </si>
  <si>
    <t>O267</t>
  </si>
  <si>
    <t>Subluxação da sínfise (púbica) na gravidez, parto e puerpério</t>
  </si>
  <si>
    <t>O268</t>
  </si>
  <si>
    <t>Outras afecções especificadas, ligadas a gravidez</t>
  </si>
  <si>
    <t>O269</t>
  </si>
  <si>
    <t>Afecções ligadas a gravidez, não especificadas</t>
  </si>
  <si>
    <t>O288</t>
  </si>
  <si>
    <t>Outros achados anormais do rastreamento ["screening"] antenatal da mãe</t>
  </si>
  <si>
    <t>O290</t>
  </si>
  <si>
    <t>Complicações pulmonares de anestesia administrada durante a gravidez</t>
  </si>
  <si>
    <t>O291</t>
  </si>
  <si>
    <t>Complicações cardíacas de anestesia administrada durante a gravidez</t>
  </si>
  <si>
    <t>O292</t>
  </si>
  <si>
    <t>Complicações relativas ao sistema nervoso central devidas a anestesia administrada durante a gravidez</t>
  </si>
  <si>
    <t>O293</t>
  </si>
  <si>
    <t>Reação tóxica causada por anestesia local administrada durante a gravidez</t>
  </si>
  <si>
    <t>O294</t>
  </si>
  <si>
    <t>Cefaléia causada por anestesia raquidiana ou peridural administradas durante a gravidez</t>
  </si>
  <si>
    <t>O295</t>
  </si>
  <si>
    <t>Outras complicações de anestesia raquidiana ou peridural administradas durante a gravidez</t>
  </si>
  <si>
    <t>O296</t>
  </si>
  <si>
    <t>Falha ou dificuldade na entubação durante a gravidez</t>
  </si>
  <si>
    <t>O298</t>
  </si>
  <si>
    <t>Outras complicações de anestesia durante a gravidez</t>
  </si>
  <si>
    <t>O299</t>
  </si>
  <si>
    <t>Complicações de anestesia durante a gravidez, não especificadas</t>
  </si>
  <si>
    <t>O300</t>
  </si>
  <si>
    <t>Gravidez dupla</t>
  </si>
  <si>
    <t>O301</t>
  </si>
  <si>
    <t>Gravidez trigemelar</t>
  </si>
  <si>
    <t>O302</t>
  </si>
  <si>
    <t>Gravidez quadrigemelar</t>
  </si>
  <si>
    <t>O308</t>
  </si>
  <si>
    <t>Outras gestações múltiplas</t>
  </si>
  <si>
    <t>O309</t>
  </si>
  <si>
    <t>Gestação múltipla, não especificada</t>
  </si>
  <si>
    <t>O310</t>
  </si>
  <si>
    <t>Feto papiráceo</t>
  </si>
  <si>
    <t>O311</t>
  </si>
  <si>
    <t>Continuação da gravidez após aborto de um ou mais fetos</t>
  </si>
  <si>
    <t>O312</t>
  </si>
  <si>
    <t>Continuação da gravidez após a morte intra-uterina de um ou mais fetos</t>
  </si>
  <si>
    <t>O318</t>
  </si>
  <si>
    <t>Outras complicações específicas de gestação múltipla</t>
  </si>
  <si>
    <t>O320</t>
  </si>
  <si>
    <t>Assistência prestada à mãe por posição fetal instável</t>
  </si>
  <si>
    <t>O321</t>
  </si>
  <si>
    <t>Assistência prestada à mãe por apresentação pélvica</t>
  </si>
  <si>
    <t>O322</t>
  </si>
  <si>
    <t>Assistência prestada à mãe por posição fetal transversa e oblíqua</t>
  </si>
  <si>
    <t>O323</t>
  </si>
  <si>
    <t>Assistência prestada à mãe por apresentação de face, mento e fronte</t>
  </si>
  <si>
    <t>O324</t>
  </si>
  <si>
    <t>Assistência prestada à mãe por polo cefálico alto em gestação a termo</t>
  </si>
  <si>
    <t>O325</t>
  </si>
  <si>
    <t>Assistência prestada à mãe por gestação múltipla com apresentação anormal de um ou mais fetos</t>
  </si>
  <si>
    <t>O326</t>
  </si>
  <si>
    <t>Assistência prestada à mãe por apresentação composta</t>
  </si>
  <si>
    <t>O328</t>
  </si>
  <si>
    <t>Assistência prestada à mãe por outras formas de apresentação anormal do feto</t>
  </si>
  <si>
    <t>O329</t>
  </si>
  <si>
    <t>Assistência prestada à mãe por apresentação anormal do feto, não especificada</t>
  </si>
  <si>
    <t>O330</t>
  </si>
  <si>
    <t>Assistência prestada à mãe por uma desproporção devida à deformidade da pelve óssea materna</t>
  </si>
  <si>
    <t>O331</t>
  </si>
  <si>
    <t>Assistência prestada à mãe por uma desproporção devida à contração geral da pelve</t>
  </si>
  <si>
    <t>O332</t>
  </si>
  <si>
    <t>Assistência prestada à mãe por uma desproporção devida à contração do estreito superior da pelve</t>
  </si>
  <si>
    <t>O333</t>
  </si>
  <si>
    <t>Assistência prestada à mãe por uma desproporção devida à contração do estreito inferior da pelve</t>
  </si>
  <si>
    <t>O334</t>
  </si>
  <si>
    <t>Assistência prestada à mãe por uma desproporção de origem mista, materna e fetal</t>
  </si>
  <si>
    <t>O335</t>
  </si>
  <si>
    <t>Assistência prestada à mãe por uma desproporção devida a feto excepcionalmente grande</t>
  </si>
  <si>
    <t>O336</t>
  </si>
  <si>
    <t>Assistência prestada à mãe por uma desproporção devida a feto hidrocefálico</t>
  </si>
  <si>
    <t>O337</t>
  </si>
  <si>
    <t>Assistência prestada à mãe por uma desproporção devida a outras deformidades fetais</t>
  </si>
  <si>
    <t>O338</t>
  </si>
  <si>
    <t>Assistência prestada à mãe por uma desproporção de outra origem</t>
  </si>
  <si>
    <t>O339</t>
  </si>
  <si>
    <t>Assistência prestada à mãe por uma desproporção, não especificada</t>
  </si>
  <si>
    <t>O340</t>
  </si>
  <si>
    <t>Assistência à mãe por malformação congênita do útero</t>
  </si>
  <si>
    <t>O341</t>
  </si>
  <si>
    <t>Assistência prestada à mãe por tumor do corpo do útero</t>
  </si>
  <si>
    <t>O342</t>
  </si>
  <si>
    <t>Assistência prestada à mãe por cicatriz uterina devida a uma cirurgia anterior</t>
  </si>
  <si>
    <t>O343</t>
  </si>
  <si>
    <t>Assistência prestada à mãe por incompetência cervical</t>
  </si>
  <si>
    <t>O344</t>
  </si>
  <si>
    <t>Assistência prestada à mãe por outras anormalidades do colo do útero</t>
  </si>
  <si>
    <t>O345</t>
  </si>
  <si>
    <t>Assistência prestada à mãe por outras anormalidades do útero gravídico</t>
  </si>
  <si>
    <t>O346</t>
  </si>
  <si>
    <t>Assistência prestada à mãe por anormalidade da vagina</t>
  </si>
  <si>
    <t>O347</t>
  </si>
  <si>
    <t>Assistência prestada à mãe por anormalidade da vulva e do períneo</t>
  </si>
  <si>
    <t>O348</t>
  </si>
  <si>
    <t>Assistência prestada à mãe por outras anormalidades dos órgãos pélvicos</t>
  </si>
  <si>
    <t>O349</t>
  </si>
  <si>
    <t>Assistência prestada à mãe por anormalidade de órgãos pélvicos, não especificada</t>
  </si>
  <si>
    <t>O350</t>
  </si>
  <si>
    <t>Assistência prestada à mãe por malformação do sistema nervoso central do feto (suspeitada)</t>
  </si>
  <si>
    <t>O351</t>
  </si>
  <si>
    <t>Assistência prestada à mãe por anormalidade cromossômica (suspeitada) do feto</t>
  </si>
  <si>
    <t>O352</t>
  </si>
  <si>
    <t>Assistência prestada à mãe por doença hereditária (suspeitada) do feto</t>
  </si>
  <si>
    <t>O353</t>
  </si>
  <si>
    <t>Assistência prestada à mãe por lesão fetal (suspeitada) causada por doença viral materna</t>
  </si>
  <si>
    <t>O354</t>
  </si>
  <si>
    <t>Assistência prestada à mãe por lesão (suspeitada) causada ao feto por alcoolismo materno</t>
  </si>
  <si>
    <t>O355</t>
  </si>
  <si>
    <t>Assistência prestada à mãe por lesão fetal (suspeitada) causada por drogas</t>
  </si>
  <si>
    <t>O356</t>
  </si>
  <si>
    <t>Assistência prestada à mãe por lesão fetal (suspeitada) causada por radiação</t>
  </si>
  <si>
    <t>O357</t>
  </si>
  <si>
    <t>Assistência prestada à mãe por lesão fetal (suspeitada) causada por outros procedimentos médicos</t>
  </si>
  <si>
    <t>O358</t>
  </si>
  <si>
    <t>Assistência prestada à mãe por outras anormalidades ou lesões fetais (suspeitadas)</t>
  </si>
  <si>
    <t>O359</t>
  </si>
  <si>
    <t>Assistência prestada à mãe por lesão ou anormalidade fetais (suspeitadas), não especificadas</t>
  </si>
  <si>
    <t>O360</t>
  </si>
  <si>
    <t>Assistência prestada à mãe por isoimunização Rh</t>
  </si>
  <si>
    <t>O361</t>
  </si>
  <si>
    <t>Assistência prestada à mãe por outros tipos de isoimunização</t>
  </si>
  <si>
    <t>O362</t>
  </si>
  <si>
    <t>Assistência prestada à mãe por hidropsia fetal</t>
  </si>
  <si>
    <t>O363</t>
  </si>
  <si>
    <t>Assistência prestada à mãe por sinais de hipóxia fetal</t>
  </si>
  <si>
    <t>O364</t>
  </si>
  <si>
    <t>Assistência prestada à mãe por morte intra-uterina</t>
  </si>
  <si>
    <t>O365</t>
  </si>
  <si>
    <t>Assistência prestada à mãe por insuficiência de crescimento fetal</t>
  </si>
  <si>
    <t>O366</t>
  </si>
  <si>
    <t>Assistência prestada à mãe por crescimento fetal excessivo</t>
  </si>
  <si>
    <t>O367</t>
  </si>
  <si>
    <t>Assistência prestada à mãe por feto viável em gravidez abdominal</t>
  </si>
  <si>
    <t>O368</t>
  </si>
  <si>
    <t>Assistência prestada à mãe por outros problemas fetais especificados</t>
  </si>
  <si>
    <t>O369</t>
  </si>
  <si>
    <t>Assistência prestada à mãe por problema fetal não especificado</t>
  </si>
  <si>
    <t>O40</t>
  </si>
  <si>
    <t>Polihidrâmnio</t>
  </si>
  <si>
    <t>O410</t>
  </si>
  <si>
    <t>Oligohidrâmnio</t>
  </si>
  <si>
    <t>O411</t>
  </si>
  <si>
    <t>Infecção do saco amniótico e das membranas</t>
  </si>
  <si>
    <t>O418</t>
  </si>
  <si>
    <t>Outros transtornos especificados do líquido amniótico e das membranas</t>
  </si>
  <si>
    <t>O419</t>
  </si>
  <si>
    <t>Transtornos do líquido amniótico e das membranas não especificados</t>
  </si>
  <si>
    <t>O420</t>
  </si>
  <si>
    <t>Ruptura prematura de membranas, com início do trabalho de parto dentro de 24 horas</t>
  </si>
  <si>
    <t>O421</t>
  </si>
  <si>
    <t>Ruptura prematura de membranas, com início do trabalho de parto depois das primeiras 24 horas</t>
  </si>
  <si>
    <t>O422</t>
  </si>
  <si>
    <t>Ruptura prematura de membranas, com trabalho de parto retardado por terapêutica</t>
  </si>
  <si>
    <t>O429</t>
  </si>
  <si>
    <t>Ruptura prematura de membranas, não especificada</t>
  </si>
  <si>
    <t>O430</t>
  </si>
  <si>
    <t>Síndromes de transfusão placentária</t>
  </si>
  <si>
    <t>O431</t>
  </si>
  <si>
    <t>Malformação da placenta</t>
  </si>
  <si>
    <t>O438</t>
  </si>
  <si>
    <t>Outros transtornos da placenta</t>
  </si>
  <si>
    <t>O439</t>
  </si>
  <si>
    <t>Transtorno da placenta, não especificado</t>
  </si>
  <si>
    <t>O440</t>
  </si>
  <si>
    <t>Placenta prévia especificada como sem hemorragia</t>
  </si>
  <si>
    <t>O441</t>
  </si>
  <si>
    <t>Placenta prévia com hemorragia</t>
  </si>
  <si>
    <t>O450</t>
  </si>
  <si>
    <t>Descolamento prematuro da placenta com deficiência de coagulação</t>
  </si>
  <si>
    <t>O458</t>
  </si>
  <si>
    <t>Outro descolamento prematuro da placenta</t>
  </si>
  <si>
    <t>O459</t>
  </si>
  <si>
    <t>Descolamento prematuro da placenta, não especificado</t>
  </si>
  <si>
    <t>O460</t>
  </si>
  <si>
    <t>Hemorragia anteparto com deficiência de coagulação</t>
  </si>
  <si>
    <t>O468</t>
  </si>
  <si>
    <t>Outra forma de hemorragia anteparto</t>
  </si>
  <si>
    <t>O469</t>
  </si>
  <si>
    <t>Hemorragia anteparto, não especificada</t>
  </si>
  <si>
    <t>O470</t>
  </si>
  <si>
    <t>Falso trabalho de parto antes de se completarem 37 semanas de gestação</t>
  </si>
  <si>
    <t>O471</t>
  </si>
  <si>
    <t>Falso trabalho de parto na 37ª semana completa ou depois dela</t>
  </si>
  <si>
    <t>O479</t>
  </si>
  <si>
    <t>Falso trabalho de parto, não especificado</t>
  </si>
  <si>
    <t>O48</t>
  </si>
  <si>
    <t>Gravidez prolongada</t>
  </si>
  <si>
    <t>O600</t>
  </si>
  <si>
    <t>Trabalho de parto pré-termo sem parto</t>
  </si>
  <si>
    <t>O601</t>
  </si>
  <si>
    <t>Trabalho de parto pré-termo com parto pré-termo</t>
  </si>
  <si>
    <t>O602</t>
  </si>
  <si>
    <t>Trabalho de parto pré-termo com parto a termo</t>
  </si>
  <si>
    <t>O610</t>
  </si>
  <si>
    <t>Falha na indução médica do trabalho de parto</t>
  </si>
  <si>
    <t>O611</t>
  </si>
  <si>
    <t>Falha na indução instrumental do trabalho de parto</t>
  </si>
  <si>
    <t>O618</t>
  </si>
  <si>
    <t>Outras formas de falha na indução do trabalho de parto</t>
  </si>
  <si>
    <t>O619</t>
  </si>
  <si>
    <t>Falha na indução do trabalho de parto, não especificada</t>
  </si>
  <si>
    <t>O620</t>
  </si>
  <si>
    <t>Contrações iniciais inadequadas</t>
  </si>
  <si>
    <t>O621</t>
  </si>
  <si>
    <t>Inércia uterina secundária</t>
  </si>
  <si>
    <t>O622</t>
  </si>
  <si>
    <t>Outras formas de inércia uterina</t>
  </si>
  <si>
    <t>O623</t>
  </si>
  <si>
    <t>Trabalho de parto precipitado</t>
  </si>
  <si>
    <t>O624</t>
  </si>
  <si>
    <t>Contrações uterinas hipertônicas, incoordenadas ou prolongadas</t>
  </si>
  <si>
    <t>O628</t>
  </si>
  <si>
    <t>Outras anormalidades da contração uterina</t>
  </si>
  <si>
    <t>O629</t>
  </si>
  <si>
    <t>Anormalidades da contração uterina, não especificadas</t>
  </si>
  <si>
    <t>O630</t>
  </si>
  <si>
    <t>Prolongamento do primeiro período (dilatação)</t>
  </si>
  <si>
    <t>O631</t>
  </si>
  <si>
    <t>Prolongamento do segundo período (expulsão)</t>
  </si>
  <si>
    <t>O632</t>
  </si>
  <si>
    <t>Parto retardado do segundo gêmeo, do terceiro gêmeo etc</t>
  </si>
  <si>
    <t>O639</t>
  </si>
  <si>
    <t>Trabalho de parto prolongado, não especificado</t>
  </si>
  <si>
    <t>O640</t>
  </si>
  <si>
    <t>Obstrução do trabalho de parto devida à rotação incompleta do polo cefálico fetal</t>
  </si>
  <si>
    <t>O641</t>
  </si>
  <si>
    <t>Obstrução do trabalho de parto devida à apresentação pélvica</t>
  </si>
  <si>
    <t>O642</t>
  </si>
  <si>
    <t>Obstrução do trabalho de parto devida à apresentação de face</t>
  </si>
  <si>
    <t>O643</t>
  </si>
  <si>
    <t>Obstrução do trabalho de parto devida à apresentação de fronte</t>
  </si>
  <si>
    <t>O644</t>
  </si>
  <si>
    <t>Obstrução do trabalho de parto devida à apresentação de ombro</t>
  </si>
  <si>
    <t>O645</t>
  </si>
  <si>
    <t>Obstrução do trabalho de parto devida à apresentação complexa</t>
  </si>
  <si>
    <t>O648</t>
  </si>
  <si>
    <t>Obstrução do trabalho de parto devida a outras formas de má-apresentação e má-posição</t>
  </si>
  <si>
    <t>O649</t>
  </si>
  <si>
    <t>Obstrução do trabalho de parto devida a má-posição ou má-apresentação, não especificadas</t>
  </si>
  <si>
    <t>O650</t>
  </si>
  <si>
    <t>Obstrução do trabalho de parto devida a deformidade pélvica</t>
  </si>
  <si>
    <t>O651</t>
  </si>
  <si>
    <t>Obstrução do trabalho de parto devida à contração geral da pelve</t>
  </si>
  <si>
    <t>O652</t>
  </si>
  <si>
    <t>Obstrução do trabalho de parto devida à contração do estreito superior</t>
  </si>
  <si>
    <t>O653</t>
  </si>
  <si>
    <t>Obstrução do trabalho de parto devida à contração do estreito inferior ou da cavidade mediana</t>
  </si>
  <si>
    <t>O654</t>
  </si>
  <si>
    <t>Obstrução do trabalho de parto devida a desproporção feto-pélvica, não especificada</t>
  </si>
  <si>
    <t>O655</t>
  </si>
  <si>
    <t>Obstrução do trabalho de parto devida a anormalidade dos órgãos pélvicos maternos</t>
  </si>
  <si>
    <t>O658</t>
  </si>
  <si>
    <t>Obstrução do trabalho de parto devida a outras anormalidades pélvicas maternas</t>
  </si>
  <si>
    <t>O659</t>
  </si>
  <si>
    <t>Obstrução do trabalho de parto devida a anormalidades pélvicas maternas não especificadas</t>
  </si>
  <si>
    <t>O660</t>
  </si>
  <si>
    <t>Obstrução do trabalho de parto devido a distócia de ombro</t>
  </si>
  <si>
    <t>O661</t>
  </si>
  <si>
    <t>Obstrução do trabalho de parto por colisão de gêmeos</t>
  </si>
  <si>
    <t>O662</t>
  </si>
  <si>
    <t>Obstrução do trabalho de parto por feto excepcionalmente grande</t>
  </si>
  <si>
    <t>O663</t>
  </si>
  <si>
    <t>Obstrução do trabalho de parto devido a outras anormalidades do feto</t>
  </si>
  <si>
    <t>O664</t>
  </si>
  <si>
    <t>Falha de tentativa de trabalho de parto, não especificada</t>
  </si>
  <si>
    <t>O665</t>
  </si>
  <si>
    <t>Falha de aplicação de fórceps e vácuo-extrator, não especificada</t>
  </si>
  <si>
    <t>O668</t>
  </si>
  <si>
    <t>Outras formas de obstrução do trabalho de parto, especificadas</t>
  </si>
  <si>
    <t>O669</t>
  </si>
  <si>
    <t>Obstrução do trabalho de parto, não especificado</t>
  </si>
  <si>
    <t>O670</t>
  </si>
  <si>
    <t>Hemorragia intraparto com deficiência de coagulação</t>
  </si>
  <si>
    <t>O678</t>
  </si>
  <si>
    <t>Outras hemorragias intraparto</t>
  </si>
  <si>
    <t>O679</t>
  </si>
  <si>
    <t>Hemorragia intraparto não especificada</t>
  </si>
  <si>
    <t>O680</t>
  </si>
  <si>
    <t>Trabalho de parto e parto complicados por anormalidade da freqüência cardíaca fetal</t>
  </si>
  <si>
    <t>O681</t>
  </si>
  <si>
    <t>Trabalho de parto e parto complicados por mecônio no líquido amniótico</t>
  </si>
  <si>
    <t>O682</t>
  </si>
  <si>
    <t>Trabalho de parto e parto complicados por anormalidade na freqüência cardíaca fetal com mecônio no líquido amniótico</t>
  </si>
  <si>
    <t>O683</t>
  </si>
  <si>
    <t>Trabalho de parto e parto complicados por evidências bioquímicas de sofrimento fetal</t>
  </si>
  <si>
    <t>O688</t>
  </si>
  <si>
    <t>Trabalho de parto e parto complicados por outras evidências de sofrimento fetal</t>
  </si>
  <si>
    <t>O689</t>
  </si>
  <si>
    <t>Trabalho de parto e parto complicados por sofrimento fetal, não especificado</t>
  </si>
  <si>
    <t>O690</t>
  </si>
  <si>
    <t>Trabalho de parto e parto complicados por prolapso do cordão</t>
  </si>
  <si>
    <t>O691</t>
  </si>
  <si>
    <t>Trabalho de parto e parto complicados por circular de cordão, com compressão</t>
  </si>
  <si>
    <t>O692</t>
  </si>
  <si>
    <t>Trabalho de parto e parto complicados por outros enovelamentos do cordão</t>
  </si>
  <si>
    <t>O693</t>
  </si>
  <si>
    <t>Trabalho de parto e parto complicados por cordão curto</t>
  </si>
  <si>
    <t>O694</t>
  </si>
  <si>
    <t>Trabalho de parto e parto complicados por vasa praevia</t>
  </si>
  <si>
    <t>O695</t>
  </si>
  <si>
    <t>Trabalho de parto e parto complicados por lesão vascular do cordão</t>
  </si>
  <si>
    <t>O698</t>
  </si>
  <si>
    <t>Trabalho de parto e parto complicados por outras complicações do cordão</t>
  </si>
  <si>
    <t>O699</t>
  </si>
  <si>
    <t>Trabalho de parto e parto complicados por complicações do cordão, não especificadas</t>
  </si>
  <si>
    <t>O700</t>
  </si>
  <si>
    <t>Laceração de períneo de primeiro grau durante o parto</t>
  </si>
  <si>
    <t>O701</t>
  </si>
  <si>
    <t>Laceração de períneo de segundo grau durante o parto</t>
  </si>
  <si>
    <t>O702</t>
  </si>
  <si>
    <t>Laceração de períneo de terceiro grau durante o parto</t>
  </si>
  <si>
    <t>O703</t>
  </si>
  <si>
    <t>Laceração de períneo de quarto grau durante o parto</t>
  </si>
  <si>
    <t>O709</t>
  </si>
  <si>
    <t>Laceração de períneo durante o parto, não especificada</t>
  </si>
  <si>
    <t>O710</t>
  </si>
  <si>
    <t>Ruptura do útero antes do início do trabalho de parto</t>
  </si>
  <si>
    <t>O711</t>
  </si>
  <si>
    <t>Ruptura do útero durante o trabalho de parto</t>
  </si>
  <si>
    <t>O712</t>
  </si>
  <si>
    <t>Inversão do útero pós-parto</t>
  </si>
  <si>
    <t>O713</t>
  </si>
  <si>
    <t>Laceração obstétrica do colo do útero</t>
  </si>
  <si>
    <t>O714</t>
  </si>
  <si>
    <t>Laceração vaginal alta isolada, de origem obstétrica</t>
  </si>
  <si>
    <t>O715</t>
  </si>
  <si>
    <t>Outras lesões obstétricas aos órgãos pélvicos</t>
  </si>
  <si>
    <t>O716</t>
  </si>
  <si>
    <t>Lesão obstétrica das articulações e dos ligamentos pélvicos</t>
  </si>
  <si>
    <t>O717</t>
  </si>
  <si>
    <t>Hematoma obstétrico da pelve</t>
  </si>
  <si>
    <t>O718</t>
  </si>
  <si>
    <t>Outros traumatismos obstétricos especificados</t>
  </si>
  <si>
    <t>O719</t>
  </si>
  <si>
    <t>Traumatismo obstétrico, não especificado</t>
  </si>
  <si>
    <t>O720</t>
  </si>
  <si>
    <t>Hemorragia do terceiro estágio</t>
  </si>
  <si>
    <t>O721</t>
  </si>
  <si>
    <t>Outras hemorragias do pós-parto imediato</t>
  </si>
  <si>
    <t>O722</t>
  </si>
  <si>
    <t>Hemorragias pós-parto, tardias e secundárias</t>
  </si>
  <si>
    <t>O723</t>
  </si>
  <si>
    <t>Deficiências de coagulação pós-parto</t>
  </si>
  <si>
    <t>O730</t>
  </si>
  <si>
    <t>Retenção da placenta sem hemorragia</t>
  </si>
  <si>
    <t>O731</t>
  </si>
  <si>
    <t>Retenção de partes da placenta ou das membranas, sem hemorragia</t>
  </si>
  <si>
    <t>O740</t>
  </si>
  <si>
    <t>Pneumonite aspirativa devida a anestesia durante o trabalho de parto e o parto</t>
  </si>
  <si>
    <t>O741</t>
  </si>
  <si>
    <t>Outras complicações pulmonares devidas a anestesia durante o trabalho de parto e no parto</t>
  </si>
  <si>
    <t>O742</t>
  </si>
  <si>
    <t>Complicações cardíacas devidas a anestesia durante o trabalho de parto e no parto</t>
  </si>
  <si>
    <t>O743</t>
  </si>
  <si>
    <t>Complicações do sistema nervoso central devidas a anestesia durante o trabalho de parto e no parto</t>
  </si>
  <si>
    <t>O744</t>
  </si>
  <si>
    <t>Reação tóxica a anestesia local durante trabalho de parto e o parto</t>
  </si>
  <si>
    <t>O745</t>
  </si>
  <si>
    <t>Cefaléia pós-anestesia raquidiana e peridural, durante o trabalho de parto e parto</t>
  </si>
  <si>
    <t>O746</t>
  </si>
  <si>
    <t>Outras complicações de anestesia raquidiana ou peridural, durante o trabalho de parto e parto</t>
  </si>
  <si>
    <t>O747</t>
  </si>
  <si>
    <t>Falha ou dificuldade de entubação durante o trabalho de parto e parto</t>
  </si>
  <si>
    <t>O748</t>
  </si>
  <si>
    <t>Outras complicações de anestesia durante o trabalho de parto e parto</t>
  </si>
  <si>
    <t>O749</t>
  </si>
  <si>
    <t>Complicações de anestesia durante o trabalho de parto e parto, não especificadas</t>
  </si>
  <si>
    <t>O750</t>
  </si>
  <si>
    <t>Sofrimento materno durante o trabalho de parto e o parto</t>
  </si>
  <si>
    <t>O751</t>
  </si>
  <si>
    <t>Choque durante ou subseqüente ao trabalho de parto e o parto</t>
  </si>
  <si>
    <t>O752</t>
  </si>
  <si>
    <t>Febre durante o trabalho de parto não classificada em outra parte</t>
  </si>
  <si>
    <t>O753</t>
  </si>
  <si>
    <t>Outras infecções durante o trabalho de parto</t>
  </si>
  <si>
    <t>O754</t>
  </si>
  <si>
    <t>Outras complicações de procedimentos ou de cirurgia obstétrica</t>
  </si>
  <si>
    <t>O755</t>
  </si>
  <si>
    <t>Demora do parto após ruptura artificial das membranas</t>
  </si>
  <si>
    <t>O756</t>
  </si>
  <si>
    <t>Demora do parto após ruptura espontânea ou não especificada das membranas</t>
  </si>
  <si>
    <t>O757</t>
  </si>
  <si>
    <t>Parto vaginal subseqüente a cesariana anterior</t>
  </si>
  <si>
    <t>O758</t>
  </si>
  <si>
    <t>Outras complicações especificadas do trabalho de parto e do parto</t>
  </si>
  <si>
    <t>O759</t>
  </si>
  <si>
    <t>Complicações do trabalho de parto e do parto, não especificadas</t>
  </si>
  <si>
    <t>O800</t>
  </si>
  <si>
    <t>Parto espontâneo cefálico</t>
  </si>
  <si>
    <t>O801</t>
  </si>
  <si>
    <t>Parto espontâneo pélvico</t>
  </si>
  <si>
    <t>O808</t>
  </si>
  <si>
    <t>Outros tipos de parto único espontâneo</t>
  </si>
  <si>
    <t>O809</t>
  </si>
  <si>
    <t>Parto único espontâneo, não especificado</t>
  </si>
  <si>
    <t>O810</t>
  </si>
  <si>
    <t>Parto por fórceps baixo</t>
  </si>
  <si>
    <t>O811</t>
  </si>
  <si>
    <t>Parto por fórceps da cavidade mediana</t>
  </si>
  <si>
    <t>O812</t>
  </si>
  <si>
    <t>Fórceps da cavidade mediana com rotação</t>
  </si>
  <si>
    <t>O813</t>
  </si>
  <si>
    <t>Outros tipos de parto por fórceps e os não especificados</t>
  </si>
  <si>
    <t>O814</t>
  </si>
  <si>
    <t>Parto por vácuo-extrator</t>
  </si>
  <si>
    <t>O815</t>
  </si>
  <si>
    <t>Parto por combinação de fórceps e vácuo-extrator</t>
  </si>
  <si>
    <t>O820</t>
  </si>
  <si>
    <t>Parto por cesariana eletiva</t>
  </si>
  <si>
    <t>O821</t>
  </si>
  <si>
    <t>Parto por cesariana de emergência</t>
  </si>
  <si>
    <t>O822</t>
  </si>
  <si>
    <t>Parto por cesariana para histerectomia</t>
  </si>
  <si>
    <t>O828</t>
  </si>
  <si>
    <t>Outros tipos de parto único por cesariana</t>
  </si>
  <si>
    <t>O829</t>
  </si>
  <si>
    <t>Parto por cesariana, não especificada</t>
  </si>
  <si>
    <t>O830</t>
  </si>
  <si>
    <t>Extração pélvica</t>
  </si>
  <si>
    <t>O831</t>
  </si>
  <si>
    <t>Outros tipos de parto pélvico assistido</t>
  </si>
  <si>
    <t>O832</t>
  </si>
  <si>
    <t>Outras formas de parto com o auxílio de manipulação</t>
  </si>
  <si>
    <t>O833</t>
  </si>
  <si>
    <t>Parto de gravidez intra-abdominal com feto viável</t>
  </si>
  <si>
    <t>O834</t>
  </si>
  <si>
    <t>Cirurgia destrutiva para facilitar o parto</t>
  </si>
  <si>
    <t>O838</t>
  </si>
  <si>
    <t>Outros tipos especificados de parto único assistido</t>
  </si>
  <si>
    <t>O839</t>
  </si>
  <si>
    <t>Parto único assistido, não especificado</t>
  </si>
  <si>
    <t>O840</t>
  </si>
  <si>
    <t>Parto múltiplo, todos espontâneos</t>
  </si>
  <si>
    <t>O841</t>
  </si>
  <si>
    <t>Parto múltiplo, todos por fórceps ou vácuo-extrator</t>
  </si>
  <si>
    <t>O842</t>
  </si>
  <si>
    <t>Parto múltiplo, todos por cesariana</t>
  </si>
  <si>
    <t>O848</t>
  </si>
  <si>
    <t>Outro tipo de parto múltiplo</t>
  </si>
  <si>
    <t>O849</t>
  </si>
  <si>
    <t>Parto múltiplo, não especificado</t>
  </si>
  <si>
    <t>O860</t>
  </si>
  <si>
    <t>Infecção da incisão cirúrgica de origem obstétrica</t>
  </si>
  <si>
    <t>O861</t>
  </si>
  <si>
    <t>Outras infecções dos órgãos genitais subseqüentes ao parto</t>
  </si>
  <si>
    <t>O862</t>
  </si>
  <si>
    <t>Infecção das vias urinárias subseqüentes ao parto</t>
  </si>
  <si>
    <t>O863</t>
  </si>
  <si>
    <t>Outras infecções das vias genitourinárias subseqüentes ao parto</t>
  </si>
  <si>
    <t>O864</t>
  </si>
  <si>
    <t>Febre de origem desconhecida subseqüente ao parto</t>
  </si>
  <si>
    <t>O868</t>
  </si>
  <si>
    <t>Outras infecções puerperais especificadas</t>
  </si>
  <si>
    <t>O870</t>
  </si>
  <si>
    <t>Tromboflebite superficial no puerpério</t>
  </si>
  <si>
    <t>O871</t>
  </si>
  <si>
    <t>Tromboflebite profunda no puerpério</t>
  </si>
  <si>
    <t>O872</t>
  </si>
  <si>
    <t>Hemorróidas no puerpério</t>
  </si>
  <si>
    <t>O873</t>
  </si>
  <si>
    <t>Trombose venosa cerebral no puerpério</t>
  </si>
  <si>
    <t>O878</t>
  </si>
  <si>
    <t>Outras complicações venosas no puerpério</t>
  </si>
  <si>
    <t>O879</t>
  </si>
  <si>
    <t>Complicações venosas no puerpério, não especificadas</t>
  </si>
  <si>
    <t>O880</t>
  </si>
  <si>
    <t>Embolia gasosa de origem obstétrica</t>
  </si>
  <si>
    <t>O881</t>
  </si>
  <si>
    <t>Embolia amniótica</t>
  </si>
  <si>
    <t>O882</t>
  </si>
  <si>
    <t>Embolia obstétrica por coágulo de sangue</t>
  </si>
  <si>
    <t>O883</t>
  </si>
  <si>
    <t>Embolia séptica ou piêmica de origem obstétrica</t>
  </si>
  <si>
    <t>O888</t>
  </si>
  <si>
    <t>Outras embolias de origem obstétrica</t>
  </si>
  <si>
    <t>O890</t>
  </si>
  <si>
    <t>Complicações pulmonares da anestesia durante o puerpério</t>
  </si>
  <si>
    <t>O891</t>
  </si>
  <si>
    <t>Complicações cardíacas devidas a anestesia durante o puerpério</t>
  </si>
  <si>
    <t>O892</t>
  </si>
  <si>
    <t>Complicações relativas ao sistema nervoso central devidas a anestesia durante o puerpério</t>
  </si>
  <si>
    <t>O893</t>
  </si>
  <si>
    <t>Reação tóxica a uma anestesia local durante o puerpério</t>
  </si>
  <si>
    <t>O894</t>
  </si>
  <si>
    <t>Cefaléia provocada por uma anestesia raquidiana ou peridural, durante o puerpério</t>
  </si>
  <si>
    <t>O895</t>
  </si>
  <si>
    <t>Outras complicações de anestesia raquidiana ou peridural, durante o puerpério</t>
  </si>
  <si>
    <t>O896</t>
  </si>
  <si>
    <t>Falha na ou dificuldade de entubação, durante o puerpério</t>
  </si>
  <si>
    <t>O898</t>
  </si>
  <si>
    <t>Outras complicações da anestesia durante o puerpério</t>
  </si>
  <si>
    <t>O899</t>
  </si>
  <si>
    <t>Complicação devida a anestesia, durante o puerpério, não especificada</t>
  </si>
  <si>
    <t>O900</t>
  </si>
  <si>
    <t>Ruptura da incisão de cesariana</t>
  </si>
  <si>
    <t>O901</t>
  </si>
  <si>
    <t>Ruptura da incisão obstétrica, no períneo</t>
  </si>
  <si>
    <t>O902</t>
  </si>
  <si>
    <t>Hematoma da incisão obstétrica</t>
  </si>
  <si>
    <t>O903</t>
  </si>
  <si>
    <t>Cardiomiopatia no puerpério</t>
  </si>
  <si>
    <t>O904</t>
  </si>
  <si>
    <t>Insuficiência renal aguda do pós-parto</t>
  </si>
  <si>
    <t>O905</t>
  </si>
  <si>
    <t>Tireoidite do pós-parto</t>
  </si>
  <si>
    <t>O908</t>
  </si>
  <si>
    <t>Outras complicações do puerpério, não classificadas em outra parte</t>
  </si>
  <si>
    <t>O909</t>
  </si>
  <si>
    <t>Complicação do puerpério não especificada</t>
  </si>
  <si>
    <t>O910</t>
  </si>
  <si>
    <t>Infecção do mamilo associada ao parto</t>
  </si>
  <si>
    <t>O911</t>
  </si>
  <si>
    <t>Abscesso da mama associada ao parto</t>
  </si>
  <si>
    <t>O912</t>
  </si>
  <si>
    <t>Mastite não purulenta associada ao parto</t>
  </si>
  <si>
    <t>O920</t>
  </si>
  <si>
    <t>Mamilo retraído associado ao parto</t>
  </si>
  <si>
    <t>O921</t>
  </si>
  <si>
    <t>Fissuras do mamilo associadas ao parto</t>
  </si>
  <si>
    <t>O922</t>
  </si>
  <si>
    <t>Outras afecções da mama, e as não especificadas, associadas ao parto</t>
  </si>
  <si>
    <t>O923</t>
  </si>
  <si>
    <t>Agalactia</t>
  </si>
  <si>
    <t>O924</t>
  </si>
  <si>
    <t>Hipogalactia</t>
  </si>
  <si>
    <t>O925</t>
  </si>
  <si>
    <t>Suspensão da lactação</t>
  </si>
  <si>
    <t>O926</t>
  </si>
  <si>
    <t>Galactorréia</t>
  </si>
  <si>
    <t>O927</t>
  </si>
  <si>
    <t>Outros distúrbios da lactação e os não especificados</t>
  </si>
  <si>
    <t>O94</t>
  </si>
  <si>
    <t>Seqüelas de complicações da gravidez, parto e puerpério</t>
  </si>
  <si>
    <t>O95</t>
  </si>
  <si>
    <t>Morte obstétrica de causa não especificada</t>
  </si>
  <si>
    <t>O96</t>
  </si>
  <si>
    <t>Morte, por qualquer causa obstétrica, que ocorre mais de 42 dias, mas menos de 1 ano, após o parto</t>
  </si>
  <si>
    <t>O97</t>
  </si>
  <si>
    <t>Morte por seqüelas de causas obstétricas diretas</t>
  </si>
  <si>
    <t>O980</t>
  </si>
  <si>
    <t>Tuberculose complicando a gravidez, o parto e o puerpério</t>
  </si>
  <si>
    <t>O981</t>
  </si>
  <si>
    <t>Sífilis complicando a gravidez, o parto e o puerpério</t>
  </si>
  <si>
    <t>O982</t>
  </si>
  <si>
    <t>Gonorréia complicando a gravidez, o parto e o puerpério</t>
  </si>
  <si>
    <t>O983</t>
  </si>
  <si>
    <t>Outras infecções em que a via de transmissão é predominantemente sexual, complicando a gravidez, o parto e o puerpério</t>
  </si>
  <si>
    <t>O984</t>
  </si>
  <si>
    <t>Hepatite viral complicando a gravidez, o parto e o puerpério</t>
  </si>
  <si>
    <t>O985</t>
  </si>
  <si>
    <t>Outras doenças virais complicando a gravidez, o parto e o puerpério</t>
  </si>
  <si>
    <t>O986</t>
  </si>
  <si>
    <t>Doenças causadas por protozoários complicando a gravidez, o parto e o puerpério</t>
  </si>
  <si>
    <t>O988</t>
  </si>
  <si>
    <t>Outras doenças infecciosas e parasitárias maternas complicando a gravidez, o parto e o puerpério</t>
  </si>
  <si>
    <t>O989</t>
  </si>
  <si>
    <t>Doenças infecciosas e parasitárias maternas, não especificadas, complicando a gravidez, o parto e o puerpério</t>
  </si>
  <si>
    <t>O990</t>
  </si>
  <si>
    <t>Anemia complicando a gravidez, o parto e o puerpério</t>
  </si>
  <si>
    <t>O991</t>
  </si>
  <si>
    <t>Outras doenças do sangue e dos órgãos hematopoéticos e alguns transtornos que comprometem o sistema imunológico, complicando a gravidez, o parto e o puerpério</t>
  </si>
  <si>
    <t>O992</t>
  </si>
  <si>
    <t>Doenças endócrinas, nutricionais e metabólicas complicando a gravidez, o parto e o puerpério</t>
  </si>
  <si>
    <t>O993</t>
  </si>
  <si>
    <t>Transtornos mentais e doenças do sistema nervoso complicando a gravidez, o parto e o puerpério</t>
  </si>
  <si>
    <t>O994</t>
  </si>
  <si>
    <t>Doenças do aparelho circulatório complicando a gravidez, o parto e o puerpério</t>
  </si>
  <si>
    <t>O995</t>
  </si>
  <si>
    <t>Doenças do aparelho respiratório complicando a gravidez, o parto e o puerpério</t>
  </si>
  <si>
    <t>O996</t>
  </si>
  <si>
    <t>Doenças do aparelho digestivo complicando a gravidez, o parto e o puerpério</t>
  </si>
  <si>
    <t>O997</t>
  </si>
  <si>
    <t>Doenças da pele e do tecido subcutâneo complicando a gravidez, o parto e o puerpério</t>
  </si>
  <si>
    <t>O998</t>
  </si>
  <si>
    <t>Outras doenças e afecções especificadas complicando a gravidez, o parto e o puerpério</t>
  </si>
  <si>
    <t>P000</t>
  </si>
  <si>
    <t>Feto e recém-nascido afetados por transtornos maternos hipertensivos</t>
  </si>
  <si>
    <t>P001</t>
  </si>
  <si>
    <t>Feto e recém-nascido afetados por doenças maternas renais e das vias urinárias</t>
  </si>
  <si>
    <t>P002</t>
  </si>
  <si>
    <t>Feto e recém-nascido afetados por doenças infecciosas e parasitárias da mãe</t>
  </si>
  <si>
    <t>P003</t>
  </si>
  <si>
    <t>Feto e recém-nascido afetados por outras doenças circulatórias e respiratórias maternas</t>
  </si>
  <si>
    <t>P004</t>
  </si>
  <si>
    <t>Feto e recém-nascido afetados por transtornos nutricionais maternos</t>
  </si>
  <si>
    <t>P005</t>
  </si>
  <si>
    <t>Feto e recém-nascido afetados por traumatismo materno</t>
  </si>
  <si>
    <t>P006</t>
  </si>
  <si>
    <t>Feto e recém-nascido afetados por intervenção cirúrgica na mãe</t>
  </si>
  <si>
    <t>P007</t>
  </si>
  <si>
    <t>Feto e recém-nascido afetados por outros procedimentos médicos na mãe, não classificados em outra parte</t>
  </si>
  <si>
    <t>P008</t>
  </si>
  <si>
    <t>Feto e recém-nascido afetados por outras afecções maternas</t>
  </si>
  <si>
    <t>P009</t>
  </si>
  <si>
    <t>Feto e recém-nascido afetados por afecção materna não especificada</t>
  </si>
  <si>
    <t>P010</t>
  </si>
  <si>
    <t>Feto e recém-nascido afetados por incompetência do colo uterino</t>
  </si>
  <si>
    <t>P011</t>
  </si>
  <si>
    <t>Feto e recém-nascido afetados por ruptura prematura das membranas</t>
  </si>
  <si>
    <t>P012</t>
  </si>
  <si>
    <t>Feto e recém-nascido afetados por oligohidrâmnio</t>
  </si>
  <si>
    <t>P013</t>
  </si>
  <si>
    <t>Feto e recém-nascido afetados por polihidrâmnio</t>
  </si>
  <si>
    <t>P014</t>
  </si>
  <si>
    <t>Feto e recém-nascido afetados por gravidez ectópica</t>
  </si>
  <si>
    <t>P015</t>
  </si>
  <si>
    <t>Feto e recém-nascido afetados por gravidez múltipla</t>
  </si>
  <si>
    <t>P016</t>
  </si>
  <si>
    <t>Feto e recém-nascido afetados por morte materna</t>
  </si>
  <si>
    <t>P017</t>
  </si>
  <si>
    <t>Feto e recém-nascido afetados por apresentação anormal antes do trabalho de parto</t>
  </si>
  <si>
    <t>P018</t>
  </si>
  <si>
    <t>Feto e recém-nascido afetados por outras complicações maternas da gravidez</t>
  </si>
  <si>
    <t>P019</t>
  </si>
  <si>
    <t>Feto e recém-nascido afetados por afecções maternas da gravidez, não especificadas</t>
  </si>
  <si>
    <t>P020</t>
  </si>
  <si>
    <t>Feto e recém-nascido afetados por placenta prévia</t>
  </si>
  <si>
    <t>P021</t>
  </si>
  <si>
    <t>Feto e recém-nascido afetados por outras formas de descolamento da placenta e hemorragia</t>
  </si>
  <si>
    <t>P022</t>
  </si>
  <si>
    <t>Feto e recém-nascido afetados por outras anormalidades morfológicas e funcionais da placenta e as não especificadas</t>
  </si>
  <si>
    <t>P023</t>
  </si>
  <si>
    <t>Feto e recém-nascido afetados por síndromes de transfusão placentária</t>
  </si>
  <si>
    <t>P024</t>
  </si>
  <si>
    <t>Feto e recém-nascido afetados por prolapso de cordão umbilical</t>
  </si>
  <si>
    <t>P025</t>
  </si>
  <si>
    <t>Feto e recém-nascido afetados por outras compressões do cordão umbilical</t>
  </si>
  <si>
    <t>P026</t>
  </si>
  <si>
    <t>Feto e recém-nascido afetados por outras afecções do cordão umbilical e as não especificadas</t>
  </si>
  <si>
    <t>P027</t>
  </si>
  <si>
    <t>Feto e recém-nascido afetados por corioamnionite</t>
  </si>
  <si>
    <t>P028</t>
  </si>
  <si>
    <t>Feto e recém-nascido afetados por outras anormalidades das membranas</t>
  </si>
  <si>
    <t>P029</t>
  </si>
  <si>
    <t>Feto e recém-nascido afetados por anormalidade não especificada das membranas</t>
  </si>
  <si>
    <t>P030</t>
  </si>
  <si>
    <t>Feto e recém-nascido afetados por parto e extração pélvicas</t>
  </si>
  <si>
    <t>P031</t>
  </si>
  <si>
    <t>Feto e recém-nascido afetados por outras apresentações anormais, má-posições e desproporções durante o trabalho de parto e o parto</t>
  </si>
  <si>
    <t>P032</t>
  </si>
  <si>
    <t>Feto e recém-nascido afetados por parto por fórceps</t>
  </si>
  <si>
    <t>P033</t>
  </si>
  <si>
    <t>Feto e recém-nascido afetados por parto por vácuo-extrator [ventosa]</t>
  </si>
  <si>
    <t>P034</t>
  </si>
  <si>
    <t>Feto e recém-nascido afetados por parto por cesariana</t>
  </si>
  <si>
    <t>P035</t>
  </si>
  <si>
    <t>Feto e recém-nascido afetados por parto precipitado</t>
  </si>
  <si>
    <t>P036</t>
  </si>
  <si>
    <t>Feto e recém-nascido afetados por contrações uterinas anormais</t>
  </si>
  <si>
    <t>P038</t>
  </si>
  <si>
    <t>Feto e recém-nascido afetados por outras complicações especificadas do trabalho de parto e do parto</t>
  </si>
  <si>
    <t>P039</t>
  </si>
  <si>
    <t>Feto e recém-nascido afetados por complicações não especificadas do trabalho de parto e do parto</t>
  </si>
  <si>
    <t>P040</t>
  </si>
  <si>
    <t>Feto e recém-nascido afetados por anestesia e analgesia materna durante a gravidez, trabalho de parto e parto</t>
  </si>
  <si>
    <t>P041</t>
  </si>
  <si>
    <t>Feto e recém-nascido afetados por outros medicamentos utilizados pela mãe</t>
  </si>
  <si>
    <t>P042</t>
  </si>
  <si>
    <t>Feto e recém-nascido afetados pelo uso de fumo pela mãe</t>
  </si>
  <si>
    <t>P043</t>
  </si>
  <si>
    <t>Feto e recém-nascido afetados pelo uso de álcool pela mãe</t>
  </si>
  <si>
    <t>P044</t>
  </si>
  <si>
    <t>Feto e recém-nascido afetados pelo uso de drogas que causam dependência pela mãe</t>
  </si>
  <si>
    <t>P045</t>
  </si>
  <si>
    <t>Feto e recém-nascido afetados por uso materno de substâncias químicas dos alimentos</t>
  </si>
  <si>
    <t>P046</t>
  </si>
  <si>
    <t>Feto e recém-nascido afetados pela exposição da mãe a substâncias químicas do meio ambiente</t>
  </si>
  <si>
    <t>P048</t>
  </si>
  <si>
    <t>Feto e recém-nascido afetados por outras influências nocivas maternas</t>
  </si>
  <si>
    <t>P049</t>
  </si>
  <si>
    <t>Feto e recém-nascido afetados por influências nocivas maternas não especificadas</t>
  </si>
  <si>
    <t>P050</t>
  </si>
  <si>
    <t>Recém-nascido de baixo peso para a idade gestacional</t>
  </si>
  <si>
    <t>P051</t>
  </si>
  <si>
    <t>Pequeno para a idade gestacional</t>
  </si>
  <si>
    <t>P052</t>
  </si>
  <si>
    <t>Desnutrição fetal sem menção de peso e comprimento baixos para a idade gestacional</t>
  </si>
  <si>
    <t>P059</t>
  </si>
  <si>
    <t>Retardo não especificado do crescimento fetal</t>
  </si>
  <si>
    <t>P070</t>
  </si>
  <si>
    <t>Recém-nascido com peso muito baixo</t>
  </si>
  <si>
    <t>P071</t>
  </si>
  <si>
    <t>Outros recém-nascidos de peso baixo</t>
  </si>
  <si>
    <t>P072</t>
  </si>
  <si>
    <t>Imaturidade extrema</t>
  </si>
  <si>
    <t>P073</t>
  </si>
  <si>
    <t>Outros recém-nascidos de pré-termo</t>
  </si>
  <si>
    <t>P080</t>
  </si>
  <si>
    <t>Recém-nascido de tamanho excessivamente grande</t>
  </si>
  <si>
    <t>P081</t>
  </si>
  <si>
    <t>Outros recém-nascidos grandes para a idade gestacional</t>
  </si>
  <si>
    <t>P082</t>
  </si>
  <si>
    <t>Recém-nascido pós-termo, não-grande para a idade gestacional</t>
  </si>
  <si>
    <t>P100</t>
  </si>
  <si>
    <t>Hemorragia subdural devida a traumatismo de parto</t>
  </si>
  <si>
    <t>P101</t>
  </si>
  <si>
    <t>Hemorragia cerebral devida a traumatismo de parto</t>
  </si>
  <si>
    <t>P102</t>
  </si>
  <si>
    <t>Hemorragia intraventricular devida a traumatismo de parto</t>
  </si>
  <si>
    <t>P103</t>
  </si>
  <si>
    <t>Hemorragia subaracnoídea devida a traumatismo de parto</t>
  </si>
  <si>
    <t>P104</t>
  </si>
  <si>
    <t>Ruptura tentorial devida a traumatismo de parto</t>
  </si>
  <si>
    <t>P108</t>
  </si>
  <si>
    <t>Outras lacerações e hemorragias intracranianas devidas a traumatismo de parto</t>
  </si>
  <si>
    <t>P109</t>
  </si>
  <si>
    <t>Laceração e hemorragia intracranianas não especificadas devidas a traumatismo de parto</t>
  </si>
  <si>
    <t>P110</t>
  </si>
  <si>
    <t>Edema cerebral devido a traumatismo de parto</t>
  </si>
  <si>
    <t>P111</t>
  </si>
  <si>
    <t>Outras lesões cerebrais especificadas devidas a traumatismo de parto</t>
  </si>
  <si>
    <t>P112</t>
  </si>
  <si>
    <t>Lesão cerebral não especificada devida a traumatismo de parto</t>
  </si>
  <si>
    <t>P113</t>
  </si>
  <si>
    <t>Traumatismo de parto do nervo facial</t>
  </si>
  <si>
    <t>P114</t>
  </si>
  <si>
    <t>Traumatismo de parto de outros nervos cranianos</t>
  </si>
  <si>
    <t>P115</t>
  </si>
  <si>
    <t>Traumatismo de parto da coluna e da medula espinhal</t>
  </si>
  <si>
    <t>P119</t>
  </si>
  <si>
    <t>Traumatismo de parto não especificado do sistema nervoso central</t>
  </si>
  <si>
    <t>P120</t>
  </si>
  <si>
    <t>Céfalo-hematoma devido a traumatismo de parto</t>
  </si>
  <si>
    <t>P121</t>
  </si>
  <si>
    <t>Chignon devido a traumatismo de parto</t>
  </si>
  <si>
    <t>P122</t>
  </si>
  <si>
    <t>Hemorragia subaponeurótica epicraniana devida a traumatismo de parto</t>
  </si>
  <si>
    <t>P123</t>
  </si>
  <si>
    <t>Esmagamento do couro cabeludo devido a traumatismo de parto</t>
  </si>
  <si>
    <t>P124</t>
  </si>
  <si>
    <t>Lesão por monitorização do couro cabeludo do recém-nascido</t>
  </si>
  <si>
    <t>P128</t>
  </si>
  <si>
    <t>Outras lesões do couro cabeludo devidas a traumatismo de parto</t>
  </si>
  <si>
    <t>P129</t>
  </si>
  <si>
    <t>Lesão não especificada do couro cabeludo devida a traumatismo de parto</t>
  </si>
  <si>
    <t>P130</t>
  </si>
  <si>
    <t>Fratura de crânio devida a traumatismo de parto</t>
  </si>
  <si>
    <t>P131</t>
  </si>
  <si>
    <t>Outras lesões cranianas devidas a traumatismo de parto</t>
  </si>
  <si>
    <t>P132</t>
  </si>
  <si>
    <t>Lesão do fêmur devida a traumatismo de parto</t>
  </si>
  <si>
    <t>P133</t>
  </si>
  <si>
    <t>Lesão de outros ossos longos devida a traumatismo de parto</t>
  </si>
  <si>
    <t>P134</t>
  </si>
  <si>
    <t>Fratura da clavícula devida a traumatismo de parto</t>
  </si>
  <si>
    <t>P138</t>
  </si>
  <si>
    <t>Lesões de outras partes do esqueleto devidas a traumatismo de parto</t>
  </si>
  <si>
    <t>P139</t>
  </si>
  <si>
    <t>Lesões não especificadas do esqueleto devidas a traumatismo de parto</t>
  </si>
  <si>
    <t>P140</t>
  </si>
  <si>
    <t>Paralisia de Erb devida a traumatismo de parto</t>
  </si>
  <si>
    <t>P141</t>
  </si>
  <si>
    <t>Paralisia de Klumpke devida a traumatismo de parto</t>
  </si>
  <si>
    <t>P142</t>
  </si>
  <si>
    <t>Paralisia do nervo frênico devida a traumatismo de parto</t>
  </si>
  <si>
    <t>P143</t>
  </si>
  <si>
    <t>Outras lesões do plexo braquial devidas a traumatismo de parto</t>
  </si>
  <si>
    <t>P148</t>
  </si>
  <si>
    <t>Outras lesões de outras partes do sistema nervoso periférico devidas a traumatismo de parto</t>
  </si>
  <si>
    <t>P149</t>
  </si>
  <si>
    <t>Lesão não especificada do sistema nervoso periférico devida a traumatismo de parto</t>
  </si>
  <si>
    <t>P150</t>
  </si>
  <si>
    <t>Lesão do fígado devida a traumatismo de parto</t>
  </si>
  <si>
    <t>P151</t>
  </si>
  <si>
    <t>Lesão do baço devida a traumatismo de parto</t>
  </si>
  <si>
    <t>P152</t>
  </si>
  <si>
    <t>Lesão do esternomastóide devida a traumatismo de parto</t>
  </si>
  <si>
    <t>P153</t>
  </si>
  <si>
    <t>Lesão dos olhos devida a traumatismo de parto</t>
  </si>
  <si>
    <t>P154</t>
  </si>
  <si>
    <t>Lesão da face ao nascer</t>
  </si>
  <si>
    <t>P155</t>
  </si>
  <si>
    <t>Lesão dos órgãos genitais externos, devida a traumatismo de parto</t>
  </si>
  <si>
    <t>P156</t>
  </si>
  <si>
    <t>Necrose de gordura subcutânea devida a traumatismo de parto</t>
  </si>
  <si>
    <t>P158</t>
  </si>
  <si>
    <t>Outros traumatismos de parto especificados</t>
  </si>
  <si>
    <t>P159</t>
  </si>
  <si>
    <t>Traumatismo de parto não especificado</t>
  </si>
  <si>
    <t>P200</t>
  </si>
  <si>
    <t>Hipóxia intra-uterina diagnosticada antes do início do trabalho de parto</t>
  </si>
  <si>
    <t>P201</t>
  </si>
  <si>
    <t>Hipóxia intra-uterina diagnosticada durante o trabalho de parto e o parto</t>
  </si>
  <si>
    <t>P209</t>
  </si>
  <si>
    <t>Hipóxia intra-uterina não especificada</t>
  </si>
  <si>
    <t>P210</t>
  </si>
  <si>
    <t>Asfixia grave ao nascer</t>
  </si>
  <si>
    <t>P211</t>
  </si>
  <si>
    <t>Asfixia leve ou moderada ao nascer</t>
  </si>
  <si>
    <t>P219</t>
  </si>
  <si>
    <t>Asfixia ao nascer, não especificada</t>
  </si>
  <si>
    <t>P220</t>
  </si>
  <si>
    <t>Síndrome da angústia respiratória do recém-nascido</t>
  </si>
  <si>
    <t>P221</t>
  </si>
  <si>
    <t>Taquipnéia transitória do recém-nascido</t>
  </si>
  <si>
    <t>P228</t>
  </si>
  <si>
    <t>Outros desconfortos respiratórios do recém-nascido</t>
  </si>
  <si>
    <t>P229</t>
  </si>
  <si>
    <t>Desconforto respiratório não especificado do recém-nascido</t>
  </si>
  <si>
    <t>P230</t>
  </si>
  <si>
    <t>Pneumonia congênita devida a agente viral</t>
  </si>
  <si>
    <t>P231</t>
  </si>
  <si>
    <t>Pneumonia congênita devida a Clamídia</t>
  </si>
  <si>
    <t>P232</t>
  </si>
  <si>
    <t>Pneumonia congênita devida a estafilococo</t>
  </si>
  <si>
    <t>P233</t>
  </si>
  <si>
    <t>Pneumonia congênita devida a estreptococo do grupo B</t>
  </si>
  <si>
    <t>P234</t>
  </si>
  <si>
    <t>Pneumonia congênita devida a Escherichia coli</t>
  </si>
  <si>
    <t>P235</t>
  </si>
  <si>
    <t>Pneumonia congênita devida a Pseudomonas</t>
  </si>
  <si>
    <t>P236</t>
  </si>
  <si>
    <t>Pneumonia congênita devida a outros agentes bacterianos</t>
  </si>
  <si>
    <t>P238</t>
  </si>
  <si>
    <t>Pneumonia congênita devida a outros organismos</t>
  </si>
  <si>
    <t>P239</t>
  </si>
  <si>
    <t>Pneumonia congênita não especificada</t>
  </si>
  <si>
    <t>P240</t>
  </si>
  <si>
    <t>Aspiração neonatal de mecônio</t>
  </si>
  <si>
    <t>P241</t>
  </si>
  <si>
    <t>Aspiração neonatal de líquido amniótico e muco</t>
  </si>
  <si>
    <t>P242</t>
  </si>
  <si>
    <t>Aspiração neonatal de sangue</t>
  </si>
  <si>
    <t>P243</t>
  </si>
  <si>
    <t>Aspiração neonatal de leite e alimento regurgitados</t>
  </si>
  <si>
    <t>P248</t>
  </si>
  <si>
    <t>Outras síndromes de aspiração neonatais</t>
  </si>
  <si>
    <t>P249</t>
  </si>
  <si>
    <t>Síndrome de aspiração neonatal não especificada</t>
  </si>
  <si>
    <t>P250</t>
  </si>
  <si>
    <t>Enfisema intersticial originado no período perinatal</t>
  </si>
  <si>
    <t>P251</t>
  </si>
  <si>
    <t>Pneumotórax originado no período perinatal</t>
  </si>
  <si>
    <t>P252</t>
  </si>
  <si>
    <t>Pneumomediastino originado no período perinatal</t>
  </si>
  <si>
    <t>P253</t>
  </si>
  <si>
    <t>Pneumopericárdio originado no período perinatal</t>
  </si>
  <si>
    <t>P258</t>
  </si>
  <si>
    <t>Outras afecções relacionadas com o enfisema intersticial originadas no período perinatal</t>
  </si>
  <si>
    <t>P260</t>
  </si>
  <si>
    <t>Hemorragia traqueobrônquica originada no período perinatal</t>
  </si>
  <si>
    <t>P261</t>
  </si>
  <si>
    <t>Hemorragia pulmonar maciça originada no período perinatal</t>
  </si>
  <si>
    <t>P268</t>
  </si>
  <si>
    <t>Outras hemorragias pulmonares originadas no período perinatal</t>
  </si>
  <si>
    <t>P269</t>
  </si>
  <si>
    <t>Hemorragia pulmonar não especificada originada no período perinatal</t>
  </si>
  <si>
    <t>P270</t>
  </si>
  <si>
    <t>Síndrome de Wilson-Mikity</t>
  </si>
  <si>
    <t>P271</t>
  </si>
  <si>
    <t>Displasia broncopulmonar originada no período perinatal</t>
  </si>
  <si>
    <t>P278</t>
  </si>
  <si>
    <t>Outras doenças respiratórias crônicas originadas no período perinatal</t>
  </si>
  <si>
    <t>P279</t>
  </si>
  <si>
    <t>Doença respiratória crônica não especificada originada no período perinatal</t>
  </si>
  <si>
    <t>P280</t>
  </si>
  <si>
    <t>Atelectasia primária do recém-nascido</t>
  </si>
  <si>
    <t>P281</t>
  </si>
  <si>
    <t>Outras atelectasias do recém-nascido e as não especificadas</t>
  </si>
  <si>
    <t>P282</t>
  </si>
  <si>
    <t>Crises cianóticas do recém-nascido</t>
  </si>
  <si>
    <t>P283</t>
  </si>
  <si>
    <t>Apnéia primária do sono do recém-nascido</t>
  </si>
  <si>
    <t>P284</t>
  </si>
  <si>
    <t>Outras apnéias do recém-nascido</t>
  </si>
  <si>
    <t>P285</t>
  </si>
  <si>
    <t>Insuficiência respiratória do recém-nascido</t>
  </si>
  <si>
    <t>P288</t>
  </si>
  <si>
    <t>Outras afecções respiratórias especificadas do recém-nascido</t>
  </si>
  <si>
    <t>P289</t>
  </si>
  <si>
    <t>Afecção respiratória do recém-nascido, não especificada</t>
  </si>
  <si>
    <t>P290</t>
  </si>
  <si>
    <t>Insuficiência cardíaca neonatal</t>
  </si>
  <si>
    <t>P291</t>
  </si>
  <si>
    <t>Disritmia cardíaca neonatal</t>
  </si>
  <si>
    <t>P292</t>
  </si>
  <si>
    <t>Hipertensão neonatal</t>
  </si>
  <si>
    <t>P293</t>
  </si>
  <si>
    <t>Persistência da circulação fetal</t>
  </si>
  <si>
    <t>P294</t>
  </si>
  <si>
    <t>Isquemia miocárdica transitória do recém-nascido</t>
  </si>
  <si>
    <t>P298</t>
  </si>
  <si>
    <t>Outros transtornos cardiovasculares originados no período perinatal</t>
  </si>
  <si>
    <t>P299</t>
  </si>
  <si>
    <t>Transtornos cardiovasculares não especificados originados no período perinatal</t>
  </si>
  <si>
    <t>P350</t>
  </si>
  <si>
    <t>Síndrome da rubéola congênita</t>
  </si>
  <si>
    <t>P351</t>
  </si>
  <si>
    <t>Infecção congênita por citomegalovirus</t>
  </si>
  <si>
    <t>P352</t>
  </si>
  <si>
    <t>Infecção congênita por vírus do herpes [simples]</t>
  </si>
  <si>
    <t>P353</t>
  </si>
  <si>
    <t>Hepatite viral congênita</t>
  </si>
  <si>
    <t>P358</t>
  </si>
  <si>
    <t>Outras doenças virais congênitas</t>
  </si>
  <si>
    <t>P359</t>
  </si>
  <si>
    <t>Doença viral congênita não especificada</t>
  </si>
  <si>
    <t>P360</t>
  </si>
  <si>
    <t>Septicemia do recém-nascido devida a estreptococo do grupo B</t>
  </si>
  <si>
    <t>P361</t>
  </si>
  <si>
    <t>Septicemia do recém-nascido devida a outros estreptococos e aos não especificados</t>
  </si>
  <si>
    <t>P362</t>
  </si>
  <si>
    <t>Septicemia do recém-nascido devida ao Stafilococcus aureus</t>
  </si>
  <si>
    <t>P363</t>
  </si>
  <si>
    <t>Septicemia do recém-nascido devida a outros estafilococos e aos não especificados</t>
  </si>
  <si>
    <t>P364</t>
  </si>
  <si>
    <t>Septicemia do recém-nascido devida a Escherichia coli</t>
  </si>
  <si>
    <t>P365</t>
  </si>
  <si>
    <t>Septicemia do recém-nascido devida a anaeróbios</t>
  </si>
  <si>
    <t>P368</t>
  </si>
  <si>
    <t>Outras septicemias bacterianas do recém-nascido</t>
  </si>
  <si>
    <t>P369</t>
  </si>
  <si>
    <t>Septicemia bacteriana não especificada do recém-nascido</t>
  </si>
  <si>
    <t>P370</t>
  </si>
  <si>
    <t>Tuberculose congênita</t>
  </si>
  <si>
    <t>P371</t>
  </si>
  <si>
    <t>Toxoplasmose congênita</t>
  </si>
  <si>
    <t>P372</t>
  </si>
  <si>
    <t>Listeriose neonatal (disseminada)</t>
  </si>
  <si>
    <t>P373</t>
  </si>
  <si>
    <t>Malária falciparum congênita</t>
  </si>
  <si>
    <t>P374</t>
  </si>
  <si>
    <t>Outras malárias congênitas</t>
  </si>
  <si>
    <t>P375</t>
  </si>
  <si>
    <t>Candidíase neonatal</t>
  </si>
  <si>
    <t>P378</t>
  </si>
  <si>
    <t>Outras doenças infecciosas e parasitárias congênitas especificadas</t>
  </si>
  <si>
    <t>P379</t>
  </si>
  <si>
    <t>Doença infecciosa ou parasitária congênita não especificada</t>
  </si>
  <si>
    <t>P38</t>
  </si>
  <si>
    <t>Onfalite do recém-nascido com ou sem hemorragia leve</t>
  </si>
  <si>
    <t>P390</t>
  </si>
  <si>
    <t>Mastite infecciosa neonatal</t>
  </si>
  <si>
    <t>P391</t>
  </si>
  <si>
    <t>Conjuntivite e dacriocistite neonatais</t>
  </si>
  <si>
    <t>P392</t>
  </si>
  <si>
    <t>Infecção intra-amniótica do feto não classificada em outra parte</t>
  </si>
  <si>
    <t>P393</t>
  </si>
  <si>
    <t>Infecção neonatal do trato urinário</t>
  </si>
  <si>
    <t>P394</t>
  </si>
  <si>
    <t>Infecção neonatal da pele</t>
  </si>
  <si>
    <t>P398</t>
  </si>
  <si>
    <t>Outras infecções especificadas próprias do período perinatal</t>
  </si>
  <si>
    <t>P399</t>
  </si>
  <si>
    <t>Infecção própria do período perinatal não especificada</t>
  </si>
  <si>
    <t>P500</t>
  </si>
  <si>
    <t>Perda sangüínea fetal devida a vasa prévia</t>
  </si>
  <si>
    <t>P501</t>
  </si>
  <si>
    <t>Perda sangüínea fetal por ruptura do cordão</t>
  </si>
  <si>
    <t>P502</t>
  </si>
  <si>
    <t>Perda sangüínea fetal originada da placenta</t>
  </si>
  <si>
    <t>P503</t>
  </si>
  <si>
    <t>Hemorragia para a circulação do outro gêmeo</t>
  </si>
  <si>
    <t>P504</t>
  </si>
  <si>
    <t>Hemorragia para a circulação materna</t>
  </si>
  <si>
    <t>P505</t>
  </si>
  <si>
    <t>Perda sangüínea devido a secção do cordão umbilical do outro gemelar</t>
  </si>
  <si>
    <t>P508</t>
  </si>
  <si>
    <t>Outras perdas sangüíneas fetais</t>
  </si>
  <si>
    <t>P509</t>
  </si>
  <si>
    <t>Perda sangüínea fetal não especificada</t>
  </si>
  <si>
    <t>P510</t>
  </si>
  <si>
    <t>Hemorragia umbilical maciça do recém-nascido</t>
  </si>
  <si>
    <t>P518</t>
  </si>
  <si>
    <t>Outras hemorragias umbilicais do recém-nascido</t>
  </si>
  <si>
    <t>P519</t>
  </si>
  <si>
    <t>Hemorragia umbilical do recém-nascido, não especificada</t>
  </si>
  <si>
    <t>P520</t>
  </si>
  <si>
    <t>Hemorragia intraventricular (não-traumática) grau 1, do feto e do recém-nascido</t>
  </si>
  <si>
    <t>P521</t>
  </si>
  <si>
    <t>Hemorragia intraventricular (não-traumática) grau 2, do feto e do recém-nascido</t>
  </si>
  <si>
    <t>P522</t>
  </si>
  <si>
    <t>Hemorragia intraventricular (não-traumática) grau 3, do feto e do recém-nascido</t>
  </si>
  <si>
    <t>P523</t>
  </si>
  <si>
    <t>Hemorragia intraventricular (não-traumática) não especificada, do feto ou do recém-nascido</t>
  </si>
  <si>
    <t>P524</t>
  </si>
  <si>
    <t>Hemorragia intracerebral (não-traumática) do feto e do recém-nascido</t>
  </si>
  <si>
    <t>P525</t>
  </si>
  <si>
    <t>Hemorragia subaracnoídea (não-traumática) do feto e do recém-nascido</t>
  </si>
  <si>
    <t>P526</t>
  </si>
  <si>
    <t>Hemorragia cerebelar (não-traumática) e da fossa posterior do feto ou recém-nascido</t>
  </si>
  <si>
    <t>P528</t>
  </si>
  <si>
    <t>Outras hemorragias intracranianas (não-traumáticas) do feto e do recém-nascido</t>
  </si>
  <si>
    <t>P529</t>
  </si>
  <si>
    <t>Hemorragia intracraniana (não-traumática) do feto e do recém-nascido, não especificada</t>
  </si>
  <si>
    <t>P53</t>
  </si>
  <si>
    <t>Doença hemorrágica do feto e do recém-nascido</t>
  </si>
  <si>
    <t>P540</t>
  </si>
  <si>
    <t>Hematêmese neonatal</t>
  </si>
  <si>
    <t>P541</t>
  </si>
  <si>
    <t>Melena neonatal</t>
  </si>
  <si>
    <t>P542</t>
  </si>
  <si>
    <t>Hemorragia retal neonatal</t>
  </si>
  <si>
    <t>P543</t>
  </si>
  <si>
    <t>Outras hemorragias gastrointestinais do período neonatal</t>
  </si>
  <si>
    <t>P544</t>
  </si>
  <si>
    <t>Hemorragia supra-renal neonatal</t>
  </si>
  <si>
    <t>P545</t>
  </si>
  <si>
    <t>Hemorragia cutânea neonatal</t>
  </si>
  <si>
    <t>P546</t>
  </si>
  <si>
    <t>Hemorragia vaginal neonatal</t>
  </si>
  <si>
    <t>P548</t>
  </si>
  <si>
    <t>Outras hemorragias fetais e neonatais especificadas</t>
  </si>
  <si>
    <t>P549</t>
  </si>
  <si>
    <t>Hemorragia fetal e neonatal não especificada</t>
  </si>
  <si>
    <t>P550</t>
  </si>
  <si>
    <t>Isoimunização Rh do feto e do recém-nascido</t>
  </si>
  <si>
    <t>P551</t>
  </si>
  <si>
    <t>Isoimunização ABO do feto e do recém-nascido</t>
  </si>
  <si>
    <t>P558</t>
  </si>
  <si>
    <t>Outras doenças hemolíticas do feto e do recém-nascido</t>
  </si>
  <si>
    <t>P559</t>
  </si>
  <si>
    <t>Doença hemolítica não especificada do feto e do recém-nascido</t>
  </si>
  <si>
    <t>P560</t>
  </si>
  <si>
    <t>Hidropsia fetal devida à isoimunização</t>
  </si>
  <si>
    <t>P569</t>
  </si>
  <si>
    <t>Hidropsia fetal devida a outras doenças hemolíticas e às não especificadas</t>
  </si>
  <si>
    <t>P570</t>
  </si>
  <si>
    <t>Kernicterus devido à isoimunização</t>
  </si>
  <si>
    <t>P578</t>
  </si>
  <si>
    <t>Outros kernicterus especificados</t>
  </si>
  <si>
    <t>P579</t>
  </si>
  <si>
    <t>Kernicterus não especificado</t>
  </si>
  <si>
    <t>P580</t>
  </si>
  <si>
    <t>Icterícia neonatal devida a contusões</t>
  </si>
  <si>
    <t>P581</t>
  </si>
  <si>
    <t>Icterícia neonatal devida a sangramento</t>
  </si>
  <si>
    <t>P582</t>
  </si>
  <si>
    <t>Icterícia neonatal devida a infecção</t>
  </si>
  <si>
    <t>P583</t>
  </si>
  <si>
    <t>Icterícia neonatal devida a policitemia</t>
  </si>
  <si>
    <t>P584</t>
  </si>
  <si>
    <t>Icterícia neonatal devida a drogas ou toxinas transmitidas pela mãe ou administradas ao recém-nascido</t>
  </si>
  <si>
    <t>P585</t>
  </si>
  <si>
    <t>Icterícia neonatal devida à deglutação de sangue materno</t>
  </si>
  <si>
    <t>P588</t>
  </si>
  <si>
    <t>Icterícia neonatal devida a outras hemólises excessivas especificadas</t>
  </si>
  <si>
    <t>P589</t>
  </si>
  <si>
    <t>Icterícia neonatal devida a hemólise excessiva não especificada</t>
  </si>
  <si>
    <t>P590</t>
  </si>
  <si>
    <t>Icterícia neonatal associada ao parto prematuro</t>
  </si>
  <si>
    <t>P591</t>
  </si>
  <si>
    <t>Síndrome da bile espessa</t>
  </si>
  <si>
    <t>P592</t>
  </si>
  <si>
    <t>Icterícia neonatal de outras lesões hepatocelulares e das não especificadas</t>
  </si>
  <si>
    <t>P593</t>
  </si>
  <si>
    <t>Icterícia neonatal devida a inibidores do leite materno</t>
  </si>
  <si>
    <t>P598</t>
  </si>
  <si>
    <t>Icterícia neonatal devida a outras causas especificadas</t>
  </si>
  <si>
    <t>P599</t>
  </si>
  <si>
    <t>Icterícia neonatal não especificada</t>
  </si>
  <si>
    <t>P60</t>
  </si>
  <si>
    <t>Coagulação intravascular disseminada do feto e do recém-nascido</t>
  </si>
  <si>
    <t>P610</t>
  </si>
  <si>
    <t>Trombocitopenia transitória neonatal</t>
  </si>
  <si>
    <t>P611</t>
  </si>
  <si>
    <t>Policitemia neonatal</t>
  </si>
  <si>
    <t>P612</t>
  </si>
  <si>
    <t>Anemia da prematuridade</t>
  </si>
  <si>
    <t>P613</t>
  </si>
  <si>
    <t>Anemia congênita por perda sangüínea fetal</t>
  </si>
  <si>
    <t>P614</t>
  </si>
  <si>
    <t>Outras anemias congênitas não classificada em outra parte</t>
  </si>
  <si>
    <t>P615</t>
  </si>
  <si>
    <t>Neutropenia transitória neonatal</t>
  </si>
  <si>
    <t>P616</t>
  </si>
  <si>
    <t>Outros transtornos transitórios de coagulação do período neonatal</t>
  </si>
  <si>
    <t>P618</t>
  </si>
  <si>
    <t>Outros transtornos hematológicos perinatais especificados</t>
  </si>
  <si>
    <t>P619</t>
  </si>
  <si>
    <t>Transtorno hematológico perinatal não especificado</t>
  </si>
  <si>
    <t>P700</t>
  </si>
  <si>
    <t>Síndrome do filho de mãe com diabetes gestacional</t>
  </si>
  <si>
    <t>P701</t>
  </si>
  <si>
    <t>Síndrome do filho de mãe diabética</t>
  </si>
  <si>
    <t>P702</t>
  </si>
  <si>
    <t>Diabetes mellitus neonatal</t>
  </si>
  <si>
    <t>P703</t>
  </si>
  <si>
    <t>Hipoglicemia neonatal iatrogênica</t>
  </si>
  <si>
    <t>P704</t>
  </si>
  <si>
    <t>Outras hipoglicemias neonatais</t>
  </si>
  <si>
    <t>P708</t>
  </si>
  <si>
    <t>Outros transtornos transitórios do metabolismo dos carboidratos do feto e do recém-nascido</t>
  </si>
  <si>
    <t>P709</t>
  </si>
  <si>
    <t>Transtorno transitório não especificado do metabolismo dos carboidratos do feto e do recém-nascido</t>
  </si>
  <si>
    <t>P710</t>
  </si>
  <si>
    <t>Hipocalcemia do recém-nascido pelo uso de leite de vaca</t>
  </si>
  <si>
    <t>P711</t>
  </si>
  <si>
    <t>Outras hipocalcemias neonatais</t>
  </si>
  <si>
    <t>P712</t>
  </si>
  <si>
    <t>Hipomagnesemia neonatal</t>
  </si>
  <si>
    <t>P713</t>
  </si>
  <si>
    <t>Tetania neonatal sem deficiência de cálcio ou magnésio</t>
  </si>
  <si>
    <t>P714</t>
  </si>
  <si>
    <t>Hipoparatiroidismo neonatal transitório</t>
  </si>
  <si>
    <t>P718</t>
  </si>
  <si>
    <t>Outros transtornos transitórios do metabolismo do cálcio e do magnésio do período neonatal</t>
  </si>
  <si>
    <t>P719</t>
  </si>
  <si>
    <t>Transtornos transitórios não especificados do metabolismo do cálcio e do magnésio do período neonatal</t>
  </si>
  <si>
    <t>P720</t>
  </si>
  <si>
    <t>Bócio neonatal, não classificado em outra parte</t>
  </si>
  <si>
    <t>P721</t>
  </si>
  <si>
    <t>Hipotireoidismo neonatal transitório</t>
  </si>
  <si>
    <t>P722</t>
  </si>
  <si>
    <t>Outros transtornos transitórios da função de tireóide não classificados em outra parte</t>
  </si>
  <si>
    <t>P728</t>
  </si>
  <si>
    <t>Outros transtornos endócrinos transitórios e especificados do período neonatal</t>
  </si>
  <si>
    <t>P729</t>
  </si>
  <si>
    <t>Transtorno endócrino neonatal transitório não especificado</t>
  </si>
  <si>
    <t>P741</t>
  </si>
  <si>
    <t>Desidratação do recém-nascido</t>
  </si>
  <si>
    <t>P742</t>
  </si>
  <si>
    <t>Distúrbios do equilíbrio de sódio do recém-nascido</t>
  </si>
  <si>
    <t>P743</t>
  </si>
  <si>
    <t>Distúrbios do equilíbrio de potássio do recém-nascido</t>
  </si>
  <si>
    <t>P744</t>
  </si>
  <si>
    <t>Outros distúrbios eletrolíticos transitórios do recém-nascido</t>
  </si>
  <si>
    <t>P745</t>
  </si>
  <si>
    <t>Tirosinemia transitória do recém-nascido</t>
  </si>
  <si>
    <t>P748</t>
  </si>
  <si>
    <t>Outros distúrbios metabólicos transitórios do recém-nascido</t>
  </si>
  <si>
    <t>P749</t>
  </si>
  <si>
    <t>Distúrbio metabólico transitório não especificado do recém-nascido</t>
  </si>
  <si>
    <t>P75</t>
  </si>
  <si>
    <t>Íleo meconial</t>
  </si>
  <si>
    <t>P760</t>
  </si>
  <si>
    <t>Síndrome da "rolha de mecônio"</t>
  </si>
  <si>
    <t>P761</t>
  </si>
  <si>
    <t>Íleo transitório do recém-nascido</t>
  </si>
  <si>
    <t>P762</t>
  </si>
  <si>
    <t>Obstrução intestinal devido a leite espesso</t>
  </si>
  <si>
    <t>P768</t>
  </si>
  <si>
    <t>Outras obstruções intestinais especificadas do recém-nascido</t>
  </si>
  <si>
    <t>P769</t>
  </si>
  <si>
    <t>Obstrução intestinal não especificada do recém-nascido</t>
  </si>
  <si>
    <t>P77</t>
  </si>
  <si>
    <t>Enterocolite necrotizante do feto e do recém-nascido</t>
  </si>
  <si>
    <t>P780</t>
  </si>
  <si>
    <t>Perfuração intestinal no período perinatal</t>
  </si>
  <si>
    <t>P781</t>
  </si>
  <si>
    <t>Outras peritonites neonatais</t>
  </si>
  <si>
    <t>P782</t>
  </si>
  <si>
    <t>Hematemese e melena devidas a deglutição de sangue materno</t>
  </si>
  <si>
    <t>P783</t>
  </si>
  <si>
    <t>Diarréia neonatal não-infecciosa</t>
  </si>
  <si>
    <t>P788</t>
  </si>
  <si>
    <t>Outros transtornos perinatais especificados do aparelho digestivo</t>
  </si>
  <si>
    <t>P789</t>
  </si>
  <si>
    <t>Transtorno perinatal não especificado do aparelho digestivo</t>
  </si>
  <si>
    <t>P800</t>
  </si>
  <si>
    <t>Síndrome de lesão pelo frio</t>
  </si>
  <si>
    <t>P808</t>
  </si>
  <si>
    <t>Outras hipotermias do recém-nascido</t>
  </si>
  <si>
    <t>P809</t>
  </si>
  <si>
    <t>Hipotermia não especificada do recém-nascido</t>
  </si>
  <si>
    <t>P810</t>
  </si>
  <si>
    <t>Hipertermia ambiental do recém-nascido</t>
  </si>
  <si>
    <t>P818</t>
  </si>
  <si>
    <t>Outros distúrbios especificados da regulação térmica do recém-nascido</t>
  </si>
  <si>
    <t>P819</t>
  </si>
  <si>
    <t>Distúrbio não especificado da regulação térmica do recém-nascido</t>
  </si>
  <si>
    <t>P830</t>
  </si>
  <si>
    <t>Esclerema neonatal</t>
  </si>
  <si>
    <t>P831</t>
  </si>
  <si>
    <t>Eritema tóxico neonatal</t>
  </si>
  <si>
    <t>P832</t>
  </si>
  <si>
    <t>Hidropsia fetal não-devida à doença hemolítica</t>
  </si>
  <si>
    <t>P833</t>
  </si>
  <si>
    <t>Outros edemas e os não especificados próprios do feto e do recém-nascido</t>
  </si>
  <si>
    <t>P834</t>
  </si>
  <si>
    <t>Intumescimento mamário do recém-nascido</t>
  </si>
  <si>
    <t>P835</t>
  </si>
  <si>
    <t>Hidrocele congênita</t>
  </si>
  <si>
    <t>P836</t>
  </si>
  <si>
    <t>Pólipo umbilical do recém-nascido</t>
  </si>
  <si>
    <t>P838</t>
  </si>
  <si>
    <t>Outras afecções especificadas do tegumento próprias do feto e do recém-nascido</t>
  </si>
  <si>
    <t>P839</t>
  </si>
  <si>
    <t>Afecção não especificada do tegumento própria do feto e do recém-nascido</t>
  </si>
  <si>
    <t>P90</t>
  </si>
  <si>
    <t>Convulsões do recém-nascido</t>
  </si>
  <si>
    <t>P910</t>
  </si>
  <si>
    <t>Isquemia cerebral neonatal</t>
  </si>
  <si>
    <t>P911</t>
  </si>
  <si>
    <t>Cistos periventriculares adquiridos do recém-nascido</t>
  </si>
  <si>
    <t>P912</t>
  </si>
  <si>
    <t>Leucomalácia cerebral neonatal</t>
  </si>
  <si>
    <t>P913</t>
  </si>
  <si>
    <t>Irritabilidade cerebral neonatal</t>
  </si>
  <si>
    <t>P914</t>
  </si>
  <si>
    <t>Depressão cerebral neonatal</t>
  </si>
  <si>
    <t>P915</t>
  </si>
  <si>
    <t>Coma neonatal</t>
  </si>
  <si>
    <t>P916</t>
  </si>
  <si>
    <t>Encefalopatia hipóxico-isquêmica do recém-nascido</t>
  </si>
  <si>
    <t>P918</t>
  </si>
  <si>
    <t>Outros distúrbios especificados da função cerebral do recém-nascido</t>
  </si>
  <si>
    <t>P919</t>
  </si>
  <si>
    <t>Distúrbio não especificado da função cerebral do recém-nascido</t>
  </si>
  <si>
    <t>P920</t>
  </si>
  <si>
    <t>Vômitos no recém-nascido</t>
  </si>
  <si>
    <t>P921</t>
  </si>
  <si>
    <t>Regurgitação e ruminação no recém-nascido</t>
  </si>
  <si>
    <t>P922</t>
  </si>
  <si>
    <t>Alimentação vagarosa do recém-nascido</t>
  </si>
  <si>
    <t>P923</t>
  </si>
  <si>
    <t>Subalimentação do recém-nascido</t>
  </si>
  <si>
    <t>P924</t>
  </si>
  <si>
    <t>Hiperalimentação do recém-nascido</t>
  </si>
  <si>
    <t>P925</t>
  </si>
  <si>
    <t>Dificuldade neonatal na amamentação no peito</t>
  </si>
  <si>
    <t>P928</t>
  </si>
  <si>
    <t>Outros problemas de alimentação do recém-nascido</t>
  </si>
  <si>
    <t>P929</t>
  </si>
  <si>
    <t>Problema não especificado de alimentação do recém-nascido</t>
  </si>
  <si>
    <t>P93</t>
  </si>
  <si>
    <t>Reações e intoxicações devidas a drogas administradas ao feto e ao recém-nascido</t>
  </si>
  <si>
    <t>P940</t>
  </si>
  <si>
    <t>Miastenia grave neonatal transitória</t>
  </si>
  <si>
    <t>P941</t>
  </si>
  <si>
    <t>Hipertonia congênita</t>
  </si>
  <si>
    <t>P942</t>
  </si>
  <si>
    <t>Hipotonia congênita</t>
  </si>
  <si>
    <t>P948</t>
  </si>
  <si>
    <t>Outros transtornos do tônus muscular do recém-nascido</t>
  </si>
  <si>
    <t>P949</t>
  </si>
  <si>
    <t>Transtorno não especificado do tônus muscular do recém-nascido</t>
  </si>
  <si>
    <t>P95</t>
  </si>
  <si>
    <t>Morte fetal de causa não especificada</t>
  </si>
  <si>
    <t>P960</t>
  </si>
  <si>
    <t>Insuficiência renal congênita</t>
  </si>
  <si>
    <t>P961</t>
  </si>
  <si>
    <t>Sintomas de abstinência neonatal de drogas utilizadas pela mãe</t>
  </si>
  <si>
    <t>P962</t>
  </si>
  <si>
    <t>Sintomas de abstinência do uso de drogas terapêuticas no recém-nascido</t>
  </si>
  <si>
    <t>P963</t>
  </si>
  <si>
    <t>Suturas cranianas amplas no recém-nascido</t>
  </si>
  <si>
    <t>P964</t>
  </si>
  <si>
    <t>Interrupção de gravidez, afetando o feto e recém-nascido</t>
  </si>
  <si>
    <t>P965</t>
  </si>
  <si>
    <t>Complicações de procedimentos intra-uterinos não classificados em outra parte</t>
  </si>
  <si>
    <t>P968</t>
  </si>
  <si>
    <t>Outras afecções especificadas originadas no período perinatal</t>
  </si>
  <si>
    <t>P969</t>
  </si>
  <si>
    <t>Afecções originadas no período perinatal não especificadas</t>
  </si>
  <si>
    <t>Q000</t>
  </si>
  <si>
    <t>Anencefalia</t>
  </si>
  <si>
    <t>Q001</t>
  </si>
  <si>
    <t>Craniorraquisquise</t>
  </si>
  <si>
    <t>Q002</t>
  </si>
  <si>
    <t>Iniencefalia</t>
  </si>
  <si>
    <t>Q010</t>
  </si>
  <si>
    <t>Encefalocele frontal</t>
  </si>
  <si>
    <t>Q011</t>
  </si>
  <si>
    <t>Encefalocele nasofrontal</t>
  </si>
  <si>
    <t>Q012</t>
  </si>
  <si>
    <t>Encefalocele occipital</t>
  </si>
  <si>
    <t>Q018</t>
  </si>
  <si>
    <t>Encefalocele de outras localizações</t>
  </si>
  <si>
    <t>Q019</t>
  </si>
  <si>
    <t>Encefalocele não especificada</t>
  </si>
  <si>
    <t>Q02</t>
  </si>
  <si>
    <t>Microcefalia</t>
  </si>
  <si>
    <t>Q030</t>
  </si>
  <si>
    <t>Malformações do aqueduto de Sylvius</t>
  </si>
  <si>
    <t>Q031</t>
  </si>
  <si>
    <t>Atresia das fendas de Luschka e do forâmen de Magendie</t>
  </si>
  <si>
    <t>Q038</t>
  </si>
  <si>
    <t>Outra hidrocefalia congênita</t>
  </si>
  <si>
    <t>Q039</t>
  </si>
  <si>
    <t>Hidrocefalia congênita não especificada</t>
  </si>
  <si>
    <t>Q040</t>
  </si>
  <si>
    <t>Malformações congênitas do corpo caloso</t>
  </si>
  <si>
    <t>Q041</t>
  </si>
  <si>
    <t>Arrinencefalia</t>
  </si>
  <si>
    <t>Q042</t>
  </si>
  <si>
    <t>Holoprosencefalia</t>
  </si>
  <si>
    <t>Q043</t>
  </si>
  <si>
    <t>Outras deformidades por redução do encéfalo</t>
  </si>
  <si>
    <t>Q044</t>
  </si>
  <si>
    <t>Displasia do septo e das vias ópticas</t>
  </si>
  <si>
    <t>Q045</t>
  </si>
  <si>
    <t>Megalencefalia</t>
  </si>
  <si>
    <t>Q046</t>
  </si>
  <si>
    <t>Cistos cerebrais congênitos</t>
  </si>
  <si>
    <t>Q048</t>
  </si>
  <si>
    <t>Outras malformações congênitas especificadas do encéfalo</t>
  </si>
  <si>
    <t>Q049</t>
  </si>
  <si>
    <t>Malformação congênita não especificada do encéfalo</t>
  </si>
  <si>
    <t>Q050</t>
  </si>
  <si>
    <t>Espinha bífida cervical com hidrocefalia</t>
  </si>
  <si>
    <t>Q051</t>
  </si>
  <si>
    <t>Espinha bífida torácica com hidrocefalia</t>
  </si>
  <si>
    <t>Q052</t>
  </si>
  <si>
    <t>Espinha bífida lombar com hidrocefalia</t>
  </si>
  <si>
    <t>Q053</t>
  </si>
  <si>
    <t>Espinha bífida sacra com hidrocefalia</t>
  </si>
  <si>
    <t>Q054</t>
  </si>
  <si>
    <t>Espinha bífida não especificada, com hidrocefalia</t>
  </si>
  <si>
    <t>Q055</t>
  </si>
  <si>
    <t>Espinha bífida cervical, sem hidrocefalia</t>
  </si>
  <si>
    <t>Q056</t>
  </si>
  <si>
    <t>Espinha bífida torácica, sem hidrocefalia</t>
  </si>
  <si>
    <t>Q057</t>
  </si>
  <si>
    <t>Espinha bífida lombar, sem hidrocefalia</t>
  </si>
  <si>
    <t>Q058</t>
  </si>
  <si>
    <t>Espinha bífida sacra, sem hidrocefalia</t>
  </si>
  <si>
    <t>Q059</t>
  </si>
  <si>
    <t>Espinha bífida não especificada</t>
  </si>
  <si>
    <t>Q060</t>
  </si>
  <si>
    <t>Amielia</t>
  </si>
  <si>
    <t>Q061</t>
  </si>
  <si>
    <t>Hipoplasia e displasia da medula espinal</t>
  </si>
  <si>
    <t>Q062</t>
  </si>
  <si>
    <t>Diastematomielia</t>
  </si>
  <si>
    <t>Q063</t>
  </si>
  <si>
    <t>Outras malformações congênitas da cauda eqüina</t>
  </si>
  <si>
    <t>Q064</t>
  </si>
  <si>
    <t>Hidromielia</t>
  </si>
  <si>
    <t>Q068</t>
  </si>
  <si>
    <t>Outras malformações congênitas especificadas da medula espinal</t>
  </si>
  <si>
    <t>Q069</t>
  </si>
  <si>
    <t>Malformação congênita não especificada da medula espinal</t>
  </si>
  <si>
    <t>Q070</t>
  </si>
  <si>
    <t>Síndrome de Arnold-Chiari</t>
  </si>
  <si>
    <t>Q078</t>
  </si>
  <si>
    <t>Outras malformações congênitas especificadas do sistema nervoso</t>
  </si>
  <si>
    <t>Q079</t>
  </si>
  <si>
    <t>Malformação congênita não especificada do sistema nervoso</t>
  </si>
  <si>
    <t>Q100</t>
  </si>
  <si>
    <t>Ptose congênita</t>
  </si>
  <si>
    <t>Q101</t>
  </si>
  <si>
    <t>Ectrópio congênito</t>
  </si>
  <si>
    <t>Q102</t>
  </si>
  <si>
    <t>Entrópio congênito</t>
  </si>
  <si>
    <t>Q103</t>
  </si>
  <si>
    <t>Outras malformações congênitas das pálpebras</t>
  </si>
  <si>
    <t>Q104</t>
  </si>
  <si>
    <t>Ausência ou agenesia do aparelho lacrimal</t>
  </si>
  <si>
    <t>Q105</t>
  </si>
  <si>
    <t>Estenose ou estreitamento congênito do canal lacrimal</t>
  </si>
  <si>
    <t>Q106</t>
  </si>
  <si>
    <t>Outras malformações congênitas do aparelho lacrimal</t>
  </si>
  <si>
    <t>Q107</t>
  </si>
  <si>
    <t>Malformação congênita da órbita</t>
  </si>
  <si>
    <t>Q110</t>
  </si>
  <si>
    <t>Olho cístico</t>
  </si>
  <si>
    <t>Q111</t>
  </si>
  <si>
    <t>Outras formas de anoftalmia</t>
  </si>
  <si>
    <t>Q112</t>
  </si>
  <si>
    <t>Microftalmia</t>
  </si>
  <si>
    <t>Q113</t>
  </si>
  <si>
    <t>Macroftalmia</t>
  </si>
  <si>
    <t>Q120</t>
  </si>
  <si>
    <t>Catarata congênita</t>
  </si>
  <si>
    <t>Q121</t>
  </si>
  <si>
    <t>Luxação congênita do cristalino</t>
  </si>
  <si>
    <t>Q122</t>
  </si>
  <si>
    <t>Coloboma do cristalino</t>
  </si>
  <si>
    <t>Q124</t>
  </si>
  <si>
    <t>Esferofaquia</t>
  </si>
  <si>
    <t>Q128</t>
  </si>
  <si>
    <t>Outras malformações congênitas do cristalino</t>
  </si>
  <si>
    <t>Q129</t>
  </si>
  <si>
    <t>Malformação congênita não especificada do cristalino</t>
  </si>
  <si>
    <t>Q130</t>
  </si>
  <si>
    <t>Coloboma da íris</t>
  </si>
  <si>
    <t>Q131</t>
  </si>
  <si>
    <t>Ausência de íris</t>
  </si>
  <si>
    <t>Q132</t>
  </si>
  <si>
    <t>Outras malformações congênitas da íris</t>
  </si>
  <si>
    <t>Q133</t>
  </si>
  <si>
    <t>Opacidade congênita da córnea</t>
  </si>
  <si>
    <t>Q134</t>
  </si>
  <si>
    <t>Outras malformações congênitas da córnea</t>
  </si>
  <si>
    <t>Q135</t>
  </si>
  <si>
    <t>Esclerótica azul</t>
  </si>
  <si>
    <t>Q138</t>
  </si>
  <si>
    <t>Outras malformações congênitas da câmara anterior do olho</t>
  </si>
  <si>
    <t>Q139</t>
  </si>
  <si>
    <t>Malformação congênita não especificada da câmara anterior do olho</t>
  </si>
  <si>
    <t>Q140</t>
  </si>
  <si>
    <t>Malformação congênita do humor vítreo</t>
  </si>
  <si>
    <t>Q141</t>
  </si>
  <si>
    <t>Malformação congênita da retina</t>
  </si>
  <si>
    <t>Q142</t>
  </si>
  <si>
    <t>Malformação congênita do disco óptico</t>
  </si>
  <si>
    <t>Q143</t>
  </si>
  <si>
    <t>Malformação congênita da coróide</t>
  </si>
  <si>
    <t>Q148</t>
  </si>
  <si>
    <t>Outras malformações congênitas da câmara posterior do olho</t>
  </si>
  <si>
    <t>Q149</t>
  </si>
  <si>
    <t>Malformação congênita não especificada da câmara posterior do olho</t>
  </si>
  <si>
    <t>Q150</t>
  </si>
  <si>
    <t>Glaucoma congênito</t>
  </si>
  <si>
    <t>Q158</t>
  </si>
  <si>
    <t>Outras malformações congênitas especificadas do olho</t>
  </si>
  <si>
    <t>Q159</t>
  </si>
  <si>
    <t>Malformação congênita não especificada do olho</t>
  </si>
  <si>
    <t>Q160</t>
  </si>
  <si>
    <t>Ausência congênita do pavilhão auricular [orelha]</t>
  </si>
  <si>
    <t>Q161</t>
  </si>
  <si>
    <t>Ausência, atresia e estreitamento congênitos do conduto auditivo (externo)</t>
  </si>
  <si>
    <t>Q162</t>
  </si>
  <si>
    <t>Ausência da trompa de Eustáquio</t>
  </si>
  <si>
    <t>Q163</t>
  </si>
  <si>
    <t>Malformação congênita dos ossículos do ouvido</t>
  </si>
  <si>
    <t>Q164</t>
  </si>
  <si>
    <t>Outras malformações congênitas do ouvido médio</t>
  </si>
  <si>
    <t>Q165</t>
  </si>
  <si>
    <t>Malformação congênita do ouvido interno</t>
  </si>
  <si>
    <t>Q169</t>
  </si>
  <si>
    <t>Malformação congênita do ouvido não especificada causando comprometimento da audição</t>
  </si>
  <si>
    <t>Q170</t>
  </si>
  <si>
    <t>Pavilhão supranumerário</t>
  </si>
  <si>
    <t>Q171</t>
  </si>
  <si>
    <t>Macrotia</t>
  </si>
  <si>
    <t>Q172</t>
  </si>
  <si>
    <t>Microtia</t>
  </si>
  <si>
    <t>Q173</t>
  </si>
  <si>
    <t>Outras deformidades da orelha</t>
  </si>
  <si>
    <t>Q174</t>
  </si>
  <si>
    <t>Anomalia de posição da orelha</t>
  </si>
  <si>
    <t>Q175</t>
  </si>
  <si>
    <t>Orelhas proeminentes</t>
  </si>
  <si>
    <t>Q178</t>
  </si>
  <si>
    <t>Outras malformações congênitas especificadas da orelha</t>
  </si>
  <si>
    <t>Q179</t>
  </si>
  <si>
    <t>Malformação congênita não especificada da orelha</t>
  </si>
  <si>
    <t>Q180</t>
  </si>
  <si>
    <t>Seio, fístula e cisto de origem branquial</t>
  </si>
  <si>
    <t>Q181</t>
  </si>
  <si>
    <t>Seio, fístula e cisto pré-auricular</t>
  </si>
  <si>
    <t>Q182</t>
  </si>
  <si>
    <t>Outras malformações da fenda branquial</t>
  </si>
  <si>
    <t>Q183</t>
  </si>
  <si>
    <t>Pescoço alado</t>
  </si>
  <si>
    <t>Q184</t>
  </si>
  <si>
    <t>Macrostomia</t>
  </si>
  <si>
    <t>Q185</t>
  </si>
  <si>
    <t>Microstomia</t>
  </si>
  <si>
    <t>Q186</t>
  </si>
  <si>
    <t>Macroqueilia</t>
  </si>
  <si>
    <t>Q187</t>
  </si>
  <si>
    <t>Microqueilia</t>
  </si>
  <si>
    <t>Q188</t>
  </si>
  <si>
    <t>Outras malformações congênitas especificadas da face e do pescoço</t>
  </si>
  <si>
    <t>Q189</t>
  </si>
  <si>
    <t>Malformação congênita não especificada da face e do pescoço</t>
  </si>
  <si>
    <t>Q200</t>
  </si>
  <si>
    <t>Tronco arterial comum</t>
  </si>
  <si>
    <t>Q201</t>
  </si>
  <si>
    <t>Ventrículo direito com dupla via de saída</t>
  </si>
  <si>
    <t>Q202</t>
  </si>
  <si>
    <t>Ventrículo esquerdo com dupla via de saída</t>
  </si>
  <si>
    <t>Q203</t>
  </si>
  <si>
    <t>Comunicação ventrículo-atrial discordante</t>
  </si>
  <si>
    <t>Q204</t>
  </si>
  <si>
    <t>Ventrículo com dupla via de entrada</t>
  </si>
  <si>
    <t>Q205</t>
  </si>
  <si>
    <t>Comunicação átrio-ventricular discordante</t>
  </si>
  <si>
    <t>Q206</t>
  </si>
  <si>
    <t>Isomerismo dos apêndices atriais</t>
  </si>
  <si>
    <t>Q208</t>
  </si>
  <si>
    <t>Outras malformações congênitas das câmaras e das comunicações cardíacas</t>
  </si>
  <si>
    <t>Q209</t>
  </si>
  <si>
    <t>Malformação congênita não especificada das câmaras e das comunicações cardíacas</t>
  </si>
  <si>
    <t>Q210</t>
  </si>
  <si>
    <t>Comunicação interventricular</t>
  </si>
  <si>
    <t>Q211</t>
  </si>
  <si>
    <t>Comunicação interatrial</t>
  </si>
  <si>
    <t>Q212</t>
  </si>
  <si>
    <t>Comunicação atrioventricular</t>
  </si>
  <si>
    <t>Q213</t>
  </si>
  <si>
    <t>Tetralogia de Fallot</t>
  </si>
  <si>
    <t>Q214</t>
  </si>
  <si>
    <t>Comunicação aortopulmonar</t>
  </si>
  <si>
    <t>Q218</t>
  </si>
  <si>
    <t>Outras malformações congênitas dos septos cardíacos</t>
  </si>
  <si>
    <t>Q219</t>
  </si>
  <si>
    <t>Malformação congênita não especificada de septo cardíaco</t>
  </si>
  <si>
    <t>Q220</t>
  </si>
  <si>
    <t>Atresia da valva pulmonar</t>
  </si>
  <si>
    <t>Q221</t>
  </si>
  <si>
    <t>Estenose congênita da valva pulmonar</t>
  </si>
  <si>
    <t>Q222</t>
  </si>
  <si>
    <t>Insuficiência congênita da valva pulmonar</t>
  </si>
  <si>
    <t>Q223</t>
  </si>
  <si>
    <t>Outras malformações congênitas da valva pulmonar</t>
  </si>
  <si>
    <t>Q224</t>
  </si>
  <si>
    <t>Estenose congênita da valva tricúspide</t>
  </si>
  <si>
    <t>Q225</t>
  </si>
  <si>
    <t>Anomalia de Ebstein</t>
  </si>
  <si>
    <t>Q226</t>
  </si>
  <si>
    <t>Síndrome do coração direito hipoplásico</t>
  </si>
  <si>
    <t>Q228</t>
  </si>
  <si>
    <t>Outras malformações congênitas da valva tricúspide</t>
  </si>
  <si>
    <t>Q229</t>
  </si>
  <si>
    <t>Malformação congênita não especificada da valva tricúspide</t>
  </si>
  <si>
    <t>Q230</t>
  </si>
  <si>
    <t>Estenose congênita da valva aórtica</t>
  </si>
  <si>
    <t>Q231</t>
  </si>
  <si>
    <t>Insuficiência congênita da valva aórtica</t>
  </si>
  <si>
    <t>Q232</t>
  </si>
  <si>
    <t>Estenose mitral congênita</t>
  </si>
  <si>
    <t>Q233</t>
  </si>
  <si>
    <t>Insuficiência mitral congênita</t>
  </si>
  <si>
    <t>Q234</t>
  </si>
  <si>
    <t>Síndrome do coração esquerdo hipoplásico</t>
  </si>
  <si>
    <t>Q238</t>
  </si>
  <si>
    <t>Outras malformações congênitas das valvas aórtica e mitral</t>
  </si>
  <si>
    <t>Q239</t>
  </si>
  <si>
    <t>Malformação congênita não especificada das valvas aórtica e mitral</t>
  </si>
  <si>
    <t>Q240</t>
  </si>
  <si>
    <t>Dextrocardia</t>
  </si>
  <si>
    <t>Q241</t>
  </si>
  <si>
    <t>Levocardia</t>
  </si>
  <si>
    <t>Q242</t>
  </si>
  <si>
    <t>Cor triatriatum</t>
  </si>
  <si>
    <t>Q243</t>
  </si>
  <si>
    <t>Estenose do infundíbulo pulmonar</t>
  </si>
  <si>
    <t>Q244</t>
  </si>
  <si>
    <t>Estenose subaórtica congênita</t>
  </si>
  <si>
    <t>Q245</t>
  </si>
  <si>
    <t>Malformações dos vasos coronários</t>
  </si>
  <si>
    <t>Q246</t>
  </si>
  <si>
    <t>Bloqueio congênito do coração</t>
  </si>
  <si>
    <t>Q248</t>
  </si>
  <si>
    <t>Outras malformações congênitas especificadas do coração</t>
  </si>
  <si>
    <t>Q249</t>
  </si>
  <si>
    <t>Malformação não especificada do coração</t>
  </si>
  <si>
    <t>Q250</t>
  </si>
  <si>
    <t>Permeabilidade do canal arterial</t>
  </si>
  <si>
    <t>Q251</t>
  </si>
  <si>
    <t>Coartação da aorta</t>
  </si>
  <si>
    <t>Q252</t>
  </si>
  <si>
    <t>Atresia da aorta</t>
  </si>
  <si>
    <t>Q253</t>
  </si>
  <si>
    <t>Estenose da aorta</t>
  </si>
  <si>
    <t>Q254</t>
  </si>
  <si>
    <t>Outras malformações congênitas da aorta</t>
  </si>
  <si>
    <t>Q255</t>
  </si>
  <si>
    <t>Atresia da artéria pulmonar</t>
  </si>
  <si>
    <t>Q256</t>
  </si>
  <si>
    <t>Estenose da artéria pulmonar</t>
  </si>
  <si>
    <t>Q257</t>
  </si>
  <si>
    <t>Outras malformações congênitas da artéria pulmonar</t>
  </si>
  <si>
    <t>Q258</t>
  </si>
  <si>
    <t>Outras malformações congênitas das grandes artérias</t>
  </si>
  <si>
    <t>Q259</t>
  </si>
  <si>
    <t>Malformação congênita não especificada das grandes artérias</t>
  </si>
  <si>
    <t>Q260</t>
  </si>
  <si>
    <t>Estenose congênita da veia cava</t>
  </si>
  <si>
    <t>Q261</t>
  </si>
  <si>
    <t>Persistência da veia cava superior esquerda</t>
  </si>
  <si>
    <t>Q262</t>
  </si>
  <si>
    <t>Comunicação venosa pulmonar anormal total</t>
  </si>
  <si>
    <t>Q263</t>
  </si>
  <si>
    <t>Comunicação venosa pulmonar anormal parcial</t>
  </si>
  <si>
    <t>Q264</t>
  </si>
  <si>
    <t>Comunicação venosa pulmonar anormal não especificado</t>
  </si>
  <si>
    <t>Q265</t>
  </si>
  <si>
    <t>Comunicação venosa portal anormal</t>
  </si>
  <si>
    <t>Q266</t>
  </si>
  <si>
    <t>Fístula entre a veia porta e a artéria hepática</t>
  </si>
  <si>
    <t>Q268</t>
  </si>
  <si>
    <t>Outras malformações congênitas das grandes veias</t>
  </si>
  <si>
    <t>Q269</t>
  </si>
  <si>
    <t>Malformação congênita não especificada de grande veia</t>
  </si>
  <si>
    <t>Q270</t>
  </si>
  <si>
    <t>Ausência congênita e hipoplasia da artéria umbilical</t>
  </si>
  <si>
    <t>Q271</t>
  </si>
  <si>
    <t>Estenose congênita da artéria renal</t>
  </si>
  <si>
    <t>Q272</t>
  </si>
  <si>
    <t>Outras malformações congênitas da artéria renal</t>
  </si>
  <si>
    <t>Q273</t>
  </si>
  <si>
    <t>Malformação artério-venosa periférica</t>
  </si>
  <si>
    <t>Q274</t>
  </si>
  <si>
    <t>Ectasia venosa (flebectasia) congênita</t>
  </si>
  <si>
    <t>Q278</t>
  </si>
  <si>
    <t>Outras malformações congênitas especificadas do sistema vascular periférico</t>
  </si>
  <si>
    <t>Q279</t>
  </si>
  <si>
    <t>Malformação congênita não especificada do sistema vascular periférico</t>
  </si>
  <si>
    <t>Q280</t>
  </si>
  <si>
    <t>Malformação arteriovenosa de vasos pré-cerebrais</t>
  </si>
  <si>
    <t>Q281</t>
  </si>
  <si>
    <t>Outras malformações dos vasos pré-cerebrais</t>
  </si>
  <si>
    <t>Q282</t>
  </si>
  <si>
    <t>Malformação arteriovenosa dos vasos cerebrais</t>
  </si>
  <si>
    <t>Q283</t>
  </si>
  <si>
    <t>Outras malformações dos vasos cerebrais</t>
  </si>
  <si>
    <t>Q288</t>
  </si>
  <si>
    <t>Outras malformações congênitas especificadas do aparelho circulatório</t>
  </si>
  <si>
    <t>Q289</t>
  </si>
  <si>
    <t>Malformação congênita não especificada do aparelho circulatório</t>
  </si>
  <si>
    <t>Q300</t>
  </si>
  <si>
    <t>Atresia das coanas</t>
  </si>
  <si>
    <t>Q301</t>
  </si>
  <si>
    <t>Agenesia ou hipoplasia do nariz</t>
  </si>
  <si>
    <t>Q302</t>
  </si>
  <si>
    <t>Fissura, entalhe ou fenda nasal</t>
  </si>
  <si>
    <t>Q303</t>
  </si>
  <si>
    <t>Perfuração congênita do septo nasal</t>
  </si>
  <si>
    <t>Q308</t>
  </si>
  <si>
    <t>Outras malformações congênitas do nariz</t>
  </si>
  <si>
    <t>Q309</t>
  </si>
  <si>
    <t>Malformação congênita não especificada do nariz</t>
  </si>
  <si>
    <t>Q310</t>
  </si>
  <si>
    <t>Pterígio da laringe</t>
  </si>
  <si>
    <t>Q311</t>
  </si>
  <si>
    <t>Estenose subglótica congênita</t>
  </si>
  <si>
    <t>Q312</t>
  </si>
  <si>
    <t>Hipoplasia da laringe</t>
  </si>
  <si>
    <t>Q313</t>
  </si>
  <si>
    <t>Laringocele</t>
  </si>
  <si>
    <t>Q315</t>
  </si>
  <si>
    <t>Laringomalácia congênita</t>
  </si>
  <si>
    <t>Q318</t>
  </si>
  <si>
    <t>Outras malformações congênitas da laringe</t>
  </si>
  <si>
    <t>Q319</t>
  </si>
  <si>
    <t>Malformação congênita não especificada da laringe</t>
  </si>
  <si>
    <t>Q320</t>
  </si>
  <si>
    <t>Traqueomalácia congênita</t>
  </si>
  <si>
    <t>Q321</t>
  </si>
  <si>
    <t>Outras malformações congênitas da traquéia</t>
  </si>
  <si>
    <t>Q322</t>
  </si>
  <si>
    <t>Broncomalácia congênita</t>
  </si>
  <si>
    <t>Q323</t>
  </si>
  <si>
    <t>Estenose congênita dos brônquios</t>
  </si>
  <si>
    <t>Q324</t>
  </si>
  <si>
    <t>Outras malformações congênitas dos brônquios</t>
  </si>
  <si>
    <t>Q330</t>
  </si>
  <si>
    <t>Pulmão cístico congênito</t>
  </si>
  <si>
    <t>Q331</t>
  </si>
  <si>
    <t>Lobo pulmonar supranumerário</t>
  </si>
  <si>
    <t>Q332</t>
  </si>
  <si>
    <t>Seqüestro pulmonar</t>
  </si>
  <si>
    <t>Q333</t>
  </si>
  <si>
    <t>Agenesia do pulmão</t>
  </si>
  <si>
    <t>Q334</t>
  </si>
  <si>
    <t>Bronquectasia congênita</t>
  </si>
  <si>
    <t>Q335</t>
  </si>
  <si>
    <t>Tecido ectópico intrapulmonar</t>
  </si>
  <si>
    <t>Q336</t>
  </si>
  <si>
    <t>Hipoplasia e displasia do pulmão</t>
  </si>
  <si>
    <t>Q338</t>
  </si>
  <si>
    <t>Outras malformações congênitas do pulmão</t>
  </si>
  <si>
    <t>Q339</t>
  </si>
  <si>
    <t>Malformação congênita não especificada do pulmão</t>
  </si>
  <si>
    <t>Q340</t>
  </si>
  <si>
    <t>Anomalia da pleura</t>
  </si>
  <si>
    <t>Q341</t>
  </si>
  <si>
    <t>Cisto congênito do mediastino</t>
  </si>
  <si>
    <t>Q348</t>
  </si>
  <si>
    <t>Outras malformações congênitas especificadas do aparelho respiratório</t>
  </si>
  <si>
    <t>Q349</t>
  </si>
  <si>
    <t>Malformação congênita não especificada do aparelho respiratório</t>
  </si>
  <si>
    <t>Q351</t>
  </si>
  <si>
    <t>Fenda do palato duro</t>
  </si>
  <si>
    <t>Q353</t>
  </si>
  <si>
    <t>Fenda do palato mole</t>
  </si>
  <si>
    <t>Q355</t>
  </si>
  <si>
    <t>Fenda do palato duro com fenda do palato mole</t>
  </si>
  <si>
    <t>Q357</t>
  </si>
  <si>
    <t>Fenda da úvula</t>
  </si>
  <si>
    <t>Q359</t>
  </si>
  <si>
    <t>Fenda palatina não especificada</t>
  </si>
  <si>
    <t>Q360</t>
  </si>
  <si>
    <t>Fenda labial bilateral</t>
  </si>
  <si>
    <t>Q361</t>
  </si>
  <si>
    <t>Fenda labial mediana</t>
  </si>
  <si>
    <t>Q369</t>
  </si>
  <si>
    <t>Fenda labial unilateral</t>
  </si>
  <si>
    <t>Q370</t>
  </si>
  <si>
    <t>Fenda do palato duro com fenda labial bilateral</t>
  </si>
  <si>
    <t>Q371</t>
  </si>
  <si>
    <t>Fenda do palato duro com fenda labial unilateral</t>
  </si>
  <si>
    <t>Q372</t>
  </si>
  <si>
    <t>Fenda do palato mole com fenda labial bilateral</t>
  </si>
  <si>
    <t>Q373</t>
  </si>
  <si>
    <t>Fenda do palato mole com fenda labial unilateral</t>
  </si>
  <si>
    <t>Q374</t>
  </si>
  <si>
    <t>Fenda dos palatos duro e mole com fenda labial bilateral</t>
  </si>
  <si>
    <t>Q375</t>
  </si>
  <si>
    <t>Fenda dos palatos duro e mole com fenda labial unilateral</t>
  </si>
  <si>
    <t>Q378</t>
  </si>
  <si>
    <t>Fenda do palato com fenda labial bilateral, não especificada</t>
  </si>
  <si>
    <t>Q379</t>
  </si>
  <si>
    <t>Fenda do palato com fenda labial unilateral, não especificada</t>
  </si>
  <si>
    <t>Q380</t>
  </si>
  <si>
    <t>Malformações congênitas dos lábios, não classificadas em outra parte</t>
  </si>
  <si>
    <t>Q381</t>
  </si>
  <si>
    <t>Anquiloglossia</t>
  </si>
  <si>
    <t>Q382</t>
  </si>
  <si>
    <t>Macroglossia</t>
  </si>
  <si>
    <t>Q383</t>
  </si>
  <si>
    <t>Outras malformações congênitas da língua</t>
  </si>
  <si>
    <t>Q384</t>
  </si>
  <si>
    <t>Malformações congênitas das glândulas e dutos salivares</t>
  </si>
  <si>
    <t>Q385</t>
  </si>
  <si>
    <t>Malformações congênitas do palato não classificadas em outra parte</t>
  </si>
  <si>
    <t>Q386</t>
  </si>
  <si>
    <t>Outras malformações congênitas da boca</t>
  </si>
  <si>
    <t>Q387</t>
  </si>
  <si>
    <t>Bolsa faríngea</t>
  </si>
  <si>
    <t>Q388</t>
  </si>
  <si>
    <t>Outras malformações congênitas da faringe</t>
  </si>
  <si>
    <t>Q390</t>
  </si>
  <si>
    <t>Atresia de esôfago, sem fístula</t>
  </si>
  <si>
    <t>Q391</t>
  </si>
  <si>
    <t>Atresia de esôfago, com fístula traqueoesofágica</t>
  </si>
  <si>
    <t>Q392</t>
  </si>
  <si>
    <t>Fístula traqueoesofágica congênita, sem atresia</t>
  </si>
  <si>
    <t>Q393</t>
  </si>
  <si>
    <t>Estenose congênita e estreitamento congênito do esôfago</t>
  </si>
  <si>
    <t>Q394</t>
  </si>
  <si>
    <t>Pterígio do esôfago</t>
  </si>
  <si>
    <t>Q395</t>
  </si>
  <si>
    <t>Dilatação congênita do esôfago</t>
  </si>
  <si>
    <t>Q396</t>
  </si>
  <si>
    <t>Divertículo do esôfago</t>
  </si>
  <si>
    <t>Q398</t>
  </si>
  <si>
    <t>Outras malformações congênitas do esôfago</t>
  </si>
  <si>
    <t>Q399</t>
  </si>
  <si>
    <t>Malformação congênita não especificada do esôfago</t>
  </si>
  <si>
    <t>Q400</t>
  </si>
  <si>
    <t>Estenose hipertrófica congênita do piloro</t>
  </si>
  <si>
    <t>Q401</t>
  </si>
  <si>
    <t>Hérnia congênita de hiato</t>
  </si>
  <si>
    <t>Q402</t>
  </si>
  <si>
    <t>Outras malformações congênitas especificadas do estômago</t>
  </si>
  <si>
    <t>Q403</t>
  </si>
  <si>
    <t>Malformação congênita não especificada do estômago</t>
  </si>
  <si>
    <t>Q408</t>
  </si>
  <si>
    <t>Outras malformações congênitas especificadas do trato digestivo superior</t>
  </si>
  <si>
    <t>Q409</t>
  </si>
  <si>
    <t>Malformação congênita não especificada do trato digestivo superior</t>
  </si>
  <si>
    <t>Q410</t>
  </si>
  <si>
    <t>Ausência, atresia e estenose congênita do duodeno</t>
  </si>
  <si>
    <t>Q411</t>
  </si>
  <si>
    <t>Ausência, atresia e estenose congênita do jejuno</t>
  </si>
  <si>
    <t>Q412</t>
  </si>
  <si>
    <t>Ausência, atresia e estenose congênita do íleo</t>
  </si>
  <si>
    <t>Q418</t>
  </si>
  <si>
    <t>Ausência, atresia e estenose congênita de outras partes especificadas do intestino delgado</t>
  </si>
  <si>
    <t>Q419</t>
  </si>
  <si>
    <t>Ausência, atresia e estenose congênita do intestino delgado, sem especificação de localização</t>
  </si>
  <si>
    <t>Q420</t>
  </si>
  <si>
    <t>Ausência, atresia e estenose congênita do reto, com fístula</t>
  </si>
  <si>
    <t>Q421</t>
  </si>
  <si>
    <t>Ausência, atresia e estenose congênita do reto, sem fístula</t>
  </si>
  <si>
    <t>Q422</t>
  </si>
  <si>
    <t>Ausência, atresia e estenose congênita do ânus, com fístula</t>
  </si>
  <si>
    <t>Q423</t>
  </si>
  <si>
    <t>Ausência, atresia e estenose congênita do ânus, sem fístula</t>
  </si>
  <si>
    <t>Q428</t>
  </si>
  <si>
    <t>Ausência, atresia e estenose congênita de outras partes do cólon (intestino grosso)</t>
  </si>
  <si>
    <t>Q429</t>
  </si>
  <si>
    <t>Ausência, atresia e estenose congênita de partes não especificadas do cólon (intestino grosso)</t>
  </si>
  <si>
    <t>Q430</t>
  </si>
  <si>
    <t>Divertículo de Meckel</t>
  </si>
  <si>
    <t>Q431</t>
  </si>
  <si>
    <t>Doença de Hirschsprung</t>
  </si>
  <si>
    <t>Q432</t>
  </si>
  <si>
    <t>Outros transtornos funcionais congênitos do cólon</t>
  </si>
  <si>
    <t>Q433</t>
  </si>
  <si>
    <t>Malformações congênitas da fixação do intestino</t>
  </si>
  <si>
    <t>Q434</t>
  </si>
  <si>
    <t>Duplicação do intestino</t>
  </si>
  <si>
    <t>Q435</t>
  </si>
  <si>
    <t>Ânus ectópico</t>
  </si>
  <si>
    <t>Q436</t>
  </si>
  <si>
    <t>Fístula congênita do reto e do ânus</t>
  </si>
  <si>
    <t>Q437</t>
  </si>
  <si>
    <t>Persistência de cloaca</t>
  </si>
  <si>
    <t>Q438</t>
  </si>
  <si>
    <t>Outras malformações congênitas especificadas do intestino</t>
  </si>
  <si>
    <t>Q439</t>
  </si>
  <si>
    <t>Malformação congênita não especificada do intestino</t>
  </si>
  <si>
    <t>Q440</t>
  </si>
  <si>
    <t>Agenesia, aplasia e hipoplasia da vesícula biliar</t>
  </si>
  <si>
    <t>Q441</t>
  </si>
  <si>
    <t>Outras malformações congênitas da vesícula biliar</t>
  </si>
  <si>
    <t>Q442</t>
  </si>
  <si>
    <t>Atresia das vias biliares</t>
  </si>
  <si>
    <t>Q443</t>
  </si>
  <si>
    <t>Estenose e estreitamento congênitos das vias biliares</t>
  </si>
  <si>
    <t>Q444</t>
  </si>
  <si>
    <t>Cisto do colédoco</t>
  </si>
  <si>
    <t>Q445</t>
  </si>
  <si>
    <t>Outras malformações congênitas das vias biliares</t>
  </si>
  <si>
    <t>Q446</t>
  </si>
  <si>
    <t>Doença cística do fígado</t>
  </si>
  <si>
    <t>Q447</t>
  </si>
  <si>
    <t>Outras malformações congênitas do fígado</t>
  </si>
  <si>
    <t>Q450</t>
  </si>
  <si>
    <t>Agenesia, aplasia e hipoplasia do pâncreas</t>
  </si>
  <si>
    <t>Q451</t>
  </si>
  <si>
    <t>Pâncreas anular</t>
  </si>
  <si>
    <t>Q452</t>
  </si>
  <si>
    <t>Cisto pancreático congênito</t>
  </si>
  <si>
    <t>Q453</t>
  </si>
  <si>
    <t>Outras malformações congênitas do pâncreas e do duto pancreático</t>
  </si>
  <si>
    <t>Q458</t>
  </si>
  <si>
    <t>Outras malformações congênitas especificadas do aparelho digestivo</t>
  </si>
  <si>
    <t>Q459</t>
  </si>
  <si>
    <t>Malformação congênita não especificada do aparelho digestivo</t>
  </si>
  <si>
    <t>Q500</t>
  </si>
  <si>
    <t>Ausência congênita dos ovários</t>
  </si>
  <si>
    <t>Q501</t>
  </si>
  <si>
    <t>Cisto ovariano de desenvolvimento</t>
  </si>
  <si>
    <t>Q502</t>
  </si>
  <si>
    <t>Torsão congênita do ovário</t>
  </si>
  <si>
    <t>Q503</t>
  </si>
  <si>
    <t>Outras malformações congênitas do ovário</t>
  </si>
  <si>
    <t>Q504</t>
  </si>
  <si>
    <t>Cisto embrionário da trompa de Falópio</t>
  </si>
  <si>
    <t>Q505</t>
  </si>
  <si>
    <t>Cisto embrionário do ligamento largo</t>
  </si>
  <si>
    <t>Q506</t>
  </si>
  <si>
    <t>Outras malformações congênitas das trompas de Falópio e dos ligamentos largos</t>
  </si>
  <si>
    <t>Q510</t>
  </si>
  <si>
    <t>Agenesia e aplasia do útero</t>
  </si>
  <si>
    <t>Q511</t>
  </si>
  <si>
    <t>Útero duplo com duplicação do colo uterino e da vagina</t>
  </si>
  <si>
    <t>Q512</t>
  </si>
  <si>
    <t>Outra duplicação do útero</t>
  </si>
  <si>
    <t>Q513</t>
  </si>
  <si>
    <t>Útero bicórneo</t>
  </si>
  <si>
    <t>Q514</t>
  </si>
  <si>
    <t>Útero unicórneo</t>
  </si>
  <si>
    <t>Q515</t>
  </si>
  <si>
    <t>Agenesia e aplasia do colo do útero</t>
  </si>
  <si>
    <t>Q516</t>
  </si>
  <si>
    <t>Cisto embrionário do colo do útero</t>
  </si>
  <si>
    <t>Q517</t>
  </si>
  <si>
    <t>Fístula congênita útero-digestiva ou útero-urinária</t>
  </si>
  <si>
    <t>Q518</t>
  </si>
  <si>
    <t>Outras malformações congênitas do útero e do colo do útero</t>
  </si>
  <si>
    <t>Q519</t>
  </si>
  <si>
    <t>Malformação congênita não especificada do útero e do colo do útero SOE</t>
  </si>
  <si>
    <t>Q520</t>
  </si>
  <si>
    <t>Ausência congênita da vagina</t>
  </si>
  <si>
    <t>Q521</t>
  </si>
  <si>
    <t>Duplicação da vagina</t>
  </si>
  <si>
    <t>Q522</t>
  </si>
  <si>
    <t>Fístula reto-vaginal congênita</t>
  </si>
  <si>
    <t>Q523</t>
  </si>
  <si>
    <t>Imperfuração do hímen</t>
  </si>
  <si>
    <t>Q524</t>
  </si>
  <si>
    <t>Outras malformações congênitas da vagina</t>
  </si>
  <si>
    <t>Q525</t>
  </si>
  <si>
    <t>Fusão dos lábios vulvares</t>
  </si>
  <si>
    <t>Q526</t>
  </si>
  <si>
    <t>Malformação congênita do clitóris</t>
  </si>
  <si>
    <t>Q527</t>
  </si>
  <si>
    <t>Outras malformações congênitas da vulva</t>
  </si>
  <si>
    <t>Q528</t>
  </si>
  <si>
    <t>Outras malformações congênitas especificadas dos órgãos genitais femininos</t>
  </si>
  <si>
    <t>Q529</t>
  </si>
  <si>
    <t>Malformação congênita não especificada dos órgãos genitais femininos</t>
  </si>
  <si>
    <t>Q530</t>
  </si>
  <si>
    <t>Testículo ectópico</t>
  </si>
  <si>
    <t>Q531</t>
  </si>
  <si>
    <t>Testículo não-descido, unilateral</t>
  </si>
  <si>
    <t>Q532</t>
  </si>
  <si>
    <t>Testículo não-descido, bilateral</t>
  </si>
  <si>
    <t>Q539</t>
  </si>
  <si>
    <t>Testículo não-descido, não especificado</t>
  </si>
  <si>
    <t>Q540</t>
  </si>
  <si>
    <t>Hipospádia balânica</t>
  </si>
  <si>
    <t>Q541</t>
  </si>
  <si>
    <t>Hipospádia peniana</t>
  </si>
  <si>
    <t>Q542</t>
  </si>
  <si>
    <t>Hipospádia penoscrotal</t>
  </si>
  <si>
    <t>Q543</t>
  </si>
  <si>
    <t>Hipospádia perineal</t>
  </si>
  <si>
    <t>Q544</t>
  </si>
  <si>
    <t>Corda venérea congênita</t>
  </si>
  <si>
    <t>Q548</t>
  </si>
  <si>
    <t>Outras hipospádias</t>
  </si>
  <si>
    <t>Q549</t>
  </si>
  <si>
    <t>Hipospádia não especificada</t>
  </si>
  <si>
    <t>Q550</t>
  </si>
  <si>
    <t>Ausência e aplasia do testículo</t>
  </si>
  <si>
    <t>Q551</t>
  </si>
  <si>
    <t>Hipoplasia do(s) testículo(s) e do escroto</t>
  </si>
  <si>
    <t>Q552</t>
  </si>
  <si>
    <t>Outras malformações congênitas do(s) testículo(s) e do escroto</t>
  </si>
  <si>
    <t>Q553</t>
  </si>
  <si>
    <t>Atresia do canal deferente</t>
  </si>
  <si>
    <t>Q554</t>
  </si>
  <si>
    <t>Outras malformações congênitas do canal deferente, do epidídimo, das vesículas seminais e da próstata</t>
  </si>
  <si>
    <t>Q555</t>
  </si>
  <si>
    <t>Ausência e aplasia congênitas do pênis</t>
  </si>
  <si>
    <t>Q556</t>
  </si>
  <si>
    <t>Outras malformações congênitas do pênis</t>
  </si>
  <si>
    <t>Q558</t>
  </si>
  <si>
    <t>Outras malformações congênitas especificadas dos órgãos genitais masculinos</t>
  </si>
  <si>
    <t>Q559</t>
  </si>
  <si>
    <t>Malformação congênita não especificada dos órgãos genitais masculinos</t>
  </si>
  <si>
    <t>Q560</t>
  </si>
  <si>
    <t>Hermafroditismo não classificado em outra parte</t>
  </si>
  <si>
    <t>Q561</t>
  </si>
  <si>
    <t>Pseudo-hermafroditismo masculino, não classificado em outra parte</t>
  </si>
  <si>
    <t>Q562</t>
  </si>
  <si>
    <t>Pseudo-hermafroditismo feminino, não classificado em outra parte</t>
  </si>
  <si>
    <t>Q563</t>
  </si>
  <si>
    <t>Pseudo-hermafroditismo não especificado</t>
  </si>
  <si>
    <t>Q564</t>
  </si>
  <si>
    <t>Sexo indeterminado, não especificado</t>
  </si>
  <si>
    <t>Q600</t>
  </si>
  <si>
    <t>Agenesia unilateral do rim</t>
  </si>
  <si>
    <t>Q601</t>
  </si>
  <si>
    <t>Agenesia bilateral do rim</t>
  </si>
  <si>
    <t>Q602</t>
  </si>
  <si>
    <t>Agenesia renal não especificada</t>
  </si>
  <si>
    <t>Q606</t>
  </si>
  <si>
    <t>Síndrome de Potter</t>
  </si>
  <si>
    <t>Q610</t>
  </si>
  <si>
    <t>Cisto congênito único do rim</t>
  </si>
  <si>
    <t>Q611</t>
  </si>
  <si>
    <t>Rim policístico, autossômico recessivo</t>
  </si>
  <si>
    <t>Q612</t>
  </si>
  <si>
    <t>Rim policístico, autossômico dominante</t>
  </si>
  <si>
    <t>Q613</t>
  </si>
  <si>
    <t>Rim policístico não especificado</t>
  </si>
  <si>
    <t>Q614</t>
  </si>
  <si>
    <t>Displasia renal</t>
  </si>
  <si>
    <t>Q615</t>
  </si>
  <si>
    <t>Cisto medular do rim</t>
  </si>
  <si>
    <t>Q618</t>
  </si>
  <si>
    <t>Outras doenças císticas do rim</t>
  </si>
  <si>
    <t>Q619</t>
  </si>
  <si>
    <t>Doença cística não especificada do rim</t>
  </si>
  <si>
    <t>Q620</t>
  </si>
  <si>
    <t>Hidronefrose congênita</t>
  </si>
  <si>
    <t>Q621</t>
  </si>
  <si>
    <t>Atresia e estenose do ureter</t>
  </si>
  <si>
    <t>Q622</t>
  </si>
  <si>
    <t>Megaureter congênito</t>
  </si>
  <si>
    <t>Q623</t>
  </si>
  <si>
    <t>Outras anomalias obstrutivas da pelve renal e do ureter</t>
  </si>
  <si>
    <t>Q624</t>
  </si>
  <si>
    <t>Agenesia do ureter</t>
  </si>
  <si>
    <t>Q625</t>
  </si>
  <si>
    <t>Duplicação do ureter</t>
  </si>
  <si>
    <t>Q626</t>
  </si>
  <si>
    <t>Má-posição do ureter</t>
  </si>
  <si>
    <t>Q627</t>
  </si>
  <si>
    <t>Refluxo vésico-uretero-renal congênito</t>
  </si>
  <si>
    <t>Q628</t>
  </si>
  <si>
    <t>Outras malformações congênitas do ureter</t>
  </si>
  <si>
    <t>Q630</t>
  </si>
  <si>
    <t>Rim supranumerário</t>
  </si>
  <si>
    <t>Q631</t>
  </si>
  <si>
    <t>Rim lobulado, fundido ou em ferradura</t>
  </si>
  <si>
    <t>Q632</t>
  </si>
  <si>
    <t>Rim ectópico</t>
  </si>
  <si>
    <t>Q633</t>
  </si>
  <si>
    <t>Rim hiperplásico e gigante</t>
  </si>
  <si>
    <t>Q638</t>
  </si>
  <si>
    <t>Outras malformações congênitas especificadas do rim</t>
  </si>
  <si>
    <t>Q639</t>
  </si>
  <si>
    <t>Malformação congênita não especificada do rim</t>
  </si>
  <si>
    <t>Q640</t>
  </si>
  <si>
    <t>Epispádias</t>
  </si>
  <si>
    <t>Q641</t>
  </si>
  <si>
    <t>Extrofia vesical</t>
  </si>
  <si>
    <t>Q642</t>
  </si>
  <si>
    <t>Válvulas uretrais posteriores congênitas</t>
  </si>
  <si>
    <t>Q643</t>
  </si>
  <si>
    <t>Outras formas de atresia e de estenose de uretra e do colo da bexiga</t>
  </si>
  <si>
    <t>Q644</t>
  </si>
  <si>
    <t>Malformação do úraco</t>
  </si>
  <si>
    <t>Q645</t>
  </si>
  <si>
    <t>Ausência congênita da bexiga e da uretra</t>
  </si>
  <si>
    <t>Q646</t>
  </si>
  <si>
    <t>Divertículo congênito da bexiga</t>
  </si>
  <si>
    <t>Q647</t>
  </si>
  <si>
    <t>Outras malformações congênitas da bexiga e da uretra</t>
  </si>
  <si>
    <t>Q648</t>
  </si>
  <si>
    <t>Outras malformações congênitas especificadas do aparelho urinário</t>
  </si>
  <si>
    <t>Q649</t>
  </si>
  <si>
    <t>Malformação congênita não especificada do aparelho urinário</t>
  </si>
  <si>
    <t>Q650</t>
  </si>
  <si>
    <t>Luxação congênita unilateral do quadril</t>
  </si>
  <si>
    <t>Q651</t>
  </si>
  <si>
    <t>Luxação congênita bilateral do quadril</t>
  </si>
  <si>
    <t>Q652</t>
  </si>
  <si>
    <t>Luxação congênita não especificada do quadril</t>
  </si>
  <si>
    <t>Q653</t>
  </si>
  <si>
    <t>Subluxação congênita unilateral do quadril</t>
  </si>
  <si>
    <t>Q654</t>
  </si>
  <si>
    <t>Subluxação congênita bilateral do quadril</t>
  </si>
  <si>
    <t>Q655</t>
  </si>
  <si>
    <t>Subluxação congênita não especificada do quadril</t>
  </si>
  <si>
    <t>Q656</t>
  </si>
  <si>
    <t>Quadril instável</t>
  </si>
  <si>
    <t>Q658</t>
  </si>
  <si>
    <t>Outras deformidades congênitas do quadril</t>
  </si>
  <si>
    <t>Q659</t>
  </si>
  <si>
    <t>Deformidade congênita não especificada do quadril</t>
  </si>
  <si>
    <t>Q660</t>
  </si>
  <si>
    <t>Pé torto eqüinovaro</t>
  </si>
  <si>
    <t>Q661</t>
  </si>
  <si>
    <t>Pé torto calcaneovaro</t>
  </si>
  <si>
    <t>Q662</t>
  </si>
  <si>
    <t>Metatarso varo</t>
  </si>
  <si>
    <t>Q663</t>
  </si>
  <si>
    <t>Outras deformidades congênitas dos pés em varo</t>
  </si>
  <si>
    <t>Q664</t>
  </si>
  <si>
    <t>Pé torto calcaneovalgo</t>
  </si>
  <si>
    <t>Q665</t>
  </si>
  <si>
    <t>Pé chato congênito</t>
  </si>
  <si>
    <t>Q666</t>
  </si>
  <si>
    <t>Outras deformidades congênitas dos pés em valgo</t>
  </si>
  <si>
    <t>Q667</t>
  </si>
  <si>
    <t>Pé cavo</t>
  </si>
  <si>
    <t>Q668</t>
  </si>
  <si>
    <t>Outras deformidades congênitas do pé</t>
  </si>
  <si>
    <t>Q669</t>
  </si>
  <si>
    <t>Deformidade congênita não especificada do pé</t>
  </si>
  <si>
    <t>Q670</t>
  </si>
  <si>
    <t>Assimetria facial</t>
  </si>
  <si>
    <t>Q671</t>
  </si>
  <si>
    <t>Deformidade facial por compressão</t>
  </si>
  <si>
    <t>Q672</t>
  </si>
  <si>
    <t>Dolicocefalia</t>
  </si>
  <si>
    <t>Q673</t>
  </si>
  <si>
    <t>Plagiocefalia</t>
  </si>
  <si>
    <t>Q674</t>
  </si>
  <si>
    <t>Outras deformidades congênitas do crânio, da face e da mandíbula</t>
  </si>
  <si>
    <t>Q675</t>
  </si>
  <si>
    <t>Deformidades congênitas da coluna vertebral</t>
  </si>
  <si>
    <t>Q676</t>
  </si>
  <si>
    <t>Tórax escavado</t>
  </si>
  <si>
    <t>Q677</t>
  </si>
  <si>
    <t>Tórax carinado</t>
  </si>
  <si>
    <t>Q678</t>
  </si>
  <si>
    <t>Outras deformidades congênitas do tórax</t>
  </si>
  <si>
    <t>Q680</t>
  </si>
  <si>
    <t>Deformidade congênita do músculo esternocleidomastoideu</t>
  </si>
  <si>
    <t>Q681</t>
  </si>
  <si>
    <t>Deformidade congênita da mão</t>
  </si>
  <si>
    <t>Q682</t>
  </si>
  <si>
    <t>Deformidade congênita do joelho</t>
  </si>
  <si>
    <t>Q683</t>
  </si>
  <si>
    <t>Encurvamento congênito do fêmur</t>
  </si>
  <si>
    <t>Q684</t>
  </si>
  <si>
    <t>Encurvamento congênito da tíbia e da perônio [fíbula]</t>
  </si>
  <si>
    <t>Q685</t>
  </si>
  <si>
    <t>Encurvamento congênito de ossos longos não especificados do membro inferior</t>
  </si>
  <si>
    <t>Q688</t>
  </si>
  <si>
    <t>Outras deformidades osteomusculares congênitas</t>
  </si>
  <si>
    <t>Q690</t>
  </si>
  <si>
    <t>Dedo(s) da mão supranumerário(s)</t>
  </si>
  <si>
    <t>Q691</t>
  </si>
  <si>
    <t>Polegar(es) supranumerário(s)</t>
  </si>
  <si>
    <t>Q692</t>
  </si>
  <si>
    <t>Artelho(s) supranumerário(s)</t>
  </si>
  <si>
    <t>Q699</t>
  </si>
  <si>
    <t>Polidactilia não especificada</t>
  </si>
  <si>
    <t>Q700</t>
  </si>
  <si>
    <t>Coalescência dos dedos (dedos da mão fundidos)</t>
  </si>
  <si>
    <t>Q701</t>
  </si>
  <si>
    <t>Dedos palmados</t>
  </si>
  <si>
    <t>Q702</t>
  </si>
  <si>
    <t>Coalescência dos artelhos (artelhos fundidos)</t>
  </si>
  <si>
    <t>Q703</t>
  </si>
  <si>
    <t>Artelhos palmados</t>
  </si>
  <si>
    <t>Q704</t>
  </si>
  <si>
    <t>Polissindactilia</t>
  </si>
  <si>
    <t>Q709</t>
  </si>
  <si>
    <t>Sindactilia não especificada</t>
  </si>
  <si>
    <t>Q710</t>
  </si>
  <si>
    <t>Ausência congênita completa do(s) membro(s) superior(es)</t>
  </si>
  <si>
    <t>Q711</t>
  </si>
  <si>
    <t>Ausência congênita do braço e do antebraço, com mão presente</t>
  </si>
  <si>
    <t>Q712</t>
  </si>
  <si>
    <t>Ausência congênita do antebraço e da mão</t>
  </si>
  <si>
    <t>Q713</t>
  </si>
  <si>
    <t>Ausência congênita da mão e de dedo(s)</t>
  </si>
  <si>
    <t>Q714</t>
  </si>
  <si>
    <t>Defeito de redução longitudinal do rádio</t>
  </si>
  <si>
    <t>Q715</t>
  </si>
  <si>
    <t>Defeito de redução longitudinal do cúbito [ulna]</t>
  </si>
  <si>
    <t>Q716</t>
  </si>
  <si>
    <t>Mão em garra de lagosta</t>
  </si>
  <si>
    <t>Q718</t>
  </si>
  <si>
    <t>Outros defeitos de redução do membro superior</t>
  </si>
  <si>
    <t>Q719</t>
  </si>
  <si>
    <t>Defeito por redução do membro superior, não especificado</t>
  </si>
  <si>
    <t>Q720</t>
  </si>
  <si>
    <t>Ausência congênita completa do(s) membro(s) inferior(es)</t>
  </si>
  <si>
    <t>Q721</t>
  </si>
  <si>
    <t>Ausência congênita da coxa e da perna com pé presente</t>
  </si>
  <si>
    <t>Q722</t>
  </si>
  <si>
    <t>Ausência congênita da perna e do pé</t>
  </si>
  <si>
    <t>Q723</t>
  </si>
  <si>
    <t>Ausência congênita do pé e de artelho(s)</t>
  </si>
  <si>
    <t>Q724</t>
  </si>
  <si>
    <t>Defeito por redução longitudinal da tíbia</t>
  </si>
  <si>
    <t>Q726</t>
  </si>
  <si>
    <t>Defeito por redução longitudinal do perônio [fíbula]</t>
  </si>
  <si>
    <t>Q727</t>
  </si>
  <si>
    <t>Pé bífido</t>
  </si>
  <si>
    <t>Q728</t>
  </si>
  <si>
    <t>Outros defeitos por redução do(s) membro(s) inferior(es)</t>
  </si>
  <si>
    <t>Q729</t>
  </si>
  <si>
    <t>Defeito não especificado por redução do membro inferior</t>
  </si>
  <si>
    <t>Q730</t>
  </si>
  <si>
    <t>Ausência congênita de membro(s) não especificado(s)</t>
  </si>
  <si>
    <t>Q731</t>
  </si>
  <si>
    <t>Focomelia, membro(s) não especificado(s)</t>
  </si>
  <si>
    <t>Q738</t>
  </si>
  <si>
    <t>Outros defeitos por redução de membro(s) não especificado(s)</t>
  </si>
  <si>
    <t>Q740</t>
  </si>
  <si>
    <t>Outras malformações congênitas do(s) membro(s) superiores, inclusive da cintura escapular</t>
  </si>
  <si>
    <t>Q741</t>
  </si>
  <si>
    <t>Malformação congênita do joelho</t>
  </si>
  <si>
    <t>Q742</t>
  </si>
  <si>
    <t>Outras malformações congênitas do(s) membro(s) inferiores, inclusive da cintura pélvica</t>
  </si>
  <si>
    <t>Q743</t>
  </si>
  <si>
    <t>Artrogripose congênita múltipla</t>
  </si>
  <si>
    <t>Q748</t>
  </si>
  <si>
    <t>Outras malformações congênitas especificadas de membro(s)</t>
  </si>
  <si>
    <t>Q749</t>
  </si>
  <si>
    <t>Malformações congênitas não especificadas de membro(s)</t>
  </si>
  <si>
    <t>Q750</t>
  </si>
  <si>
    <t>Craniossinostose</t>
  </si>
  <si>
    <t>Q751</t>
  </si>
  <si>
    <t>Disostose craniofacial</t>
  </si>
  <si>
    <t>Q752</t>
  </si>
  <si>
    <t>Hipertelorismo</t>
  </si>
  <si>
    <t>Q753</t>
  </si>
  <si>
    <t>Macrocefalia</t>
  </si>
  <si>
    <t>Q754</t>
  </si>
  <si>
    <t>Disostose mandíbulo-facial</t>
  </si>
  <si>
    <t>Q755</t>
  </si>
  <si>
    <t>Disostose óculo-mandibular</t>
  </si>
  <si>
    <t>Q758</t>
  </si>
  <si>
    <t>Outras malformações congênitas especificadas dos ossos do crânio e da face</t>
  </si>
  <si>
    <t>Q759</t>
  </si>
  <si>
    <t>Malformação congênita não especificada dos ossos do crânio e da face</t>
  </si>
  <si>
    <t>Q760</t>
  </si>
  <si>
    <t>Espinha bífida oculta</t>
  </si>
  <si>
    <t>Q761</t>
  </si>
  <si>
    <t>Síndrome de Klippel-Feil</t>
  </si>
  <si>
    <t>Q762</t>
  </si>
  <si>
    <t>Espondilolistese congênita</t>
  </si>
  <si>
    <t>Q763</t>
  </si>
  <si>
    <t>Escoliose congênita devida à malformação óssea congênita</t>
  </si>
  <si>
    <t>Q764</t>
  </si>
  <si>
    <t>Outras malformações congênitas da coluna vertebral não-associadas com escoliose</t>
  </si>
  <si>
    <t>Q765</t>
  </si>
  <si>
    <t>Costela cervical</t>
  </si>
  <si>
    <t>Q766</t>
  </si>
  <si>
    <t>Outras malformações congênitas das costelas</t>
  </si>
  <si>
    <t>Q767</t>
  </si>
  <si>
    <t>Malformação congênita do esterno</t>
  </si>
  <si>
    <t>Q768</t>
  </si>
  <si>
    <t>Outras malformações congênitas dos ossos do tórax</t>
  </si>
  <si>
    <t>Q769</t>
  </si>
  <si>
    <t>Malformação congênita não especificada dos ossos do tórax</t>
  </si>
  <si>
    <t>Q770</t>
  </si>
  <si>
    <t>Acondrogenesia</t>
  </si>
  <si>
    <t>Q771</t>
  </si>
  <si>
    <t>Nanismo tanatofórico</t>
  </si>
  <si>
    <t>Q772</t>
  </si>
  <si>
    <t>Síndrome das costelas curtas</t>
  </si>
  <si>
    <t>Q773</t>
  </si>
  <si>
    <t>Condrodisplasia puntacta</t>
  </si>
  <si>
    <t>Q774</t>
  </si>
  <si>
    <t>Acondroplasia</t>
  </si>
  <si>
    <t>Q775</t>
  </si>
  <si>
    <t>Displasia diastrófica</t>
  </si>
  <si>
    <t>Q776</t>
  </si>
  <si>
    <t>Displasia condroectodérmica</t>
  </si>
  <si>
    <t>Q777</t>
  </si>
  <si>
    <t>Displasia espondiloepifisária</t>
  </si>
  <si>
    <t>Q778</t>
  </si>
  <si>
    <t>Outras osteocondrodisplasias com anomalias do crescimento dos ossos longos e da coluna vertebral</t>
  </si>
  <si>
    <t>Q779</t>
  </si>
  <si>
    <t>Osteocondrodisplasia não especificada com anomalias do crescimento dos ossos longos e da coluna vertebral</t>
  </si>
  <si>
    <t>Q780</t>
  </si>
  <si>
    <t>Osteogênese imperfeita</t>
  </si>
  <si>
    <t>Q781</t>
  </si>
  <si>
    <t>Displasia poliostótica fibrosa</t>
  </si>
  <si>
    <t>Q782</t>
  </si>
  <si>
    <t>Osteopetrose</t>
  </si>
  <si>
    <t>Q783</t>
  </si>
  <si>
    <t>Displasia diafisária progressiva</t>
  </si>
  <si>
    <t>Q784</t>
  </si>
  <si>
    <t>Encondromatose</t>
  </si>
  <si>
    <t>Q785</t>
  </si>
  <si>
    <t>Displasia metafisária</t>
  </si>
  <si>
    <t>Q786</t>
  </si>
  <si>
    <t>Exostoses congênitas múltiplas</t>
  </si>
  <si>
    <t>Q788</t>
  </si>
  <si>
    <t>Outras osteocondrodisplasias especificadas</t>
  </si>
  <si>
    <t>Q789</t>
  </si>
  <si>
    <t>Osteocondrodisplasia não especificada</t>
  </si>
  <si>
    <t>Q790</t>
  </si>
  <si>
    <t>Hérnia diafragmática congênita</t>
  </si>
  <si>
    <t>Q791</t>
  </si>
  <si>
    <t>Outras malformações congênitas do diafragma</t>
  </si>
  <si>
    <t>Q792</t>
  </si>
  <si>
    <t>Exonfalia</t>
  </si>
  <si>
    <t>Q793</t>
  </si>
  <si>
    <t>Gastrosquise</t>
  </si>
  <si>
    <t>Q794</t>
  </si>
  <si>
    <t>Síndrome do abdome em ameixa seca ("prune belly syndrome")</t>
  </si>
  <si>
    <t>Q795</t>
  </si>
  <si>
    <t>Outras malformações congênitas da parede abdominal</t>
  </si>
  <si>
    <t>Q796</t>
  </si>
  <si>
    <t>Síndrome de Ehlers-Danlos</t>
  </si>
  <si>
    <t>Q798</t>
  </si>
  <si>
    <t>Outras malformações congênitas do sistema osteomuscular</t>
  </si>
  <si>
    <t>Q799</t>
  </si>
  <si>
    <t>Malformação congênita não especificada do sistema osteomuscular</t>
  </si>
  <si>
    <t>Q800</t>
  </si>
  <si>
    <t>Ictiose vulgar</t>
  </si>
  <si>
    <t>Q801</t>
  </si>
  <si>
    <t>Ictiose ligada ao cromossomo X</t>
  </si>
  <si>
    <t>Q802</t>
  </si>
  <si>
    <t>Ictiose lamelar</t>
  </si>
  <si>
    <t>Q803</t>
  </si>
  <si>
    <t>Eritrodermia ictiosiforme bulhosa congênita</t>
  </si>
  <si>
    <t>Q804</t>
  </si>
  <si>
    <t>Feto arlequim</t>
  </si>
  <si>
    <t>Q808</t>
  </si>
  <si>
    <t>Outras ictioses congênitas</t>
  </si>
  <si>
    <t>Q809</t>
  </si>
  <si>
    <t>Ictiose congênita não especificada</t>
  </si>
  <si>
    <t>Q810</t>
  </si>
  <si>
    <t>Epidermólise bolhosa simples</t>
  </si>
  <si>
    <t>Q811</t>
  </si>
  <si>
    <t>Epidermólise bolhosa letal</t>
  </si>
  <si>
    <t>Q812</t>
  </si>
  <si>
    <t>Epidermólise bolhosa distrófica</t>
  </si>
  <si>
    <t>Q818</t>
  </si>
  <si>
    <t>Outras epidermólises bolhosas</t>
  </si>
  <si>
    <t>Q819</t>
  </si>
  <si>
    <t>Epidermólise bolhosa não especificada</t>
  </si>
  <si>
    <t>Q820</t>
  </si>
  <si>
    <t>Linfedema hereditário</t>
  </si>
  <si>
    <t>Q821</t>
  </si>
  <si>
    <t>Xeroderma pigmentoso</t>
  </si>
  <si>
    <t>Q822</t>
  </si>
  <si>
    <t>Mastocitose</t>
  </si>
  <si>
    <t>Q823</t>
  </si>
  <si>
    <t>Incontinentia pigmenti</t>
  </si>
  <si>
    <t>Q824</t>
  </si>
  <si>
    <t>Displasia ectodérmica (anidrótica)</t>
  </si>
  <si>
    <t>Q825</t>
  </si>
  <si>
    <t>Nevo não-neoplásico congênito</t>
  </si>
  <si>
    <t>Q828</t>
  </si>
  <si>
    <t>Outras malformações congênitas especificadas da pele</t>
  </si>
  <si>
    <t>Q829</t>
  </si>
  <si>
    <t>Malformação congênita não especificada da pele</t>
  </si>
  <si>
    <t>Q830</t>
  </si>
  <si>
    <t>Ausência congênita da mama com ausência do mamilo</t>
  </si>
  <si>
    <t>Q831</t>
  </si>
  <si>
    <t>Mama supranumerária</t>
  </si>
  <si>
    <t>Q832</t>
  </si>
  <si>
    <t>Ausência de mamilo</t>
  </si>
  <si>
    <t>Q833</t>
  </si>
  <si>
    <t>Mamilo acessório</t>
  </si>
  <si>
    <t>Q838</t>
  </si>
  <si>
    <t>Outras malformações congênitas da mama</t>
  </si>
  <si>
    <t>Q839</t>
  </si>
  <si>
    <t>Malformação congênita não especificada da mama</t>
  </si>
  <si>
    <t>Q840</t>
  </si>
  <si>
    <t>Alopécia congênita</t>
  </si>
  <si>
    <t>Q841</t>
  </si>
  <si>
    <t>Alterações morfológicas congênitas dos cabelos não classificadas em outra parte</t>
  </si>
  <si>
    <t>Q842</t>
  </si>
  <si>
    <t>Outras malformações congênitas dos cabelos</t>
  </si>
  <si>
    <t>Q843</t>
  </si>
  <si>
    <t>Anoníquia</t>
  </si>
  <si>
    <t>Q844</t>
  </si>
  <si>
    <t>Leuconíquia congênita</t>
  </si>
  <si>
    <t>Q845</t>
  </si>
  <si>
    <t>Hipertrofia e alargamento das unhas</t>
  </si>
  <si>
    <t>Q846</t>
  </si>
  <si>
    <t>Outras malformações congênitas das unhas</t>
  </si>
  <si>
    <t>Q848</t>
  </si>
  <si>
    <t>Outras malformações congênitas especificadas do tegumento</t>
  </si>
  <si>
    <t>Q849</t>
  </si>
  <si>
    <t>Malformação congênita não especificada do tegumento</t>
  </si>
  <si>
    <t>Q850</t>
  </si>
  <si>
    <t>Neurofibromatose (não-maligna)</t>
  </si>
  <si>
    <t>Q851</t>
  </si>
  <si>
    <t>Esclerose tuberosa</t>
  </si>
  <si>
    <t>Q858</t>
  </si>
  <si>
    <t>Outras facomatoses não classificadas em outra parte</t>
  </si>
  <si>
    <t>Q859</t>
  </si>
  <si>
    <t>Facomatose não especificada</t>
  </si>
  <si>
    <t>Q860</t>
  </si>
  <si>
    <t>Síndrome fetal alcoólico (dismórfico)</t>
  </si>
  <si>
    <t>Q861</t>
  </si>
  <si>
    <t>Síndrome fetal devida à hidantoína</t>
  </si>
  <si>
    <t>Q862</t>
  </si>
  <si>
    <t>Dismorfismo devido ao Warfarin</t>
  </si>
  <si>
    <t>Q868</t>
  </si>
  <si>
    <t>Outras síndromes com malformações congênitas devidas a causas exógenas conhecidas</t>
  </si>
  <si>
    <t>Q870</t>
  </si>
  <si>
    <t>Síndromes com malformações congênitas afetando predominantemente o aspecto da face</t>
  </si>
  <si>
    <t>Q871</t>
  </si>
  <si>
    <t>Síndromes com malformações congênitas associadas predominantemente com nanismo</t>
  </si>
  <si>
    <t>Q872</t>
  </si>
  <si>
    <t>Síndromes com malformações congênitas afetando predominantemente os membros</t>
  </si>
  <si>
    <t>Q873</t>
  </si>
  <si>
    <t>Síndromes com malformações congênitas com hipercrescimento precoce</t>
  </si>
  <si>
    <t>Q874</t>
  </si>
  <si>
    <t>Q875</t>
  </si>
  <si>
    <t>Outras síndromes com malformações congênitas com outras alterações do esqueleto</t>
  </si>
  <si>
    <t>Q878</t>
  </si>
  <si>
    <t>Outras síndromes com malformações congênitas especificadas, não classificadas em outra parte</t>
  </si>
  <si>
    <t>Q890</t>
  </si>
  <si>
    <t>Malformações congênitas do baço</t>
  </si>
  <si>
    <t>Q891</t>
  </si>
  <si>
    <t>Malformações congênitas das supra-renais</t>
  </si>
  <si>
    <t>Q892</t>
  </si>
  <si>
    <t>Malformações congênitas de outras glândulas endócrinas</t>
  </si>
  <si>
    <t>Q893</t>
  </si>
  <si>
    <t>Q894</t>
  </si>
  <si>
    <t>Reunião de gêmeos</t>
  </si>
  <si>
    <t>Q897</t>
  </si>
  <si>
    <t>Malformações congênitas múltiplas, não classificadas em outra parte</t>
  </si>
  <si>
    <t>Q898</t>
  </si>
  <si>
    <t>Outras malformações congênitas especificadas</t>
  </si>
  <si>
    <t>Q899</t>
  </si>
  <si>
    <t>Malformações congênitas não especificadas</t>
  </si>
  <si>
    <t>Q900</t>
  </si>
  <si>
    <t>Trissomia 21, não-disjunção meiótica</t>
  </si>
  <si>
    <t>Q901</t>
  </si>
  <si>
    <t>Trissomia 21, mosaicismo (não-disjunção mitótica)</t>
  </si>
  <si>
    <t>Q902</t>
  </si>
  <si>
    <t>Trissomia 21, translocação</t>
  </si>
  <si>
    <t>Q909</t>
  </si>
  <si>
    <t>Síndrome de Down não especificada</t>
  </si>
  <si>
    <t>Q910</t>
  </si>
  <si>
    <t>Trissomia 18, não-disjunção meiótica</t>
  </si>
  <si>
    <t>Q911</t>
  </si>
  <si>
    <t>Trissomia 18, mosaicismo cromossômico (não-disjunção mitótica)</t>
  </si>
  <si>
    <t>Q912</t>
  </si>
  <si>
    <t>Trissomia 18, translocação</t>
  </si>
  <si>
    <t>Q913</t>
  </si>
  <si>
    <t>Síndrome de Edwards não especificada</t>
  </si>
  <si>
    <t>Q914</t>
  </si>
  <si>
    <t>Trissomia 13, não-disjunção meiótica</t>
  </si>
  <si>
    <t>Q915</t>
  </si>
  <si>
    <t>Trissomia 13, mosaicismo cromossômico (não-disjunção mitótica)</t>
  </si>
  <si>
    <t>Q916</t>
  </si>
  <si>
    <t>Trissomia 13, translocação</t>
  </si>
  <si>
    <t>Q917</t>
  </si>
  <si>
    <t>Síndrome de Patau não especificada</t>
  </si>
  <si>
    <t>Q920</t>
  </si>
  <si>
    <t>Trissomia de um cromossomo inteiro, não-disjunção meiótica</t>
  </si>
  <si>
    <t>Q921</t>
  </si>
  <si>
    <t>Trissomia de um cromossomo inteiro, mosaicismo cromossômico (não-disjunção mitótica)</t>
  </si>
  <si>
    <t>Q922</t>
  </si>
  <si>
    <t>Trissomia parcial major</t>
  </si>
  <si>
    <t>Q923</t>
  </si>
  <si>
    <t>Trissomia parcial minor</t>
  </si>
  <si>
    <t>Q924</t>
  </si>
  <si>
    <t>Duplicações vistas somente na prometáfase</t>
  </si>
  <si>
    <t>Q925</t>
  </si>
  <si>
    <t>Duplicação com outros rearranjos complexos</t>
  </si>
  <si>
    <t>Q926</t>
  </si>
  <si>
    <t>Cromossomos marcadores suplementares</t>
  </si>
  <si>
    <t>Q927</t>
  </si>
  <si>
    <t>Triploidia e poliploidia</t>
  </si>
  <si>
    <t>Q928</t>
  </si>
  <si>
    <t>Outras trissomias especificadas e trissomias parciais dos autossomos</t>
  </si>
  <si>
    <t>Q929</t>
  </si>
  <si>
    <t>Trissomia e trissomia parcial não especificada dos autossomos</t>
  </si>
  <si>
    <t>Q930</t>
  </si>
  <si>
    <t>Monossomia de cromossomo inteiro, não-disjunção meiótica</t>
  </si>
  <si>
    <t>Q931</t>
  </si>
  <si>
    <t>Monossomia de cromossomo inteiro, mosaicismo cromossômico (não-disjunção mitótica)</t>
  </si>
  <si>
    <t>Q932</t>
  </si>
  <si>
    <t>Cromossomo substituído por anel ou dicêntrico</t>
  </si>
  <si>
    <t>Q933</t>
  </si>
  <si>
    <t>Deleção do braço curto do cromossomo 4</t>
  </si>
  <si>
    <t>Q934</t>
  </si>
  <si>
    <t>Deleção do braço curto do cromossomo 5</t>
  </si>
  <si>
    <t>Q935</t>
  </si>
  <si>
    <t>Outras deleções parciais de cromossomo</t>
  </si>
  <si>
    <t>Q936</t>
  </si>
  <si>
    <t>Deleções vistas somente na prometáfase</t>
  </si>
  <si>
    <t>Q937</t>
  </si>
  <si>
    <t>Deleções com outros rearranjos complexos</t>
  </si>
  <si>
    <t>Q938</t>
  </si>
  <si>
    <t>Outras deleções dos autossomos</t>
  </si>
  <si>
    <t>Q939</t>
  </si>
  <si>
    <t>Deleções não especificadas dos autossomos</t>
  </si>
  <si>
    <t>Q950</t>
  </si>
  <si>
    <t>Translocação ou inserção equilibrada em sujeito normal</t>
  </si>
  <si>
    <t>Q951</t>
  </si>
  <si>
    <t>Inversão cromossômica em sujeito normal</t>
  </si>
  <si>
    <t>Q952</t>
  </si>
  <si>
    <t>Rearranjo autossômico equilibrado em sujeito anormal</t>
  </si>
  <si>
    <t>Q953</t>
  </si>
  <si>
    <t>Rearranjo sexual/autossômico equilibrado em sujeito anormal</t>
  </si>
  <si>
    <t>Q954</t>
  </si>
  <si>
    <t>Sujeito com marcador de heterocromatina</t>
  </si>
  <si>
    <t>Q955</t>
  </si>
  <si>
    <t>Sujeito com sítio autossômico frágil</t>
  </si>
  <si>
    <t>Q958</t>
  </si>
  <si>
    <t>Outros rearranjos e marcadores equilibrados</t>
  </si>
  <si>
    <t>Q959</t>
  </si>
  <si>
    <t>Rearranjos e marcadores equilibrados não especificados</t>
  </si>
  <si>
    <t>Q960</t>
  </si>
  <si>
    <t>Cariótipo 45, X</t>
  </si>
  <si>
    <t>Q961</t>
  </si>
  <si>
    <t>Cariótipo 46, X iso (Xq)</t>
  </si>
  <si>
    <t>Q962</t>
  </si>
  <si>
    <t>Cariótipo 46, X com cromossomo sexual anormal, salvo iso (Xq)</t>
  </si>
  <si>
    <t>Q963</t>
  </si>
  <si>
    <t>Mosaicismo cromossômico, 45, X/46, XX ou XY</t>
  </si>
  <si>
    <t>Q964</t>
  </si>
  <si>
    <t>Mosaicismo cromossômico, 45, X/outra(s) linhagens celular(es) com cromossomo sexual anormal</t>
  </si>
  <si>
    <t>Q968</t>
  </si>
  <si>
    <t>Outras variantes da síndrome de Turner</t>
  </si>
  <si>
    <t>Q969</t>
  </si>
  <si>
    <t>Síndrome de Turner não especificada</t>
  </si>
  <si>
    <t>Q970</t>
  </si>
  <si>
    <t>Cariótipo 47, XXX</t>
  </si>
  <si>
    <t>Q971</t>
  </si>
  <si>
    <t>Mulher com mais de três cromossomos X</t>
  </si>
  <si>
    <t>Q972</t>
  </si>
  <si>
    <t>Mosaicismo cromossômico, linhagens com diversos números de cromossomos X</t>
  </si>
  <si>
    <t>Q973</t>
  </si>
  <si>
    <t>Mulher com cariótipo 46, XY</t>
  </si>
  <si>
    <t>Q978</t>
  </si>
  <si>
    <t>Outras anomalias especificadas dos cromossomos sexuais, fenótipo feminino</t>
  </si>
  <si>
    <t>Q979</t>
  </si>
  <si>
    <t>Anomalias não especificadas dos cromossomos sexuais, fenótipo feminino</t>
  </si>
  <si>
    <t>Q980</t>
  </si>
  <si>
    <t>Síndrome de Klinefelter, cariótipo 47, XXY</t>
  </si>
  <si>
    <t>Q981</t>
  </si>
  <si>
    <t>Síndrome de Klinefelter, homem com mais de dois cromossomos X</t>
  </si>
  <si>
    <t>Q982</t>
  </si>
  <si>
    <t>Síndrome de Klinefelter, homem com cariótipo 46, XX</t>
  </si>
  <si>
    <t>Q983</t>
  </si>
  <si>
    <t>Outro homem com cariótipo 46, XX</t>
  </si>
  <si>
    <t>Q984</t>
  </si>
  <si>
    <t>Síndrome de Klinefelter não especificada</t>
  </si>
  <si>
    <t>Q985</t>
  </si>
  <si>
    <t>Cariótipo 47, XYY</t>
  </si>
  <si>
    <t>Q986</t>
  </si>
  <si>
    <t>Homem com cromossomos sexuais de estrutura anormal</t>
  </si>
  <si>
    <t>Q987</t>
  </si>
  <si>
    <t>Homem com mosaicismo dos cromossomos sexuais</t>
  </si>
  <si>
    <t>Q988</t>
  </si>
  <si>
    <t>Outras anomalias especificadas dos cromossomos sexuais, fenótipo masculino</t>
  </si>
  <si>
    <t>Q989</t>
  </si>
  <si>
    <t>Anomalias não especificadas dos cromossomos sexuais, fenótipo masculino</t>
  </si>
  <si>
    <t>Q990</t>
  </si>
  <si>
    <t>Quimera 46, XX/46, XY</t>
  </si>
  <si>
    <t>Q991</t>
  </si>
  <si>
    <t>Hermafrodite verdadeiro 46, XX</t>
  </si>
  <si>
    <t>Q992</t>
  </si>
  <si>
    <t>Cromossomo X frágil</t>
  </si>
  <si>
    <t>Q998</t>
  </si>
  <si>
    <t>Outras anomalias cromossômicas especificadas</t>
  </si>
  <si>
    <t>Q999</t>
  </si>
  <si>
    <t>Anomalia cromossômica não especificada</t>
  </si>
  <si>
    <t>R000</t>
  </si>
  <si>
    <t>Taquicardia não especificada</t>
  </si>
  <si>
    <t>R001</t>
  </si>
  <si>
    <t>Bradicardia não especificada</t>
  </si>
  <si>
    <t>R002</t>
  </si>
  <si>
    <t>Palpitações</t>
  </si>
  <si>
    <t>R008</t>
  </si>
  <si>
    <t>Outras anormalidades e as não especificadas do batimento cardíaco</t>
  </si>
  <si>
    <t>R010</t>
  </si>
  <si>
    <t>Sopros cardíacos benignos ou inocentes</t>
  </si>
  <si>
    <t>R011</t>
  </si>
  <si>
    <t>Sopro cardíaco, não especificado</t>
  </si>
  <si>
    <t>R012</t>
  </si>
  <si>
    <t>Outros ruídos cardíacos</t>
  </si>
  <si>
    <t>R02</t>
  </si>
  <si>
    <t>Gangrena não classificada em outra parte</t>
  </si>
  <si>
    <t>R030</t>
  </si>
  <si>
    <t>Valor elevado da pressão arterial sem o diagnóstico de hipertensão</t>
  </si>
  <si>
    <t>R031</t>
  </si>
  <si>
    <t>Valor baixo da pressão arterial não específico</t>
  </si>
  <si>
    <t>R040</t>
  </si>
  <si>
    <t>Epistaxis</t>
  </si>
  <si>
    <t>R041</t>
  </si>
  <si>
    <t>Hemorragia da garganta</t>
  </si>
  <si>
    <t>R042</t>
  </si>
  <si>
    <t>R048</t>
  </si>
  <si>
    <t>Hemorragia de outras localizações das vias respiratórias</t>
  </si>
  <si>
    <t>R049</t>
  </si>
  <si>
    <t>Hemorragia não especificada das vias respiratórias</t>
  </si>
  <si>
    <t>R05</t>
  </si>
  <si>
    <t>Tosse</t>
  </si>
  <si>
    <t>R060</t>
  </si>
  <si>
    <t>Dispnéia</t>
  </si>
  <si>
    <t>R061</t>
  </si>
  <si>
    <t>Estridor</t>
  </si>
  <si>
    <t>R062</t>
  </si>
  <si>
    <t>Respiração ofegante</t>
  </si>
  <si>
    <t>R063</t>
  </si>
  <si>
    <t>Respiração periódica</t>
  </si>
  <si>
    <t>R064</t>
  </si>
  <si>
    <t>Hiperventilação</t>
  </si>
  <si>
    <t>R065</t>
  </si>
  <si>
    <t>Respiração pela boca</t>
  </si>
  <si>
    <t>R066</t>
  </si>
  <si>
    <t>Soluço</t>
  </si>
  <si>
    <t>R067</t>
  </si>
  <si>
    <t>Espirro</t>
  </si>
  <si>
    <t>R068</t>
  </si>
  <si>
    <t>Outras anormalidades e as não especificadas da respiração</t>
  </si>
  <si>
    <t>R070</t>
  </si>
  <si>
    <t>Dor de garganta</t>
  </si>
  <si>
    <t>R071</t>
  </si>
  <si>
    <t>Dor torácica ao respirar</t>
  </si>
  <si>
    <t>R072</t>
  </si>
  <si>
    <t>Dor precordial</t>
  </si>
  <si>
    <t>R073</t>
  </si>
  <si>
    <t>Outra dor torácica</t>
  </si>
  <si>
    <t>R074</t>
  </si>
  <si>
    <t>Dor torácica, não especificada</t>
  </si>
  <si>
    <t>R090</t>
  </si>
  <si>
    <t>R091</t>
  </si>
  <si>
    <t>Pleurisia</t>
  </si>
  <si>
    <t>R092</t>
  </si>
  <si>
    <t>Parada respiratória</t>
  </si>
  <si>
    <t>R093</t>
  </si>
  <si>
    <t>Escarro anormal</t>
  </si>
  <si>
    <t>R098</t>
  </si>
  <si>
    <t>Outros sintomas e sinais especificados relativos aos aparelhos circulatório e respiratório</t>
  </si>
  <si>
    <t>R100</t>
  </si>
  <si>
    <t>Abdome agudo</t>
  </si>
  <si>
    <t>R101</t>
  </si>
  <si>
    <t>Dor localizada no abdome superior</t>
  </si>
  <si>
    <t>R102</t>
  </si>
  <si>
    <t>Dor pélvica e perineal</t>
  </si>
  <si>
    <t>R103</t>
  </si>
  <si>
    <t>Dor localizada em outras partes do abdome inferior</t>
  </si>
  <si>
    <t>R104</t>
  </si>
  <si>
    <t>Outras dores abdominais e as não especificadas</t>
  </si>
  <si>
    <t>R11</t>
  </si>
  <si>
    <t>Náusea e vômitos</t>
  </si>
  <si>
    <t>R12</t>
  </si>
  <si>
    <t>Pirose</t>
  </si>
  <si>
    <t>R13</t>
  </si>
  <si>
    <t>Disfagia</t>
  </si>
  <si>
    <t>R14</t>
  </si>
  <si>
    <t>Flatulência e afecções correlatas</t>
  </si>
  <si>
    <t>R15</t>
  </si>
  <si>
    <t>Incontinência fecal</t>
  </si>
  <si>
    <t>R160</t>
  </si>
  <si>
    <t>Hepatomegalia não classificada em outra parte</t>
  </si>
  <si>
    <t>R161</t>
  </si>
  <si>
    <t>Esplenomegalia não classificada em outra parte</t>
  </si>
  <si>
    <t>R162</t>
  </si>
  <si>
    <t>Hepatomegalia com esplenomegalia não classificada em outra parte</t>
  </si>
  <si>
    <t>Icterícia não especificada</t>
  </si>
  <si>
    <t>R190</t>
  </si>
  <si>
    <t>Massa, tumoração ou tumefação intra-abdominal e pélvica</t>
  </si>
  <si>
    <t>R191</t>
  </si>
  <si>
    <t>Ruídos hidroaéreos anormais</t>
  </si>
  <si>
    <t>R192</t>
  </si>
  <si>
    <t>Peristaltismo visível</t>
  </si>
  <si>
    <t>R193</t>
  </si>
  <si>
    <t>Rigidez abdominal</t>
  </si>
  <si>
    <t>R194</t>
  </si>
  <si>
    <t>Alteração do hábito intestinal</t>
  </si>
  <si>
    <t>R195</t>
  </si>
  <si>
    <t>Outras anormalidades fecais</t>
  </si>
  <si>
    <t>R196</t>
  </si>
  <si>
    <t>R198</t>
  </si>
  <si>
    <t>Outros sintomas e sinais especificados relativos ao aparelho digestivo e ao abdome</t>
  </si>
  <si>
    <t>R200</t>
  </si>
  <si>
    <t>Anestesia cutânea</t>
  </si>
  <si>
    <t>R201</t>
  </si>
  <si>
    <t>Hipoestesia cutânea</t>
  </si>
  <si>
    <t>R202</t>
  </si>
  <si>
    <t>Parestesias cutâneas</t>
  </si>
  <si>
    <t>R203</t>
  </si>
  <si>
    <t>Hiperestesia</t>
  </si>
  <si>
    <t>R208</t>
  </si>
  <si>
    <t>Outros distúrbios e os não especificadas da sensibilidade cutânea</t>
  </si>
  <si>
    <t>R21</t>
  </si>
  <si>
    <t>Eritema e outras erupções cutâneas não especificadas</t>
  </si>
  <si>
    <t>R220</t>
  </si>
  <si>
    <t>Tumefação, massa ou tumoração localizadas da cabeça</t>
  </si>
  <si>
    <t>R221</t>
  </si>
  <si>
    <t>Tumefação, massa ou tumoração localizadas do pescoço</t>
  </si>
  <si>
    <t>R222</t>
  </si>
  <si>
    <t>Tumefação, massa ou tumoração localizadas do tronco</t>
  </si>
  <si>
    <t>R223</t>
  </si>
  <si>
    <t>Tumefação, massa ou tumoração localizadas de membro superior</t>
  </si>
  <si>
    <t>R224</t>
  </si>
  <si>
    <t>Tumefação, massa ou tumoração localizadas no membro inferior</t>
  </si>
  <si>
    <t>R227</t>
  </si>
  <si>
    <t>Tumefação, massa ou tumoração localizadas de múltiplas localizações</t>
  </si>
  <si>
    <t>R229</t>
  </si>
  <si>
    <t>Tumefação, massa ou tumoração não especificadas, localizadas</t>
  </si>
  <si>
    <t>R230</t>
  </si>
  <si>
    <t>R231</t>
  </si>
  <si>
    <t>R232</t>
  </si>
  <si>
    <t>R233</t>
  </si>
  <si>
    <t>Equimoses espontâneas</t>
  </si>
  <si>
    <t>R234</t>
  </si>
  <si>
    <t>Alterações na textura da pele</t>
  </si>
  <si>
    <t>R238</t>
  </si>
  <si>
    <t>Outras alterações da pele e as não especificadas</t>
  </si>
  <si>
    <t>R250</t>
  </si>
  <si>
    <t>Movimentos anormais da cabeça</t>
  </si>
  <si>
    <t>R251</t>
  </si>
  <si>
    <t>Tremor não especificado</t>
  </si>
  <si>
    <t>R252</t>
  </si>
  <si>
    <t>Cãibras e espasmos</t>
  </si>
  <si>
    <t>R253</t>
  </si>
  <si>
    <t>Fasciculação</t>
  </si>
  <si>
    <t>R258</t>
  </si>
  <si>
    <t>Outros movimentos involuntários anormais e os não especificados</t>
  </si>
  <si>
    <t>R260</t>
  </si>
  <si>
    <t>Marcha atáxica</t>
  </si>
  <si>
    <t>R261</t>
  </si>
  <si>
    <t>Marcha paralítica</t>
  </si>
  <si>
    <t>R262</t>
  </si>
  <si>
    <t>Dificuldade para andar não classificada em outra parte</t>
  </si>
  <si>
    <t>R268</t>
  </si>
  <si>
    <t>Outras anormalidades da marcha e da mobilidade e as não especificadas</t>
  </si>
  <si>
    <t>R270</t>
  </si>
  <si>
    <t>Ataxia não especificada</t>
  </si>
  <si>
    <t>R278</t>
  </si>
  <si>
    <t>Outros distúrbios da coordenação e os não especificados</t>
  </si>
  <si>
    <t>R290</t>
  </si>
  <si>
    <t>Tetania</t>
  </si>
  <si>
    <t>R291</t>
  </si>
  <si>
    <t>Meningismo</t>
  </si>
  <si>
    <t>R292</t>
  </si>
  <si>
    <t>Reflexos anormais</t>
  </si>
  <si>
    <t>R293</t>
  </si>
  <si>
    <t>Postura anormal</t>
  </si>
  <si>
    <t>R294</t>
  </si>
  <si>
    <t>Quadril estalante</t>
  </si>
  <si>
    <t>R296</t>
  </si>
  <si>
    <t>Tendência a queda, não classificada em outra parte</t>
  </si>
  <si>
    <t>R298</t>
  </si>
  <si>
    <t>Outros sintomas e sinais relativos aos sistemas nervoso e osteomuscular e os não especificados</t>
  </si>
  <si>
    <t>R300</t>
  </si>
  <si>
    <t>R301</t>
  </si>
  <si>
    <t>Tenesmo vesical</t>
  </si>
  <si>
    <t>R309</t>
  </si>
  <si>
    <t>Micção dolorosa, não especificada</t>
  </si>
  <si>
    <t>Hematúria não especificada</t>
  </si>
  <si>
    <t>R32</t>
  </si>
  <si>
    <t>Incontinência urinária não especificada</t>
  </si>
  <si>
    <t>R33</t>
  </si>
  <si>
    <t>Retenção urinária</t>
  </si>
  <si>
    <t>Anúria e oligúria</t>
  </si>
  <si>
    <t>R36</t>
  </si>
  <si>
    <t>Secreção uretral</t>
  </si>
  <si>
    <t>R390</t>
  </si>
  <si>
    <t>Extravasamento de urina</t>
  </si>
  <si>
    <t>R391</t>
  </si>
  <si>
    <t>Outras dificuldades à micção</t>
  </si>
  <si>
    <t>R392</t>
  </si>
  <si>
    <t>Uremia extra-renal</t>
  </si>
  <si>
    <t>R398</t>
  </si>
  <si>
    <t>Outros sintomas e sinais relativos ao aparelho urinário e os não especificados</t>
  </si>
  <si>
    <t>R400</t>
  </si>
  <si>
    <t>R401</t>
  </si>
  <si>
    <t>R402</t>
  </si>
  <si>
    <t>Coma não especificado</t>
  </si>
  <si>
    <t>R410</t>
  </si>
  <si>
    <t>Desorientação não especificada</t>
  </si>
  <si>
    <t>R411</t>
  </si>
  <si>
    <t>Amnésia anterógrada</t>
  </si>
  <si>
    <t>R412</t>
  </si>
  <si>
    <t>Amnésia retrógrada</t>
  </si>
  <si>
    <t>R413</t>
  </si>
  <si>
    <t>Outra amnésia</t>
  </si>
  <si>
    <t>R418</t>
  </si>
  <si>
    <t>Outros sintomas e sinais especificados relativos às funções cognitivas e à consciência</t>
  </si>
  <si>
    <t>Tontura e instabilidade</t>
  </si>
  <si>
    <t>R430</t>
  </si>
  <si>
    <t>Anosmia</t>
  </si>
  <si>
    <t>R431</t>
  </si>
  <si>
    <t>Parosmia</t>
  </si>
  <si>
    <t>R432</t>
  </si>
  <si>
    <t>Parageusia</t>
  </si>
  <si>
    <t>R438</t>
  </si>
  <si>
    <t>Outros distúrbios do olfato e do paladar e os não especificados</t>
  </si>
  <si>
    <t>R440</t>
  </si>
  <si>
    <t>R441</t>
  </si>
  <si>
    <t>R442</t>
  </si>
  <si>
    <t>Outras alucinações</t>
  </si>
  <si>
    <t>R443</t>
  </si>
  <si>
    <t>Alucinações não especificadas</t>
  </si>
  <si>
    <t>R448</t>
  </si>
  <si>
    <t>Outros sintomas e sinais especificados relativos às sensações e percepções gerais</t>
  </si>
  <si>
    <t>R450</t>
  </si>
  <si>
    <t>Nervosismo</t>
  </si>
  <si>
    <t>R451</t>
  </si>
  <si>
    <t>Agitação e inquietação</t>
  </si>
  <si>
    <t>R452</t>
  </si>
  <si>
    <t>Tristeza</t>
  </si>
  <si>
    <t>R453</t>
  </si>
  <si>
    <t>Apatia e desinteresse</t>
  </si>
  <si>
    <t>R454</t>
  </si>
  <si>
    <t>Irritabilidade e mau humor</t>
  </si>
  <si>
    <t>R455</t>
  </si>
  <si>
    <t>Hostilidade</t>
  </si>
  <si>
    <t>R456</t>
  </si>
  <si>
    <t>Violência física</t>
  </si>
  <si>
    <t>R457</t>
  </si>
  <si>
    <t>Estado de choque emocional e tensão, não especificado</t>
  </si>
  <si>
    <t>R458</t>
  </si>
  <si>
    <t>Outros sintomas e sinais relativos ao estado emocional</t>
  </si>
  <si>
    <t>R460</t>
  </si>
  <si>
    <t>Baixo nível de higiene pessoal</t>
  </si>
  <si>
    <t>R461</t>
  </si>
  <si>
    <t>Aparência pessoal bizarra</t>
  </si>
  <si>
    <t>R462</t>
  </si>
  <si>
    <t>Comportamento estranho e inexplicável</t>
  </si>
  <si>
    <t>R463</t>
  </si>
  <si>
    <t>Hiperatividade</t>
  </si>
  <si>
    <t>R464</t>
  </si>
  <si>
    <t>Lentidão e baixa reatividade</t>
  </si>
  <si>
    <t>R465</t>
  </si>
  <si>
    <t>Personalidade suspeita e evasiva</t>
  </si>
  <si>
    <t>R466</t>
  </si>
  <si>
    <t>Inquietação e preocupação exageradas com acontecimentos "estressantes"</t>
  </si>
  <si>
    <t>R467</t>
  </si>
  <si>
    <t>Verborragia e pormenores circunstanciais mascarando o motivo da consulta</t>
  </si>
  <si>
    <t>R468</t>
  </si>
  <si>
    <t>Outros sintomas e sinais relativos à aparência e ao comportamento</t>
  </si>
  <si>
    <t>R470</t>
  </si>
  <si>
    <t>Disfasia e afasia</t>
  </si>
  <si>
    <t>R471</t>
  </si>
  <si>
    <t>Disartria e anartria</t>
  </si>
  <si>
    <t>R478</t>
  </si>
  <si>
    <t>Outros distúrbios da fala e os não especificados</t>
  </si>
  <si>
    <t>R480</t>
  </si>
  <si>
    <t>Dislexia e alexia</t>
  </si>
  <si>
    <t>R481</t>
  </si>
  <si>
    <t>Agnosia</t>
  </si>
  <si>
    <t>R482</t>
  </si>
  <si>
    <t>Apraxia</t>
  </si>
  <si>
    <t>R488</t>
  </si>
  <si>
    <t>Outras disfunções simbólicas e as não especificadas</t>
  </si>
  <si>
    <t>R490</t>
  </si>
  <si>
    <t>Disfonia</t>
  </si>
  <si>
    <t>R491</t>
  </si>
  <si>
    <t>Afonia</t>
  </si>
  <si>
    <t>R492</t>
  </si>
  <si>
    <t>Hipernasalidade e hiponasalidade</t>
  </si>
  <si>
    <t>R498</t>
  </si>
  <si>
    <t>Outros distúrbios da voz e os não especificados</t>
  </si>
  <si>
    <t>R502</t>
  </si>
  <si>
    <t>Febre induzida por drogas</t>
  </si>
  <si>
    <t>R508</t>
  </si>
  <si>
    <t>Outra febre especificada</t>
  </si>
  <si>
    <t>R509</t>
  </si>
  <si>
    <t>Febre não especificada</t>
  </si>
  <si>
    <t>R520</t>
  </si>
  <si>
    <t>Dor aguda</t>
  </si>
  <si>
    <t>R521</t>
  </si>
  <si>
    <t>Dor crônica intratável</t>
  </si>
  <si>
    <t>R522</t>
  </si>
  <si>
    <t>Outra dor crônica</t>
  </si>
  <si>
    <t>R529</t>
  </si>
  <si>
    <t>Dor não especificada</t>
  </si>
  <si>
    <t>Mal estar, fadiga</t>
  </si>
  <si>
    <t>R54</t>
  </si>
  <si>
    <t>Senilidade</t>
  </si>
  <si>
    <t>Síncope e colapso</t>
  </si>
  <si>
    <t>R560</t>
  </si>
  <si>
    <t>Convulsões febris</t>
  </si>
  <si>
    <t>R568</t>
  </si>
  <si>
    <t>Outras convulsões e as não especificadas</t>
  </si>
  <si>
    <t>R570</t>
  </si>
  <si>
    <t>R571</t>
  </si>
  <si>
    <t>R578</t>
  </si>
  <si>
    <t>Outras formas de choque</t>
  </si>
  <si>
    <t>R579</t>
  </si>
  <si>
    <t>Choque não especificado</t>
  </si>
  <si>
    <t>R58</t>
  </si>
  <si>
    <t>Hemorragia não classificada em outra parte</t>
  </si>
  <si>
    <t>R590</t>
  </si>
  <si>
    <t>Aumento de volume localizado de gânglios linfáticos</t>
  </si>
  <si>
    <t>R591</t>
  </si>
  <si>
    <t>Aumento de volume generalizado de gânglios linfáticos</t>
  </si>
  <si>
    <t>R599</t>
  </si>
  <si>
    <t>Adenomegalia ou aumento de volume dos gânglios linfáticos, não especificado</t>
  </si>
  <si>
    <t>R600</t>
  </si>
  <si>
    <t>R601</t>
  </si>
  <si>
    <t>Edema generalizado</t>
  </si>
  <si>
    <t>R609</t>
  </si>
  <si>
    <t>Edema não especificado</t>
  </si>
  <si>
    <t>R610</t>
  </si>
  <si>
    <t>Hiperidrose localizada</t>
  </si>
  <si>
    <t>R611</t>
  </si>
  <si>
    <t>Hiperidrose generalizada</t>
  </si>
  <si>
    <t>R619</t>
  </si>
  <si>
    <t>Hiperidrose não especificada</t>
  </si>
  <si>
    <t>R620</t>
  </si>
  <si>
    <t>Retardo de maturação</t>
  </si>
  <si>
    <t>R628</t>
  </si>
  <si>
    <t>Outras formas de retardo do desenvolvimento fisiológico normal</t>
  </si>
  <si>
    <t>R629</t>
  </si>
  <si>
    <t>Retardo do desenvolvimento fisiológico normal, não especificado</t>
  </si>
  <si>
    <t>R630</t>
  </si>
  <si>
    <t>R631</t>
  </si>
  <si>
    <t>R632</t>
  </si>
  <si>
    <t>R633</t>
  </si>
  <si>
    <t>Dificuldades de alimentação e erros na administração de alimentos</t>
  </si>
  <si>
    <t>R634</t>
  </si>
  <si>
    <t>Perda de peso anormal</t>
  </si>
  <si>
    <t>R635</t>
  </si>
  <si>
    <t>Ganho de peso anormal</t>
  </si>
  <si>
    <t>R638</t>
  </si>
  <si>
    <t>Outros sintomas e sinais relativos a ingestão de alimentos e de líquidos</t>
  </si>
  <si>
    <t>R680</t>
  </si>
  <si>
    <t>Hipotermia não associada à baixa temperatura ambiental</t>
  </si>
  <si>
    <t>R681</t>
  </si>
  <si>
    <t>Sintomas não específicos peculiares à infância</t>
  </si>
  <si>
    <t>R682</t>
  </si>
  <si>
    <t>Boca seca, não especificada</t>
  </si>
  <si>
    <t>R683</t>
  </si>
  <si>
    <t>Baqueteamento dos dedos</t>
  </si>
  <si>
    <t>R688</t>
  </si>
  <si>
    <t>Outros sintomas e sinais gerais especificados</t>
  </si>
  <si>
    <t>R69</t>
  </si>
  <si>
    <t>Causas desconhecidas e não especificadas de morbidade</t>
  </si>
  <si>
    <t>R700</t>
  </si>
  <si>
    <t>Velocidade de hemossedimentação elevada</t>
  </si>
  <si>
    <t>R701</t>
  </si>
  <si>
    <t>Viscosidade plasmática anormal</t>
  </si>
  <si>
    <t>R71</t>
  </si>
  <si>
    <t>Anormalidade das hemácias</t>
  </si>
  <si>
    <t>R72</t>
  </si>
  <si>
    <t>Anormalidade dos leucócitos não classificada em outra parte</t>
  </si>
  <si>
    <t>R730</t>
  </si>
  <si>
    <t>Teste de tolerância a glicose anormal</t>
  </si>
  <si>
    <t>R739</t>
  </si>
  <si>
    <t>Hiperglicemia não especificada</t>
  </si>
  <si>
    <t>R740</t>
  </si>
  <si>
    <t>Aumento dos níveis de transaminases e da desidrogenase lática (DHL)</t>
  </si>
  <si>
    <t>R748</t>
  </si>
  <si>
    <t>Níveis anormais de outras enzimas séricas</t>
  </si>
  <si>
    <t>R749</t>
  </si>
  <si>
    <t>Anormalidade dos níveis de enzimas séricas, não especificada</t>
  </si>
  <si>
    <t>R75</t>
  </si>
  <si>
    <t>Evidência laboratorial do vírus da imunodeficiência humana [HIV]</t>
  </si>
  <si>
    <t>R760</t>
  </si>
  <si>
    <t>Título aumentado de anticorpos</t>
  </si>
  <si>
    <t>R761</t>
  </si>
  <si>
    <t>Reação anormal ao teste da tuberculina</t>
  </si>
  <si>
    <t>R762</t>
  </si>
  <si>
    <t>Exame sorológico falso positivo para sífilis</t>
  </si>
  <si>
    <t>R768</t>
  </si>
  <si>
    <t>Outros achados imunológicos especificados anormais no soro</t>
  </si>
  <si>
    <t>R770</t>
  </si>
  <si>
    <t>Anormalidade da albumina</t>
  </si>
  <si>
    <t>R771</t>
  </si>
  <si>
    <t>Anormalidade das globulinas</t>
  </si>
  <si>
    <t>R772</t>
  </si>
  <si>
    <t>Anormalidade da alfafetoproteína</t>
  </si>
  <si>
    <t>R778</t>
  </si>
  <si>
    <t>Outras anormalidades especificadas das proteínas plasmáticas</t>
  </si>
  <si>
    <t>R779</t>
  </si>
  <si>
    <t>Anormalidades de proteína plasmática, não especificadas</t>
  </si>
  <si>
    <t>R780</t>
  </si>
  <si>
    <t>Presença de álcool no sangue</t>
  </si>
  <si>
    <t>R781</t>
  </si>
  <si>
    <t>Presença de opiáceos no sangue</t>
  </si>
  <si>
    <t>R782</t>
  </si>
  <si>
    <t>Presença de cocaína no sangue</t>
  </si>
  <si>
    <t>R783</t>
  </si>
  <si>
    <t>Presença de alucinógeno no sangue</t>
  </si>
  <si>
    <t>R784</t>
  </si>
  <si>
    <t>Presença de outras drogas com potencial de causar dependência, no sangue</t>
  </si>
  <si>
    <t>R785</t>
  </si>
  <si>
    <t>Presença de droga psicotrópica no sangue</t>
  </si>
  <si>
    <t>R786</t>
  </si>
  <si>
    <t>Presença de agente esteróide no sangue</t>
  </si>
  <si>
    <t>R787</t>
  </si>
  <si>
    <t>Presença de nível anormal de metais pesados no sangue</t>
  </si>
  <si>
    <t>R788</t>
  </si>
  <si>
    <t>Presença de outras substâncias especificadas não normalmente encontradas no sangue</t>
  </si>
  <si>
    <t>R789</t>
  </si>
  <si>
    <t>Presença de substância não especificada normalmente não encontrada no sangue</t>
  </si>
  <si>
    <t>R790</t>
  </si>
  <si>
    <t>Anormalidade do nível de elementos minerais no sangue</t>
  </si>
  <si>
    <t>R798</t>
  </si>
  <si>
    <t>Outros achados anormais especificados de exames químicos do sangue</t>
  </si>
  <si>
    <t>R80</t>
  </si>
  <si>
    <t>Proteinúria isolada</t>
  </si>
  <si>
    <t>R81</t>
  </si>
  <si>
    <t>Glicosúria</t>
  </si>
  <si>
    <t>R820</t>
  </si>
  <si>
    <t>Quilúria</t>
  </si>
  <si>
    <t>R821</t>
  </si>
  <si>
    <t>R822</t>
  </si>
  <si>
    <t>Biliúria</t>
  </si>
  <si>
    <t>R823</t>
  </si>
  <si>
    <t>Hemoglobinúria</t>
  </si>
  <si>
    <t>R824</t>
  </si>
  <si>
    <t>Acetonúria</t>
  </si>
  <si>
    <t>R825</t>
  </si>
  <si>
    <t>Níveis urinários elevados de drogas, medicamentos e substâncias biológicas</t>
  </si>
  <si>
    <t>R826</t>
  </si>
  <si>
    <t>Níveis urinários anormais de substâncias cuja origem é essencialmente não-medicinal</t>
  </si>
  <si>
    <t>R829</t>
  </si>
  <si>
    <t>Outros achados anormais na urina e os não especificados</t>
  </si>
  <si>
    <t>R900</t>
  </si>
  <si>
    <t>Lesão intracraniana ocupando espaço</t>
  </si>
  <si>
    <t>R908</t>
  </si>
  <si>
    <t>Outros resultados anormais de exames para diagnóstico por imagem do sistema nervoso central</t>
  </si>
  <si>
    <t>R940</t>
  </si>
  <si>
    <t>Resultados anormais de estudos de função do sistema nervoso central</t>
  </si>
  <si>
    <t>R941</t>
  </si>
  <si>
    <t>Resultados anormais de estudos de função do sistema nervoso periférico e dos órgãos dos sentidos</t>
  </si>
  <si>
    <t>R942</t>
  </si>
  <si>
    <t>Resultados anormais de estudos da função pulmonar</t>
  </si>
  <si>
    <t>R943</t>
  </si>
  <si>
    <t>Resultados anormais de estudos da função cardiovascular</t>
  </si>
  <si>
    <t>R944</t>
  </si>
  <si>
    <t>Resultados anormais de estudos de função renal</t>
  </si>
  <si>
    <t>R945</t>
  </si>
  <si>
    <t>Resultados anormais de estudos de função hepática</t>
  </si>
  <si>
    <t>R946</t>
  </si>
  <si>
    <t>Resultados anormais de estudos de função tireoidiana</t>
  </si>
  <si>
    <t>R947</t>
  </si>
  <si>
    <t>Resultados anormais de estudos de função de outras glândulas endócrinas</t>
  </si>
  <si>
    <t>R948</t>
  </si>
  <si>
    <t>Resultados anormais de estudos de função de outros órgãos, aparelhos e sistemas</t>
  </si>
  <si>
    <t>R95</t>
  </si>
  <si>
    <t>Síndrome da morte súbita na infância</t>
  </si>
  <si>
    <t>R960</t>
  </si>
  <si>
    <t>Morte instantânea</t>
  </si>
  <si>
    <t>R961</t>
  </si>
  <si>
    <t>Morte que ocorre em menos de 24 horas após o início dos sintomas, que não pode ser explicada</t>
  </si>
  <si>
    <t>R98</t>
  </si>
  <si>
    <t>Morte sem assistência</t>
  </si>
  <si>
    <t>R99</t>
  </si>
  <si>
    <t>Outras causas mal definidas e as não especificadas de mortalidade</t>
  </si>
  <si>
    <t>S000</t>
  </si>
  <si>
    <t>Traumatismo superficial do couro cabeludo</t>
  </si>
  <si>
    <t>S001</t>
  </si>
  <si>
    <t>Contusão da pálpebra e da região periocular</t>
  </si>
  <si>
    <t>S002</t>
  </si>
  <si>
    <t>Outros traumatismos superficiais da pálpebra e da região periocular</t>
  </si>
  <si>
    <t>S003</t>
  </si>
  <si>
    <t>Traumatismo superficial do nariz</t>
  </si>
  <si>
    <t>S004</t>
  </si>
  <si>
    <t>Traumatismo superficial do ouvido</t>
  </si>
  <si>
    <t>S005</t>
  </si>
  <si>
    <t>Traumatismo superficial dos lábios e da cavidade oral</t>
  </si>
  <si>
    <t>S007</t>
  </si>
  <si>
    <t>Traumatismos superficiais múltiplos da cabeça</t>
  </si>
  <si>
    <t>S008</t>
  </si>
  <si>
    <t>Traumatismo superficial de outras partes da cabeça</t>
  </si>
  <si>
    <t>S009</t>
  </si>
  <si>
    <t>Traumatismo superficial da cabeça, parte não especificada</t>
  </si>
  <si>
    <t>S010</t>
  </si>
  <si>
    <t>Ferimento do couro cabeludo</t>
  </si>
  <si>
    <t>S011</t>
  </si>
  <si>
    <t>Ferimento da pálpebra e da região periocular</t>
  </si>
  <si>
    <t>S012</t>
  </si>
  <si>
    <t>Ferimento do nariz</t>
  </si>
  <si>
    <t>S013</t>
  </si>
  <si>
    <t>Ferimento do ouvido</t>
  </si>
  <si>
    <t>S014</t>
  </si>
  <si>
    <t>Ferimento da bochecha e região têmporo-mandibular</t>
  </si>
  <si>
    <t>S015</t>
  </si>
  <si>
    <t>Ferimento do lábio e da cavidade oral</t>
  </si>
  <si>
    <t>S017</t>
  </si>
  <si>
    <t>Ferimentos múltiplos da cabeça</t>
  </si>
  <si>
    <t>S018</t>
  </si>
  <si>
    <t>Ferimento na cabeça, de outras localizações</t>
  </si>
  <si>
    <t>S019</t>
  </si>
  <si>
    <t>Ferimento na cabeça, parte não especificada</t>
  </si>
  <si>
    <t>S020</t>
  </si>
  <si>
    <t>Fratura da abóbada do crânio</t>
  </si>
  <si>
    <t>S021</t>
  </si>
  <si>
    <t>Fratura da base do crânio</t>
  </si>
  <si>
    <t>S022</t>
  </si>
  <si>
    <t>Fratura dos ossos nasais</t>
  </si>
  <si>
    <t>S023</t>
  </si>
  <si>
    <t>Fratura do assoalho orbital</t>
  </si>
  <si>
    <t>S024</t>
  </si>
  <si>
    <t>Fratura dos ossos malares e maxilares</t>
  </si>
  <si>
    <t>S025</t>
  </si>
  <si>
    <t>Fratura de dentes</t>
  </si>
  <si>
    <t>S026</t>
  </si>
  <si>
    <t>Fratura de mandíbula</t>
  </si>
  <si>
    <t>S027</t>
  </si>
  <si>
    <t>Fraturas múltiplas envolvendo os ossos do crânio e da face</t>
  </si>
  <si>
    <t>S028</t>
  </si>
  <si>
    <t>Outras fraturas do crânio e dos ossos da face</t>
  </si>
  <si>
    <t>S029</t>
  </si>
  <si>
    <t>Fratura do crânio ou dos ossos da face, parte não especificada</t>
  </si>
  <si>
    <t>S030</t>
  </si>
  <si>
    <t>Luxação do maxilar</t>
  </si>
  <si>
    <t>S031</t>
  </si>
  <si>
    <t>Luxação da cartilagem do septo nasal</t>
  </si>
  <si>
    <t>S032</t>
  </si>
  <si>
    <t>Luxação dentária</t>
  </si>
  <si>
    <t>S033</t>
  </si>
  <si>
    <t>Luxação de outras partes da cabeça e das não especificadas</t>
  </si>
  <si>
    <t>S034</t>
  </si>
  <si>
    <t>Entorse e distensão do maxilar</t>
  </si>
  <si>
    <t>S035</t>
  </si>
  <si>
    <t>Entorse e distensão da articulações e dos ligamentos de outras localizações e de localizações não especificadas da cabeça</t>
  </si>
  <si>
    <t>S040</t>
  </si>
  <si>
    <t>Traumatismo do nervo e das vias ópticas</t>
  </si>
  <si>
    <t>S041</t>
  </si>
  <si>
    <t>Traumatismo do nervo oculomotor</t>
  </si>
  <si>
    <t>S042</t>
  </si>
  <si>
    <t>Traumatismo do nervo troclear</t>
  </si>
  <si>
    <t>S043</t>
  </si>
  <si>
    <t>Traumatismo do nervo trigêmeo</t>
  </si>
  <si>
    <t>S044</t>
  </si>
  <si>
    <t>Traumatismo do nervo abducente</t>
  </si>
  <si>
    <t>S045</t>
  </si>
  <si>
    <t>Traumatismo do nervo facial</t>
  </si>
  <si>
    <t>S046</t>
  </si>
  <si>
    <t>Traumatismo do nervo acústico</t>
  </si>
  <si>
    <t>S047</t>
  </si>
  <si>
    <t>Traumatismo do nervo acessório</t>
  </si>
  <si>
    <t>S048</t>
  </si>
  <si>
    <t>Traumatismo de outros nervos cranianos</t>
  </si>
  <si>
    <t>S049</t>
  </si>
  <si>
    <t>Traumatismo de nervo craniano não especificado</t>
  </si>
  <si>
    <t>S050</t>
  </si>
  <si>
    <t>Traumatismo da conjuntiva e abrasão da córnea sem menção de corpo estranho</t>
  </si>
  <si>
    <t>S051</t>
  </si>
  <si>
    <t>Contusão do globo ocular e dos tecidos da órbita</t>
  </si>
  <si>
    <t>S052</t>
  </si>
  <si>
    <t>Laceração e ruptura ocular com prolapso ou perda de tecido intra-ocular</t>
  </si>
  <si>
    <t>S053</t>
  </si>
  <si>
    <t>Laceração ocular sem prolapso ou perda de tecido intra-ocular</t>
  </si>
  <si>
    <t>S054</t>
  </si>
  <si>
    <t>Ferimento penetrante da órbita com ou sem corpo estranho</t>
  </si>
  <si>
    <t>S055</t>
  </si>
  <si>
    <t>Ferimento penetrante do globo ocular com corpo estranho</t>
  </si>
  <si>
    <t>S056</t>
  </si>
  <si>
    <t>Ferimento penetrante do globo ocular sem corpo estranho</t>
  </si>
  <si>
    <t>S057</t>
  </si>
  <si>
    <t>Avulsão do olho</t>
  </si>
  <si>
    <t>S058</t>
  </si>
  <si>
    <t>Outros traumatismos do olho e da órbita</t>
  </si>
  <si>
    <t>S059</t>
  </si>
  <si>
    <t>Traumatismo do olho e da órbita, não especificado</t>
  </si>
  <si>
    <t>S060</t>
  </si>
  <si>
    <t>Concussão cerebral</t>
  </si>
  <si>
    <t>S061</t>
  </si>
  <si>
    <t>Edema cerebral traumático</t>
  </si>
  <si>
    <t>S062</t>
  </si>
  <si>
    <t>Traumatismo cerebral difuso</t>
  </si>
  <si>
    <t>S063</t>
  </si>
  <si>
    <t>Traumatismo cerebral focal</t>
  </si>
  <si>
    <t>S064</t>
  </si>
  <si>
    <t>Hemorragia epidural</t>
  </si>
  <si>
    <t>S065</t>
  </si>
  <si>
    <t>Hemorragia subdural devida a traumatismo</t>
  </si>
  <si>
    <t>S066</t>
  </si>
  <si>
    <t>Hemorragia subaracnóide devida a traumatismo</t>
  </si>
  <si>
    <t>S067</t>
  </si>
  <si>
    <t>Traumatismo intracraniano com coma prolongado</t>
  </si>
  <si>
    <t>S068</t>
  </si>
  <si>
    <t>Outros traumatismos intracranianos</t>
  </si>
  <si>
    <t>S069</t>
  </si>
  <si>
    <t>Traumatismo intracraniano, não especificado</t>
  </si>
  <si>
    <t>S070</t>
  </si>
  <si>
    <t>Lesão por esmagamento da face</t>
  </si>
  <si>
    <t>S071</t>
  </si>
  <si>
    <t>Lesão por esmagamento do crânio</t>
  </si>
  <si>
    <t>S078</t>
  </si>
  <si>
    <t>Lesão por esmagamento de outras partes da cabeça</t>
  </si>
  <si>
    <t>S079</t>
  </si>
  <si>
    <t>Lesão por esmagamento da cabeça, parte não especificada</t>
  </si>
  <si>
    <t>S080</t>
  </si>
  <si>
    <t>Avulsão do couro cabeludo</t>
  </si>
  <si>
    <t>S081</t>
  </si>
  <si>
    <t>Amputação traumática da orelha</t>
  </si>
  <si>
    <t>S088</t>
  </si>
  <si>
    <t>Amputação traumática de outras partes da cabeça</t>
  </si>
  <si>
    <t>S089</t>
  </si>
  <si>
    <t>Amputação traumática de parte não especificada da cabeça</t>
  </si>
  <si>
    <t>S090</t>
  </si>
  <si>
    <t>Traumatismo dos vasos sangüíneos da cabeça não classificados em outra parte</t>
  </si>
  <si>
    <t>S091</t>
  </si>
  <si>
    <t>Traumatismo dos músculos e dos tendões da cabeça</t>
  </si>
  <si>
    <t>S092</t>
  </si>
  <si>
    <t>Ruptura traumática do tímpano</t>
  </si>
  <si>
    <t>S097</t>
  </si>
  <si>
    <t>Traumatismos múltiplos da cabeça</t>
  </si>
  <si>
    <t>S098</t>
  </si>
  <si>
    <t>Outros traumatismos especificados da cabeça</t>
  </si>
  <si>
    <t>S099</t>
  </si>
  <si>
    <t>Traumatismo não especificado da cabeça</t>
  </si>
  <si>
    <t>S100</t>
  </si>
  <si>
    <t>Contusão da garganta</t>
  </si>
  <si>
    <t>S101</t>
  </si>
  <si>
    <t>Outros traumatismos superficiais da garganta e os não especificados</t>
  </si>
  <si>
    <t>S107</t>
  </si>
  <si>
    <t>Traumatismos superficiais múltiplos do pescoço</t>
  </si>
  <si>
    <t>S108</t>
  </si>
  <si>
    <t>Traumatismo superficial de outras localizações do pescoço</t>
  </si>
  <si>
    <t>S109</t>
  </si>
  <si>
    <t>Traumatismo superficial do pescoço, parte não especificada</t>
  </si>
  <si>
    <t>S110</t>
  </si>
  <si>
    <t>Ferimento envolvendo a laringe e a traquéia</t>
  </si>
  <si>
    <t>S111</t>
  </si>
  <si>
    <t>Ferimento da glândula tireóide</t>
  </si>
  <si>
    <t>S112</t>
  </si>
  <si>
    <t>Ferimento envolvendo a faringe e o esôfago cervical</t>
  </si>
  <si>
    <t>S117</t>
  </si>
  <si>
    <t>Ferimentos múltiplos do pescoço</t>
  </si>
  <si>
    <t>S118</t>
  </si>
  <si>
    <t>Ferimentos de outras partes do pescoço</t>
  </si>
  <si>
    <t>S119</t>
  </si>
  <si>
    <t>Ferimentos do pescoço, parte não especificada</t>
  </si>
  <si>
    <t>S120</t>
  </si>
  <si>
    <t>Fratura da primeira vértebra cervical</t>
  </si>
  <si>
    <t>S121</t>
  </si>
  <si>
    <t>Fratura da segunda vértebra cervical</t>
  </si>
  <si>
    <t>S122</t>
  </si>
  <si>
    <t>Fratura de outras vértebras cervicais especificadas</t>
  </si>
  <si>
    <t>S127</t>
  </si>
  <si>
    <t>Fraturas múltiplas da coluna cervical</t>
  </si>
  <si>
    <t>S128</t>
  </si>
  <si>
    <t>Fratura de outras partes do pescoço</t>
  </si>
  <si>
    <t>S129</t>
  </si>
  <si>
    <t>Fratura do pescoço, parte não especificada</t>
  </si>
  <si>
    <t>S130</t>
  </si>
  <si>
    <t>Ruptura traumática de disco intervertebral cervical</t>
  </si>
  <si>
    <t>S131</t>
  </si>
  <si>
    <t>Luxação de vértebra cervical</t>
  </si>
  <si>
    <t>S132</t>
  </si>
  <si>
    <t>Luxação de outras partes do pescoço e das não especificadas</t>
  </si>
  <si>
    <t>S133</t>
  </si>
  <si>
    <t>Luxações múltiplas do pescoço</t>
  </si>
  <si>
    <t>S134</t>
  </si>
  <si>
    <t>Distensão e entorse da coluna cervical</t>
  </si>
  <si>
    <t>S135</t>
  </si>
  <si>
    <t>Distensão e entorse da região tireoidiana</t>
  </si>
  <si>
    <t>S136</t>
  </si>
  <si>
    <t>Distensão e entorse de articulações e de ligamentos de outras localizações e das não especificadas do pescoço</t>
  </si>
  <si>
    <t>S140</t>
  </si>
  <si>
    <t>Concussão e edema da medula cervical</t>
  </si>
  <si>
    <t>S141</t>
  </si>
  <si>
    <t>Outros traumatismos e os não especificados da medula cervical</t>
  </si>
  <si>
    <t>S142</t>
  </si>
  <si>
    <t>Traumatismo da raiz nervosa da coluna cervical</t>
  </si>
  <si>
    <t>S143</t>
  </si>
  <si>
    <t>Traumatismo do plexo braquial</t>
  </si>
  <si>
    <t>S144</t>
  </si>
  <si>
    <t>Traumatismo dos nervos periféricos do pescoço</t>
  </si>
  <si>
    <t>S145</t>
  </si>
  <si>
    <t>Traumatismo dos nervos simpáticos do pescoço</t>
  </si>
  <si>
    <t>S146</t>
  </si>
  <si>
    <t>Traumatismo de outros nervos e dos não especificados do pescoço</t>
  </si>
  <si>
    <t>S150</t>
  </si>
  <si>
    <t>Traumatismo da artéria carótida</t>
  </si>
  <si>
    <t>S151</t>
  </si>
  <si>
    <t>Traumatismo da artéria vertebral</t>
  </si>
  <si>
    <t>S152</t>
  </si>
  <si>
    <t>Traumatismo da veia jugular externa</t>
  </si>
  <si>
    <t>S153</t>
  </si>
  <si>
    <t>Traumatismo da veia jugular interna</t>
  </si>
  <si>
    <t>S157</t>
  </si>
  <si>
    <t>Traumatismo de múltiplos vasos sangüíneos ao nível do pescoço</t>
  </si>
  <si>
    <t>S158</t>
  </si>
  <si>
    <t>Traumatismo de outros vasos sangüíneos ao nível do pescoço</t>
  </si>
  <si>
    <t>S159</t>
  </si>
  <si>
    <t>Traumatismo de vasos sangüíneos não especificados ao nível do pescoço</t>
  </si>
  <si>
    <t>S16</t>
  </si>
  <si>
    <t>Traumatismo de tendões e de músculos do pescoço</t>
  </si>
  <si>
    <t>S170</t>
  </si>
  <si>
    <t>Lesão por esmagamento da laringe e da traquéia</t>
  </si>
  <si>
    <t>S178</t>
  </si>
  <si>
    <t>Lesão por esmagamento de outras partes do pescoço</t>
  </si>
  <si>
    <t>S179</t>
  </si>
  <si>
    <t>Lesão por esmagamento do pescoço, parte não especificada</t>
  </si>
  <si>
    <t>S18</t>
  </si>
  <si>
    <t>Amputação traumática ao nível do pescoço</t>
  </si>
  <si>
    <t>S197</t>
  </si>
  <si>
    <t>Traumatismos múltiplos do pescoço</t>
  </si>
  <si>
    <t>S198</t>
  </si>
  <si>
    <t>Outros traumatismos especificados do pescoço</t>
  </si>
  <si>
    <t>S199</t>
  </si>
  <si>
    <t>Traumatismo não especificado do pescoço</t>
  </si>
  <si>
    <t>S200</t>
  </si>
  <si>
    <t>Contusão da mama</t>
  </si>
  <si>
    <t>S201</t>
  </si>
  <si>
    <t>Outros traumatismos superficiais da mama e os não especificados</t>
  </si>
  <si>
    <t>S202</t>
  </si>
  <si>
    <t>Contusão do tórax</t>
  </si>
  <si>
    <t>S203</t>
  </si>
  <si>
    <t>Outros traumatismos superficiais da parede anterior do tórax</t>
  </si>
  <si>
    <t>S204</t>
  </si>
  <si>
    <t>Outros traumatismos superficiais da parede posterior do tórax</t>
  </si>
  <si>
    <t>S207</t>
  </si>
  <si>
    <t>Traumatismos superficiais múltiplos do tórax</t>
  </si>
  <si>
    <t>S208</t>
  </si>
  <si>
    <t>Traumatismo superficial de outras partes especificadas do tórax e das não especificadas</t>
  </si>
  <si>
    <t>S210</t>
  </si>
  <si>
    <t>Ferimento da mama</t>
  </si>
  <si>
    <t>S211</t>
  </si>
  <si>
    <t>Ferimento da parede anterior do tórax</t>
  </si>
  <si>
    <t>S212</t>
  </si>
  <si>
    <t>Ferimento da parede posterior do tórax</t>
  </si>
  <si>
    <t>S217</t>
  </si>
  <si>
    <t>Ferimentos múltiplos da parede torácica</t>
  </si>
  <si>
    <t>S218</t>
  </si>
  <si>
    <t>Ferimento de outras partes do tórax</t>
  </si>
  <si>
    <t>S219</t>
  </si>
  <si>
    <t>Ferimento do tórax parte não especificada</t>
  </si>
  <si>
    <t>S220</t>
  </si>
  <si>
    <t>Fratura de vértebra torácica</t>
  </si>
  <si>
    <t>S221</t>
  </si>
  <si>
    <t>Fraturas múltiplas da coluna torácica</t>
  </si>
  <si>
    <t>S222</t>
  </si>
  <si>
    <t>Fratura do esterno</t>
  </si>
  <si>
    <t>S223</t>
  </si>
  <si>
    <t>Fratura de costela</t>
  </si>
  <si>
    <t>S224</t>
  </si>
  <si>
    <t>Fraturas múltiplas de costelas</t>
  </si>
  <si>
    <t>S225</t>
  </si>
  <si>
    <t>Tórax fundido (oscilante)</t>
  </si>
  <si>
    <t>S228</t>
  </si>
  <si>
    <t>Fraturas de outras partes dos ossos do tórax</t>
  </si>
  <si>
    <t>S229</t>
  </si>
  <si>
    <t>Fratura dos ossos do tórax, parte não especificada</t>
  </si>
  <si>
    <t>S230</t>
  </si>
  <si>
    <t>Ruptura traumática de disco intervertebral torácico</t>
  </si>
  <si>
    <t>S231</t>
  </si>
  <si>
    <t>Luxação de vértebra torácica</t>
  </si>
  <si>
    <t>S232</t>
  </si>
  <si>
    <t>Luxação de outras partes do tórax e das não especificadas</t>
  </si>
  <si>
    <t>S233</t>
  </si>
  <si>
    <t>Entorse e distensão da coluna torácica</t>
  </si>
  <si>
    <t>S234</t>
  </si>
  <si>
    <t>Entorse e distensão das costelas e do esterno</t>
  </si>
  <si>
    <t>S235</t>
  </si>
  <si>
    <t>Entorse e distensão de outras partes do tórax e de partes não especificadas</t>
  </si>
  <si>
    <t>S240</t>
  </si>
  <si>
    <t>Concussão e edema da medula espinhal torácica</t>
  </si>
  <si>
    <t>S241</t>
  </si>
  <si>
    <t>Outros traumatismos da medula espinhal torácica e os não especificados</t>
  </si>
  <si>
    <t>S242</t>
  </si>
  <si>
    <t>Traumatismo da raiz de nervo da coluna torácica</t>
  </si>
  <si>
    <t>S243</t>
  </si>
  <si>
    <t>Traumatismo de nervos periféricos do tórax</t>
  </si>
  <si>
    <t>S244</t>
  </si>
  <si>
    <t>Traumatismo de nervos simpáticos do tórax</t>
  </si>
  <si>
    <t>S245</t>
  </si>
  <si>
    <t>Traumatismo de outros nervos do tórax</t>
  </si>
  <si>
    <t>S246</t>
  </si>
  <si>
    <t>Traumatismo de nervo do tórax não especificado</t>
  </si>
  <si>
    <t>S250</t>
  </si>
  <si>
    <t>Traumatismo da aorta torácica</t>
  </si>
  <si>
    <t>S251</t>
  </si>
  <si>
    <t>Traumatismo da artéria subclávia ou inominada [braquiocefálica]</t>
  </si>
  <si>
    <t>S252</t>
  </si>
  <si>
    <t>Traumatismo da veia cava superior</t>
  </si>
  <si>
    <t>S253</t>
  </si>
  <si>
    <t>Traumatismo da veia subclávia ou inominada [braquiocefálica]</t>
  </si>
  <si>
    <t>S254</t>
  </si>
  <si>
    <t>Traumatismo de vasos sangüíneos pulmonares</t>
  </si>
  <si>
    <t>S255</t>
  </si>
  <si>
    <t>Traumatismo de vasos sangüíneos intercostais</t>
  </si>
  <si>
    <t>S257</t>
  </si>
  <si>
    <t>Traumatismo de múltiplos vasos sangüíneos do tórax</t>
  </si>
  <si>
    <t>S258</t>
  </si>
  <si>
    <t>Traumatismo de outros vasos sangüíneos do tórax</t>
  </si>
  <si>
    <t>S259</t>
  </si>
  <si>
    <t>Traumatismo de vaso sangüíneo não especificado do tórax</t>
  </si>
  <si>
    <t>S260</t>
  </si>
  <si>
    <t>Traumatismo do coração com hemopericárdio</t>
  </si>
  <si>
    <t>S268</t>
  </si>
  <si>
    <t>Outros traumatismos do coração</t>
  </si>
  <si>
    <t>S269</t>
  </si>
  <si>
    <t>Traumatismo do coração não especificado</t>
  </si>
  <si>
    <t>S270</t>
  </si>
  <si>
    <t>Pneumotórax traumático</t>
  </si>
  <si>
    <t>S271</t>
  </si>
  <si>
    <t>Hemotórax traumático</t>
  </si>
  <si>
    <t>S272</t>
  </si>
  <si>
    <t>Hemopneumotórax traumático</t>
  </si>
  <si>
    <t>S273</t>
  </si>
  <si>
    <t>Outros traumatismos do pulmão</t>
  </si>
  <si>
    <t>S274</t>
  </si>
  <si>
    <t>Traumatismo dos brônquios</t>
  </si>
  <si>
    <t>S275</t>
  </si>
  <si>
    <t>Traumatismo da traquéia torácica</t>
  </si>
  <si>
    <t>S276</t>
  </si>
  <si>
    <t>Traumatismo da pleura</t>
  </si>
  <si>
    <t>S277</t>
  </si>
  <si>
    <t>Traumatismos múltiplos de órgãos intratorácicos</t>
  </si>
  <si>
    <t>S278</t>
  </si>
  <si>
    <t>Traumatismo de outros órgãos intratorácicos especificados</t>
  </si>
  <si>
    <t>S279</t>
  </si>
  <si>
    <t>Traumatismo de órgão intratorácico não especificado</t>
  </si>
  <si>
    <t>S280</t>
  </si>
  <si>
    <t>Esmagamento do tórax</t>
  </si>
  <si>
    <t>S281</t>
  </si>
  <si>
    <t>Amputação traumática de parte do tórax</t>
  </si>
  <si>
    <t>S290</t>
  </si>
  <si>
    <t>Traumatismo de músculo e de tendão ao nível tóracico</t>
  </si>
  <si>
    <t>S297</t>
  </si>
  <si>
    <t>Traumatismos múltiplos do tórax</t>
  </si>
  <si>
    <t>S298</t>
  </si>
  <si>
    <t>Outros traumatismos especificados do tórax</t>
  </si>
  <si>
    <t>S299</t>
  </si>
  <si>
    <t>Traumatismo não especificado do tórax</t>
  </si>
  <si>
    <t>S300</t>
  </si>
  <si>
    <t>Contusão do dorso e da pelve</t>
  </si>
  <si>
    <t>S301</t>
  </si>
  <si>
    <t>Contusão da parede abdominal</t>
  </si>
  <si>
    <t>S302</t>
  </si>
  <si>
    <t>Contusão dos órgãos genitais externos</t>
  </si>
  <si>
    <t>S307</t>
  </si>
  <si>
    <t>Traumatismos superficiais múltiplos do abdome, do dorso e da pelve</t>
  </si>
  <si>
    <t>S308</t>
  </si>
  <si>
    <t>Outros traumatismos superficiais do abdome, do dorso e da pelve</t>
  </si>
  <si>
    <t>S309</t>
  </si>
  <si>
    <t>Traumatismo superficial de parte não especificada do abdome, do dorso e da pelve</t>
  </si>
  <si>
    <t>S310</t>
  </si>
  <si>
    <t>Ferimento do dorso e da pelve</t>
  </si>
  <si>
    <t>S311</t>
  </si>
  <si>
    <t>Ferimento da parede abdominal</t>
  </si>
  <si>
    <t>S312</t>
  </si>
  <si>
    <t>Ferimento do pênis</t>
  </si>
  <si>
    <t>S313</t>
  </si>
  <si>
    <t>Ferimento do escroto e do testículo</t>
  </si>
  <si>
    <t>S314</t>
  </si>
  <si>
    <t>Ferimento da vagina e da vulva</t>
  </si>
  <si>
    <t>S315</t>
  </si>
  <si>
    <t>Ferimento de outros órgãos genitais externos e os não especificados</t>
  </si>
  <si>
    <t>S317</t>
  </si>
  <si>
    <t>Ferimentos múltiplos do abdome, do dorso e da pelve</t>
  </si>
  <si>
    <t>S318</t>
  </si>
  <si>
    <t>Ferimento de outras partes e de partes não especificadas do abdome</t>
  </si>
  <si>
    <t>S320</t>
  </si>
  <si>
    <t>Fratura de vértebra lombar</t>
  </si>
  <si>
    <t>S321</t>
  </si>
  <si>
    <t>Fratura do sacro</t>
  </si>
  <si>
    <t>S322</t>
  </si>
  <si>
    <t>Fratura do cóccix</t>
  </si>
  <si>
    <t>S323</t>
  </si>
  <si>
    <t>Fratura do ílio</t>
  </si>
  <si>
    <t>S324</t>
  </si>
  <si>
    <t>Fratura do acetábulo</t>
  </si>
  <si>
    <t>S325</t>
  </si>
  <si>
    <t>Fratura do púbis</t>
  </si>
  <si>
    <t>S327</t>
  </si>
  <si>
    <t>Fraturas múltiplas de coluna lombar e da pelve</t>
  </si>
  <si>
    <t>S328</t>
  </si>
  <si>
    <t>Fratura de outras partes da coluna lombossacra e da pelve e de partes não especificadas</t>
  </si>
  <si>
    <t>S330</t>
  </si>
  <si>
    <t>Ruptura traumática do disco intervertebral lombar</t>
  </si>
  <si>
    <t>S331</t>
  </si>
  <si>
    <t>Luxação da vértebra lombar</t>
  </si>
  <si>
    <t>S332</t>
  </si>
  <si>
    <t>Luxação das articulações sacroilíaca e sacrococcígea</t>
  </si>
  <si>
    <t>S333</t>
  </si>
  <si>
    <t>Luxação de outras partes e das não especificadas da coluna lombar e da pelve</t>
  </si>
  <si>
    <t>S334</t>
  </si>
  <si>
    <t>Ruptura traumática da sínfise púbica</t>
  </si>
  <si>
    <t>S335</t>
  </si>
  <si>
    <t>Entorse e distensão da coluna lombar</t>
  </si>
  <si>
    <t>S336</t>
  </si>
  <si>
    <t>Entorse e distensão da articulação sacroilíaca</t>
  </si>
  <si>
    <t>S337</t>
  </si>
  <si>
    <t>Entorse e distensão de outras partes e das não especificadas da coluna lombar e da pelve</t>
  </si>
  <si>
    <t>S340</t>
  </si>
  <si>
    <t>Concussão e edema da medula lombar</t>
  </si>
  <si>
    <t>S341</t>
  </si>
  <si>
    <t>Outro traumatismo da medula lombar</t>
  </si>
  <si>
    <t>S342</t>
  </si>
  <si>
    <t>Traumatismo de raiz nervosa da medula lombar e sacra</t>
  </si>
  <si>
    <t>S343</t>
  </si>
  <si>
    <t>Traumatismo de cauda eqüina</t>
  </si>
  <si>
    <t>S344</t>
  </si>
  <si>
    <t>Traumatismo do plexo lombossacro</t>
  </si>
  <si>
    <t>S345</t>
  </si>
  <si>
    <t>Traumatismo de nervos simpáticos lombares, sacros e pélvicos</t>
  </si>
  <si>
    <t>S346</t>
  </si>
  <si>
    <t>Traumatismo do(s) nervo(s) periférico(s) do abdome, do dorso e da pelve</t>
  </si>
  <si>
    <t>S348</t>
  </si>
  <si>
    <t>Traumatismo de outros nervos e dos não especificados ao nível do abdome, do dorso e da pelve</t>
  </si>
  <si>
    <t>S350</t>
  </si>
  <si>
    <t>Traumatismo da aorta abdominal</t>
  </si>
  <si>
    <t>S351</t>
  </si>
  <si>
    <t>Traumatismo da veia cava inferior</t>
  </si>
  <si>
    <t>S352</t>
  </si>
  <si>
    <t>Traumatismo da artéria celíaca ou mesentérica</t>
  </si>
  <si>
    <t>S353</t>
  </si>
  <si>
    <t>Traumatismo da veia porta ou esplênica</t>
  </si>
  <si>
    <t>S354</t>
  </si>
  <si>
    <t>Traumatismo de vaso sangüíneo renal</t>
  </si>
  <si>
    <t>S355</t>
  </si>
  <si>
    <t>Traumatismo de vaso sangüíneo ilíaco</t>
  </si>
  <si>
    <t>S357</t>
  </si>
  <si>
    <t>Traumatismo de vasos múltiplos ao nível do abdome, do dorso e da pelve</t>
  </si>
  <si>
    <t>S358</t>
  </si>
  <si>
    <t>Traumatismo de outros vasos sangüíneos ao nível do abdome, do dorso e da pelve</t>
  </si>
  <si>
    <t>S359</t>
  </si>
  <si>
    <t>Traumatismo de vaso sangüíneo não especificado ao nível do abdome, do dorso e da pelve</t>
  </si>
  <si>
    <t>S360</t>
  </si>
  <si>
    <t>Traumatismo do baço</t>
  </si>
  <si>
    <t>S361</t>
  </si>
  <si>
    <t>Traumatismo do fígado ou da vesícula biliar</t>
  </si>
  <si>
    <t>S362</t>
  </si>
  <si>
    <t>Traumatismo do pâncreas</t>
  </si>
  <si>
    <t>S363</t>
  </si>
  <si>
    <t>Traumatismo do estômago</t>
  </si>
  <si>
    <t>S364</t>
  </si>
  <si>
    <t>Traumatismo do intestino delgado</t>
  </si>
  <si>
    <t>S365</t>
  </si>
  <si>
    <t>Traumatismo do cólon</t>
  </si>
  <si>
    <t>S366</t>
  </si>
  <si>
    <t>Traumatismo do reto</t>
  </si>
  <si>
    <t>S367</t>
  </si>
  <si>
    <t>Traumatismo de múltiplos órgãos intra-abdominais</t>
  </si>
  <si>
    <t>S368</t>
  </si>
  <si>
    <t>Traumatismo de outros órgãos intra-abdominais</t>
  </si>
  <si>
    <t>S369</t>
  </si>
  <si>
    <t>Traumatismo de órgão intra-abdominal não especificado</t>
  </si>
  <si>
    <t>S370</t>
  </si>
  <si>
    <t>Traumatismo do rim</t>
  </si>
  <si>
    <t>S371</t>
  </si>
  <si>
    <t>Traumatismo do ureter</t>
  </si>
  <si>
    <t>S372</t>
  </si>
  <si>
    <t>Traumatismo da bexiga</t>
  </si>
  <si>
    <t>S373</t>
  </si>
  <si>
    <t>Traumatismo da uretra</t>
  </si>
  <si>
    <t>S374</t>
  </si>
  <si>
    <t>Traumatismo do ovário</t>
  </si>
  <si>
    <t>S375</t>
  </si>
  <si>
    <t>Traumatismo da trompa de Falópio</t>
  </si>
  <si>
    <t>S376</t>
  </si>
  <si>
    <t>Traumatismo do útero</t>
  </si>
  <si>
    <t>S377</t>
  </si>
  <si>
    <t>Traumatismo de múltiplos órgãos pélvicos</t>
  </si>
  <si>
    <t>S378</t>
  </si>
  <si>
    <t>Traumatismo de outros órgãos pélvicos</t>
  </si>
  <si>
    <t>S379</t>
  </si>
  <si>
    <t>Traumatismo de órgão pélvico não especificado</t>
  </si>
  <si>
    <t>S380</t>
  </si>
  <si>
    <t>Lesão por esmagamento dos órgãos genitais externos</t>
  </si>
  <si>
    <t>S381</t>
  </si>
  <si>
    <t>Lesão por esmagamento de outras partes e de partes não especificadas do abdome, do dorso e da pelve</t>
  </si>
  <si>
    <t>S382</t>
  </si>
  <si>
    <t>Amputação traumática de órgãos genitais externos</t>
  </si>
  <si>
    <t>S383</t>
  </si>
  <si>
    <t>Amputação traumática de outras partes e de partes não especificadas do abdome, do dorso e da pelve</t>
  </si>
  <si>
    <t>S390</t>
  </si>
  <si>
    <t>Traumatismo de músculo e de tendão do abdome, do dorso e da pelve</t>
  </si>
  <si>
    <t>S396</t>
  </si>
  <si>
    <t>Traumatismo de órgão(s) intra-abdominal(is) com órgão(s) pélvico(s)</t>
  </si>
  <si>
    <t>S397</t>
  </si>
  <si>
    <t>Outros traumatismos múltiplos do abdome, do dorso e da pelve</t>
  </si>
  <si>
    <t>S398</t>
  </si>
  <si>
    <t>Outros traumatismos especificados do abdome, do dorso e da pelve</t>
  </si>
  <si>
    <t>S399</t>
  </si>
  <si>
    <t>Traumatismo não especificado do abdome, do dorso e da pelve</t>
  </si>
  <si>
    <t>S400</t>
  </si>
  <si>
    <t>Contusão do ombro e do braço</t>
  </si>
  <si>
    <t>S407</t>
  </si>
  <si>
    <t>Traumatismos superficiais múltiplos do ombro e do braço</t>
  </si>
  <si>
    <t>S408</t>
  </si>
  <si>
    <t>Outros traumatismos superficiais do ombro e do braço</t>
  </si>
  <si>
    <t>S409</t>
  </si>
  <si>
    <t>Traumatismo superficial não especificado do ombro e do braço</t>
  </si>
  <si>
    <t>S410</t>
  </si>
  <si>
    <t>Ferimento do ombro</t>
  </si>
  <si>
    <t>S411</t>
  </si>
  <si>
    <t>Ferimento do braço</t>
  </si>
  <si>
    <t>S417</t>
  </si>
  <si>
    <t>Ferimentos múltiplos do ombro e do braço</t>
  </si>
  <si>
    <t>S418</t>
  </si>
  <si>
    <t>Ferimento de outras partes e de partes não especificadas da cintura escapular</t>
  </si>
  <si>
    <t>S420</t>
  </si>
  <si>
    <t>Fratura da clavícula</t>
  </si>
  <si>
    <t>S421</t>
  </si>
  <si>
    <t>Fratura da omoplata [escápula]</t>
  </si>
  <si>
    <t>S422</t>
  </si>
  <si>
    <t>Fratura da extremidade superior do úmero</t>
  </si>
  <si>
    <t>S423</t>
  </si>
  <si>
    <t>Fratura da diáfise do úmero</t>
  </si>
  <si>
    <t>S424</t>
  </si>
  <si>
    <t>Fratura da extremidade inferior do úmero</t>
  </si>
  <si>
    <t>S427</t>
  </si>
  <si>
    <t>Fraturas múltiplas da clavícula, da omoplata [escápula] e do úmero</t>
  </si>
  <si>
    <t>S428</t>
  </si>
  <si>
    <t>Fratura de outras partes do ombro e do braço</t>
  </si>
  <si>
    <t>S429</t>
  </si>
  <si>
    <t>Fratura da cintura escapular, parte não especificada</t>
  </si>
  <si>
    <t>S430</t>
  </si>
  <si>
    <t>Luxação da articulação do ombro</t>
  </si>
  <si>
    <t>S431</t>
  </si>
  <si>
    <t>Luxação da articulação acromioclavicular</t>
  </si>
  <si>
    <t>S432</t>
  </si>
  <si>
    <t>Luxação da articulação esternoclavicular</t>
  </si>
  <si>
    <t>S433</t>
  </si>
  <si>
    <t>Luxação de outras partes e das não especificadas da cintura escapular</t>
  </si>
  <si>
    <t>S434</t>
  </si>
  <si>
    <t>Entorse e distensão de articulação do ombro</t>
  </si>
  <si>
    <t>S435</t>
  </si>
  <si>
    <t>Entorse e distensão da articulação acromioclavicular</t>
  </si>
  <si>
    <t>S436</t>
  </si>
  <si>
    <t>Entorse e distensão da articulação esternoclavicular</t>
  </si>
  <si>
    <t>S437</t>
  </si>
  <si>
    <t>Entorse e distensão de outras partes e de partes não especificadas da cintura escapular</t>
  </si>
  <si>
    <t>S440</t>
  </si>
  <si>
    <t>Traumatismo do nervo cubital [ulnar] ao nível do braço</t>
  </si>
  <si>
    <t>S441</t>
  </si>
  <si>
    <t>Traumatismo do nervo mediano ao nível do braço</t>
  </si>
  <si>
    <t>S442</t>
  </si>
  <si>
    <t>Traumatismo do nervo radial ao nível do braço</t>
  </si>
  <si>
    <t>S443</t>
  </si>
  <si>
    <t>Traumatismo do nervo axilar</t>
  </si>
  <si>
    <t>S444</t>
  </si>
  <si>
    <t>Traumatismo do nervo musculocutâneo</t>
  </si>
  <si>
    <t>S445</t>
  </si>
  <si>
    <t>Traumatismo do nervo sensitivo cutâneo ao nível do ombro e do braço</t>
  </si>
  <si>
    <t>S447</t>
  </si>
  <si>
    <t>Traumatismo de múltiplos nervos ao nível do ombro e do braço</t>
  </si>
  <si>
    <t>S448</t>
  </si>
  <si>
    <t>Traumatismo de outros nervos ao nível do ombro e do braço</t>
  </si>
  <si>
    <t>S449</t>
  </si>
  <si>
    <t>Traumatismo de nervo não especificado ao nível do ombro e do braço</t>
  </si>
  <si>
    <t>S450</t>
  </si>
  <si>
    <t>Traumatismo da artéria axilar</t>
  </si>
  <si>
    <t>S451</t>
  </si>
  <si>
    <t>Traumatismo da artéria braquial</t>
  </si>
  <si>
    <t>S452</t>
  </si>
  <si>
    <t>Traumatismo da veia axilar ou braquial</t>
  </si>
  <si>
    <t>S453</t>
  </si>
  <si>
    <t>Traumatismo de veia superficial ao nível do ombro e do braço</t>
  </si>
  <si>
    <t>S457</t>
  </si>
  <si>
    <t>Traumatismo de múltiplos vasos sangüíneos ao nível do ombro e do braço</t>
  </si>
  <si>
    <t>S458</t>
  </si>
  <si>
    <t>Traumatismo de outros vasos sangüíneos ao nível do ombro e do braço</t>
  </si>
  <si>
    <t>S459</t>
  </si>
  <si>
    <t>Traumatismo de vaso sangüíneo não especificado ao nível do ombro e do braço</t>
  </si>
  <si>
    <t>S460</t>
  </si>
  <si>
    <t>Traumatismo do tendão do manguito rotador do ombro</t>
  </si>
  <si>
    <t>S461</t>
  </si>
  <si>
    <t>Traumatismo do músculo e tendão da cabeça longa do bíceps</t>
  </si>
  <si>
    <t>S462</t>
  </si>
  <si>
    <t>Traumatismo do músculo e tendão de outras partes do bíceps</t>
  </si>
  <si>
    <t>S463</t>
  </si>
  <si>
    <t>Traumatismo do músculo e tendão do tríceps</t>
  </si>
  <si>
    <t>S467</t>
  </si>
  <si>
    <t>Traumatismo de múltiplos músculos e tendões ao nível do ombro e do braço</t>
  </si>
  <si>
    <t>S468</t>
  </si>
  <si>
    <t>Traumatismo de outros músculos e tendões ao nível do ombro e do braço</t>
  </si>
  <si>
    <t>S469</t>
  </si>
  <si>
    <t>Traumatismo de músculo e tendão não especificado ao nível do ombro e do braço</t>
  </si>
  <si>
    <t>S47</t>
  </si>
  <si>
    <t>Lesão por esmagamento do ombro e do braço</t>
  </si>
  <si>
    <t>S480</t>
  </si>
  <si>
    <t>Amputação traumática da articulação do ombro</t>
  </si>
  <si>
    <t>S481</t>
  </si>
  <si>
    <t>Amputação traumática de localização entre o ombro e o cotovelo</t>
  </si>
  <si>
    <t>S489</t>
  </si>
  <si>
    <t>Amputação traumática do ombro e do braço, de localização não especificada</t>
  </si>
  <si>
    <t>S497</t>
  </si>
  <si>
    <t>Traumatismos múltiplos do ombro e do braço</t>
  </si>
  <si>
    <t>S498</t>
  </si>
  <si>
    <t>Outros traumatismos especificados do ombro e do braço</t>
  </si>
  <si>
    <t>S499</t>
  </si>
  <si>
    <t>Traumatismo não especificado do ombro e do braço</t>
  </si>
  <si>
    <t>S500</t>
  </si>
  <si>
    <t>Contusão do cotovelo</t>
  </si>
  <si>
    <t>S501</t>
  </si>
  <si>
    <t>Contusão de outras partes e de partes não especificadas do antebraço</t>
  </si>
  <si>
    <t>S507</t>
  </si>
  <si>
    <t>Traumatismos superficiais múltiplos do antebraço</t>
  </si>
  <si>
    <t>S508</t>
  </si>
  <si>
    <t>Outros traumatismos superficiais do antebraço</t>
  </si>
  <si>
    <t>S509</t>
  </si>
  <si>
    <t>Traumatismo superficial do antebraço, não especificado</t>
  </si>
  <si>
    <t>S510</t>
  </si>
  <si>
    <t>Ferimento do cotovelo</t>
  </si>
  <si>
    <t>S517</t>
  </si>
  <si>
    <t>Ferimentos múltiplos do antebraço</t>
  </si>
  <si>
    <t>S518</t>
  </si>
  <si>
    <t>Ferimento de outras partes do antebraço</t>
  </si>
  <si>
    <t>S519</t>
  </si>
  <si>
    <t>Ferimento do antebraço, parte não especificado</t>
  </si>
  <si>
    <t>S520</t>
  </si>
  <si>
    <t>Fratura da extremidade superior do cúbito [ulna]</t>
  </si>
  <si>
    <t>S521</t>
  </si>
  <si>
    <t>Fratura da extremidade superior do rádio</t>
  </si>
  <si>
    <t>S522</t>
  </si>
  <si>
    <t>Fratura da diáfise do cúbito [ulna]</t>
  </si>
  <si>
    <t>S523</t>
  </si>
  <si>
    <t>Fratura da diáfise do rádio</t>
  </si>
  <si>
    <t>S524</t>
  </si>
  <si>
    <t>Fratura das diáfises do rádio e do cúbito [ulna]</t>
  </si>
  <si>
    <t>S525</t>
  </si>
  <si>
    <t>Fratura da extremidade distal do rádio</t>
  </si>
  <si>
    <t>S526</t>
  </si>
  <si>
    <t>Fratura da extremidade distal do rádio e do cúbito [ulna]</t>
  </si>
  <si>
    <t>S527</t>
  </si>
  <si>
    <t>Fraturas múltiplas do antebraço</t>
  </si>
  <si>
    <t>S528</t>
  </si>
  <si>
    <t>Fratura de outras partes do antebraço</t>
  </si>
  <si>
    <t>S529</t>
  </si>
  <si>
    <t>Fratura do antebraço, parte não especificada</t>
  </si>
  <si>
    <t>S530</t>
  </si>
  <si>
    <t>Luxação da cabeça do rádio</t>
  </si>
  <si>
    <t>S531</t>
  </si>
  <si>
    <t>Luxação do cotovelo, não especificada</t>
  </si>
  <si>
    <t>S532</t>
  </si>
  <si>
    <t>Ruptura traumática do ligamento colateral do rádio</t>
  </si>
  <si>
    <t>S533</t>
  </si>
  <si>
    <t>Ruptura traumática do ligamento colateral do cúbito [ulna]</t>
  </si>
  <si>
    <t>S534</t>
  </si>
  <si>
    <t>Entorse e distensão do cotovelo</t>
  </si>
  <si>
    <t>S540</t>
  </si>
  <si>
    <t>Traumatismo do nervo cubital [ulnar] ao nível do antebraço</t>
  </si>
  <si>
    <t>S541</t>
  </si>
  <si>
    <t>Traumatismo do nervo mediano ao nível do antebraço</t>
  </si>
  <si>
    <t>S542</t>
  </si>
  <si>
    <t>Traumatismo do nervo radial ao nível do antebraço</t>
  </si>
  <si>
    <t>S543</t>
  </si>
  <si>
    <t>Traumatismo do nervo cutâneo sensitivo ao nível do antebraço</t>
  </si>
  <si>
    <t>S547</t>
  </si>
  <si>
    <t>Traumatismo de múltiplos nervos ao nível do antebraço</t>
  </si>
  <si>
    <t>S548</t>
  </si>
  <si>
    <t>Traumatismo de outros nervos ao nível do antebraço</t>
  </si>
  <si>
    <t>S549</t>
  </si>
  <si>
    <t>Traumatismo de nervo não especificado ao nível do antebraço</t>
  </si>
  <si>
    <t>S550</t>
  </si>
  <si>
    <t>Traumatismo da artéria cubital [ulnar] ao nível do antebraço</t>
  </si>
  <si>
    <t>S551</t>
  </si>
  <si>
    <t>Traumatismo da artéria radial ao nível do antebraço</t>
  </si>
  <si>
    <t>S552</t>
  </si>
  <si>
    <t>Traumatismo de veia ao nível do antebraço</t>
  </si>
  <si>
    <t>S557</t>
  </si>
  <si>
    <t>Traumatismo de múltiplos vasos sangüíneos ao nível do antebraço</t>
  </si>
  <si>
    <t>S558</t>
  </si>
  <si>
    <t>Traumatismo de outros vasos sangüíneos ao nível do antebraço</t>
  </si>
  <si>
    <t>S559</t>
  </si>
  <si>
    <t>Traumatismo de vasos sangüíneos não especificados ao nível do antebraço</t>
  </si>
  <si>
    <t>S560</t>
  </si>
  <si>
    <t>Traumatismo do músculo flexor e tendão do polegar ao nível do antebraço</t>
  </si>
  <si>
    <t>S561</t>
  </si>
  <si>
    <t>Traumatismo do músculo flexor e tendão de outro(s) dedo(s) ao nível do antebraço</t>
  </si>
  <si>
    <t>S562</t>
  </si>
  <si>
    <t>Traumatismo de outro músculo flexor e tendão ao nível do antebraço</t>
  </si>
  <si>
    <t>S563</t>
  </si>
  <si>
    <t>Traumatismo dos músculos extensor ou abdutor e tendões do polegar ao nível do antebraço</t>
  </si>
  <si>
    <t>S564</t>
  </si>
  <si>
    <t>Traumatismo do músculo extensor e tendão de outro(s) dedo(s) ao nível do antebraço</t>
  </si>
  <si>
    <t>S565</t>
  </si>
  <si>
    <t>Traumatismo de outros músculos extensores e tendões ao nível do antebraço</t>
  </si>
  <si>
    <t>S567</t>
  </si>
  <si>
    <t>Traumatismo de músculos e tendões múltiplos ao nível do antebraço</t>
  </si>
  <si>
    <t>S568</t>
  </si>
  <si>
    <t>Traumatismo de outros músculos e tendões e dos não especificados ao nível do antebraço</t>
  </si>
  <si>
    <t>S570</t>
  </si>
  <si>
    <t>Lesão por esmagamento do cotovelo</t>
  </si>
  <si>
    <t>S578</t>
  </si>
  <si>
    <t>Lesão por esmagamento de outras partes do antebraço</t>
  </si>
  <si>
    <t>S579</t>
  </si>
  <si>
    <t>Lesão por esmagamento de parte não especificada do antebraço</t>
  </si>
  <si>
    <t>S580</t>
  </si>
  <si>
    <t>Amputação traumática ao nível do cotovelo</t>
  </si>
  <si>
    <t>S581</t>
  </si>
  <si>
    <t>Amputação traumática do antebraço entre o cotovelo e o punho</t>
  </si>
  <si>
    <t>S589</t>
  </si>
  <si>
    <t>Amputação traumática do antebraço, nível não especificado</t>
  </si>
  <si>
    <t>S597</t>
  </si>
  <si>
    <t>Traumatismos múltiplos do cotovelo</t>
  </si>
  <si>
    <t>S598</t>
  </si>
  <si>
    <t>Outros traumatismos especificados do antebraço</t>
  </si>
  <si>
    <t>S599</t>
  </si>
  <si>
    <t>Traumatismo não especificado do antebraço</t>
  </si>
  <si>
    <t>S600</t>
  </si>
  <si>
    <t>Contusão de dedo(s) sem lesão da unha</t>
  </si>
  <si>
    <t>S601</t>
  </si>
  <si>
    <t>Contusão de dedo(s) com lesão da unha</t>
  </si>
  <si>
    <t>S602</t>
  </si>
  <si>
    <t>Contusão de outras partes do punho e da mão</t>
  </si>
  <si>
    <t>S607</t>
  </si>
  <si>
    <t>Traumatismos superficiais múltiplos do punho e da mão</t>
  </si>
  <si>
    <t>S608</t>
  </si>
  <si>
    <t>Outros traumatismos superficiais do punho e da mão</t>
  </si>
  <si>
    <t>S609</t>
  </si>
  <si>
    <t>Traumatismo superficial não especificado do punho e da mão</t>
  </si>
  <si>
    <t>S610</t>
  </si>
  <si>
    <t>Ferimento de dedo(s) sem lesão da unha</t>
  </si>
  <si>
    <t>S611</t>
  </si>
  <si>
    <t>Ferimento de dedo(s) com lesão da unha</t>
  </si>
  <si>
    <t>S617</t>
  </si>
  <si>
    <t>Ferimentos múltiplos do punho e da mão</t>
  </si>
  <si>
    <t>S618</t>
  </si>
  <si>
    <t>Ferimento de outras partes do punho e da mão</t>
  </si>
  <si>
    <t>S619</t>
  </si>
  <si>
    <t>Ferimento do punho e da mão, parte não especificada</t>
  </si>
  <si>
    <t>S620</t>
  </si>
  <si>
    <t>Fratura do osso navicular [escafoíde] da mão</t>
  </si>
  <si>
    <t>S621</t>
  </si>
  <si>
    <t>Fratura de outro(s) osso(s) do carpo</t>
  </si>
  <si>
    <t>S622</t>
  </si>
  <si>
    <t>Fratura do primeiro metacarpiano</t>
  </si>
  <si>
    <t>S623</t>
  </si>
  <si>
    <t>Fratura de outros ossos do metacarpo</t>
  </si>
  <si>
    <t>S624</t>
  </si>
  <si>
    <t>Fraturas múltiplas de ossos metacarpianos</t>
  </si>
  <si>
    <t>S625</t>
  </si>
  <si>
    <t>Fratura do polegar</t>
  </si>
  <si>
    <t>S626</t>
  </si>
  <si>
    <t>Fratura de outros dedos</t>
  </si>
  <si>
    <t>S627</t>
  </si>
  <si>
    <t>Fraturas múltiplas de dedo(s)</t>
  </si>
  <si>
    <t>S628</t>
  </si>
  <si>
    <t>Fratura de outras partes e de partes não especificadas do punho e da mão</t>
  </si>
  <si>
    <t>S630</t>
  </si>
  <si>
    <t>Luxação do punho</t>
  </si>
  <si>
    <t>S631</t>
  </si>
  <si>
    <t>Luxação do dedo</t>
  </si>
  <si>
    <t>S632</t>
  </si>
  <si>
    <t>Luxações múltiplas dos dedos</t>
  </si>
  <si>
    <t>S633</t>
  </si>
  <si>
    <t>Ruptura traumática de ligamento(s) do punho e do carpo</t>
  </si>
  <si>
    <t>S634</t>
  </si>
  <si>
    <t>Ruptura traumática do ligamento do dedo nas articulações metacarpofalangianas e interfalangianas</t>
  </si>
  <si>
    <t>S635</t>
  </si>
  <si>
    <t>Entorse e distensão do punho</t>
  </si>
  <si>
    <t>S636</t>
  </si>
  <si>
    <t>Entorse e distensão do(s) dedo(s)</t>
  </si>
  <si>
    <t>S637</t>
  </si>
  <si>
    <t>Entorse e distensão de outras partes e das não especificadas da mão</t>
  </si>
  <si>
    <t>S640</t>
  </si>
  <si>
    <t>Traumatismo do nervo cubital [ulnar] ao nível do punho e da mão</t>
  </si>
  <si>
    <t>S641</t>
  </si>
  <si>
    <t>Traumatismo do nervo mediano ao nível do punho e da mão</t>
  </si>
  <si>
    <t>S642</t>
  </si>
  <si>
    <t>Traumatismo do nervo radial ao nível do punho e da mão</t>
  </si>
  <si>
    <t>S643</t>
  </si>
  <si>
    <t>Traumatismo do nervo digital do polegar</t>
  </si>
  <si>
    <t>S644</t>
  </si>
  <si>
    <t>Traumatismo do nervo digital de outro dedo</t>
  </si>
  <si>
    <t>S647</t>
  </si>
  <si>
    <t>Traumatismo de múltiplos nervos ao nível de punho e da mão</t>
  </si>
  <si>
    <t>S648</t>
  </si>
  <si>
    <t>Traumatismo de outros nervos ao nível do punho e da mão</t>
  </si>
  <si>
    <t>S649</t>
  </si>
  <si>
    <t>Traumatismo de nervo não especificado ao nível do punho e da mão</t>
  </si>
  <si>
    <t>S650</t>
  </si>
  <si>
    <t>Traumatismo da artéria cubital [ulnar] ao nível do punho e da mão</t>
  </si>
  <si>
    <t>S651</t>
  </si>
  <si>
    <t>Traumatismo da artéria radial ao nível do punho e da mão</t>
  </si>
  <si>
    <t>S652</t>
  </si>
  <si>
    <t>Traumatismo do arco palmar superficial</t>
  </si>
  <si>
    <t>S653</t>
  </si>
  <si>
    <t>Traumatismo do arco palmar profundo</t>
  </si>
  <si>
    <t>S654</t>
  </si>
  <si>
    <t>Traumatismo de vaso(s) sangüíneo(s) do polegar</t>
  </si>
  <si>
    <t>S655</t>
  </si>
  <si>
    <t>Traumatismo de vaso(s) sangüíneo(s) de outro dedo</t>
  </si>
  <si>
    <t>S657</t>
  </si>
  <si>
    <t>Traumatismo de vasos sangüíneos múltiplos ao nível de punho e da mão</t>
  </si>
  <si>
    <t>S658</t>
  </si>
  <si>
    <t>Traumatismo de outros vasos sangüíneos ao nível do punho e de mão</t>
  </si>
  <si>
    <t>S659</t>
  </si>
  <si>
    <t>Traumatismo de vaso sangüíneo não especificado ao nível do punho e da mão</t>
  </si>
  <si>
    <t>S660</t>
  </si>
  <si>
    <t>Traumatismo do músculo flexor longo e tendão do polegar ao nível do punho e da mão</t>
  </si>
  <si>
    <t>S661</t>
  </si>
  <si>
    <t>Traumatismo do músculo flexor e tendão de outro dedo ao nível do punho e da mão</t>
  </si>
  <si>
    <t>S662</t>
  </si>
  <si>
    <t>Traumatismo do músculo extensor e tendão do polegar ao nível do punho e da mão</t>
  </si>
  <si>
    <t>S663</t>
  </si>
  <si>
    <t>Traumatismo do músculo extensor e tendão de outro dedo ao nível do punho e da mão</t>
  </si>
  <si>
    <t>S664</t>
  </si>
  <si>
    <t>Traumatismo do músculo intrínseco e tendão do polegar ao nível do punho e da mão</t>
  </si>
  <si>
    <t>S665</t>
  </si>
  <si>
    <t>Traumatismo do músculo intrínseco e tendão de outro dedo ao nível do punho e da mão</t>
  </si>
  <si>
    <t>S666</t>
  </si>
  <si>
    <t>Traumatismo de músculos flexores e tendões múltiplos ao nível do punho e da mão</t>
  </si>
  <si>
    <t>S667</t>
  </si>
  <si>
    <t>Traumatismo de músculos extensores e tendões múltiplos ao nível do punho e da mão</t>
  </si>
  <si>
    <t>S668</t>
  </si>
  <si>
    <t>Traumatismo de outros músculos e tendões ao nível do punho e da mão</t>
  </si>
  <si>
    <t>S669</t>
  </si>
  <si>
    <t>Traumatismo de músculo e tendão não especificado ao nível do punho e da mão</t>
  </si>
  <si>
    <t>S670</t>
  </si>
  <si>
    <t>Lesão por esmagamento do polegar e de outro(s) dedo(s)</t>
  </si>
  <si>
    <t>S678</t>
  </si>
  <si>
    <t>Lesão por esmagamento de outras partes e das não especificadas do punho e da mão</t>
  </si>
  <si>
    <t>S680</t>
  </si>
  <si>
    <t>Amputação traumática do polegar (completa) (parcial)</t>
  </si>
  <si>
    <t>S681</t>
  </si>
  <si>
    <t>Amputação traumática de um outro dedo apenas (completa) (parcial)</t>
  </si>
  <si>
    <t>S682</t>
  </si>
  <si>
    <t>Amputação traumática de dois ou mais dedos somente (completa) (parcial)</t>
  </si>
  <si>
    <t>S683</t>
  </si>
  <si>
    <t>Amputação traumática combinada de (partes de) dedo(s) associada a outras partes do punho e da mão</t>
  </si>
  <si>
    <t>S684</t>
  </si>
  <si>
    <t>Amputação traumática da mão ao nível do punho</t>
  </si>
  <si>
    <t>S688</t>
  </si>
  <si>
    <t>Amputação traumática de outras partes do punho e da mão</t>
  </si>
  <si>
    <t>S689</t>
  </si>
  <si>
    <t>Amputação traumática do punho e da mão, nível não especificado</t>
  </si>
  <si>
    <t>S697</t>
  </si>
  <si>
    <t>Traumatismos múltiplos do punho e da mão</t>
  </si>
  <si>
    <t>S698</t>
  </si>
  <si>
    <t>Outros traumatismos especificados do punho e da mão</t>
  </si>
  <si>
    <t>S699</t>
  </si>
  <si>
    <t>Traumatismo não especificados do punho e da mão</t>
  </si>
  <si>
    <t>S700</t>
  </si>
  <si>
    <t>Contusão do quadril</t>
  </si>
  <si>
    <t>S701</t>
  </si>
  <si>
    <t>Contusão da coxa</t>
  </si>
  <si>
    <t>S707</t>
  </si>
  <si>
    <t>Traumatismos superficiais múltiplos do quadril e da coxa</t>
  </si>
  <si>
    <t>S708</t>
  </si>
  <si>
    <t>Outros traumatismos superficiais do quadril e da coxa</t>
  </si>
  <si>
    <t>S709</t>
  </si>
  <si>
    <t>Traumatismo superficial não especificado do quadril e da coxa</t>
  </si>
  <si>
    <t>S710</t>
  </si>
  <si>
    <t>Ferimento do quadril</t>
  </si>
  <si>
    <t>S711</t>
  </si>
  <si>
    <t>Ferimento da coxa</t>
  </si>
  <si>
    <t>S717</t>
  </si>
  <si>
    <t>Ferimentos múltiplos do quadril e da coxa</t>
  </si>
  <si>
    <t>S718</t>
  </si>
  <si>
    <t>Ferimentos de outras partes e das não especificadas da cintura pélvica</t>
  </si>
  <si>
    <t>S720</t>
  </si>
  <si>
    <t>Fratura do colo do fêmur</t>
  </si>
  <si>
    <t>S721</t>
  </si>
  <si>
    <t>Fratura pertrocantérica</t>
  </si>
  <si>
    <t>S722</t>
  </si>
  <si>
    <t>Fratura subtrocantérica</t>
  </si>
  <si>
    <t>S723</t>
  </si>
  <si>
    <t>Fratura da diáfise do fêmur</t>
  </si>
  <si>
    <t>S724</t>
  </si>
  <si>
    <t>Fratura da extremidade distal do fêmur</t>
  </si>
  <si>
    <t>S727</t>
  </si>
  <si>
    <t>Fraturas múltiplas do fêmur</t>
  </si>
  <si>
    <t>S728</t>
  </si>
  <si>
    <t>Fraturas de outras partes do fêmur</t>
  </si>
  <si>
    <t>S729</t>
  </si>
  <si>
    <t>Fratura do fêmur, parte não especificada</t>
  </si>
  <si>
    <t>S730</t>
  </si>
  <si>
    <t>Luxação da articulação do quadril</t>
  </si>
  <si>
    <t>S731</t>
  </si>
  <si>
    <t>Entorse e distensão do quadril</t>
  </si>
  <si>
    <t>S740</t>
  </si>
  <si>
    <t>Traumatismo do nervo ciático ao nível do quadril e da coxa</t>
  </si>
  <si>
    <t>S741</t>
  </si>
  <si>
    <t>Traumatismo do nervo femural ao nível do quadril e da coxa</t>
  </si>
  <si>
    <t>S742</t>
  </si>
  <si>
    <t>Traumatismo do nervo sensitivo cutâneo ao nível do quadril e da coxa</t>
  </si>
  <si>
    <t>S747</t>
  </si>
  <si>
    <t>Traumatismo de nervos múltiplos ao nível do quadril e da coxa</t>
  </si>
  <si>
    <t>S748</t>
  </si>
  <si>
    <t>Traumatismo de outros nervos ao nível do quadril e da coxa</t>
  </si>
  <si>
    <t>S749</t>
  </si>
  <si>
    <t>Traumatismo de nervo não especificado ao nível do quadril e da coxa</t>
  </si>
  <si>
    <t>S750</t>
  </si>
  <si>
    <t>Traumatismo da artéria femural</t>
  </si>
  <si>
    <t>S751</t>
  </si>
  <si>
    <t>Traumatismo da veia femural ao nível do quadril e da coxa</t>
  </si>
  <si>
    <t>S752</t>
  </si>
  <si>
    <t>Traumatismo da veia grande safena ao nível do quadril e da coxa</t>
  </si>
  <si>
    <t>S757</t>
  </si>
  <si>
    <t>Traumatismo de múltiplos vasos sangüíneos ao nível do quadril e da coxa</t>
  </si>
  <si>
    <t>S758</t>
  </si>
  <si>
    <t>Traumatismo de outros vaso sangüíneos ao nível do quadril e da coxa</t>
  </si>
  <si>
    <t>S759</t>
  </si>
  <si>
    <t>Traumatismo de vaso sangüíneo não especificado ao nível do quadril e da coxa</t>
  </si>
  <si>
    <t>S760</t>
  </si>
  <si>
    <t>Traumatismo do músculo e do tendão do quadril</t>
  </si>
  <si>
    <t>S761</t>
  </si>
  <si>
    <t>Traumatismo do músculo e do tendão do quadríceps</t>
  </si>
  <si>
    <t>S762</t>
  </si>
  <si>
    <t>Traumatismo do músculo e do tendão do adutor da coxa</t>
  </si>
  <si>
    <t>S763</t>
  </si>
  <si>
    <t>Traumatismo do músculo e do tendão dos músculos posteriores ao nível da coxa</t>
  </si>
  <si>
    <t>S764</t>
  </si>
  <si>
    <t>Traumatismo de outros músculos e tendões e os não especificados ao nível da coxa</t>
  </si>
  <si>
    <t>S767</t>
  </si>
  <si>
    <t>Traumatismo de múltiplos músculos e tendões ao nível do quadril e da coxa</t>
  </si>
  <si>
    <t>S770</t>
  </si>
  <si>
    <t>Lesão por esmagamento do quadril</t>
  </si>
  <si>
    <t>S771</t>
  </si>
  <si>
    <t>Lesão por esmagamento da coxa</t>
  </si>
  <si>
    <t>S772</t>
  </si>
  <si>
    <t>Lesão por esmagamento do quadril e da coxa</t>
  </si>
  <si>
    <t>S780</t>
  </si>
  <si>
    <t>Amputação traumática na articulação do quadril</t>
  </si>
  <si>
    <t>S781</t>
  </si>
  <si>
    <t>Amputação traumática localizada entre o joelho e o quadril</t>
  </si>
  <si>
    <t>S789</t>
  </si>
  <si>
    <t>Amputação traumática do quadril e coxa nível não especificado</t>
  </si>
  <si>
    <t>S797</t>
  </si>
  <si>
    <t>Traumatismos múltiplos do quadril e da coxa</t>
  </si>
  <si>
    <t>S798</t>
  </si>
  <si>
    <t>Outros traumatismos especificados do quadril e da coxa</t>
  </si>
  <si>
    <t>S799</t>
  </si>
  <si>
    <t>Traumatismo não especificado do quadril e da coxa</t>
  </si>
  <si>
    <t>S800</t>
  </si>
  <si>
    <t>Contusão do joelho</t>
  </si>
  <si>
    <t>S801</t>
  </si>
  <si>
    <t>Contusão de outras partes e de partes não especificadas da perna</t>
  </si>
  <si>
    <t>S807</t>
  </si>
  <si>
    <t>Traumatismos superficiais múltiplos da perna</t>
  </si>
  <si>
    <t>S808</t>
  </si>
  <si>
    <t>Outros traumatismos superficiais da perna</t>
  </si>
  <si>
    <t>S809</t>
  </si>
  <si>
    <t>Traumatismo superficial não especificado da perna</t>
  </si>
  <si>
    <t>S810</t>
  </si>
  <si>
    <t>Ferimento do joelho</t>
  </si>
  <si>
    <t>S817</t>
  </si>
  <si>
    <t>Ferimentos múltiplos da perna</t>
  </si>
  <si>
    <t>S818</t>
  </si>
  <si>
    <t>Ferimento de outras partes da perna</t>
  </si>
  <si>
    <t>S819</t>
  </si>
  <si>
    <t>Ferimento da perna, parte não especificada</t>
  </si>
  <si>
    <t>S820</t>
  </si>
  <si>
    <t>Fratura da rótula [patela]</t>
  </si>
  <si>
    <t>S821</t>
  </si>
  <si>
    <t>Fratura da extremidade proximal da tíbia</t>
  </si>
  <si>
    <t>S822</t>
  </si>
  <si>
    <t>Fratura da diáfise da tíbia</t>
  </si>
  <si>
    <t>S823</t>
  </si>
  <si>
    <t>Fratura da extremidade distal da tíbia</t>
  </si>
  <si>
    <t>S824</t>
  </si>
  <si>
    <t>Fratura do perônio [fíbula]</t>
  </si>
  <si>
    <t>S825</t>
  </si>
  <si>
    <t>Fratura do maléolo medial</t>
  </si>
  <si>
    <t>S826</t>
  </si>
  <si>
    <t>Fratura do maléolo lateral</t>
  </si>
  <si>
    <t>S827</t>
  </si>
  <si>
    <t>Fraturas múltiplas da perna</t>
  </si>
  <si>
    <t>S828</t>
  </si>
  <si>
    <t>Fratura de outras partes da perna</t>
  </si>
  <si>
    <t>S829</t>
  </si>
  <si>
    <t>Fratura da perna, parte não especificada</t>
  </si>
  <si>
    <t>S830</t>
  </si>
  <si>
    <t>Luxação da rótula [patela]</t>
  </si>
  <si>
    <t>S831</t>
  </si>
  <si>
    <t>Luxação do joelho</t>
  </si>
  <si>
    <t>S832</t>
  </si>
  <si>
    <t>Ruptura do menisco, atual</t>
  </si>
  <si>
    <t>S833</t>
  </si>
  <si>
    <t>Ruptura atual da cartilagem da articulação do joelho</t>
  </si>
  <si>
    <t>S834</t>
  </si>
  <si>
    <t>Entorse e distensão envolvendo ligamento colateral (peronial) (tibial) do joelho</t>
  </si>
  <si>
    <t>S835</t>
  </si>
  <si>
    <t>Entorse e distensão envolvendo ligamento cruzado (anterior) (posterior) do joelho</t>
  </si>
  <si>
    <t>S836</t>
  </si>
  <si>
    <t>Entorse e distensão de outras partes e das não especificadas do joelho</t>
  </si>
  <si>
    <t>S837</t>
  </si>
  <si>
    <t>Traumatismo de estruturas múltiplas do joelho</t>
  </si>
  <si>
    <t>S840</t>
  </si>
  <si>
    <t>Traumatismo do nervo tibial ao nível da perna</t>
  </si>
  <si>
    <t>S841</t>
  </si>
  <si>
    <t>Traumatismo do nervo peronial ao nível da perna</t>
  </si>
  <si>
    <t>S842</t>
  </si>
  <si>
    <t>Traumatismo do nervo cutâneo sensitivo ao nível da perna</t>
  </si>
  <si>
    <t>S847</t>
  </si>
  <si>
    <t>Traumatismo de múltiplos nervos ao nível da perna</t>
  </si>
  <si>
    <t>S848</t>
  </si>
  <si>
    <t>Traumatismo de outros nervos ao nível da perna</t>
  </si>
  <si>
    <t>S849</t>
  </si>
  <si>
    <t>Traumatismo de nervo não especificado ao nível da perna</t>
  </si>
  <si>
    <t>S850</t>
  </si>
  <si>
    <t>Traumatismo da artéria poplítea</t>
  </si>
  <si>
    <t>S851</t>
  </si>
  <si>
    <t>Traumatismo da artéria tibial (anterior) (posterior)</t>
  </si>
  <si>
    <t>S852</t>
  </si>
  <si>
    <t>Traumatismo da artéria peronial</t>
  </si>
  <si>
    <t>S853</t>
  </si>
  <si>
    <t>Traumatismo da veia grande safena ao nível da perna</t>
  </si>
  <si>
    <t>S854</t>
  </si>
  <si>
    <t>Traumatismo da veia safena menor ao nível da perna</t>
  </si>
  <si>
    <t>S855</t>
  </si>
  <si>
    <t>Traumatismo da veia poplítea</t>
  </si>
  <si>
    <t>S857</t>
  </si>
  <si>
    <t>Traumatismo de múltiplos vasos sangüíneos ao nível da perna</t>
  </si>
  <si>
    <t>S858</t>
  </si>
  <si>
    <t>Traumatismo de outros vasos sangüíneos ao nível da perna</t>
  </si>
  <si>
    <t>S859</t>
  </si>
  <si>
    <t>Traumatismo de vasos sangüíneos não especificados ao nível da perna</t>
  </si>
  <si>
    <t>S860</t>
  </si>
  <si>
    <t>Traumatismo do tendão de Aquiles</t>
  </si>
  <si>
    <t>S861</t>
  </si>
  <si>
    <t>Traumatismo de outro(s) músculo(s) e tendão(ões) do grupo muscular posterior ao nível da perna</t>
  </si>
  <si>
    <t>S862</t>
  </si>
  <si>
    <t>Traumatismo do(s) músculo(s) e tendão(ões) do grupo muscular anterior ao nível da perna</t>
  </si>
  <si>
    <t>S863</t>
  </si>
  <si>
    <t>Traumatismo do(s) músculo(s) e tendão(ões) do grupo muscular peronial ao nível da perna</t>
  </si>
  <si>
    <t>S867</t>
  </si>
  <si>
    <t>Traumatismo de múltiplos músculos e tendões ao nível da perna</t>
  </si>
  <si>
    <t>S868</t>
  </si>
  <si>
    <t>Traumatismos de outros músculos e tendões ao nível da perna</t>
  </si>
  <si>
    <t>S869</t>
  </si>
  <si>
    <t>Traumatismo de músculo e de tendão não especificado ao nível da perna</t>
  </si>
  <si>
    <t>S870</t>
  </si>
  <si>
    <t>Traumatismo por esmagamento do joelho</t>
  </si>
  <si>
    <t>S878</t>
  </si>
  <si>
    <t>Traumatismo por esmagamento de outra parte e de partes não especificadas da perna</t>
  </si>
  <si>
    <t>S880</t>
  </si>
  <si>
    <t>Amputação traumática ao nível do joelho</t>
  </si>
  <si>
    <t>S881</t>
  </si>
  <si>
    <t>Amputação traumática entre o joelho e o tornozelo</t>
  </si>
  <si>
    <t>S889</t>
  </si>
  <si>
    <t>Amputação traumática da perna ao nível não especificado</t>
  </si>
  <si>
    <t>S890</t>
  </si>
  <si>
    <t>Traumatismos múltiplos da perna</t>
  </si>
  <si>
    <t>S898</t>
  </si>
  <si>
    <t>Outros traumatismos especificados da perna</t>
  </si>
  <si>
    <t>S899</t>
  </si>
  <si>
    <t>Traumatismo não especificado da perna</t>
  </si>
  <si>
    <t>S900</t>
  </si>
  <si>
    <t>Contusão do tornozelo</t>
  </si>
  <si>
    <t>S901</t>
  </si>
  <si>
    <t>Contusão de artelho sem lesão da unha</t>
  </si>
  <si>
    <t>S902</t>
  </si>
  <si>
    <t>Contusão de artelho(s) com lesão da unha</t>
  </si>
  <si>
    <t>S903</t>
  </si>
  <si>
    <t>Contusão de outras partes e partes não especificadas do pé</t>
  </si>
  <si>
    <t>S907</t>
  </si>
  <si>
    <t>Traumatismos superficiais múltiplos do tornozelo e do pé</t>
  </si>
  <si>
    <t>S908</t>
  </si>
  <si>
    <t>Outros traumatismos superficiais do tornozelo e do pé</t>
  </si>
  <si>
    <t>S909</t>
  </si>
  <si>
    <t>Traumatismo superficial do tornozelo e do pé, não especificado</t>
  </si>
  <si>
    <t>S910</t>
  </si>
  <si>
    <t>Ferimento do tornozelo</t>
  </si>
  <si>
    <t>S911</t>
  </si>
  <si>
    <t>Ferimento do(s) artelho(s) sem lesão da unha</t>
  </si>
  <si>
    <t>S912</t>
  </si>
  <si>
    <t>Ferimento do(s) artelho(s) com lesão da unha</t>
  </si>
  <si>
    <t>S913</t>
  </si>
  <si>
    <t>Ferimento de outras partes do pé</t>
  </si>
  <si>
    <t>S917</t>
  </si>
  <si>
    <t>Ferimentos múltiplos do tornozelo e do pé</t>
  </si>
  <si>
    <t>S920</t>
  </si>
  <si>
    <t>Fratura do calcâneo</t>
  </si>
  <si>
    <t>S921</t>
  </si>
  <si>
    <t>Fratura do astrágalo</t>
  </si>
  <si>
    <t>S922</t>
  </si>
  <si>
    <t>Fratura de outros ossos do tarso</t>
  </si>
  <si>
    <t>S923</t>
  </si>
  <si>
    <t>Fratura de ossos do metatarso</t>
  </si>
  <si>
    <t>S924</t>
  </si>
  <si>
    <t>Fratura do hálux</t>
  </si>
  <si>
    <t>S925</t>
  </si>
  <si>
    <t>Fratura de outro artelho</t>
  </si>
  <si>
    <t>S927</t>
  </si>
  <si>
    <t>Fraturas múltiplas do pé</t>
  </si>
  <si>
    <t>S929</t>
  </si>
  <si>
    <t>Fratura do pé não especificada</t>
  </si>
  <si>
    <t>S930</t>
  </si>
  <si>
    <t>Luxação da articulação do tornozelo</t>
  </si>
  <si>
    <t>S931</t>
  </si>
  <si>
    <t>Luxação do(s) artelho(s)</t>
  </si>
  <si>
    <t>S932</t>
  </si>
  <si>
    <t>Ruptura de ligamentos ao nível do tornozelo e do pé</t>
  </si>
  <si>
    <t>S933</t>
  </si>
  <si>
    <t>Luxação de outras partes e das não especificadas do pé</t>
  </si>
  <si>
    <t>S934</t>
  </si>
  <si>
    <t>Entorse e distensão do tornozelo</t>
  </si>
  <si>
    <t>S935</t>
  </si>
  <si>
    <t>Entorse e distensão do(s) artelho(s)</t>
  </si>
  <si>
    <t>S936</t>
  </si>
  <si>
    <t>Entorse e distensão de outras partes e de partes não especificadas do pé</t>
  </si>
  <si>
    <t>S940</t>
  </si>
  <si>
    <t>Traumatismo do nervo plantar externo (lateral)</t>
  </si>
  <si>
    <t>S941</t>
  </si>
  <si>
    <t>Traumatismo do nervo plantar interno (medial)</t>
  </si>
  <si>
    <t>S942</t>
  </si>
  <si>
    <t>Traumatismo nervo peronial [fibular] profundo ao nível do tornozelo e do pé</t>
  </si>
  <si>
    <t>S943</t>
  </si>
  <si>
    <t>Traumatismo do nervo sensitivo cutâneo ao nível do tornozelo e do pé</t>
  </si>
  <si>
    <t>S947</t>
  </si>
  <si>
    <t>Traumatismo de múltiplos nervos ao nível do tornozelo e do pé</t>
  </si>
  <si>
    <t>S948</t>
  </si>
  <si>
    <t>Traumatismo de outros nervos ao nível do tornozelo e do pé</t>
  </si>
  <si>
    <t>S949</t>
  </si>
  <si>
    <t>Traumatismo de nervo não especificado, ao nível do tornozelo e do pé</t>
  </si>
  <si>
    <t>S950</t>
  </si>
  <si>
    <t>Traumatismo da artéria dorsal do pé</t>
  </si>
  <si>
    <t>S951</t>
  </si>
  <si>
    <t>Traumatismo da artéria plantar do pé</t>
  </si>
  <si>
    <t>S952</t>
  </si>
  <si>
    <t>Traumatismo da veia dorsal do pé</t>
  </si>
  <si>
    <t>S957</t>
  </si>
  <si>
    <t>Traumatismo de múltiplos vasos sangüíneos ao nível do tornozelo e do pé</t>
  </si>
  <si>
    <t>S958</t>
  </si>
  <si>
    <t>Traumatismo de outros vasos sangüíneos ao nível do tornozelo e do pé</t>
  </si>
  <si>
    <t>S959</t>
  </si>
  <si>
    <t>Traumatismo de vaso sangüíneo não especificado ao nível do tornozelo e do pé</t>
  </si>
  <si>
    <t>S960</t>
  </si>
  <si>
    <t>Traumatismo do músculo e tendão do músculo flexor longo do(s) artelho(s) ao nível do tornozelo e do pé</t>
  </si>
  <si>
    <t>S961</t>
  </si>
  <si>
    <t>Traumatismo do músculo e tendão do extensor longo do(s) artelho(s) ao nível do tornozelo e do pé</t>
  </si>
  <si>
    <t>S962</t>
  </si>
  <si>
    <t>Traumatismo de músculo intrínseco e tendão ao nível do tornozelo e do pé</t>
  </si>
  <si>
    <t>S967</t>
  </si>
  <si>
    <t>Traumatismo de múltiplos músculos e tendões ao nível do tornozelo e do pé</t>
  </si>
  <si>
    <t>S968</t>
  </si>
  <si>
    <t>Traumatismo de outros tendões e músculos ao nível do tornozelo e do pé</t>
  </si>
  <si>
    <t>S969</t>
  </si>
  <si>
    <t>Traumatismo de músculo e tendão não especificados do tornozelo e do pé</t>
  </si>
  <si>
    <t>S970</t>
  </si>
  <si>
    <t>Lesão por esmagamento do tornozelo</t>
  </si>
  <si>
    <t>S971</t>
  </si>
  <si>
    <t>Lesão por esmagamento do(s) artelho(s)</t>
  </si>
  <si>
    <t>S978</t>
  </si>
  <si>
    <t>Lesão por esmagamento de outras partes do tornozelo e do pé</t>
  </si>
  <si>
    <t>S980</t>
  </si>
  <si>
    <t>Amputação traumática do pé ao nível do tornozelo</t>
  </si>
  <si>
    <t>S981</t>
  </si>
  <si>
    <t>Amputação traumática de apenas um artelho</t>
  </si>
  <si>
    <t>S982</t>
  </si>
  <si>
    <t>Amputação traumática de dois ou mais artelhos</t>
  </si>
  <si>
    <t>S983</t>
  </si>
  <si>
    <t>Amputação traumática de outras partes do pé</t>
  </si>
  <si>
    <t>S984</t>
  </si>
  <si>
    <t>Amputação traumática do pé ao nível não especificado</t>
  </si>
  <si>
    <t>S997</t>
  </si>
  <si>
    <t>Traumatismos múltiplos do tornozelo e do pé</t>
  </si>
  <si>
    <t>S998</t>
  </si>
  <si>
    <t>Outros traumatismos especificados do tornozelo e do pé</t>
  </si>
  <si>
    <t>S999</t>
  </si>
  <si>
    <t>Traumatismos não especificados do tornozelo e do pé</t>
  </si>
  <si>
    <t>T000</t>
  </si>
  <si>
    <t>Traumatismos superficiais envolvendo a cabeça com o pescoço</t>
  </si>
  <si>
    <t>T001</t>
  </si>
  <si>
    <t>Traumatismos superficiais envolvendo o tórax com o abdome, parte inferior do dorso e da pelve</t>
  </si>
  <si>
    <t>T002</t>
  </si>
  <si>
    <t>Traumatismos superficiais envolvendo regiões múltiplas do(s) membro(s) superior(es)</t>
  </si>
  <si>
    <t>T003</t>
  </si>
  <si>
    <t>Traumatismos superficiais envolvendo regiões múltiplas do(s) membro(s) inferior(es)</t>
  </si>
  <si>
    <t>T006</t>
  </si>
  <si>
    <t>Traumatismos superficiais envolvendo regiões múltiplas dos membros superiores com membro(s) inferiores</t>
  </si>
  <si>
    <t>T008</t>
  </si>
  <si>
    <t>Traumatismos superficiais envolvendo outras combinações de regiões do corpo</t>
  </si>
  <si>
    <t>T009</t>
  </si>
  <si>
    <t>Traumatismos superficiais múltiplos não especificados</t>
  </si>
  <si>
    <t>T010</t>
  </si>
  <si>
    <t>Ferimentos envolvendo a cabeça com o pescoço</t>
  </si>
  <si>
    <t>T011</t>
  </si>
  <si>
    <t>Ferimentos envolvendo o tórax com o abdome, parte inferior do dorso e da pelve</t>
  </si>
  <si>
    <t>T012</t>
  </si>
  <si>
    <t>Ferimentos envolvendo regiões múltiplas do(s) membro(s) superior(es)</t>
  </si>
  <si>
    <t>T013</t>
  </si>
  <si>
    <t>Ferimentos envolvendo múltiplas regiões do(s) membro(s) inferior(es)</t>
  </si>
  <si>
    <t>T016</t>
  </si>
  <si>
    <t>Ferimentos envolvendo regiões múltiplas do(s) membro(s) superior(es) com membro(s) inferior(es)</t>
  </si>
  <si>
    <t>T018</t>
  </si>
  <si>
    <t>Ferimentos envolvendo outras combinações de regiões do corpo</t>
  </si>
  <si>
    <t>T019</t>
  </si>
  <si>
    <t>Ferimentos múltiplos não especificados</t>
  </si>
  <si>
    <t>T020</t>
  </si>
  <si>
    <t>Fraturas envolvendo cabeça com pescoço</t>
  </si>
  <si>
    <t>T021</t>
  </si>
  <si>
    <t>Fraturas envolvendo tórax com parte inferior do dorso e da pelve</t>
  </si>
  <si>
    <t>T022</t>
  </si>
  <si>
    <t>Fraturas envolvendo regiões múltiplas de um membro superior</t>
  </si>
  <si>
    <t>T023</t>
  </si>
  <si>
    <t>Fraturas envolvendo regiões múltiplas de um membro inferior</t>
  </si>
  <si>
    <t>T024</t>
  </si>
  <si>
    <t>Fraturas envolvendo regiões múltiplas de ambos os membros superiores</t>
  </si>
  <si>
    <t>T025</t>
  </si>
  <si>
    <t>Fraturas envolvendo regiões múltiplas de ambos os membros inferiores</t>
  </si>
  <si>
    <t>T026</t>
  </si>
  <si>
    <t>Fraturas envolvendo regiões múltiplas do(s) membro(s) superior(es) com inferior(es)</t>
  </si>
  <si>
    <t>T027</t>
  </si>
  <si>
    <t>Fraturas envolvendo tórax com parte inferior do dorso e pelve com membro(s)</t>
  </si>
  <si>
    <t>T028</t>
  </si>
  <si>
    <t>Fraturas envolvendo outras combinações de regiões do corpo</t>
  </si>
  <si>
    <t>T029</t>
  </si>
  <si>
    <t>Fraturas múltiplas não especificadas</t>
  </si>
  <si>
    <t>T030</t>
  </si>
  <si>
    <t>Luxações, entorses e distensões envolvendo a cabeça com o pescoço</t>
  </si>
  <si>
    <t>T031</t>
  </si>
  <si>
    <t>Luxações, entorses e distensões envolvendo tórax com parte inferior do dorso e da pelve</t>
  </si>
  <si>
    <t>T032</t>
  </si>
  <si>
    <t>Luxações, entorses e distensões envolvendo regiões múltiplas de membro(s) superior(es)</t>
  </si>
  <si>
    <t>T033</t>
  </si>
  <si>
    <t>Luxações, entorses e distensões envolvendo regiões múltiplas do(s) membro(s) inferior(es)</t>
  </si>
  <si>
    <t>T034</t>
  </si>
  <si>
    <t>Luxações, entorses e distensões envolvendo regiões múltiplas dos membros superiores com inferiores</t>
  </si>
  <si>
    <t>T038</t>
  </si>
  <si>
    <t>Luxações, entorses e distensões envolvendo outras combinações de regiões do corpo</t>
  </si>
  <si>
    <t>T039</t>
  </si>
  <si>
    <t>Luxações, entorses e distensões múltiplas, não especificadas</t>
  </si>
  <si>
    <t>T040</t>
  </si>
  <si>
    <t>Traumatismos por esmagamento envolvendo a cabeça com o pescoço</t>
  </si>
  <si>
    <t>T041</t>
  </si>
  <si>
    <t>Traumatismos por esmagamento envolvendo tórax com o abdome, parte inferior do dorso e da pelve</t>
  </si>
  <si>
    <t>T042</t>
  </si>
  <si>
    <t>Traumatismos por esmagamento envolvendo regiões múltiplas do(s) membro(s) superior(es)</t>
  </si>
  <si>
    <t>T043</t>
  </si>
  <si>
    <t>Traumatismos por esmagamento envolvendo regiões múltiplas do(s) membro(s) inferior(es)</t>
  </si>
  <si>
    <t>T044</t>
  </si>
  <si>
    <t>Traumatismos por esmagamento envolvendo regiões múltiplas do(s) membro(s) superior(es) com inferior(es)</t>
  </si>
  <si>
    <t>T047</t>
  </si>
  <si>
    <t>Traumatismo por esmagamento do tórax com abdome, parte inferior do dorso, pelve e membro(s)</t>
  </si>
  <si>
    <t>T048</t>
  </si>
  <si>
    <t>Traumatismos por esmagamento envolvendo outras combinações de regiões do corpo</t>
  </si>
  <si>
    <t>T049</t>
  </si>
  <si>
    <t>Traumatismo múltiplos por esmagamento não especificados</t>
  </si>
  <si>
    <t>T050</t>
  </si>
  <si>
    <t>Amputação traumática de ambas as mãos</t>
  </si>
  <si>
    <t>T051</t>
  </si>
  <si>
    <t>Amputação traumática de uma mão e de um outro braço [qualquer nível, exceto mão]</t>
  </si>
  <si>
    <t>T052</t>
  </si>
  <si>
    <t>Amputação traumática de ambos os braços [qualquer nível]</t>
  </si>
  <si>
    <t>T053</t>
  </si>
  <si>
    <t>Amputação traumática de ambos os pés</t>
  </si>
  <si>
    <t>T054</t>
  </si>
  <si>
    <t>Amputação traumática de um pé e outra perna [qualquer nível, exceto pé]</t>
  </si>
  <si>
    <t>T055</t>
  </si>
  <si>
    <t>Amputação traumática de ambas as pernas [qualquer nível]</t>
  </si>
  <si>
    <t>T056</t>
  </si>
  <si>
    <t>Amputação traumática de membros superiores e inferiores, qualquer combinação [qualquer nível]</t>
  </si>
  <si>
    <t>T058</t>
  </si>
  <si>
    <t>Amputações traumáticas envolvendo outras combinações de regiões do corpo</t>
  </si>
  <si>
    <t>T059</t>
  </si>
  <si>
    <t>Amputações traumáticas múltiplas não especificadas</t>
  </si>
  <si>
    <t>T060</t>
  </si>
  <si>
    <t>Traumatismos de cérebro e nervos cranianos com traumatismos de nervos e da medula espinhal ao nível do pescoço</t>
  </si>
  <si>
    <t>T061</t>
  </si>
  <si>
    <t>Traumatismos de nervos e da medula espinhal envolvendo outras regiões múltiplas do corpo</t>
  </si>
  <si>
    <t>T062</t>
  </si>
  <si>
    <t>Traumatismos de nervos envolvendo regiões múltiplas do corpo</t>
  </si>
  <si>
    <t>T063</t>
  </si>
  <si>
    <t>Traumatismos de vasos sangüíneos envolvendo regiões múltiplas do corpo</t>
  </si>
  <si>
    <t>T064</t>
  </si>
  <si>
    <t>Traumatismos de músculos e de tendões envolvendo regiões múltiplas do corpo</t>
  </si>
  <si>
    <t>T065</t>
  </si>
  <si>
    <t>Traumatismos de órgãos intratorácicos com órgãos intra-abdominais e pélvicos</t>
  </si>
  <si>
    <t>T068</t>
  </si>
  <si>
    <t>Outros traumatismos especificados envolvendo regiões múltiplas do corpo</t>
  </si>
  <si>
    <t>T07</t>
  </si>
  <si>
    <t>Traumatismos múltiplos não especificados</t>
  </si>
  <si>
    <t>T08</t>
  </si>
  <si>
    <t>Fratura da coluna, nível não especificado</t>
  </si>
  <si>
    <t>T090</t>
  </si>
  <si>
    <t>Traumatismo superficial do tronco, nível não especificado</t>
  </si>
  <si>
    <t>T091</t>
  </si>
  <si>
    <t>Ferimento do tronco, nível não especificado</t>
  </si>
  <si>
    <t>T092</t>
  </si>
  <si>
    <t>Luxação, entorse e distensão de articulações e ligamentos não especificados do tronco</t>
  </si>
  <si>
    <t>T093</t>
  </si>
  <si>
    <t>Traumatismo de medula espinhal, nível não especificado</t>
  </si>
  <si>
    <t>T094</t>
  </si>
  <si>
    <t>Traumatismo de nervos, de raízes de nervos espinhais e de plexos não especificados do tronco</t>
  </si>
  <si>
    <t>T095</t>
  </si>
  <si>
    <t>Traumatismo de músculo e tendão não especificados do tronco</t>
  </si>
  <si>
    <t>T096</t>
  </si>
  <si>
    <t>Amputação traumática do tronco, nível não especificado</t>
  </si>
  <si>
    <t>T098</t>
  </si>
  <si>
    <t>Outros traumatismos especificados do tronco, nível não especificado</t>
  </si>
  <si>
    <t>T099</t>
  </si>
  <si>
    <t>Traumatismo não especificado do tronco, nível não especificado</t>
  </si>
  <si>
    <t>T10</t>
  </si>
  <si>
    <t>Fratura do membro superior, nível não especificado</t>
  </si>
  <si>
    <t>T110</t>
  </si>
  <si>
    <t>Traumatismo superficial do membro superior, nível não especificado</t>
  </si>
  <si>
    <t>T111</t>
  </si>
  <si>
    <t>Ferimento do membro superior, nível não especificado</t>
  </si>
  <si>
    <t>T112</t>
  </si>
  <si>
    <t>Luxação, entorse e distensão de articulação e ligamento não especificados do membro superior, nível não especificado</t>
  </si>
  <si>
    <t>T113</t>
  </si>
  <si>
    <t>Traumatismo de nervo não especificado do membro superior, nível não especificado</t>
  </si>
  <si>
    <t>T114</t>
  </si>
  <si>
    <t>Traumatismo de vaso sangüíneo não especificado, do membro superior, nível não especificado</t>
  </si>
  <si>
    <t>T115</t>
  </si>
  <si>
    <t>Traumatismo de músculo e tendão não especificado do membro superior, nível não especificado</t>
  </si>
  <si>
    <t>T116</t>
  </si>
  <si>
    <t>Amputação traumática do membro superior, nível não especificado</t>
  </si>
  <si>
    <t>T118</t>
  </si>
  <si>
    <t>Outros traumatismos especificados do membro superior nível não especificado</t>
  </si>
  <si>
    <t>T119</t>
  </si>
  <si>
    <t>Traumatismo não especificado do membro superior nível não especificado</t>
  </si>
  <si>
    <t>T12</t>
  </si>
  <si>
    <t>Fratura do membro inferior, nível não especificado</t>
  </si>
  <si>
    <t>T130</t>
  </si>
  <si>
    <t>Traumatismo superficial de membro inferior, nível não especificado</t>
  </si>
  <si>
    <t>T131</t>
  </si>
  <si>
    <t>Ferimento de membro inferior, nível não especificado</t>
  </si>
  <si>
    <t>T132</t>
  </si>
  <si>
    <t>Luxação, entorse e distensão de articulação e ligamento não especificados de membro inferior, nível não especificado</t>
  </si>
  <si>
    <t>T133</t>
  </si>
  <si>
    <t>Traumatismo de nervo não especificado de membro inferior, nível não especificado</t>
  </si>
  <si>
    <t>T134</t>
  </si>
  <si>
    <t>Traumatismo de vaso sangüíneo não especificado de membro inferior, nível não especificado</t>
  </si>
  <si>
    <t>T135</t>
  </si>
  <si>
    <t>Traumatismo de músculo e tendão não especificado de membro inferior, nível não especificado</t>
  </si>
  <si>
    <t>T136</t>
  </si>
  <si>
    <t>Amputação traumática de membro inferior, nível não especificado</t>
  </si>
  <si>
    <t>T138</t>
  </si>
  <si>
    <t>Outros traumatismos especificados de membro inferior, nível não especificado</t>
  </si>
  <si>
    <t>T139</t>
  </si>
  <si>
    <t>Traumatismo não especificado do membro inferior, nível não especificado</t>
  </si>
  <si>
    <t>T140</t>
  </si>
  <si>
    <t>Traumatismo superficial de região não especificada do corpo</t>
  </si>
  <si>
    <t>T141</t>
  </si>
  <si>
    <t>Ferimento de região não especificada do corpo</t>
  </si>
  <si>
    <t>T142</t>
  </si>
  <si>
    <t>Fratura de região não especificada do corpo</t>
  </si>
  <si>
    <t>T143</t>
  </si>
  <si>
    <t>Luxação, entorse e distensão de região não especificada do corpo</t>
  </si>
  <si>
    <t>T144</t>
  </si>
  <si>
    <t>Traumatismo de nervo(s) de região não especificada do corpo</t>
  </si>
  <si>
    <t>T145</t>
  </si>
  <si>
    <t>Traumatismo de vaso(s) sangüíneo(s) de região não especificada do corpo</t>
  </si>
  <si>
    <t>T146</t>
  </si>
  <si>
    <t>Traumatismo de músculos e tendões de região não especificada do corpo</t>
  </si>
  <si>
    <t>T147</t>
  </si>
  <si>
    <t>Traumatismo por esmagamento e amputação traumática de regiões não especificadas do corpo</t>
  </si>
  <si>
    <t>T148</t>
  </si>
  <si>
    <t>Outros traumatismos de região não especificada do corpo</t>
  </si>
  <si>
    <t>T149</t>
  </si>
  <si>
    <t>Traumatismo não especificado</t>
  </si>
  <si>
    <t>T150</t>
  </si>
  <si>
    <t>Corpo estranho na córnea</t>
  </si>
  <si>
    <t>T151</t>
  </si>
  <si>
    <t>Corpo estranho no saco conjuntival</t>
  </si>
  <si>
    <t>T158</t>
  </si>
  <si>
    <t>Corpo estranho em outros locais e em locais múltiplos da parte externa do olho</t>
  </si>
  <si>
    <t>T159</t>
  </si>
  <si>
    <t>Corpo estranho em parte não especificada da região externa do olho</t>
  </si>
  <si>
    <t>T16</t>
  </si>
  <si>
    <t>Corpo estranho no ouvido</t>
  </si>
  <si>
    <t>T170</t>
  </si>
  <si>
    <t>Corpo estranho no seio nasal</t>
  </si>
  <si>
    <t>T171</t>
  </si>
  <si>
    <t>Corpo estranho na narina</t>
  </si>
  <si>
    <t>T172</t>
  </si>
  <si>
    <t>Corpo estranho na faringe</t>
  </si>
  <si>
    <t>T173</t>
  </si>
  <si>
    <t>Corpo estranho na laringe</t>
  </si>
  <si>
    <t>T174</t>
  </si>
  <si>
    <t>Corpo estranho na traquéia</t>
  </si>
  <si>
    <t>T175</t>
  </si>
  <si>
    <t>Corpo estranho no brônquio</t>
  </si>
  <si>
    <t>T178</t>
  </si>
  <si>
    <t>Corpo estranho em outras partes e partes múltiplas do trato respiratório</t>
  </si>
  <si>
    <t>T179</t>
  </si>
  <si>
    <t>Corpo estranho no trato respiratório, parte não especificada</t>
  </si>
  <si>
    <t>T180</t>
  </si>
  <si>
    <t>Corpo estranho na boca</t>
  </si>
  <si>
    <t>T181</t>
  </si>
  <si>
    <t>Corpo estranho no esôfago</t>
  </si>
  <si>
    <t>T182</t>
  </si>
  <si>
    <t>Corpo estranho no estômago</t>
  </si>
  <si>
    <t>T183</t>
  </si>
  <si>
    <t>Corpo estranho no intestino delgado</t>
  </si>
  <si>
    <t>T184</t>
  </si>
  <si>
    <t>Corpo estranho no cólon</t>
  </si>
  <si>
    <t>T185</t>
  </si>
  <si>
    <t>Corpo estranho no ânus e reto</t>
  </si>
  <si>
    <t>T188</t>
  </si>
  <si>
    <t>Corpo estranho em outras partes e partes múltiplas do aparelho digestivo</t>
  </si>
  <si>
    <t>T189</t>
  </si>
  <si>
    <t>Corpo estranho em parte não especificada do aparelho digestivo</t>
  </si>
  <si>
    <t>T190</t>
  </si>
  <si>
    <t>Corpo estranho na uretra</t>
  </si>
  <si>
    <t>T191</t>
  </si>
  <si>
    <t>Corpo estranho na bexiga</t>
  </si>
  <si>
    <t>T192</t>
  </si>
  <si>
    <t>Corpo estranho na vulva e vagina</t>
  </si>
  <si>
    <t>T193</t>
  </si>
  <si>
    <t>Corpo estranho no útero [qualquer parte]</t>
  </si>
  <si>
    <t>T198</t>
  </si>
  <si>
    <t>Corpo estranho em outras partes e partes múltiplas do trato geniturinário</t>
  </si>
  <si>
    <t>T199</t>
  </si>
  <si>
    <t>Corpo estranho no trato geniturinário, parte não especificada</t>
  </si>
  <si>
    <t>T200</t>
  </si>
  <si>
    <t>Queimadura da cabeça e do pescoço, grau não especificado</t>
  </si>
  <si>
    <t>T201</t>
  </si>
  <si>
    <t>Queimadura de primeiro grau da cabeça e do pescoço</t>
  </si>
  <si>
    <t>T202</t>
  </si>
  <si>
    <t>Queimadura de segundo grau da cabeça e do pescoço</t>
  </si>
  <si>
    <t>T203</t>
  </si>
  <si>
    <t>Queimadura de terceiro grau da cabeça e do pescoço</t>
  </si>
  <si>
    <t>T204</t>
  </si>
  <si>
    <t>Corrosão da cabeça e do pescoço, grau não especificado</t>
  </si>
  <si>
    <t>T205</t>
  </si>
  <si>
    <t>Corrosão de primeiro grau da cabeça e do pescoço</t>
  </si>
  <si>
    <t>T206</t>
  </si>
  <si>
    <t>Corrosão de segundo grau da cabeça e do pescoço</t>
  </si>
  <si>
    <t>T207</t>
  </si>
  <si>
    <t>Corrosão de terceiro grau da cabeça e do pescoço</t>
  </si>
  <si>
    <t>T210</t>
  </si>
  <si>
    <t>Queimadura do tronco, grau não especificado</t>
  </si>
  <si>
    <t>T211</t>
  </si>
  <si>
    <t>Queimadura de primeiro grau do tronco</t>
  </si>
  <si>
    <t>T212</t>
  </si>
  <si>
    <t>Queimadura de segundo grau do tronco</t>
  </si>
  <si>
    <t>T213</t>
  </si>
  <si>
    <t>Queimadura de terceiro grau do tronco</t>
  </si>
  <si>
    <t>T214</t>
  </si>
  <si>
    <t>Corrosão do tronco, grau não especificado</t>
  </si>
  <si>
    <t>T215</t>
  </si>
  <si>
    <t>Corrosão de primeiro grau do tronco</t>
  </si>
  <si>
    <t>T216</t>
  </si>
  <si>
    <t>Corrosão de segundo grau do tronco</t>
  </si>
  <si>
    <t>T217</t>
  </si>
  <si>
    <t>Corrosão de terceiro grau do tronco</t>
  </si>
  <si>
    <t>T220</t>
  </si>
  <si>
    <t>Queimadura do ombro e do membro superior, exceto punho e mão, grau não especificado</t>
  </si>
  <si>
    <t>T221</t>
  </si>
  <si>
    <t>Queimadura de primeiro grau do ombro e do membro superior, exceto punho e mão</t>
  </si>
  <si>
    <t>T222</t>
  </si>
  <si>
    <t>Queimadura de segundo grau do ombro e do membro superior, exceto punho e mão</t>
  </si>
  <si>
    <t>T223</t>
  </si>
  <si>
    <t>Queimadura de terceiro grau do ombro e do membro superior, exceto punho e mão</t>
  </si>
  <si>
    <t>T224</t>
  </si>
  <si>
    <t>Corrosão do ombro e do membro superior, exceto punho e mão, grau não especificado</t>
  </si>
  <si>
    <t>T225</t>
  </si>
  <si>
    <t>Corrosão de primeiro grau do ombro e do membro superior, exceto punho e mão</t>
  </si>
  <si>
    <t>T226</t>
  </si>
  <si>
    <t>Corrosão de segundo grau do ombro e do membro superior, exceto punho e mão</t>
  </si>
  <si>
    <t>T227</t>
  </si>
  <si>
    <t>Corrosão de terceiro grau do ombro e do membro superior, exceto punho e mão</t>
  </si>
  <si>
    <t>T230</t>
  </si>
  <si>
    <t>Queimadura do punho e da mão, grau não especificado</t>
  </si>
  <si>
    <t>T231</t>
  </si>
  <si>
    <t>Queimadura de primeiro grau do punho e da mão</t>
  </si>
  <si>
    <t>T232</t>
  </si>
  <si>
    <t>Queimadura de segundo grau do punho e da mão</t>
  </si>
  <si>
    <t>T233</t>
  </si>
  <si>
    <t>Queimadura de terceiro grau do punho e da mão</t>
  </si>
  <si>
    <t>T234</t>
  </si>
  <si>
    <t>Corrosão do punho e da mão, grau não especificado</t>
  </si>
  <si>
    <t>T235</t>
  </si>
  <si>
    <t>Corrosão de primeiro grau do punho e da mão</t>
  </si>
  <si>
    <t>T236</t>
  </si>
  <si>
    <t>Corrosão de segundo grau do punho e da mão</t>
  </si>
  <si>
    <t>T237</t>
  </si>
  <si>
    <t>Corrosão de terceiro grau do punho e da mão</t>
  </si>
  <si>
    <t>T240</t>
  </si>
  <si>
    <t>Queimadura do quadril e membro inferior, exceto tornozelo e do pé, grau não especificado</t>
  </si>
  <si>
    <t>T241</t>
  </si>
  <si>
    <t>Queimadura de primeiro grau do quadril e do membro inferior, exceto tornozelo e do pé</t>
  </si>
  <si>
    <t>T242</t>
  </si>
  <si>
    <t>Queimadura de segundo grau do quadril e do membro inferior, exceto tornozelo e do pé</t>
  </si>
  <si>
    <t>T243</t>
  </si>
  <si>
    <t>Queimadura de terceiro grau do quadril e do membro inferior, exceto tornozelo e do pé</t>
  </si>
  <si>
    <t>T244</t>
  </si>
  <si>
    <t>Corrosão do quadril e do membro inferior, exceto tornozelo e do pé, grau não especificado</t>
  </si>
  <si>
    <t>T245</t>
  </si>
  <si>
    <t>Corrosão de primeiro grau do quadril e do membro inferior, exceto tornozelo e do pé</t>
  </si>
  <si>
    <t>T246</t>
  </si>
  <si>
    <t>Corrosão de segundo grau do quadril e do membro inferior, exceto tornozelo e do pé</t>
  </si>
  <si>
    <t>T247</t>
  </si>
  <si>
    <t>Corrosão de terceiro grau do quadril e do membro inferior, exceto tornozelo e do pé</t>
  </si>
  <si>
    <t>T250</t>
  </si>
  <si>
    <t>Queimadura do tornozelo e do pé, grau não especificado</t>
  </si>
  <si>
    <t>T251</t>
  </si>
  <si>
    <t>Queimadura de primeiro grau do tornozelo e do pé</t>
  </si>
  <si>
    <t>T252</t>
  </si>
  <si>
    <t>Queimadura de segundo grau do tornozelo e do pé</t>
  </si>
  <si>
    <t>T253</t>
  </si>
  <si>
    <t>Queimadura de terceiro grau do tornozelo e do pé</t>
  </si>
  <si>
    <t>T254</t>
  </si>
  <si>
    <t>Corrosão do tornozelo e do pé, grau não especificado</t>
  </si>
  <si>
    <t>T255</t>
  </si>
  <si>
    <t>Corrosão de primeiro grau do tornozelo e do pé</t>
  </si>
  <si>
    <t>T256</t>
  </si>
  <si>
    <t>Corrosão de segundo grau do tornozelo e do pé</t>
  </si>
  <si>
    <t>T257</t>
  </si>
  <si>
    <t>Corrosão de terceiro grau do tornozelo e do pé</t>
  </si>
  <si>
    <t>T260</t>
  </si>
  <si>
    <t>Queimadura da pálpebra e da região periocular</t>
  </si>
  <si>
    <t>T261</t>
  </si>
  <si>
    <t>Queimadura da córnea e do saco conjuntival</t>
  </si>
  <si>
    <t>T262</t>
  </si>
  <si>
    <t>Queimadura com resultante ruptura e destruição do globo ocular</t>
  </si>
  <si>
    <t>T263</t>
  </si>
  <si>
    <t>Queimadura de outras partes do olho e anexos</t>
  </si>
  <si>
    <t>T264</t>
  </si>
  <si>
    <t>Queimadura do olho e anexos, parte não especificada</t>
  </si>
  <si>
    <t>T265</t>
  </si>
  <si>
    <t>Corrosão da pálpebra e da região periocular</t>
  </si>
  <si>
    <t>T266</t>
  </si>
  <si>
    <t>Corrosão da córnea e do saco conjuntival</t>
  </si>
  <si>
    <t>T267</t>
  </si>
  <si>
    <t>Corrosão com resultante ruptura e destruição do globo ocular</t>
  </si>
  <si>
    <t>T268</t>
  </si>
  <si>
    <t>Corrosão de outras partes do olho e anexos</t>
  </si>
  <si>
    <t>T269</t>
  </si>
  <si>
    <t>Corrosão do olho e anexos, parte não especificada</t>
  </si>
  <si>
    <t>T270</t>
  </si>
  <si>
    <t>Queimadura da laringe e traquéia</t>
  </si>
  <si>
    <t>T271</t>
  </si>
  <si>
    <t>Queimadura da laringe, traquéia com pulmão</t>
  </si>
  <si>
    <t>T272</t>
  </si>
  <si>
    <t>Queimadura de outras partes do trato respiratório</t>
  </si>
  <si>
    <t>T273</t>
  </si>
  <si>
    <t>Queimadura do trato respiratório, parte não especificada</t>
  </si>
  <si>
    <t>T274</t>
  </si>
  <si>
    <t>Corrosão da laringe e traquéia</t>
  </si>
  <si>
    <t>T275</t>
  </si>
  <si>
    <t>Corrosão da laringe, traquéia com corrosão de pulmão</t>
  </si>
  <si>
    <t>T276</t>
  </si>
  <si>
    <t>Corrosão de outras partes do trato respiratório</t>
  </si>
  <si>
    <t>T277</t>
  </si>
  <si>
    <t>Corrosão do trato respiratório, parte não especificada</t>
  </si>
  <si>
    <t>T280</t>
  </si>
  <si>
    <t>Queimadura da boca e da faringe</t>
  </si>
  <si>
    <t>T281</t>
  </si>
  <si>
    <t>Queimadura do esôfago</t>
  </si>
  <si>
    <t>T282</t>
  </si>
  <si>
    <t>Queimadura de outras partes do trato alimentar</t>
  </si>
  <si>
    <t>T283</t>
  </si>
  <si>
    <t>Queimadura dos órgãos geniturinários internos</t>
  </si>
  <si>
    <t>T284</t>
  </si>
  <si>
    <t>Queimadura de outros órgãos internos e dos não especificados</t>
  </si>
  <si>
    <t>T285</t>
  </si>
  <si>
    <t>Corrosão da boca e faringe</t>
  </si>
  <si>
    <t>T286</t>
  </si>
  <si>
    <t>Corrosão do esôfago</t>
  </si>
  <si>
    <t>T287</t>
  </si>
  <si>
    <t>Corrosão de outras partes do trato alimentar</t>
  </si>
  <si>
    <t>T288</t>
  </si>
  <si>
    <t>Corrosão de órgãos geniturinários internos</t>
  </si>
  <si>
    <t>T289</t>
  </si>
  <si>
    <t>Corrosão de outros órgãos internos e dos não especificados</t>
  </si>
  <si>
    <t>T290</t>
  </si>
  <si>
    <t>Queimaduras múltiplas, grau não especificado</t>
  </si>
  <si>
    <t>T291</t>
  </si>
  <si>
    <t>Queimaduras múltiplas, sem mencionar queimadura(s) ultrapassando o primeiro grau</t>
  </si>
  <si>
    <t>T292</t>
  </si>
  <si>
    <t>Queimaduras múltiplas, sem mencionar queimadura(s) ultrapassando o segundo grau</t>
  </si>
  <si>
    <t>T293</t>
  </si>
  <si>
    <t>Queimaduras múltiplas, mencionando ao menos uma queimadura de terceiro grau</t>
  </si>
  <si>
    <t>T294</t>
  </si>
  <si>
    <t>Corrosões múltiplas, grau não especificado</t>
  </si>
  <si>
    <t>T295</t>
  </si>
  <si>
    <t>Corrosões múltiplas, sem mencionar corrosão(ões) ultrapassando o primeiro grau</t>
  </si>
  <si>
    <t>T296</t>
  </si>
  <si>
    <t>Corrosões múltiplas, sem mencionar corrosão(ões) ultrapassando o segundo grau</t>
  </si>
  <si>
    <t>T297</t>
  </si>
  <si>
    <t>Corrosões múltiplas, mencionado ao menos uma corrosão de terceiro grau</t>
  </si>
  <si>
    <t>T300</t>
  </si>
  <si>
    <t>Queimadura, parte do corpo não especificada, grau não especificado</t>
  </si>
  <si>
    <t>T301</t>
  </si>
  <si>
    <t>Queimadura de primeiro grau, parte do corpo não especificada</t>
  </si>
  <si>
    <t>T302</t>
  </si>
  <si>
    <t>Queimadura de segundo grau, parte do corpo não especificada</t>
  </si>
  <si>
    <t>T303</t>
  </si>
  <si>
    <t>Queimadura de terceiro grau, parte do corpo não especificada</t>
  </si>
  <si>
    <t>T304</t>
  </si>
  <si>
    <t>Corrosão, parte do corpo não especificada, grau não especificado</t>
  </si>
  <si>
    <t>T305</t>
  </si>
  <si>
    <t>Corrosão de primeiro grau, parte do corpo não especificada</t>
  </si>
  <si>
    <t>T306</t>
  </si>
  <si>
    <t>Corrosão de segundo grau, parte do corpo não especificada</t>
  </si>
  <si>
    <t>T307</t>
  </si>
  <si>
    <t>Corrosão de terceiro grau, parte do corpo não especificada</t>
  </si>
  <si>
    <t>T310</t>
  </si>
  <si>
    <t>Queimaduras envolvendo menos de 10% da superfície corporal</t>
  </si>
  <si>
    <t>T311</t>
  </si>
  <si>
    <t>Queimaduras envolvendo de 10 - 19% da superfície corporal</t>
  </si>
  <si>
    <t>T312</t>
  </si>
  <si>
    <t>Queimaduras envolvendo de 20 - 29% da superfície corporal</t>
  </si>
  <si>
    <t>T313</t>
  </si>
  <si>
    <t>Queimaduras envolvendo de 30 - 39% da superfície corporal</t>
  </si>
  <si>
    <t>T314</t>
  </si>
  <si>
    <t>Queimaduras envolvendo de 40 - 49% da superfície corporal</t>
  </si>
  <si>
    <t>T315</t>
  </si>
  <si>
    <t>Queimaduras envolvendo de 50 - 59% da superfície corporal</t>
  </si>
  <si>
    <t>T316</t>
  </si>
  <si>
    <t>Queimaduras envolvendo de 60 - 69% da superfície corporal</t>
  </si>
  <si>
    <t>T317</t>
  </si>
  <si>
    <t>Queimaduras envolvendo de 70 - 79% da superfície corporal</t>
  </si>
  <si>
    <t>T318</t>
  </si>
  <si>
    <t>Queimaduras envolvendo de 80 - 89% da superfície corporal</t>
  </si>
  <si>
    <t>T319</t>
  </si>
  <si>
    <t>Queimaduras envolvendo 90% ou mais da superfície corporal</t>
  </si>
  <si>
    <t>T320</t>
  </si>
  <si>
    <t>Corrosões envolvendo menos de 10% da superfície corporal</t>
  </si>
  <si>
    <t>T321</t>
  </si>
  <si>
    <t>Corrosões envolvendo 10 - 19% da superfície corporal</t>
  </si>
  <si>
    <t>T322</t>
  </si>
  <si>
    <t>Corrosões envolvendo 20 - 29% da superfície corporal</t>
  </si>
  <si>
    <t>T323</t>
  </si>
  <si>
    <t>Corrosões envolvendo 30 - 39% da superfície corporal</t>
  </si>
  <si>
    <t>T324</t>
  </si>
  <si>
    <t>Corrosões envolvendo 40 - 49% da superfície corporal</t>
  </si>
  <si>
    <t>T325</t>
  </si>
  <si>
    <t>Corrosões envolvendo 50 - 59% da superfície corporal</t>
  </si>
  <si>
    <t>T326</t>
  </si>
  <si>
    <t>Corrosões envolvendo 60 - 69% da superfície corporal</t>
  </si>
  <si>
    <t>T327</t>
  </si>
  <si>
    <t>Corrosões envolvendo 70 - 79% da superfície corporal</t>
  </si>
  <si>
    <t>T328</t>
  </si>
  <si>
    <t>Corrosões envolvendo 80 - 89% da superfície corporal</t>
  </si>
  <si>
    <t>T329</t>
  </si>
  <si>
    <t>Corrosões envolvendo 90% ou mais da superfície corporal</t>
  </si>
  <si>
    <t>T330</t>
  </si>
  <si>
    <t>Geladura superficial da cabeça</t>
  </si>
  <si>
    <t>T331</t>
  </si>
  <si>
    <t>Geladura superficial do pescoço</t>
  </si>
  <si>
    <t>T332</t>
  </si>
  <si>
    <t>Geladura superficial do tórax</t>
  </si>
  <si>
    <t>T333</t>
  </si>
  <si>
    <t>Geladura superficial da parede abdominal, parte inferior do dorso e da pelve</t>
  </si>
  <si>
    <t>T334</t>
  </si>
  <si>
    <t>Geladura superficial do braço</t>
  </si>
  <si>
    <t>T335</t>
  </si>
  <si>
    <t>Geladura superficial do punho e da mão</t>
  </si>
  <si>
    <t>T336</t>
  </si>
  <si>
    <t>Geladura superficial do quadril e da coxa</t>
  </si>
  <si>
    <t>T337</t>
  </si>
  <si>
    <t>Geladura superficial do joelho e da perna</t>
  </si>
  <si>
    <t>T338</t>
  </si>
  <si>
    <t>Geladura superficial do tornozelo e do pé</t>
  </si>
  <si>
    <t>T339</t>
  </si>
  <si>
    <t>Geladura superficial de outros locais e de locais não especificados</t>
  </si>
  <si>
    <t>T340</t>
  </si>
  <si>
    <t>Geladura, com necrose de tecidos, da cabeça</t>
  </si>
  <si>
    <t>T341</t>
  </si>
  <si>
    <t>Geladura, com necrose de tecidos, do pescoço</t>
  </si>
  <si>
    <t>T342</t>
  </si>
  <si>
    <t>Geladura, com necrose de tecidos, do tórax</t>
  </si>
  <si>
    <t>T343</t>
  </si>
  <si>
    <t>Geladura, com necrose de tecidos, da parede abdominal, parte inferior do dorso e da pelve</t>
  </si>
  <si>
    <t>T344</t>
  </si>
  <si>
    <t>Geladura, com necrose de tecidos, do braço</t>
  </si>
  <si>
    <t>T345</t>
  </si>
  <si>
    <t>Geladura, com necrose de tecidos, do punho e da mão</t>
  </si>
  <si>
    <t>T346</t>
  </si>
  <si>
    <t>Geladura, com necrose de tecidos, do quadril e da coxa</t>
  </si>
  <si>
    <t>T347</t>
  </si>
  <si>
    <t>Geladura, com necrose de tecidos, do joelho e da perna</t>
  </si>
  <si>
    <t>T348</t>
  </si>
  <si>
    <t>Geladura, com necrose de tecidos, do tornozelo e do pé</t>
  </si>
  <si>
    <t>T349</t>
  </si>
  <si>
    <t>Geladura, com necrose de tecidos, de localização não especificada</t>
  </si>
  <si>
    <t>T350</t>
  </si>
  <si>
    <t>Geladura superficial envolvendo múltiplas partes do corpo</t>
  </si>
  <si>
    <t>T351</t>
  </si>
  <si>
    <t>Geladura, com necrose de tecidos, de múltiplas partes do corpo</t>
  </si>
  <si>
    <t>T352</t>
  </si>
  <si>
    <t>Geladura, de grau não especificado, da cabeça e do pescoço</t>
  </si>
  <si>
    <t>T353</t>
  </si>
  <si>
    <t>Geladura, de grau não especificado, do tórax, abdome, parte inferior do dorso e da pelve</t>
  </si>
  <si>
    <t>T354</t>
  </si>
  <si>
    <t>Geladura, de grau não especificado, do membro superior</t>
  </si>
  <si>
    <t>T355</t>
  </si>
  <si>
    <t>Geladura, de grau não especificado, do membro inferior</t>
  </si>
  <si>
    <t>T356</t>
  </si>
  <si>
    <t>Geladura, de grau não especificado, de múltiplas partes do corpo</t>
  </si>
  <si>
    <t>T357</t>
  </si>
  <si>
    <t>Geladura, de grau não especificado, de localização não especificada</t>
  </si>
  <si>
    <t>T360</t>
  </si>
  <si>
    <t>Intoxicação por penicilinas</t>
  </si>
  <si>
    <t>T361</t>
  </si>
  <si>
    <t>Intoxicação por cefalosporinas e outras betalactaminas</t>
  </si>
  <si>
    <t>T362</t>
  </si>
  <si>
    <t>Intoxicação pelo grupo do cloranfenicol</t>
  </si>
  <si>
    <t>T363</t>
  </si>
  <si>
    <t>Intoxicação por macrolídios</t>
  </si>
  <si>
    <t>T364</t>
  </si>
  <si>
    <t>Intoxicação por tetraciclinas</t>
  </si>
  <si>
    <t>T365</t>
  </si>
  <si>
    <t>Intoxicação por aminoglicosídeos</t>
  </si>
  <si>
    <t>T366</t>
  </si>
  <si>
    <t>Intoxicação por rifamicinas</t>
  </si>
  <si>
    <t>T367</t>
  </si>
  <si>
    <t>Intoxicação por antibióticos antifúngicos administrados por via sistêmica</t>
  </si>
  <si>
    <t>T368</t>
  </si>
  <si>
    <t>Intoxicação por outros antibióticos sistêmicos</t>
  </si>
  <si>
    <t>T369</t>
  </si>
  <si>
    <t>Intoxicação por antibióticos sistêmicos não especificados</t>
  </si>
  <si>
    <t>T370</t>
  </si>
  <si>
    <t>Intoxicação por sulfonamidas</t>
  </si>
  <si>
    <t>T371</t>
  </si>
  <si>
    <t>Intoxicação por drogas antimicobacterianas</t>
  </si>
  <si>
    <t>T372</t>
  </si>
  <si>
    <t>Intoxicação por antimaláricos e drogas que atuam sobre outros protozoários do sangue</t>
  </si>
  <si>
    <t>T373</t>
  </si>
  <si>
    <t>Intoxicação por outros medicamentos antiprotozoários</t>
  </si>
  <si>
    <t>T374</t>
  </si>
  <si>
    <t>Intoxicação por anti-helmínticos</t>
  </si>
  <si>
    <t>T375</t>
  </si>
  <si>
    <t>Intoxicação por drogas antivirais</t>
  </si>
  <si>
    <t>T378</t>
  </si>
  <si>
    <t>Intoxicação por outros agentes antiinfecciosos e antiparasitários especificados</t>
  </si>
  <si>
    <t>T379</t>
  </si>
  <si>
    <t>Intoxicação por agentes antiinfecciosos e antiparasitários sistêmicos não especificados</t>
  </si>
  <si>
    <t>T380</t>
  </si>
  <si>
    <t>Intoxicação por glicocorticóides e análogos sintéticos</t>
  </si>
  <si>
    <t>T381</t>
  </si>
  <si>
    <t>Intoxicação por hormônios tireoidianos e seus derivados</t>
  </si>
  <si>
    <t>T382</t>
  </si>
  <si>
    <t>Intoxicação por medicamentos antitireoidianos</t>
  </si>
  <si>
    <t>T383</t>
  </si>
  <si>
    <t>Intoxicação por insulina e drogas hipoglicemiantes orais [antidiabéticos]</t>
  </si>
  <si>
    <t>T384</t>
  </si>
  <si>
    <t>Intoxicação por anticoncepcionais orais</t>
  </si>
  <si>
    <t>T385</t>
  </si>
  <si>
    <t>Intoxicação por outros estrógenos e progestágenos</t>
  </si>
  <si>
    <t>T386</t>
  </si>
  <si>
    <t>Intoxicação por antigonadotrofinas, antiestrógenos, antiandrógenos não classificados em outra parte</t>
  </si>
  <si>
    <t>T387</t>
  </si>
  <si>
    <t>Intoxicação por andrógenos e anabolizantes congêneres</t>
  </si>
  <si>
    <t>T388</t>
  </si>
  <si>
    <t>Intoxicação por outros hormônios e substitutos sintéticos, e os não especificados</t>
  </si>
  <si>
    <t>T389</t>
  </si>
  <si>
    <t>Intoxicação por outros antagonistas hormonais, e os não especificados</t>
  </si>
  <si>
    <t>T390</t>
  </si>
  <si>
    <t>Intoxicação por salicilatos</t>
  </si>
  <si>
    <t>T391</t>
  </si>
  <si>
    <t>Intoxicação por derivados do 4-aminofenol</t>
  </si>
  <si>
    <t>T392</t>
  </si>
  <si>
    <t>Intoxicação por derivados pirazolônicos</t>
  </si>
  <si>
    <t>T393</t>
  </si>
  <si>
    <t>Intoxicação por outros antiinflamatórios não esteróides</t>
  </si>
  <si>
    <t>T394</t>
  </si>
  <si>
    <t>Intoxicação por anti-reumáticos não classificados em outra parte</t>
  </si>
  <si>
    <t>T398</t>
  </si>
  <si>
    <t>Intoxicação por outros analgésicos não opiáceos e antipiréticos não classificados em outra parte</t>
  </si>
  <si>
    <t>T399</t>
  </si>
  <si>
    <t>Intoxicação por analgésico não-opiáceo, antipirético e anti-reumático, não especificados</t>
  </si>
  <si>
    <t>T400</t>
  </si>
  <si>
    <t>Intoxicação por ópio</t>
  </si>
  <si>
    <t>T401</t>
  </si>
  <si>
    <t>Intoxicação por heroína</t>
  </si>
  <si>
    <t>T402</t>
  </si>
  <si>
    <t>Intoxicação por outros opiáceos</t>
  </si>
  <si>
    <t>T403</t>
  </si>
  <si>
    <t>Intoxicação por metadona</t>
  </si>
  <si>
    <t>T404</t>
  </si>
  <si>
    <t>Intoxicação por outros narcóticos sintéticos</t>
  </si>
  <si>
    <t>T405</t>
  </si>
  <si>
    <t>Intoxicação por cocaína</t>
  </si>
  <si>
    <t>T406</t>
  </si>
  <si>
    <t>Intoxicação por outros narcóticos e os não especificados</t>
  </si>
  <si>
    <t>T407</t>
  </si>
  <si>
    <t>Intoxicação por cannabis (derivados)</t>
  </si>
  <si>
    <t>T408</t>
  </si>
  <si>
    <t>Intoxicação por lisergida [LSD]</t>
  </si>
  <si>
    <t>T409</t>
  </si>
  <si>
    <t>Intoxicação por outros psicodislépticos e os não especificados [alucinógenos]</t>
  </si>
  <si>
    <t>T410</t>
  </si>
  <si>
    <t>Intoxicação por anestésicos inalatórios</t>
  </si>
  <si>
    <t>T411</t>
  </si>
  <si>
    <t>Intoxicação por anestésicos intravenosos</t>
  </si>
  <si>
    <t>T412</t>
  </si>
  <si>
    <t>Intoxicação por outros anestésicos gerais e os não especificados</t>
  </si>
  <si>
    <t>T413</t>
  </si>
  <si>
    <t>Intoxicação por anestésicos locais</t>
  </si>
  <si>
    <t>T414</t>
  </si>
  <si>
    <t>Intoxicação por anestésico não especificado</t>
  </si>
  <si>
    <t>T415</t>
  </si>
  <si>
    <t>Intoxicação por gases terapêuticos</t>
  </si>
  <si>
    <t>T420</t>
  </si>
  <si>
    <t>Intoxicação por derivados da hidantoína</t>
  </si>
  <si>
    <t>T421</t>
  </si>
  <si>
    <t>Intoxicação por iminostilbenos</t>
  </si>
  <si>
    <t>T422</t>
  </si>
  <si>
    <t>Intoxicação por succinimidas e oxazolidinadionas</t>
  </si>
  <si>
    <t>T423</t>
  </si>
  <si>
    <t>Intoxicação por barbitúricos</t>
  </si>
  <si>
    <t>T424</t>
  </si>
  <si>
    <t>Intoxicação por benzodiazepinas</t>
  </si>
  <si>
    <t>T425</t>
  </si>
  <si>
    <t>Intoxicação por antiepiléticos em associação, não classificados em outra parte</t>
  </si>
  <si>
    <t>T426</t>
  </si>
  <si>
    <t>Intoxicação por outras drogas antiepilépticas e sedativos-hipnóticos</t>
  </si>
  <si>
    <t>T427</t>
  </si>
  <si>
    <t>Intoxicação por drogas antiepilépticos, sedativos-hipnóticos, não especificados</t>
  </si>
  <si>
    <t>T428</t>
  </si>
  <si>
    <t>Intoxicação por drogas antiparkinsonianos e outros depressores centrais do tônus muscular</t>
  </si>
  <si>
    <t>T430</t>
  </si>
  <si>
    <t>Intoxicação por antidepressivos tricíclicos e tetracíclicos</t>
  </si>
  <si>
    <t>T431</t>
  </si>
  <si>
    <t>Intoxicação por antidepressivos inibidores da monoaminooxidase (MAO)</t>
  </si>
  <si>
    <t>T432</t>
  </si>
  <si>
    <t>Intoxicação por outros antidepressivos e os não especificados</t>
  </si>
  <si>
    <t>T433</t>
  </si>
  <si>
    <t>Intoxicação por antipsicóticos e neurolépticos derivados da fenotiazina</t>
  </si>
  <si>
    <t>T434</t>
  </si>
  <si>
    <t>Intoxicação por neurolépticos do tipo butirofenona e tioxanteno</t>
  </si>
  <si>
    <t>T435</t>
  </si>
  <si>
    <t>Intoxicação por outros antipsicóticos e neurolépticos e os não especificados</t>
  </si>
  <si>
    <t>T436</t>
  </si>
  <si>
    <t>Intoxicação por psicoestimulantes que potencialmente podem provocar dependência</t>
  </si>
  <si>
    <t>T438</t>
  </si>
  <si>
    <t>Intoxicação por outras drogas psicotrópicas não classificadas em outra parte</t>
  </si>
  <si>
    <t>T439</t>
  </si>
  <si>
    <t>Intoxicação por droga psicotrópica não especificada</t>
  </si>
  <si>
    <t>T440</t>
  </si>
  <si>
    <t>Intoxicação por agentes anticolinesterase</t>
  </si>
  <si>
    <t>T441</t>
  </si>
  <si>
    <t>Intoxicação por outros agentes parassimpaticomiméticos [colinérgicos]</t>
  </si>
  <si>
    <t>T442</t>
  </si>
  <si>
    <t>Intoxicação por bloqueadores ganglionares não classificados em outra parte</t>
  </si>
  <si>
    <t>T443</t>
  </si>
  <si>
    <t>Intoxicação por outros parassimpaticolíticos [anticolinérgicos e antimuscarínicos] e espasmolíticos não classificados em outra parte</t>
  </si>
  <si>
    <t>T444</t>
  </si>
  <si>
    <t>Intoxicação por agonistas principalmente alfa-adrenorreceptores não classificados em outra parte</t>
  </si>
  <si>
    <t>T445</t>
  </si>
  <si>
    <t>Intoxicação por agonistas principalmente beta-adrenorreceptores não classificados em outra parte</t>
  </si>
  <si>
    <t>T446</t>
  </si>
  <si>
    <t>Intoxicação por antagonistas alfa-adrenorreceptores não classificados em outra parte</t>
  </si>
  <si>
    <t>T447</t>
  </si>
  <si>
    <t>Intoxicação por antagonistas beta-adrenorreceptores não classificados em outra parte</t>
  </si>
  <si>
    <t>T448</t>
  </si>
  <si>
    <t>Intoxicação por bloqueadores neuronais adrenérgicos e de ação central, não classificados em outra parte</t>
  </si>
  <si>
    <t>T449</t>
  </si>
  <si>
    <t>Intoxicação por outras drogas que afetam principalmente o sistema nervoso autônomo e as não especificadas</t>
  </si>
  <si>
    <t>T450</t>
  </si>
  <si>
    <t>Intoxicação por drogas antialérgicas e antieméticas</t>
  </si>
  <si>
    <t>T451</t>
  </si>
  <si>
    <t>Intoxicação por drogas antineoplásicas e imunomupressoras</t>
  </si>
  <si>
    <t>T452</t>
  </si>
  <si>
    <t>Intoxicação por vitaminas, não classificadas em outra parte</t>
  </si>
  <si>
    <t>T453</t>
  </si>
  <si>
    <t>Intoxicação por enzimas, não classificadas em outra parte</t>
  </si>
  <si>
    <t>T454</t>
  </si>
  <si>
    <t>Intoxicação por ferro e seus compostos</t>
  </si>
  <si>
    <t>T455</t>
  </si>
  <si>
    <t>Intoxicação por anticoagulantes</t>
  </si>
  <si>
    <t>T456</t>
  </si>
  <si>
    <t>Intoxicação por drogas que afetam a fibrinólise</t>
  </si>
  <si>
    <t>T457</t>
  </si>
  <si>
    <t>Intoxicação por antagonistas de anticoagulantes, vitamina K e de outros fatores de coagulação</t>
  </si>
  <si>
    <t>T458</t>
  </si>
  <si>
    <t>Intoxicação por outras substâncias primariamente sistêmicas e hematológicas</t>
  </si>
  <si>
    <t>T459</t>
  </si>
  <si>
    <t>Intoxicação por substância essencialmente sistêmica e hematológica não especificada</t>
  </si>
  <si>
    <t>T460</t>
  </si>
  <si>
    <t>Intoxicação por glicosídeos estimulantes do coração e substâncias de ação semelhante</t>
  </si>
  <si>
    <t>T461</t>
  </si>
  <si>
    <t>Intoxicação por bloqueadores dos canais de cálcio</t>
  </si>
  <si>
    <t>T462</t>
  </si>
  <si>
    <t>Intoxicação por outras drogas antidisrítmicas não classificadas em outra parte</t>
  </si>
  <si>
    <t>T463</t>
  </si>
  <si>
    <t>Intoxicação por vasodilatadores coronarianos, não classificados em outra parte</t>
  </si>
  <si>
    <t>T464</t>
  </si>
  <si>
    <t>Intoxicação por inibidores da enzima de conversão da angiotensina</t>
  </si>
  <si>
    <t>T465</t>
  </si>
  <si>
    <t>Intoxicação por outras drogas anti-hipertensivas não classificadas em outra parte</t>
  </si>
  <si>
    <t>T466</t>
  </si>
  <si>
    <t>Intoxicação por drogas antihiperlipêmicas e antiarterioscleróticas</t>
  </si>
  <si>
    <t>T467</t>
  </si>
  <si>
    <t>Intoxicação por vasodilatadores periféricos</t>
  </si>
  <si>
    <t>T468</t>
  </si>
  <si>
    <t>Intoxicação por drogas antivaricosas, incluindo substâncias esclerosantes</t>
  </si>
  <si>
    <t>T469</t>
  </si>
  <si>
    <t>Intoxicação por outras substâncias e as não especificadas que agem essencialmente sobre o aparelho circulatório</t>
  </si>
  <si>
    <t>T470</t>
  </si>
  <si>
    <t>Intoxicação por antagonistas dos receptores H2 da histamina</t>
  </si>
  <si>
    <t>T471</t>
  </si>
  <si>
    <t>Intoxicação por outros antiácidos e drogas que inibem a secreção gástrica</t>
  </si>
  <si>
    <t>T472</t>
  </si>
  <si>
    <t>Intoxicação por laxativos estimulantes</t>
  </si>
  <si>
    <t>T473</t>
  </si>
  <si>
    <t>Intoxicação por laxativos salinos e osmóticos</t>
  </si>
  <si>
    <t>T474</t>
  </si>
  <si>
    <t>Intoxicação por outros laxativos</t>
  </si>
  <si>
    <t>T475</t>
  </si>
  <si>
    <t>Intoxicação por digestivos</t>
  </si>
  <si>
    <t>T476</t>
  </si>
  <si>
    <t>Intoxicação por drogas antidiarréicas</t>
  </si>
  <si>
    <t>T477</t>
  </si>
  <si>
    <t>Intoxicação por eméticos</t>
  </si>
  <si>
    <t>T478</t>
  </si>
  <si>
    <t>Intoxicação por outras substâncias que atuam primariamente sobre o aparelho gastrintestinal</t>
  </si>
  <si>
    <t>T479</t>
  </si>
  <si>
    <t>Intoxicação por substância não especificada que atua primariamente sobre o aparelho gastrointestinal</t>
  </si>
  <si>
    <t>T480</t>
  </si>
  <si>
    <t>Intoxicação por drogas ocitócicas</t>
  </si>
  <si>
    <t>T481</t>
  </si>
  <si>
    <t>Intoxicação por relaxantes musculares esqueléticos [bloqueadores neuromusculares]</t>
  </si>
  <si>
    <t>T482</t>
  </si>
  <si>
    <t>Intoxicação por outras substâncias e as não especificadas que atuam sobre os músculos</t>
  </si>
  <si>
    <t>T483</t>
  </si>
  <si>
    <t>Intoxicação por antitussígenos</t>
  </si>
  <si>
    <t>T484</t>
  </si>
  <si>
    <t>Intoxicação por expectorantes</t>
  </si>
  <si>
    <t>T485</t>
  </si>
  <si>
    <t>Intoxicação por drogas anti-resfriado</t>
  </si>
  <si>
    <t>T486</t>
  </si>
  <si>
    <t>Intoxicação por antiasmáticos não classificados em outra parte</t>
  </si>
  <si>
    <t>T487</t>
  </si>
  <si>
    <t>Intoxicação por outras substâncias e as não especificadas que atuam primariamente sobre o aparelho respiratório</t>
  </si>
  <si>
    <t>T490</t>
  </si>
  <si>
    <t>Intoxicação por antifúngicos, antiinfecciosos e antiinflamatórios de uso tópico, não classificados em outra parte</t>
  </si>
  <si>
    <t>T491</t>
  </si>
  <si>
    <t>Intoxicação por antipruriginosos</t>
  </si>
  <si>
    <t>T492</t>
  </si>
  <si>
    <t>Intoxicação por adstringentes e detergentes de uso local</t>
  </si>
  <si>
    <t>T493</t>
  </si>
  <si>
    <t>Intoxicação por emolientes, demulcentes e protetores</t>
  </si>
  <si>
    <t>T494</t>
  </si>
  <si>
    <t>Intoxicação por ceratolíticos, ceratoplásticos e outras drogas e preparados para o tratamento dos cabelos</t>
  </si>
  <si>
    <t>T495</t>
  </si>
  <si>
    <t>Intoxicação por drogas e preparações de uso oftalmológico</t>
  </si>
  <si>
    <t>T496</t>
  </si>
  <si>
    <t>Intoxicação por drogas e preparações de uso otorrinolaringológico</t>
  </si>
  <si>
    <t>T497</t>
  </si>
  <si>
    <t>Intoxicação por drogas dentárias de uso tópico</t>
  </si>
  <si>
    <t>T498</t>
  </si>
  <si>
    <t>Intoxicação por outras drogas de uso tópico</t>
  </si>
  <si>
    <t>T499</t>
  </si>
  <si>
    <t>Intoxicação por preparado de uso tópico, não especificado</t>
  </si>
  <si>
    <t>T500</t>
  </si>
  <si>
    <t>Intoxicação por mineralocorticóides e seus antagonistas</t>
  </si>
  <si>
    <t>T501</t>
  </si>
  <si>
    <t>Intoxicação por diuréticos de alça</t>
  </si>
  <si>
    <t>T502</t>
  </si>
  <si>
    <t>Intoxicação por inibidores da anidrase carbônica, benzotiazidas e outros diuréticos</t>
  </si>
  <si>
    <t>T503</t>
  </si>
  <si>
    <t>Intoxicação por produtos que agem sobre o equilíbrio eletrolítico, calórico e hídrico</t>
  </si>
  <si>
    <t>T504</t>
  </si>
  <si>
    <t>Intoxicação por drogas que agem sobre o metabolismo do ácido úrico</t>
  </si>
  <si>
    <t>T505</t>
  </si>
  <si>
    <t>Intoxicação por inibidores do apetite</t>
  </si>
  <si>
    <t>T506</t>
  </si>
  <si>
    <t>Intoxicação por antídotos e quelantes não classificados em outra parte</t>
  </si>
  <si>
    <t>T507</t>
  </si>
  <si>
    <t>Intoxicação por analépticos e antagonistas dos receptores de opiáceos</t>
  </si>
  <si>
    <t>T508</t>
  </si>
  <si>
    <t>Intoxicação por agentes de diagnóstico</t>
  </si>
  <si>
    <t>T509</t>
  </si>
  <si>
    <t>Intoxicação por outras drogas, medicamentos e substâncias biológicas e as não especificadas</t>
  </si>
  <si>
    <t>T510</t>
  </si>
  <si>
    <t>Efeito tóxico do etanol</t>
  </si>
  <si>
    <t>T511</t>
  </si>
  <si>
    <t>Efeito tóxico do metanol</t>
  </si>
  <si>
    <t>T512</t>
  </si>
  <si>
    <t>Efeito tóxico do 2-propanol</t>
  </si>
  <si>
    <t>T513</t>
  </si>
  <si>
    <t>Efeito tóxico do óleo de fusel</t>
  </si>
  <si>
    <t>T518</t>
  </si>
  <si>
    <t>Efeito tóxico de outros álcoois</t>
  </si>
  <si>
    <t>T519</t>
  </si>
  <si>
    <t>Efeito tóxico de álcool não especificado</t>
  </si>
  <si>
    <t>T520</t>
  </si>
  <si>
    <t>Efeito tóxico de derivados do petróleo</t>
  </si>
  <si>
    <t>T521</t>
  </si>
  <si>
    <t>Efeito tóxico do benzeno</t>
  </si>
  <si>
    <t>T522</t>
  </si>
  <si>
    <t>Efeito tóxico de homólogos do benzeno</t>
  </si>
  <si>
    <t>T523</t>
  </si>
  <si>
    <t>Efeito tóxico de glicóis</t>
  </si>
  <si>
    <t>T524</t>
  </si>
  <si>
    <t>Efeito tóxico de cetonas</t>
  </si>
  <si>
    <t>T528</t>
  </si>
  <si>
    <t>Efeito tóxico de outros solventes orgânicos</t>
  </si>
  <si>
    <t>T529</t>
  </si>
  <si>
    <t>Efeito tóxico de solvente orgânico não especificado</t>
  </si>
  <si>
    <t>T530</t>
  </si>
  <si>
    <t>Efeito tóxico do tetracloreto de carbono</t>
  </si>
  <si>
    <t>T531</t>
  </si>
  <si>
    <t>Efeito tóxico do clorofórmio</t>
  </si>
  <si>
    <t>T532</t>
  </si>
  <si>
    <t>Efeito tóxico do tricloroetileno</t>
  </si>
  <si>
    <t>T533</t>
  </si>
  <si>
    <t>Efeito tóxico do tetracloroetileno</t>
  </si>
  <si>
    <t>T534</t>
  </si>
  <si>
    <t>Efeito tóxico do diclorometano</t>
  </si>
  <si>
    <t>T535</t>
  </si>
  <si>
    <t>Efeito tóxico do clorofluorcarbono</t>
  </si>
  <si>
    <t>T536</t>
  </si>
  <si>
    <t>Efeito tóxico de outros derivados halogênicos de hidrocarbonetos alifáticos</t>
  </si>
  <si>
    <t>T537</t>
  </si>
  <si>
    <t>Efeito tóxico de derivados halogênicos de hidrocarbonetos aromáticos</t>
  </si>
  <si>
    <t>T539</t>
  </si>
  <si>
    <t>Efeito tóxico de derivados halogênicos de hidrocarbonetos alifáticos e aromáticos não especificados</t>
  </si>
  <si>
    <t>T540</t>
  </si>
  <si>
    <t>Efeito tóxico do fenol e homólogos do fenol</t>
  </si>
  <si>
    <t>T541</t>
  </si>
  <si>
    <t>Efeito tóxico de outros compostos corrosivos orgânicos</t>
  </si>
  <si>
    <t>T542</t>
  </si>
  <si>
    <t>Efeito tóxico de ácidos corrosivos e substâncias semelhantes</t>
  </si>
  <si>
    <t>T543</t>
  </si>
  <si>
    <t>Efeito tóxico de bases (álcalis) cáusticas(os) e substâncias semelhantes</t>
  </si>
  <si>
    <t>T549</t>
  </si>
  <si>
    <t>Efeito tóxico de substância corrosiva não especificada</t>
  </si>
  <si>
    <t>T55</t>
  </si>
  <si>
    <t>Efeito tóxico de sabões e detergentes</t>
  </si>
  <si>
    <t>T560</t>
  </si>
  <si>
    <t>Efeito tóxico do chumbo e seus compostos</t>
  </si>
  <si>
    <t>T561</t>
  </si>
  <si>
    <t>Efeito tóxico do mercúrio e seus compostos</t>
  </si>
  <si>
    <t>T562</t>
  </si>
  <si>
    <t>Efeito tóxico do cromo e seus compostos</t>
  </si>
  <si>
    <t>T563</t>
  </si>
  <si>
    <t>Efeito tóxico do cádmio e seus compostos</t>
  </si>
  <si>
    <t>T564</t>
  </si>
  <si>
    <t>Efeito tóxico do cobre e seus compostos</t>
  </si>
  <si>
    <t>T565</t>
  </si>
  <si>
    <t>Efeito tóxico do zinco e seus compostos</t>
  </si>
  <si>
    <t>T566</t>
  </si>
  <si>
    <t>Efeito tóxico do estanho e seus compostos</t>
  </si>
  <si>
    <t>T567</t>
  </si>
  <si>
    <t>Efeito tóxico do berilo e seus compostos</t>
  </si>
  <si>
    <t>T568</t>
  </si>
  <si>
    <t>Efeito tóxico de outros metais</t>
  </si>
  <si>
    <t>T569</t>
  </si>
  <si>
    <t>Efeito tóxico de metal, não especificado</t>
  </si>
  <si>
    <t>T570</t>
  </si>
  <si>
    <t>Efeito tóxico do arsênico e seus compostos</t>
  </si>
  <si>
    <t>T571</t>
  </si>
  <si>
    <t>Efeito tóxico do fósforo e seus compostos</t>
  </si>
  <si>
    <t>T572</t>
  </si>
  <si>
    <t>Efeito tóxico do manganês e seus compostos</t>
  </si>
  <si>
    <t>T573</t>
  </si>
  <si>
    <t>Efeito tóxico do cianeto de hidrogênio (ácido cianídrico)</t>
  </si>
  <si>
    <t>T578</t>
  </si>
  <si>
    <t>Efeito tóxico de outras substâncias inorgânicas especificadas</t>
  </si>
  <si>
    <t>T579</t>
  </si>
  <si>
    <t>Efeito tóxico de substância inorgânica não especificada</t>
  </si>
  <si>
    <t>Efeito tóxico do monóxido de carbono</t>
  </si>
  <si>
    <t>T590</t>
  </si>
  <si>
    <t>Efeito tóxico de óxidos de nitrogênio</t>
  </si>
  <si>
    <t>T591</t>
  </si>
  <si>
    <t>Efeito tóxico do dióxido de enxofre</t>
  </si>
  <si>
    <t>T592</t>
  </si>
  <si>
    <t>Efeito tóxico de formaldeído</t>
  </si>
  <si>
    <t>T593</t>
  </si>
  <si>
    <t>Efeito tóxico do gás lacrimogêneo</t>
  </si>
  <si>
    <t>T594</t>
  </si>
  <si>
    <t>Efeito tóxico do cloro gasoso</t>
  </si>
  <si>
    <t>T595</t>
  </si>
  <si>
    <t>Efeito tóxico do fluoreto gasoso e ácido fluorídrico</t>
  </si>
  <si>
    <t>T596</t>
  </si>
  <si>
    <t>Efeito tóxico do ácido sulfídrico</t>
  </si>
  <si>
    <t>T597</t>
  </si>
  <si>
    <t>Efeito tóxico do dióxido de carbono</t>
  </si>
  <si>
    <t>T598</t>
  </si>
  <si>
    <t>Efeito tóxico de outros gases, fumaças e vapores especificados</t>
  </si>
  <si>
    <t>T599</t>
  </si>
  <si>
    <t>Efeito tóxico de gases, fumaças e vapores não especificados</t>
  </si>
  <si>
    <t>T600</t>
  </si>
  <si>
    <t>Efeito tóxico de inseticidas organofosforados e carbamatos</t>
  </si>
  <si>
    <t>T601</t>
  </si>
  <si>
    <t>Efeito tóxico de inseticidas halogenados</t>
  </si>
  <si>
    <t>T602</t>
  </si>
  <si>
    <t>Efeito tóxico de outros inseticidas</t>
  </si>
  <si>
    <t>T603</t>
  </si>
  <si>
    <t>Efeito tóxico de herbicidas e fungicidas</t>
  </si>
  <si>
    <t>T604</t>
  </si>
  <si>
    <t>Efeito tóxico de rodenticidas</t>
  </si>
  <si>
    <t>T608</t>
  </si>
  <si>
    <t>Efeito tóxico de outros pesticidas</t>
  </si>
  <si>
    <t>T609</t>
  </si>
  <si>
    <t>Efeito tóxico de pesticida não especificado</t>
  </si>
  <si>
    <t>T610</t>
  </si>
  <si>
    <t>Intoxicação pelo peixe ciguatera</t>
  </si>
  <si>
    <t>T611</t>
  </si>
  <si>
    <t>Intoxicação por peixes escombrídeos</t>
  </si>
  <si>
    <t>T612</t>
  </si>
  <si>
    <t>Outras intoxicações por peixes e mariscos</t>
  </si>
  <si>
    <t>T618</t>
  </si>
  <si>
    <t>Efeito tóxico de outros frutos do mar</t>
  </si>
  <si>
    <t>T619</t>
  </si>
  <si>
    <t>Efeito tóxico de frutos do mar não especificados</t>
  </si>
  <si>
    <t>T620</t>
  </si>
  <si>
    <t>Efeito tóxico de ingestão de cogumelos</t>
  </si>
  <si>
    <t>T621</t>
  </si>
  <si>
    <t>Efeito tóxico de ingestão de frutos</t>
  </si>
  <si>
    <t>T622</t>
  </si>
  <si>
    <t>Efeito tóxico de ingestão de outras (partes de) plantas</t>
  </si>
  <si>
    <t>T628</t>
  </si>
  <si>
    <t>Efeito tóxico de outras substâncias nocivas ingeridas como alimento</t>
  </si>
  <si>
    <t>T629</t>
  </si>
  <si>
    <t>Efeito tóxico de substâncias nocivas ingeridas como alimento, não especificadas</t>
  </si>
  <si>
    <t>T630</t>
  </si>
  <si>
    <t>Efeito tóxico do veneno de serpente</t>
  </si>
  <si>
    <t>T631</t>
  </si>
  <si>
    <t>Efeito tóxico do veneno de outros répteis</t>
  </si>
  <si>
    <t>T632</t>
  </si>
  <si>
    <t>Efeito tóxico do veneno de escorpião</t>
  </si>
  <si>
    <t>T633</t>
  </si>
  <si>
    <t>Efeito tóxico do veneno de aranha</t>
  </si>
  <si>
    <t>T634</t>
  </si>
  <si>
    <t>Efeito tóxico do veneno de outros artrópodes</t>
  </si>
  <si>
    <t>T635</t>
  </si>
  <si>
    <t>Efeito tóxico de contato com peixe</t>
  </si>
  <si>
    <t>T636</t>
  </si>
  <si>
    <t>Efeito tóxico de contato com outros animais marinhos</t>
  </si>
  <si>
    <t>T638</t>
  </si>
  <si>
    <t>Efeito tóxico de contato com outros animais venenosos</t>
  </si>
  <si>
    <t>T639</t>
  </si>
  <si>
    <t>Efeito tóxico de contato com animal venenoso não especificado</t>
  </si>
  <si>
    <t>T64</t>
  </si>
  <si>
    <t>Efeito tóxico da aflatoxina e de outras micotoxinas contaminantes de alimentos</t>
  </si>
  <si>
    <t>T650</t>
  </si>
  <si>
    <t>Efeito tóxico de cianetos</t>
  </si>
  <si>
    <t>T651</t>
  </si>
  <si>
    <t>Efeito tóxico da estricnina e seus sais</t>
  </si>
  <si>
    <t>T652</t>
  </si>
  <si>
    <t>Efeito tóxico do tabaco e da nicotina</t>
  </si>
  <si>
    <t>T653</t>
  </si>
  <si>
    <t>Efeito tóxico de nitroderivados e aminoderivados do benzeno e seus homólogos</t>
  </si>
  <si>
    <t>T654</t>
  </si>
  <si>
    <t>Efeito tóxico do dissulfeto de carbono</t>
  </si>
  <si>
    <t>T655</t>
  </si>
  <si>
    <t>Efeito tóxico da nitroglicerina e outros ácidos e ésteres nítricos</t>
  </si>
  <si>
    <t>T656</t>
  </si>
  <si>
    <t>Efeito tóxico de tinturas e corantes, não classificadas em outra parte</t>
  </si>
  <si>
    <t>T658</t>
  </si>
  <si>
    <t>Efeito tóxico de outras substâncias especificadas</t>
  </si>
  <si>
    <t>T659</t>
  </si>
  <si>
    <t>Efeito tóxico de substância não especificada</t>
  </si>
  <si>
    <t>T66</t>
  </si>
  <si>
    <t>Efeitos não especificados de radiação</t>
  </si>
  <si>
    <t>T670</t>
  </si>
  <si>
    <t>Golpe de calor e insolação</t>
  </si>
  <si>
    <t>T671</t>
  </si>
  <si>
    <t>Síncope devida ao calor</t>
  </si>
  <si>
    <t>T672</t>
  </si>
  <si>
    <t>Cãibras devidas ao calor</t>
  </si>
  <si>
    <t>T673</t>
  </si>
  <si>
    <t>Exaustão devida ao calor e à perda hídrica</t>
  </si>
  <si>
    <t>T674</t>
  </si>
  <si>
    <t>Exaustão devida ao calor e à perda de sal</t>
  </si>
  <si>
    <t>T675</t>
  </si>
  <si>
    <t>Exaustão devida ao calor, sem especificação</t>
  </si>
  <si>
    <t>T676</t>
  </si>
  <si>
    <t>Fadiga transitória devida ao calor</t>
  </si>
  <si>
    <t>T677</t>
  </si>
  <si>
    <t>Edema devido ao calor</t>
  </si>
  <si>
    <t>T678</t>
  </si>
  <si>
    <t>Outros efeitos do calor e da luz</t>
  </si>
  <si>
    <t>T679</t>
  </si>
  <si>
    <t>Efeito do calor e da luz não especificado</t>
  </si>
  <si>
    <t>T690</t>
  </si>
  <si>
    <t>Mão e pé de imersão</t>
  </si>
  <si>
    <t>T691</t>
  </si>
  <si>
    <t>Congelamento [chilblains]</t>
  </si>
  <si>
    <t>T698</t>
  </si>
  <si>
    <t>Outros efeitos especificados de temperatura reduzida</t>
  </si>
  <si>
    <t>T699</t>
  </si>
  <si>
    <t>Efeito não especificado de temperatura reduzida</t>
  </si>
  <si>
    <t>T700</t>
  </si>
  <si>
    <t>Otite barotraumática</t>
  </si>
  <si>
    <t>T701</t>
  </si>
  <si>
    <t>Sinusite barotraumática</t>
  </si>
  <si>
    <t>T702</t>
  </si>
  <si>
    <t>Outros efeitos das grandes altitude e os não especificados</t>
  </si>
  <si>
    <t>T703</t>
  </si>
  <si>
    <t>Mal dos caixões [doença de descompressão]</t>
  </si>
  <si>
    <t>T704</t>
  </si>
  <si>
    <t>Efeito dos fluidos em alta pressão</t>
  </si>
  <si>
    <t>T708</t>
  </si>
  <si>
    <t>Outros efeitos da pressão atmosférica ou da pressão da água</t>
  </si>
  <si>
    <t>T709</t>
  </si>
  <si>
    <t>Efeitos não especificados da pressão atmosférica ou da pressão da água</t>
  </si>
  <si>
    <t>T730</t>
  </si>
  <si>
    <t>Efeitos da fome</t>
  </si>
  <si>
    <t>T731</t>
  </si>
  <si>
    <t>Efeitos da sede</t>
  </si>
  <si>
    <t>T732</t>
  </si>
  <si>
    <t>Exaustão devida às intempéries</t>
  </si>
  <si>
    <t>T733</t>
  </si>
  <si>
    <t>Exaustão devido a um esforço intenso</t>
  </si>
  <si>
    <t>T738</t>
  </si>
  <si>
    <t>Outros efeitos de privação</t>
  </si>
  <si>
    <t>T739</t>
  </si>
  <si>
    <t>Efeito não especificado de privação</t>
  </si>
  <si>
    <t>T741</t>
  </si>
  <si>
    <t>Sevícias físicas</t>
  </si>
  <si>
    <t>T748</t>
  </si>
  <si>
    <t>Outras síndromes especificadas de maus tratos</t>
  </si>
  <si>
    <t>T749</t>
  </si>
  <si>
    <t>Síndrome não especificada de maus tratos</t>
  </si>
  <si>
    <t>T750</t>
  </si>
  <si>
    <t>Efeitos do raio</t>
  </si>
  <si>
    <t>T751</t>
  </si>
  <si>
    <t>Afogamento e submersão não mortal</t>
  </si>
  <si>
    <t>T752</t>
  </si>
  <si>
    <t>Efeitos da vibração</t>
  </si>
  <si>
    <t>T753</t>
  </si>
  <si>
    <t>Doença causada pelo movimento</t>
  </si>
  <si>
    <t>T754</t>
  </si>
  <si>
    <t>Efeitos da corrente elétrica</t>
  </si>
  <si>
    <t>T758</t>
  </si>
  <si>
    <t>Outros efeitos especificados de causas externas</t>
  </si>
  <si>
    <t>T780</t>
  </si>
  <si>
    <t>Choque anafilático devido à intolerância alimentar</t>
  </si>
  <si>
    <t>T781</t>
  </si>
  <si>
    <t>Outras reações de intolerância alimentar não classificadas em outra parte</t>
  </si>
  <si>
    <t>T782</t>
  </si>
  <si>
    <t>Choque anafilático não especificado</t>
  </si>
  <si>
    <t>T783</t>
  </si>
  <si>
    <t>Edema angioneurótico</t>
  </si>
  <si>
    <t>T784</t>
  </si>
  <si>
    <t>Alergia não especificada</t>
  </si>
  <si>
    <t>T788</t>
  </si>
  <si>
    <t>Outros efeitos adversos não classificados em outra parte</t>
  </si>
  <si>
    <t>T789</t>
  </si>
  <si>
    <t>Efeito adverso não especificado</t>
  </si>
  <si>
    <t>T790</t>
  </si>
  <si>
    <t>Embolia gasosa (traumática)</t>
  </si>
  <si>
    <t>T791</t>
  </si>
  <si>
    <t>Embolia gordurosa (traumática)</t>
  </si>
  <si>
    <t>T792</t>
  </si>
  <si>
    <t>Hemorragia traumática secundária e recidivante</t>
  </si>
  <si>
    <t>T793</t>
  </si>
  <si>
    <t>Infecção pós-traumática de ferimento não classificada em outra parte</t>
  </si>
  <si>
    <t>T794</t>
  </si>
  <si>
    <t>Choque traumático</t>
  </si>
  <si>
    <t>T795</t>
  </si>
  <si>
    <t>Anúria traumática</t>
  </si>
  <si>
    <t>T796</t>
  </si>
  <si>
    <t>Isquemia muscular traumática</t>
  </si>
  <si>
    <t>T797</t>
  </si>
  <si>
    <t>Enfisema subcutâneo de origem traumática</t>
  </si>
  <si>
    <t>T798</t>
  </si>
  <si>
    <t>Outras complicações precoces de traumatismo</t>
  </si>
  <si>
    <t>T799</t>
  </si>
  <si>
    <t>Complicação precoce não especificada de traumatismo</t>
  </si>
  <si>
    <t>T800</t>
  </si>
  <si>
    <t>Embolia aérea subseqüentes à infusão, transfusão e injeção terapêutica</t>
  </si>
  <si>
    <t>T801</t>
  </si>
  <si>
    <t>Complicações vasculares subseqüentes à infusão, transfusão e injeção terapêutica</t>
  </si>
  <si>
    <t>T802</t>
  </si>
  <si>
    <t>Infecções subseqüentes à infusão, transfusão e injeção terapêutica</t>
  </si>
  <si>
    <t>T803</t>
  </si>
  <si>
    <t>T804</t>
  </si>
  <si>
    <t>T805</t>
  </si>
  <si>
    <t>Choque anafilático devido a soro</t>
  </si>
  <si>
    <t>T806</t>
  </si>
  <si>
    <t>Outras reações ao soro</t>
  </si>
  <si>
    <t>T808</t>
  </si>
  <si>
    <t>Outras complicações subseqüentes à infusão, transfusão e injeção terapêutica</t>
  </si>
  <si>
    <t>T809</t>
  </si>
  <si>
    <t>Complicação não especificada subseqüente à infusão, transfusão e injeção terapêutica</t>
  </si>
  <si>
    <t>T810</t>
  </si>
  <si>
    <t>Hemorragia e hematoma complicando procedimento não classificado em outra parte</t>
  </si>
  <si>
    <t>T811</t>
  </si>
  <si>
    <t>Choque durante ou resultante de procedimento não classificado em outra parte</t>
  </si>
  <si>
    <t>T812</t>
  </si>
  <si>
    <t>Perfuração e laceração acidentais durante um procedimento não classificado em outra parte</t>
  </si>
  <si>
    <t>T813</t>
  </si>
  <si>
    <t>Deiscência de ferida cirúrgica não classificada em outra parte</t>
  </si>
  <si>
    <t>T814</t>
  </si>
  <si>
    <t>Infecção subseqüente a procedimento não classificada em outra parte</t>
  </si>
  <si>
    <t>T815</t>
  </si>
  <si>
    <t>Corpo estranho deixado acidentalmente em cavidade corporal ou em ferida operatória subseqüente a procedimento</t>
  </si>
  <si>
    <t>T816</t>
  </si>
  <si>
    <t>Reação aguda à substância estranha deixada acidentalmente durante um procedimento</t>
  </si>
  <si>
    <t>T817</t>
  </si>
  <si>
    <t>Complicações vasculares subseqüentes a um procedimento não classificado em outra parte</t>
  </si>
  <si>
    <t>T818</t>
  </si>
  <si>
    <t>Outras complicações de procedimentos não classificadas em outra parte</t>
  </si>
  <si>
    <t>T819</t>
  </si>
  <si>
    <t>Complicação não especificada de procedimento</t>
  </si>
  <si>
    <t>T820</t>
  </si>
  <si>
    <t>Complicação mecânica de prótese valvular cardíaca</t>
  </si>
  <si>
    <t>T821</t>
  </si>
  <si>
    <t>Complicação mecânica de dispositivo eletrônico cardíaco</t>
  </si>
  <si>
    <t>T822</t>
  </si>
  <si>
    <t>Complicação mecânica de enxerto de ponte coronária e implantes de valvas</t>
  </si>
  <si>
    <t>T823</t>
  </si>
  <si>
    <t>Complicações mecânicas de outros enxertos vasculares</t>
  </si>
  <si>
    <t>T824</t>
  </si>
  <si>
    <t>Complicação mecânica de cateter vascular de diálise</t>
  </si>
  <si>
    <t>T825</t>
  </si>
  <si>
    <t>Complicações mecânicas de outros dispositivos e implantes cardiovasculares</t>
  </si>
  <si>
    <t>T826</t>
  </si>
  <si>
    <t>Infecção e reação inflamatórias devidas à prótese valvular cardíaca</t>
  </si>
  <si>
    <t>T827</t>
  </si>
  <si>
    <t>Infecção e reação inflamatórias devidas a outros dispositivos, implantes e enxertos cardíacos e vasculares</t>
  </si>
  <si>
    <t>T828</t>
  </si>
  <si>
    <t>Outras complicações de dispositivos protéticos, implantes e enxertos cardíacos e vasculares</t>
  </si>
  <si>
    <t>T829</t>
  </si>
  <si>
    <t>Complicações não especificada de dispositivo protético, implante e enxerto cardíacos e vasculares</t>
  </si>
  <si>
    <t>T830</t>
  </si>
  <si>
    <t>Complicação mecânica de cateter (de demora) urinário</t>
  </si>
  <si>
    <t>T831</t>
  </si>
  <si>
    <t>Complicação mecânica de outros dispositivos e implantes urinários</t>
  </si>
  <si>
    <t>T832</t>
  </si>
  <si>
    <t>Complicação mecânica de enxerto de órgão urinário</t>
  </si>
  <si>
    <t>T833</t>
  </si>
  <si>
    <t>Complicação mecânica de dispositivo intra-uterino (anticoncepcional)</t>
  </si>
  <si>
    <t>T834</t>
  </si>
  <si>
    <t>Complicação mecânica de outros dispositivos protéticos, implantes e enxertos do trato genital</t>
  </si>
  <si>
    <t>T835</t>
  </si>
  <si>
    <t>Infecção e reação inflamatória devidas à dispositivo protético, implante e enxerto no aparelho urinário</t>
  </si>
  <si>
    <t>T836</t>
  </si>
  <si>
    <t>Infecção e reação inflamatória devidas à dispositivo protético, implante e enxerto no trato genital</t>
  </si>
  <si>
    <t>T838</t>
  </si>
  <si>
    <t>Outras complicações de dispositivos protéticos, implantes e enxertos geniturinários</t>
  </si>
  <si>
    <t>T839</t>
  </si>
  <si>
    <t>Complicação não especificada de prótese, implante e enxerto geniturinários</t>
  </si>
  <si>
    <t>T840</t>
  </si>
  <si>
    <t>Complicação mecânica de prótese articular interna</t>
  </si>
  <si>
    <t>T841</t>
  </si>
  <si>
    <t>Complicação mecânica de dispositivo de fixação interna de ossos dos membros</t>
  </si>
  <si>
    <t>T842</t>
  </si>
  <si>
    <t>Complicação mecânica de dispositivo de fixação interna de outros ossos</t>
  </si>
  <si>
    <t>T843</t>
  </si>
  <si>
    <t>Complicação mecânica de outros dispositivos, implantes e enxertos ósseos</t>
  </si>
  <si>
    <t>T844</t>
  </si>
  <si>
    <t>Complicação mecânica de outros dispositivos, implantes e enxertos ortopédicos internos</t>
  </si>
  <si>
    <t>T845</t>
  </si>
  <si>
    <t>Infecção e reação inflamatória devidas à prótese articular interna</t>
  </si>
  <si>
    <t>T846</t>
  </si>
  <si>
    <t>Infecção e reação inflamatória devidas a dispositivo de fixação interna [qualquer local]</t>
  </si>
  <si>
    <t>T847</t>
  </si>
  <si>
    <t>Infecção e reação inflamatória devidas a outros dispositivos protéticos, implantes e enxertos ortopédicos internos</t>
  </si>
  <si>
    <t>T848</t>
  </si>
  <si>
    <t>Outras complicações de dispositivos protéticos, implantes e enxertos ortopédicos internos</t>
  </si>
  <si>
    <t>T849</t>
  </si>
  <si>
    <t>Complicação não especificada de dispositivo protético, implante e enxerto ortopédicos internos</t>
  </si>
  <si>
    <t>T850</t>
  </si>
  <si>
    <t>Complicação mecânica de shunt ventricular (comunicação) intracraniano</t>
  </si>
  <si>
    <t>T851</t>
  </si>
  <si>
    <t>Complicação mecânica de estimulador eletrônico implantado no sistema nervoso</t>
  </si>
  <si>
    <t>T852</t>
  </si>
  <si>
    <t>Complicação mecânica de lente intraocular</t>
  </si>
  <si>
    <t>T853</t>
  </si>
  <si>
    <t>Complicações mecânicas de outros dispositivos protéticos, implantes e enxertos oculares</t>
  </si>
  <si>
    <t>T854</t>
  </si>
  <si>
    <t>Complicação mecânica de prótese e implante mamários</t>
  </si>
  <si>
    <t>T855</t>
  </si>
  <si>
    <t>Complicação mecânica de dispositivos protéticos, implante e enxerto gastrointestinais</t>
  </si>
  <si>
    <t>T856</t>
  </si>
  <si>
    <t>Complicação mecânica de outros dispositivos protéticos, implantes e enxertos internos especificados</t>
  </si>
  <si>
    <t>T857</t>
  </si>
  <si>
    <t>Infecção e reação inflamatória devida a outros dispositivos protéticos, implantes e enxertos internos</t>
  </si>
  <si>
    <t>T858</t>
  </si>
  <si>
    <t>Outras complicações de dispositivos protéticos, implantes e enxertos internos não classificados em outra parte</t>
  </si>
  <si>
    <t>T859</t>
  </si>
  <si>
    <t>Complicação não especificada de outros dispositivos protéticos, implantes e enxertos internos</t>
  </si>
  <si>
    <t>T860</t>
  </si>
  <si>
    <t>Rejeição a transplante de medula óssea</t>
  </si>
  <si>
    <t>T861</t>
  </si>
  <si>
    <t>Falência ou rejeição de transplante de rim</t>
  </si>
  <si>
    <t>T862</t>
  </si>
  <si>
    <t>Falência ou rejeição de transplante de coração</t>
  </si>
  <si>
    <t>T863</t>
  </si>
  <si>
    <t>Falência ou rejeição de transplante duplo de coração e pulmão</t>
  </si>
  <si>
    <t>T864</t>
  </si>
  <si>
    <t>Falência ou rejeição de transplante de fígado</t>
  </si>
  <si>
    <t>T868</t>
  </si>
  <si>
    <t>Outra insuficiência ou rejeição de outros órgãos ou tecidos transplantados</t>
  </si>
  <si>
    <t>T869</t>
  </si>
  <si>
    <t>Falência e rejeição a transplante de órgão ou tecido não especificado</t>
  </si>
  <si>
    <t>T870</t>
  </si>
  <si>
    <t>Complicações de reimplante (de parte) de extremidade superior</t>
  </si>
  <si>
    <t>T871</t>
  </si>
  <si>
    <t>Complicações de reimplante (de parte) de extremidade inferior</t>
  </si>
  <si>
    <t>T872</t>
  </si>
  <si>
    <t>Complicações de outras partes reimplantadas do corpo</t>
  </si>
  <si>
    <t>T873</t>
  </si>
  <si>
    <t>Neuroma de coto da amputação</t>
  </si>
  <si>
    <t>T874</t>
  </si>
  <si>
    <t>Infecção de coto da amputação</t>
  </si>
  <si>
    <t>T875</t>
  </si>
  <si>
    <t>Necrose do coto da amputação</t>
  </si>
  <si>
    <t>T876</t>
  </si>
  <si>
    <t>Outras complicações e as não especificadas do coto de amputação</t>
  </si>
  <si>
    <t>T880</t>
  </si>
  <si>
    <t>Infecção subseqüente à imunização</t>
  </si>
  <si>
    <t>T881</t>
  </si>
  <si>
    <t>Outras complicações subseqüentes à imunização não classificadas em outra parte</t>
  </si>
  <si>
    <t>T882</t>
  </si>
  <si>
    <t>Choque devido à anestesia</t>
  </si>
  <si>
    <t>T883</t>
  </si>
  <si>
    <t>Hipertermia maligna devida à anestesia</t>
  </si>
  <si>
    <t>T884</t>
  </si>
  <si>
    <t>Entubação falha ou difícil</t>
  </si>
  <si>
    <t>T885</t>
  </si>
  <si>
    <t>Outras complicações de anestesia</t>
  </si>
  <si>
    <t>T886</t>
  </si>
  <si>
    <t>Choque anafilático devido a efeito adverso de droga ou medicamento corretos e administrados de maneira apropriada</t>
  </si>
  <si>
    <t>T887</t>
  </si>
  <si>
    <t>Efeito adverso não especificado de droga ou medicamento</t>
  </si>
  <si>
    <t>T888</t>
  </si>
  <si>
    <t>Outras complicações de cuidados médicos e cirúrgicos especificados não classificados em outra parte</t>
  </si>
  <si>
    <t>T889</t>
  </si>
  <si>
    <t>Complicação não especificada de cuidados médicos e cirúrgicos</t>
  </si>
  <si>
    <t>T900</t>
  </si>
  <si>
    <t>Seqüelas de traumatismo superficial da cabeça</t>
  </si>
  <si>
    <t>T901</t>
  </si>
  <si>
    <t>Seqüelas de ferimento da cabeça</t>
  </si>
  <si>
    <t>T902</t>
  </si>
  <si>
    <t>Seqüelas de fratura de crânio e de ossos da face</t>
  </si>
  <si>
    <t>T903</t>
  </si>
  <si>
    <t>Seqüelas de traumatismo de nervos cranianos</t>
  </si>
  <si>
    <t>T904</t>
  </si>
  <si>
    <t>Seqüelas de traumatismo do olho e da órbita</t>
  </si>
  <si>
    <t>T905</t>
  </si>
  <si>
    <t>Seqüelas de traumatismo intracraniano</t>
  </si>
  <si>
    <t>T908</t>
  </si>
  <si>
    <t>Seqüelas de outros traumatismos especificados da cabeça</t>
  </si>
  <si>
    <t>T909</t>
  </si>
  <si>
    <t>Seqüelas de traumatismo não especificado da cabeça</t>
  </si>
  <si>
    <t>T910</t>
  </si>
  <si>
    <t>Seqüelas de traumatismo superficial e ferimento do pescoço e do tronco</t>
  </si>
  <si>
    <t>T911</t>
  </si>
  <si>
    <t>Seqüelas de fratura de coluna vertebral</t>
  </si>
  <si>
    <t>T912</t>
  </si>
  <si>
    <t>Seqüelas de outra fratura do tórax e da pelve</t>
  </si>
  <si>
    <t>T913</t>
  </si>
  <si>
    <t>Seqüelas de traumatismo de medula espinhal</t>
  </si>
  <si>
    <t>T914</t>
  </si>
  <si>
    <t>Seqüelas de traumatismo de órgãos intratorácicos</t>
  </si>
  <si>
    <t>T915</t>
  </si>
  <si>
    <t>Seqüelas de traumatismo de órgãos intra-abdominais e órgãos pélvicos</t>
  </si>
  <si>
    <t>T918</t>
  </si>
  <si>
    <t>Seqüelas de outros traumatismos especificados do pescoço e do tronco</t>
  </si>
  <si>
    <t>T919</t>
  </si>
  <si>
    <t>Seqüelas de traumatismo não especificado do pescoço e do tronco</t>
  </si>
  <si>
    <t>T920</t>
  </si>
  <si>
    <t>Seqüelas de ferimento do membro superior</t>
  </si>
  <si>
    <t>T921</t>
  </si>
  <si>
    <t>Seqüelas de fratura do braço</t>
  </si>
  <si>
    <t>T922</t>
  </si>
  <si>
    <t>Seqüelas de fratura ao nível do punho e da mão</t>
  </si>
  <si>
    <t>T923</t>
  </si>
  <si>
    <t>Seqüelas de luxação, entorse e distensão do membro superior</t>
  </si>
  <si>
    <t>T924</t>
  </si>
  <si>
    <t>Seqüelas de traumatismo de nervo de membro superior</t>
  </si>
  <si>
    <t>T925</t>
  </si>
  <si>
    <t>Seqüelas de traumatismo de músculo e tendão do membro superior</t>
  </si>
  <si>
    <t>T926</t>
  </si>
  <si>
    <t>Seqüelas de esmagamento e amputação traumática do membro superior</t>
  </si>
  <si>
    <t>T928</t>
  </si>
  <si>
    <t>Seqüelas de outros traumatismos especificados do membro superior</t>
  </si>
  <si>
    <t>T929</t>
  </si>
  <si>
    <t>Seqüelas de traumatismo não especificado do membro superior</t>
  </si>
  <si>
    <t>T930</t>
  </si>
  <si>
    <t>Seqüelas de ferimento do membro inferior</t>
  </si>
  <si>
    <t>T931</t>
  </si>
  <si>
    <t>Seqüelas de fratura do fêmur</t>
  </si>
  <si>
    <t>T932</t>
  </si>
  <si>
    <t>Seqüelas de outras fraturas do membro inferior</t>
  </si>
  <si>
    <t>T933</t>
  </si>
  <si>
    <t>Seqüelas de luxação, entorse e distensão do membro inferior</t>
  </si>
  <si>
    <t>T934</t>
  </si>
  <si>
    <t>Seqüelas de traumatismo de nervo do membro inferior</t>
  </si>
  <si>
    <t>T935</t>
  </si>
  <si>
    <t>Seqüelas de traumatismo de músculo e tendão do membro inferior</t>
  </si>
  <si>
    <t>T936</t>
  </si>
  <si>
    <t>Seqüelas de esmagamento e amputação traumática do membro inferior</t>
  </si>
  <si>
    <t>T938</t>
  </si>
  <si>
    <t>Seqüelas de outros traumatismos especificados do membro inferior</t>
  </si>
  <si>
    <t>T939</t>
  </si>
  <si>
    <t>Seqüelas de traumatismo não especificado do membro inferior</t>
  </si>
  <si>
    <t>T940</t>
  </si>
  <si>
    <t>Seqüelas de traumatismos envolvendo regiões múltiplas do corpo</t>
  </si>
  <si>
    <t>T941</t>
  </si>
  <si>
    <t>Seqüelas de traumatismos não especificados por regiões do corpo</t>
  </si>
  <si>
    <t>T950</t>
  </si>
  <si>
    <t>Seqüelas de queimadura, corrosão e geladura da cabeça e pescoço</t>
  </si>
  <si>
    <t>T951</t>
  </si>
  <si>
    <t>Seqüelas de queimadura, corrosão e geladura do tronco</t>
  </si>
  <si>
    <t>T952</t>
  </si>
  <si>
    <t>Seqüelas de queimadura, corrosão e geladura do membro superior</t>
  </si>
  <si>
    <t>T953</t>
  </si>
  <si>
    <t>Seqüelas de queimadura, corrosão e geladura do membro inferior</t>
  </si>
  <si>
    <t>T954</t>
  </si>
  <si>
    <t>Seqüelas de queimadura e corrosão classificável só de acordo com a extensão da área corporal envolvida</t>
  </si>
  <si>
    <t>T958</t>
  </si>
  <si>
    <t>Seqüelas de outra queimadura, corrosões e geladuras especificadas</t>
  </si>
  <si>
    <t>T959</t>
  </si>
  <si>
    <t>Seqüelas de queimadura, corrosão e geladura de local não especificado</t>
  </si>
  <si>
    <t>T96</t>
  </si>
  <si>
    <t>Seqüelas de intoxicação por drogas, medicamentos e substâncias biológicas</t>
  </si>
  <si>
    <t>T97</t>
  </si>
  <si>
    <t>Seqüelas de efeitos tóxicos de substâncias de origem predominantemente não-medicinal</t>
  </si>
  <si>
    <t>T980</t>
  </si>
  <si>
    <t>Seqüelas dos efeitos da penetração de corpo estranho através de orifício natural</t>
  </si>
  <si>
    <t>T981</t>
  </si>
  <si>
    <t>Seqüelas em outros efeitos de causas externas e os não especificados</t>
  </si>
  <si>
    <t>T982</t>
  </si>
  <si>
    <t>Seqüelas de algumas complicações precoces de traumatismos</t>
  </si>
  <si>
    <t>T983</t>
  </si>
  <si>
    <t>Seqüelas de complicações dos cuidados médicos e cirúrgicos não classificados em outra parte</t>
  </si>
  <si>
    <t>V010</t>
  </si>
  <si>
    <t>Pedestre traumatizado em colisão com um veículo a pedal - acidente não-de-trânsito</t>
  </si>
  <si>
    <t>V011</t>
  </si>
  <si>
    <t>Pedestre traumatizado em colisão com um veículo a pedal - acidente de trânsito</t>
  </si>
  <si>
    <t>V019</t>
  </si>
  <si>
    <t>Pedestre traumatizado em colisão com um veículo a pedal - acidente não especificado se de trânsito ou não de trânsito</t>
  </si>
  <si>
    <t>V020</t>
  </si>
  <si>
    <t>Pedestre traumatizado em colisão com um veículo a motor de duas ou três rodas - acidente não-de-trânsito</t>
  </si>
  <si>
    <t>V021</t>
  </si>
  <si>
    <t>Pedestre traumatizado em colisão com um veículo a motor de duas ou três rodas - acidente de trânsito</t>
  </si>
  <si>
    <t>V029</t>
  </si>
  <si>
    <t>Pedestre traumatizado em colisão com um veículo a motor de duas ou três rodas - acidente não especificado se de trânsito ou não de trânsito</t>
  </si>
  <si>
    <t>V030</t>
  </si>
  <si>
    <t>Pedestre traumatizado em colisão com um automóvel [carro], "pick up" ou caminhonete - acidente não-de-trânsito</t>
  </si>
  <si>
    <t>V031</t>
  </si>
  <si>
    <t>Pedestre traumatizado em colisão com um automóvel [carro], "pick up" ou caminhonete - acidente de trânsito</t>
  </si>
  <si>
    <t>V039</t>
  </si>
  <si>
    <t>Pedestre traumatizado em colisão com um automóvel [carro], "pick up" ou caminhonete - acidente não especificado se de trânsito ou não de trânsito</t>
  </si>
  <si>
    <t>V040</t>
  </si>
  <si>
    <t>Pedestre traumatizado em colisão com um veículo de transporte pesado ou com um ônibus - acidente não-de-trânsito</t>
  </si>
  <si>
    <t>V041</t>
  </si>
  <si>
    <t>Pedestre traumatizado em colisão com um veículo de transporte pesado ou com um ônibus - acidente de trânsito</t>
  </si>
  <si>
    <t>V049</t>
  </si>
  <si>
    <t>Pedestre traumatizado em colisão com um veículo de transporte pesado ou com um ônibus - acidente não especificado se de trânsito ou não de trânsito</t>
  </si>
  <si>
    <t>V050</t>
  </si>
  <si>
    <t>Pedestre traumatizado em colisão com trem [comboio] ou um veículo ferroviário - acidente não-de-trânsito</t>
  </si>
  <si>
    <t>V051</t>
  </si>
  <si>
    <t>Pedestre traumatizado em colisão com trem [comboio] ou um veículo ferroviário - acidente de trânsito</t>
  </si>
  <si>
    <t>V059</t>
  </si>
  <si>
    <t>Pedestre traumatizado em colisão com trem [comboio] ou um veículo ferroviário - acidente não especificado se de trânsito ou não de trânsito</t>
  </si>
  <si>
    <t>V060</t>
  </si>
  <si>
    <t>Pedestre traumatizado em colisão com outro veículo não-motorizado - acidente não-de-trânsito</t>
  </si>
  <si>
    <t>V061</t>
  </si>
  <si>
    <t>Pedestre traumatizado em colisão com outro veículo não-motorizado - acidente de trânsito</t>
  </si>
  <si>
    <t>V069</t>
  </si>
  <si>
    <t>Pedestre traumatizado em colisão com outro veículo não-motorizado - acidente não especificado se de trânsito ou não de trânsito</t>
  </si>
  <si>
    <t>V090</t>
  </si>
  <si>
    <t>Pedestre traumatizado em um acidente não-de-trânsito, envolvendo outros veículos a motor e os não especificados</t>
  </si>
  <si>
    <t>V091</t>
  </si>
  <si>
    <t>Pedestre traumatizado em um acidente não-de-trânsito não especificado</t>
  </si>
  <si>
    <t>V092</t>
  </si>
  <si>
    <t>Pedestre traumatizado em um acidente de trânsito envolvendo outros veículos e os não especificados, a motor</t>
  </si>
  <si>
    <t>V093</t>
  </si>
  <si>
    <t>Pedestre traumatizado em um acidente de trânsito não especificado</t>
  </si>
  <si>
    <t>V099</t>
  </si>
  <si>
    <t>Pedestre traumatizado em um acidente de transporte não especificado</t>
  </si>
  <si>
    <t>V100</t>
  </si>
  <si>
    <t>Ciclista traumatizado em colisão com um pedestre ou um animal - condutor traumatizado em acidente não-de-trânsito</t>
  </si>
  <si>
    <t>V101</t>
  </si>
  <si>
    <t>Ciclista traumatizado em colisão com um pedestre ou um animal - passageiro traumatizado em acidente não-de-trânsito</t>
  </si>
  <si>
    <t>V102</t>
  </si>
  <si>
    <t>Ciclista traumatizado em colisão com um pedestre ou um animal - ciclista não especificado traumatizado em acidente não-de-trânsito</t>
  </si>
  <si>
    <t>V103</t>
  </si>
  <si>
    <t>Ciclista traumatizado em colisão com um pedestre ou um animal - pessoa traumatizada ao subir ou descer do veículo</t>
  </si>
  <si>
    <t>V104</t>
  </si>
  <si>
    <t>Ciclista traumatizado em colisão com um pedestre ou um animal - condutor traumatizado em um acidente de trânsito</t>
  </si>
  <si>
    <t>V105</t>
  </si>
  <si>
    <t>Ciclista traumatizado em colisão com um pedestre ou um animal - passageiro traumatizado em um acidente de trânsito</t>
  </si>
  <si>
    <t>V109</t>
  </si>
  <si>
    <t>Ciclista traumatizado em colisão com um pedestre ou um animal - ciclista não especificado traumatizado em um acidente de trânsito</t>
  </si>
  <si>
    <t>V110</t>
  </si>
  <si>
    <t>Ciclista traumatizado em colisão com outro veículo a pedal - condutor traumatizado em acidente não-de-trânsito</t>
  </si>
  <si>
    <t>V111</t>
  </si>
  <si>
    <t>Ciclista traumatizado em colisão com outro veículo a pedal - passageiro traumatizado em acidente não-de-trânsito</t>
  </si>
  <si>
    <t>V112</t>
  </si>
  <si>
    <t>Ciclista traumatizado em colisão com outro veículo a pedal - ciclista não especificado traumatizado em acidente não-de-trânsito</t>
  </si>
  <si>
    <t>V113</t>
  </si>
  <si>
    <t>Ciclista traumatizado em colisão com outro veículo a pedal - pessoa traumatizada ao subir ou descer do veículo</t>
  </si>
  <si>
    <t>V114</t>
  </si>
  <si>
    <t>Ciclista traumatizado em colisão com outro veículo a pedal - condutor traumatizado em um acidente de trânsito</t>
  </si>
  <si>
    <t>V115</t>
  </si>
  <si>
    <t>Ciclista traumatizado em colisão com outro veículo a pedal - passageiro traumatizado em um acidente de trânsito</t>
  </si>
  <si>
    <t>V119</t>
  </si>
  <si>
    <t>Ciclista traumatizado em colisão com outro veículo a pedal - ciclista não especificado traumatizado em um acidente de trânsito</t>
  </si>
  <si>
    <t>V120</t>
  </si>
  <si>
    <t>Ciclista traumatizado em colisão com um veículo a motor de duas ou três rodas - condutor traumatizado em acidente não-de-trânsito</t>
  </si>
  <si>
    <t>V121</t>
  </si>
  <si>
    <t>Ciclista traumatizado em colisão com um veículo a motor de duas ou três rodas - passageiro traumatizado em acidente não-de-trânsito</t>
  </si>
  <si>
    <t>V122</t>
  </si>
  <si>
    <t>Ciclista traumatizado em colisão com um veículo a motor de duas ou três rodas - ciclista não especificado traumatizado em acidente não-de-trânsito</t>
  </si>
  <si>
    <t>V123</t>
  </si>
  <si>
    <t>Ciclista traumatizado em colisão com um veículo a motor de duas ou três rodas - pessoa traumatizada ao subir ou descer do veículo</t>
  </si>
  <si>
    <t>V124</t>
  </si>
  <si>
    <t>Ciclista traumatizado em colisão com um veículo a motor de duas ou três rodas - condutor traumatizado em um acidente de trânsito</t>
  </si>
  <si>
    <t>V125</t>
  </si>
  <si>
    <t>Ciclista traumatizado em colisão com um veículo a motor de duas ou três rodas - passageiro traumatizado em um acidente de trânsito</t>
  </si>
  <si>
    <t>V129</t>
  </si>
  <si>
    <t>Ciclista traumatizado em colisão com um veículo a motor de duas ou três rodas - ciclista não especificado traumatizado em um acidente de trânsito</t>
  </si>
  <si>
    <t>V130</t>
  </si>
  <si>
    <t>Ciclista traumatizado em colisão com um automóvel, "pick up" ou caminhonete - condutor traumatizado em acidente não-de-trânsito</t>
  </si>
  <si>
    <t>V131</t>
  </si>
  <si>
    <t>Ciclista traumatizado em colisão com um automóvel, "pick up" ou caminhonete - passageiro traumatizado em acidente não-de-trânsito</t>
  </si>
  <si>
    <t>V132</t>
  </si>
  <si>
    <t>Ciclista traumatizado em colisão com um automóvel, "pick up" ou caminhonete - ciclista não especificado traumatizado em acidente não-de-trânsito</t>
  </si>
  <si>
    <t>V133</t>
  </si>
  <si>
    <t>Ciclista traumatizado em colisão com um automóvel, "pick up" ou caminhonete - pessoa traumatizada ao subir ou descer do veículo</t>
  </si>
  <si>
    <t>V134</t>
  </si>
  <si>
    <t>Ciclista traumatizado em colisão com um automóvel, "pick up" ou caminhonete - condutor traumatizado em um acidente de trânsito</t>
  </si>
  <si>
    <t>V135</t>
  </si>
  <si>
    <t>Ciclista traumatizado em colisão com um automóvel, "pick up" ou caminhonete - passageiro traumatizado em um acidente de trânsito</t>
  </si>
  <si>
    <t>V139</t>
  </si>
  <si>
    <t>Ciclista traumatizado em colisão com um automóvel, "pick up" ou caminhonete - ciclista não especificado traumatizado em um acidente de trânsito</t>
  </si>
  <si>
    <t>V140</t>
  </si>
  <si>
    <t>Ciclista traumatizado em colisão com um veículo de transporte pesado ou um ônibus - condutor traumatizado em acidente não-de-trânsito</t>
  </si>
  <si>
    <t>V141</t>
  </si>
  <si>
    <t>Ciclista traumatizado em colisão com um veículo de transporte pesado ou um ônibus - passageiro traumatizado em acidente não-de-trânsito</t>
  </si>
  <si>
    <t>V142</t>
  </si>
  <si>
    <t>Ciclista traumatizado em colisão com um veículo de transporte pesado ou um ônibus - ciclista não especificado traumatizado em acidente não-de-trânsito</t>
  </si>
  <si>
    <t>V143</t>
  </si>
  <si>
    <t>Ciclista traumatizado em colisão com um veículo de transporte pesado ou um ônibus - pessoa traumatizada ao subir ou descer do veículo</t>
  </si>
  <si>
    <t>V144</t>
  </si>
  <si>
    <t>Ciclista traumatizado em colisão com um veículo de transporte pesado ou um ônibus - condutor traumatizado em um acidente de trânsito</t>
  </si>
  <si>
    <t>V145</t>
  </si>
  <si>
    <t>Ciclista traumatizado em colisão com um veículo de transporte pesado ou um ônibus - passageiro traumatizado em um acidente de trânsito</t>
  </si>
  <si>
    <t>V149</t>
  </si>
  <si>
    <t>Ciclista traumatizado em colisão com um veículo de transporte pesado ou um ônibus - ciclista não especificado traumatizado em um acidente de trânsito</t>
  </si>
  <si>
    <t>V150</t>
  </si>
  <si>
    <t>Ciclista traumatizado em colisão com um trem ou um veículo ferroviário - condutor traumatizado em acidente não-de-trânsito</t>
  </si>
  <si>
    <t>V151</t>
  </si>
  <si>
    <t>Ciclista traumatizado em colisão com um trem ou um veículo ferroviário - passageiro traumatizado em acidente não-de-trânsito</t>
  </si>
  <si>
    <t>V152</t>
  </si>
  <si>
    <t>Ciclista traumatizado em colisão com um trem ou um veículo ferroviário - ciclista não especificado traumatizado em acidente não-de-trânsito</t>
  </si>
  <si>
    <t>V153</t>
  </si>
  <si>
    <t>Ciclista traumatizado em colisão com um trem ou um veículo ferroviário - pessoa traumatizada ao subir ou descer do veículo</t>
  </si>
  <si>
    <t>V154</t>
  </si>
  <si>
    <t>Ciclista traumatizado em colisão com um trem ou um veículo ferroviário - condutor traumatizado em um acidente de trânsito</t>
  </si>
  <si>
    <t>V155</t>
  </si>
  <si>
    <t>Ciclista traumatizado em colisão com um trem ou um veículo ferroviário - passageiro traumatizado em um acidente de trânsito</t>
  </si>
  <si>
    <t>V159</t>
  </si>
  <si>
    <t>Ciclista traumatizado em colisão com um trem ou um veículo ferroviário - ciclista não especificado traumatizado em um acidente de trânsito</t>
  </si>
  <si>
    <t>V160</t>
  </si>
  <si>
    <t>Ciclista traumatizado em colisão com outro veículo não-motorizado - condutor traumatizado em acidente não-de-trânsito</t>
  </si>
  <si>
    <t>V161</t>
  </si>
  <si>
    <t>Ciclista traumatizado em colisão com outro veículo não-motorizado - passageiro traumatizado em acidente não-de-trânsito</t>
  </si>
  <si>
    <t>V162</t>
  </si>
  <si>
    <t>Ciclista traumatizado em colisão com outro veículo não-motorizado - ciclista não especificado traumatizado em acidente não-de-trânsito</t>
  </si>
  <si>
    <t>V163</t>
  </si>
  <si>
    <t>Ciclista traumatizado em colisão com outro veículo não-motorizado - pessoa traumatizada ao subir ou descer do veículo</t>
  </si>
  <si>
    <t>V164</t>
  </si>
  <si>
    <t>Ciclista traumatizado em colisão com outro veículo não-motorizado - condutor traumatizado em um acidente de trânsito</t>
  </si>
  <si>
    <t>V165</t>
  </si>
  <si>
    <t>Ciclista traumatizado em colisão com outro veículo não-motorizado - passageiro traumatizado em um acidente de trânsito</t>
  </si>
  <si>
    <t>V169</t>
  </si>
  <si>
    <t>Ciclista traumatizado em colisão com outro veículo não-motorizado - ciclista não especificado traumatizado em um acidente de trânsito</t>
  </si>
  <si>
    <t>V170</t>
  </si>
  <si>
    <t>Ciclista traumatizado em colisão com um objeto fixo ou parado - condutor traumatizado em acidente não-de-trânsito</t>
  </si>
  <si>
    <t>V171</t>
  </si>
  <si>
    <t>Ciclista traumatizado em colisão com um objeto fixo ou parado - passageiro traumatizado em acidente não-de-trânsito</t>
  </si>
  <si>
    <t>V172</t>
  </si>
  <si>
    <t>Ciclista traumatizado em colisão com um objeto fixo ou parado - ciclista não especificado traumatizado em acidente não-de-trânsito</t>
  </si>
  <si>
    <t>V173</t>
  </si>
  <si>
    <t>Ciclista traumatizado em colisão com um objeto fixo ou parado - pessoa traumatizada ao subir ou descer do veículo</t>
  </si>
  <si>
    <t>V174</t>
  </si>
  <si>
    <t>Ciclista traumatizado em colisão com um objeto fixo ou parado - condutor traumatizado em um acidente de trânsito</t>
  </si>
  <si>
    <t>V175</t>
  </si>
  <si>
    <t>Ciclista traumatizado em colisão com um objeto fixo ou parado - passageiro traumatizado em um acidente de trânsito</t>
  </si>
  <si>
    <t>V179</t>
  </si>
  <si>
    <t>Ciclista traumatizado em colisão com um objeto fixo ou parado - ciclista não especificado traumatizado em um acidente de trânsito</t>
  </si>
  <si>
    <t>V180</t>
  </si>
  <si>
    <t>Ciclista traumatizado em um acidente de transporte sem colisão - condutor traumatizado em acidente não-de-trânsito</t>
  </si>
  <si>
    <t>V181</t>
  </si>
  <si>
    <t>Ciclista traumatizado em um acidente de transporte sem colisão - passageiro traumatizado em acidente não-de-trânsito</t>
  </si>
  <si>
    <t>V182</t>
  </si>
  <si>
    <t>Ciclista traumatizado em um acidente de transporte sem colisão - ciclista não especificado traumatizado em acidente não-de-trânsito</t>
  </si>
  <si>
    <t>V183</t>
  </si>
  <si>
    <t>Ciclista traumatizado em um acidente de transporte sem colisão - pessoa traumatizada ao subir ou descer do veículo</t>
  </si>
  <si>
    <t>V184</t>
  </si>
  <si>
    <t>Ciclista traumatizado em um acidente de transporte sem colisão - condutor traumatizado em um acidente de trânsito</t>
  </si>
  <si>
    <t>V185</t>
  </si>
  <si>
    <t>Ciclista traumatizado em um acidente de transporte sem colisão - passageiro traumatizado em um acidente de trânsito</t>
  </si>
  <si>
    <t>V189</t>
  </si>
  <si>
    <t>Ciclista traumatizado em um acidente de transporte sem colisão - ciclista não especificado traumatizado em um acidente de trânsito</t>
  </si>
  <si>
    <t>V190</t>
  </si>
  <si>
    <t>Condutor traumatizado em colisão com outros veículos e com veículos não especificados, a motor, em um acidente não-de-trânsito</t>
  </si>
  <si>
    <t>V191</t>
  </si>
  <si>
    <t>Passageiro traumatizado em colisão com outro veículos e com veículos não especificados, a motor, em um acidente não-de-trânsito</t>
  </si>
  <si>
    <t>V192</t>
  </si>
  <si>
    <t>Ciclista não especificado traumatizado em colisão com outros veículos e com veículos não especificados, a motor, em um acidente não-de-trânsito</t>
  </si>
  <si>
    <t>V193</t>
  </si>
  <si>
    <t>Ciclista [qualquer] traumatizado em um acidente não especificado e não-de-trânsito</t>
  </si>
  <si>
    <t>V194</t>
  </si>
  <si>
    <t>Condutor traumatizado em colisão com outros veículos e com veículos não especificados, a motor, em um acidente de trânsito</t>
  </si>
  <si>
    <t>V195</t>
  </si>
  <si>
    <t>Passageiro traumatizado em colisão com outros veículos e com veículos não especificados, a motor, em um acidente de trânsito</t>
  </si>
  <si>
    <t>V196</t>
  </si>
  <si>
    <t>Ciclista não especificado traumatizado em colisão com outros veículos e com veículos não especificados, a motor, em um acidente de trânsito</t>
  </si>
  <si>
    <t>V198</t>
  </si>
  <si>
    <t>Ciclista [qualquer] traumatizado em outros acidentes de transporte especificados</t>
  </si>
  <si>
    <t>V199</t>
  </si>
  <si>
    <t>Ciclista [qualquer] traumatizado em um acidente de trânsito não especificado</t>
  </si>
  <si>
    <t>V200</t>
  </si>
  <si>
    <t>Motociclista traumatizado em colisão com um pedestre ou um animal - condutor traumatizado em acidente não-de-trânsito</t>
  </si>
  <si>
    <t>V201</t>
  </si>
  <si>
    <t>Motociclista traumatizado em colisão com um pedestre ou um animal - passageiro traumatizado em acidente não-de-trânsito</t>
  </si>
  <si>
    <t>V202</t>
  </si>
  <si>
    <t>Motociclista traumatizado em colisão com um pedestre ou um animal - motociclista não especificado traumatizado em acidente não-de-trânsito</t>
  </si>
  <si>
    <t>V203</t>
  </si>
  <si>
    <t>Motociclista traumatizado em colisão com um pedestre ou um animal - pessoa traumatizado ao subir ou descer do veículo</t>
  </si>
  <si>
    <t>V204</t>
  </si>
  <si>
    <t>Motociclista traumatizado em colisão com um pedestre ou um animal - condutor traumatizado em um acidente de trânsito</t>
  </si>
  <si>
    <t>V205</t>
  </si>
  <si>
    <t>Motociclista traumatizado em colisão com um pedestre ou um animal - passageiro traumatizado em um acidente de trânsito</t>
  </si>
  <si>
    <t>V209</t>
  </si>
  <si>
    <t>Motociclista traumatizado em colisão com um pedestre ou um animal - motociclista não especificado traumatizado em um acidente de trânsito</t>
  </si>
  <si>
    <t>V210</t>
  </si>
  <si>
    <t>Motociclista traumatizado em colisão com um veículo a pedal - condutor traumatizado em acidente não-de-trânsito</t>
  </si>
  <si>
    <t>V211</t>
  </si>
  <si>
    <t>Motociclista traumatizado em colisão com um veículo a pedal - passageiro traumatizado em acidente não-de-trânsito</t>
  </si>
  <si>
    <t>V212</t>
  </si>
  <si>
    <t>Motociclista traumatizado em colisão com um veículo a pedal - motociclista não especificado traumatizado em acidente não-de-trânsito</t>
  </si>
  <si>
    <t>V213</t>
  </si>
  <si>
    <t>Motociclista traumatizado em colisão com um veículo a pedal - pessoa traumatizado ao subir ou descer do veículo</t>
  </si>
  <si>
    <t>V214</t>
  </si>
  <si>
    <t>Motociclista traumatizado em colisão com um veículo a pedal - condutor traumatizado em um acidente de trânsito</t>
  </si>
  <si>
    <t>V215</t>
  </si>
  <si>
    <t>Motociclista traumatizado em colisão com um veículo a pedal - passageiro traumatizado em um acidente de trânsito</t>
  </si>
  <si>
    <t>V219</t>
  </si>
  <si>
    <t>Motociclista traumatizado em colisão com um veículo a pedal - motociclista não especificado traumatizado em um acidente de trânsito</t>
  </si>
  <si>
    <t>V220</t>
  </si>
  <si>
    <t>Motociclista traumatizado em colisão com um veículo a motor de duas ou três rodas - condutor traumatizado em acidente não-de-trânsito</t>
  </si>
  <si>
    <t>V221</t>
  </si>
  <si>
    <t>Motociclista traumatizado em colisão com um veículo a motor de duas ou três rodas - passageiro traumatizado em acidente não-de-trânsito</t>
  </si>
  <si>
    <t>V222</t>
  </si>
  <si>
    <t>Motociclista traumatizado em colisão com um veículo a motor de duas ou três rodas - motociclista não especificado traumatizado em acidente não-de-trânsito</t>
  </si>
  <si>
    <t>V223</t>
  </si>
  <si>
    <t>Motociclista traumatizado em colisão com um veículo a motor de duas ou três rodas - pessoa traumatizado ao subir ou descer do veículo</t>
  </si>
  <si>
    <t>V224</t>
  </si>
  <si>
    <t>Motociclista traumatizado em colisão com um veículo a motor de duas ou três rodas - condutor traumatizado em um acidente de trânsito</t>
  </si>
  <si>
    <t>V225</t>
  </si>
  <si>
    <t>Motociclista traumatizado em colisão com um veículo a motor de duas ou três rodas - passageiro traumatizado em um acidente de trânsito</t>
  </si>
  <si>
    <t>V229</t>
  </si>
  <si>
    <t>Motociclista traumatizado em colisão com um veículo a motor de duas ou três rodas - motociclista não especificado traumatizado em um acidente de trânsito</t>
  </si>
  <si>
    <t>V230</t>
  </si>
  <si>
    <t>Motociclista traumatizado em colisão com um automóvel [carro], "pick up" ou caminhonete - condutor traumatizado em acidente não-de-trânsito</t>
  </si>
  <si>
    <t>V231</t>
  </si>
  <si>
    <t>Motociclista traumatizado em colisão com um automóvel [carro], "pick up" ou caminhonete - passageiro traumatizado em acidente não-de-trânsito</t>
  </si>
  <si>
    <t>V232</t>
  </si>
  <si>
    <t>Motociclista traumatizado em colisão com um automóvel [carro], "pick up" ou caminhonete - motociclista não especificado traumatizado em acidente não-de-trânsito</t>
  </si>
  <si>
    <t>V233</t>
  </si>
  <si>
    <t>Motociclista traumatizado em colisão com um automóvel [carro], "pick up" ou caminhonete - pessoa traumatizado ao subir ou descer do veículo</t>
  </si>
  <si>
    <t>V234</t>
  </si>
  <si>
    <t>Motociclista traumatizado em colisão com um automóvel [carro], "pick up" ou caminhonete - condutor traumatizado em um acidente de trânsito</t>
  </si>
  <si>
    <t>V235</t>
  </si>
  <si>
    <t>Motociclista traumatizado em colisão com um automóvel [carro], "pick up" ou caminhonete - passageiro traumatizado em um acidente de trânsito</t>
  </si>
  <si>
    <t>V239</t>
  </si>
  <si>
    <t>Motociclista traumatizado em colisão com um automóvel [carro], "pick up" ou caminhonete - motociclista não especificado traumatizado em um acidente de trânsito</t>
  </si>
  <si>
    <t>V240</t>
  </si>
  <si>
    <t>Motociclista traumatizado em colisão com um veículo de transporte pesado ou um ônibus - condutor traumatizado em acidente não-de-trânsito</t>
  </si>
  <si>
    <t>V241</t>
  </si>
  <si>
    <t>Motociclista traumatizado em colisão com um veículo de transporte pesado ou um ônibus - passageiro traumatizado em acidente não-de-trânsito</t>
  </si>
  <si>
    <t>V242</t>
  </si>
  <si>
    <t>Motociclista traumatizado em colisão com um veículo de transporte pesado ou um ônibus - motociclista não especificado traumatizado em acidente não-de-trânsito</t>
  </si>
  <si>
    <t>V243</t>
  </si>
  <si>
    <t>Motociclista traumatizado em colisão com um veículo de transporte pesado ou um ônibus - pessoa traumatizado ao subir ou descer do veículo</t>
  </si>
  <si>
    <t>V244</t>
  </si>
  <si>
    <t>Motociclista traumatizado em colisão com um veículo de transporte pesado ou um ônibus - condutor traumatizado em um acidente de trânsito</t>
  </si>
  <si>
    <t>V245</t>
  </si>
  <si>
    <t>Motociclista traumatizado em colisão com um veículo de transporte pesado ou um ônibus - passageiro traumatizado em um acidente de trânsito</t>
  </si>
  <si>
    <t>V249</t>
  </si>
  <si>
    <t>Motociclista traumatizado em colisão com um veículo de transporte pesado ou um ônibus - motociclista não especificado traumatizado em um acidente de trânsito</t>
  </si>
  <si>
    <t>V250</t>
  </si>
  <si>
    <t>Motociclista traumatizado em colisão com um trem ou um veículo ferroviário - condutor traumatizado em acidente não-de-trânsito</t>
  </si>
  <si>
    <t>V251</t>
  </si>
  <si>
    <t>Motociclista traumatizado em colisão com um trem ou um veículo ferroviário - passageiro traumatizado em acidente não-de-trânsito</t>
  </si>
  <si>
    <t>V252</t>
  </si>
  <si>
    <t>Motociclista traumatizado em colisão com um trem ou um veículo ferroviário - motociclista não especificado traumatizado em acidente não-de-trânsito</t>
  </si>
  <si>
    <t>V253</t>
  </si>
  <si>
    <t>Motociclista traumatizado em colisão com um trem ou um veículo ferroviário - pessoa traumatizado ao subir ou descer do veículo</t>
  </si>
  <si>
    <t>V254</t>
  </si>
  <si>
    <t>Motociclista traumatizado em colisão com um trem ou um veículo ferroviário - condutor traumatizado em um acidente de trânsito</t>
  </si>
  <si>
    <t>V255</t>
  </si>
  <si>
    <t>Motociclista traumatizado em colisão com um trem ou um veículo ferroviário - passageiro traumatizado em um acidente de trânsito</t>
  </si>
  <si>
    <t>V259</t>
  </si>
  <si>
    <t>Motociclista traumatizado em colisão com um trem ou um veículo ferroviário - motociclista não especificado traumatizado em um acidente de trânsito</t>
  </si>
  <si>
    <t>V260</t>
  </si>
  <si>
    <t>Motociclista traumatizado em colisão com outro veículo não-motorizado - condutor traumatizado em acidente não-de-trânsito</t>
  </si>
  <si>
    <t>V261</t>
  </si>
  <si>
    <t>Motociclista traumatizado em colisão com outro veículo não-motorizado - passageiro traumatizado em acidente não-de-trânsito</t>
  </si>
  <si>
    <t>V262</t>
  </si>
  <si>
    <t>Motociclista traumatizado em colisão com outro veículo não-motorizado - motociclista não especificado traumatizado em acidente não-de-trânsito</t>
  </si>
  <si>
    <t>V263</t>
  </si>
  <si>
    <t>Motociclista traumatizado em colisão com outro veículo não-motorizado - pessoa traumatizado ao subir ou descer do veículo</t>
  </si>
  <si>
    <t>V264</t>
  </si>
  <si>
    <t>Motociclista traumatizado em colisão com outro veículo não-motorizado - condutor traumatizado em um acidente de trânsito</t>
  </si>
  <si>
    <t>V265</t>
  </si>
  <si>
    <t>Motociclista traumatizado em colisão com outro veículo não-motorizado - passageiro traumatizado em um acidente de trânsito</t>
  </si>
  <si>
    <t>V269</t>
  </si>
  <si>
    <t>Motociclista traumatizado em colisão com outro veículo não-motorizado - motociclista não especificado traumatizado em um acidente de trânsito</t>
  </si>
  <si>
    <t>V270</t>
  </si>
  <si>
    <t>Motociclista traumatizado em colisão com um objeto fixo ou parado - condutor traumatizado em acidente não-de-trânsito</t>
  </si>
  <si>
    <t>V271</t>
  </si>
  <si>
    <t>Motociclista traumatizado em colisão com um objeto fixo ou parado - passageiro traumatizado em acidente não-de-trânsito</t>
  </si>
  <si>
    <t>V272</t>
  </si>
  <si>
    <t>Motociclista traumatizado em colisão com um objeto fixo ou parado - motociclista não especificado traumatizado em acidente não-de-trânsito</t>
  </si>
  <si>
    <t>V273</t>
  </si>
  <si>
    <t>Motociclista traumatizado em colisão com um objeto fixo ou parado - pessoa traumatizado ao subir ou descer do veículo</t>
  </si>
  <si>
    <t>V274</t>
  </si>
  <si>
    <t>Motociclista traumatizado em colisão com um objeto fixo ou parado - condutor traumatizado em um acidente de trânsito</t>
  </si>
  <si>
    <t>V275</t>
  </si>
  <si>
    <t>Motociclista traumatizado em colisão com um objeto fixo ou parado - passageiro traumatizado em um acidente de trânsito</t>
  </si>
  <si>
    <t>V279</t>
  </si>
  <si>
    <t>Motociclista traumatizado em colisão com um objeto fixo ou parado - motociclista não especificado traumatizado em um acidente de trânsito</t>
  </si>
  <si>
    <t>V280</t>
  </si>
  <si>
    <t>Motociclista traumatizado em um acidente de transporte sem colisão - condutor traumatizado em acidente não-de-trânsito</t>
  </si>
  <si>
    <t>V281</t>
  </si>
  <si>
    <t>Motociclista traumatizado em um acidente de transporte sem colisão - passageiro traumatizado em acidente não-de-trânsito</t>
  </si>
  <si>
    <t>V282</t>
  </si>
  <si>
    <t>Motociclista traumatizado em um acidente de transporte sem colisão - motociclista não especificado traumatizado em acidente não-de-trânsito</t>
  </si>
  <si>
    <t>V283</t>
  </si>
  <si>
    <t>Motociclista traumatizado em um acidente de transporte sem colisão - pessoa traumatizado ao subir ou descer do veículo</t>
  </si>
  <si>
    <t>V284</t>
  </si>
  <si>
    <t>Motociclista traumatizado em um acidente de transporte sem colisão - condutor traumatizado em um acidente de trânsito</t>
  </si>
  <si>
    <t>V285</t>
  </si>
  <si>
    <t>Motociclista traumatizado em um acidente de transporte sem colisão - passageiro traumatizado em um acidente de trânsito</t>
  </si>
  <si>
    <t>V289</t>
  </si>
  <si>
    <t>Motociclista traumatizado em um acidente de transporte sem colisão - motociclista não especificado traumatizado em um acidente de trânsito</t>
  </si>
  <si>
    <t>V291</t>
  </si>
  <si>
    <t>Passageiro traumatizado em colisão com outros veículos com veículos não especificados, a motor, em um acidente não-de-trânsito</t>
  </si>
  <si>
    <t>V292</t>
  </si>
  <si>
    <t>Motociclista não especificado traumatizado em colisão com outros veículos e com veículos não especificados, a motor, em um acidente não-de-trânsito</t>
  </si>
  <si>
    <t>V293</t>
  </si>
  <si>
    <t>Motociclista [qualquer] traumatizado em um acidente não especificado, não-de-trânsito</t>
  </si>
  <si>
    <t>V296</t>
  </si>
  <si>
    <t>Motociclista não especificado traumatizado em colisão com outros veículos e com veículos não especificados, a motor em um acidente de trânsito</t>
  </si>
  <si>
    <t>V298</t>
  </si>
  <si>
    <t>Motociclista [qualquer] traumatizado em outros acidentes de transporte especificados</t>
  </si>
  <si>
    <t>V299</t>
  </si>
  <si>
    <t>Motociclista [qualquer] traumatizado em um acidente de trânsito não especificado</t>
  </si>
  <si>
    <t>V300</t>
  </si>
  <si>
    <t>Ocupante de um triciclo motorizado traumatizado em colisão com um pedestre ou um animal - condutor traumatizado em acidente não-de-trânsito</t>
  </si>
  <si>
    <t>V301</t>
  </si>
  <si>
    <t>Ocupante de um triciclo motorizado traumatizado em colisão com um pedestre ou um animal - passageiro traumatizado em acidente não-de-trânsito</t>
  </si>
  <si>
    <t>V302</t>
  </si>
  <si>
    <t>Ocupante de um triciclo motorizado traumatizado em colisão com um pedestre ou um animal - pessoa viajando no exterior do veículo traumatizada em um acidente não-de-trânsito</t>
  </si>
  <si>
    <t>V303</t>
  </si>
  <si>
    <t>Ocupante de um triciclo motorizado traumatizado em colisão com um pedestre ou um animal - ocupante não especificado de um triciclo motorizado traumatizado em acidente não-de-trânsito</t>
  </si>
  <si>
    <t>V304</t>
  </si>
  <si>
    <t>Ocupante de um triciclo motorizado traumatizado em colisão com um pedestre ou um animal - pessoa traumatizada ao subir ou descer do veículo</t>
  </si>
  <si>
    <t>V305</t>
  </si>
  <si>
    <t>Ocupante de um triciclo motorizado traumatizado em colisão com um pedestre ou um animal - condutor traumatizado em um acidente de trânsito</t>
  </si>
  <si>
    <t>V306</t>
  </si>
  <si>
    <t>Ocupante de um triciclo motorizado traumatizado em colisão com um pedestre ou um animal - passageiro traumatizado em um acidente de trânsito</t>
  </si>
  <si>
    <t>V307</t>
  </si>
  <si>
    <t>Ocupante de um triciclo motorizado traumatizado em colisão com um pedestre ou um animal - pessoa viajando no exterior do veículo traumatizada em um acidente de trânsito</t>
  </si>
  <si>
    <t>V309</t>
  </si>
  <si>
    <t>Ocupante de um triciclo motorizado traumatizado em colisão com um pedestre ou um animal - ocupante não especificado de um triciclo motorizado traumatizado em um acidente de trânsito</t>
  </si>
  <si>
    <t>V310</t>
  </si>
  <si>
    <t>Ocupante de um triciclo motorizado traumatizado em colisão com um veículo a pedal - condutor traumatizado em acidente não-de-trânsito</t>
  </si>
  <si>
    <t>V311</t>
  </si>
  <si>
    <t>Ocupante de um triciclo motorizado traumatizado em colisão com um veículo a pedal - passageiro traumatizado em acidente não-de-trânsito</t>
  </si>
  <si>
    <t>V312</t>
  </si>
  <si>
    <t>Ocupante de um triciclo motorizado traumatizado em colisão com um veículo a pedal - pessoa viajando no exterior do veículo traumatizada em um acidente não-de-trânsito</t>
  </si>
  <si>
    <t>V313</t>
  </si>
  <si>
    <t>Ocupante de um triciclo motorizado traumatizado em colisão com um veículo a pedal - ocupante não especificado de um triciclo motorizado traumatizado em acidente não-de-trânsito</t>
  </si>
  <si>
    <t>V314</t>
  </si>
  <si>
    <t>Ocupante de um triciclo motorizado traumatizado em colisão com um veículo a pedal - pessoa traumatizada ao subir ou descer do veículo</t>
  </si>
  <si>
    <t>V315</t>
  </si>
  <si>
    <t>Ocupante de um triciclo motorizado traumatizado em colisão com um veículo a pedal - condutor traumatizado em um acidente de trânsito</t>
  </si>
  <si>
    <t>V316</t>
  </si>
  <si>
    <t>Ocupante de um triciclo motorizado traumatizado em colisão com um veículo a pedal - passageiro traumatizado em um acidente de trânsito</t>
  </si>
  <si>
    <t>V317</t>
  </si>
  <si>
    <t>Ocupante de um triciclo motorizado traumatizado em colisão com um veículo a pedal - pessoa viajando no exterior do veículo traumatizada em um acidente de trânsito</t>
  </si>
  <si>
    <t>V319</t>
  </si>
  <si>
    <t>Ocupante de um triciclo motorizado traumatizado em colisão com um veículo a pedal - ocupante não especificado de um triciclo motorizado traumatizado em um acidente de trânsito</t>
  </si>
  <si>
    <t>V320</t>
  </si>
  <si>
    <t>Ocupante de um triciclo motorizado traumatizado em colisão com outro veículo a motor de duas ou três rodas - condutor traumatizado em acidente não-de-trânsito</t>
  </si>
  <si>
    <t>V321</t>
  </si>
  <si>
    <t>Ocupante de um triciclo motorizado traumatizado em colisão com outro veículo a motor de duas ou três rodas - passageiro traumatizado em acidente não-de-trânsito</t>
  </si>
  <si>
    <t>V322</t>
  </si>
  <si>
    <t>Ocupante de um triciclo motorizado traumatizado em colisão com outro veículo a motor de duas ou três rodas - pessoa viajando no exterior do veículo traumatizada em um acidente não-de-trânsito</t>
  </si>
  <si>
    <t>V323</t>
  </si>
  <si>
    <t>Ocupante de um triciclo motorizado traumatizado em colisão com outro veículo a motor de duas ou três rodas - ocupante não especificado de um triciclo motorizado traumatizado em acidente não-de-trânsito</t>
  </si>
  <si>
    <t>V324</t>
  </si>
  <si>
    <t>Ocupante de um triciclo motorizado traumatizado em colisão com outro veículo a motor de duas ou três rodas - pessoa traumatizada ao subir ou descer do veículo</t>
  </si>
  <si>
    <t>V325</t>
  </si>
  <si>
    <t>Ocupante de um triciclo motorizado traumatizado em colisão com outro veículo a motor de duas ou três rodas - condutor traumatizado em um acidente de trânsito</t>
  </si>
  <si>
    <t>V326</t>
  </si>
  <si>
    <t>Ocupante de um triciclo motorizado traumatizado em colisão com outro veículo a motor de duas ou três rodas - passageiro traumatizado em um acidente de trânsito</t>
  </si>
  <si>
    <t>V327</t>
  </si>
  <si>
    <t>Ocupante de um triciclo motorizado traumatizado em colisão com outro veículo a motor de duas ou três rodas - pessoa viajando no exterior do veículo traumatizada em um acidente de trânsito</t>
  </si>
  <si>
    <t>V329</t>
  </si>
  <si>
    <t>Ocupante de um triciclo motorizado traumatizado em colisão com outro veículo a motor de duas ou três rodas - ocupante não especificado de um triciclo motorizado traumatizado em um acidente de trânsito</t>
  </si>
  <si>
    <t>V330</t>
  </si>
  <si>
    <t>Ocupante de um triciclo motorizado traumatizado em colisão com um automóvel, "pick up" ou caminhonete - condutor traumatizado em acidente não-de-trânsito</t>
  </si>
  <si>
    <t>V331</t>
  </si>
  <si>
    <t>Ocupante de um triciclo motorizado traumatizado em colisão com um automóvel, "pick up" ou caminhonete - passageiro traumatizado em acidente não-de-trânsito</t>
  </si>
  <si>
    <t>V332</t>
  </si>
  <si>
    <t>Ocupante de um triciclo motorizado traumatizado em colisão com um automóvel, "pick up" ou caminhonete - pessoa viajando no exterior do veículo traumatizada em um acidente não-de-trânsito</t>
  </si>
  <si>
    <t>V333</t>
  </si>
  <si>
    <t>Ocupante de um triciclo motorizado traumatizado em colisão com um automóvel, "pick up" ou caminhonete - ocupante não especificado de um triciclo motorizado traumatizado em acidente não-de-trânsito</t>
  </si>
  <si>
    <t>V334</t>
  </si>
  <si>
    <t>Ocupante de um triciclo motorizado traumatizado em colisão com um automóvel, "pick up" ou caminhonete - pessoa traumatizada ao subir ou descer do veículo</t>
  </si>
  <si>
    <t>V335</t>
  </si>
  <si>
    <t>Ocupante de um triciclo motorizado traumatizado em colisão com um automóvel, "pick up" ou caminhonete - condutor traumatizado em um acidente de trânsito</t>
  </si>
  <si>
    <t>V336</t>
  </si>
  <si>
    <t>Ocupante de um triciclo motorizado traumatizado em colisão com um automóvel, "pick up" ou caminhonete - passageiro traumatizado em um acidente de trânsito</t>
  </si>
  <si>
    <t>V337</t>
  </si>
  <si>
    <t>Ocupante de um triciclo motorizado traumatizado em colisão com um automóvel, "pick up" ou caminhonete - pessoa viajando no exterior do veículo traumatizada em um acidente de trânsito</t>
  </si>
  <si>
    <t>V339</t>
  </si>
  <si>
    <t>Ocupante de um triciclo motorizado traumatizado em colisão com um automóvel, "pick up" ou caminhonete - ocupante não especificado de um triciclo motorizado traumatizado em um acidente de trânsito</t>
  </si>
  <si>
    <t>V340</t>
  </si>
  <si>
    <t>Ocupante de um triciclo motorizado traumatizado em colisão com um veículo de transporte pesado ou um ônibus - condutor traumatizado em acidente não-de-trânsito</t>
  </si>
  <si>
    <t>V341</t>
  </si>
  <si>
    <t>Ocupante de um triciclo motorizado traumatizado em colisão com um veículo de transporte pesado ou um ônibus - passageiro traumatizado em acidente não-de-trânsito</t>
  </si>
  <si>
    <t>V342</t>
  </si>
  <si>
    <t>Ocupante de um triciclo motorizado traumatizado em colisão com um veículo de transporte pesado ou um ônibus - pessoa viajando no exterior do veículo traumatizada em um acidente não-de-trânsito</t>
  </si>
  <si>
    <t>V343</t>
  </si>
  <si>
    <t>Ocupante de um triciclo motorizado traumatizado em colisão com um veículo de transporte pesado ou um ônibus - ocupante não especificado de um triciclo motorizado traumatizado em acidente não-de-trânsito</t>
  </si>
  <si>
    <t>V344</t>
  </si>
  <si>
    <t>Ocupante de um triciclo motorizado traumatizado em colisão com um veículo de transporte pesado ou um ônibus - pessoa traumatizada ao subir ou descer do veículo</t>
  </si>
  <si>
    <t>V345</t>
  </si>
  <si>
    <t>Ocupante de um triciclo motorizado traumatizado em colisão com um veículo de transporte pesado ou um ônibus - condutor traumatizado em um acidente de trânsito</t>
  </si>
  <si>
    <t>V346</t>
  </si>
  <si>
    <t>Ocupante de um triciclo motorizado traumatizado em colisão com um veículo de transporte pesado ou um ônibus - passageiro traumatizado em um acidente de trânsito</t>
  </si>
  <si>
    <t>V347</t>
  </si>
  <si>
    <t>Ocupante de um triciclo motorizado traumatizado em colisão com um veículo de transporte pesado ou um ônibus - pessoa viajando no exterior do veículo traumatizada em um acidente de trânsito</t>
  </si>
  <si>
    <t>V349</t>
  </si>
  <si>
    <t>Ocupante de um triciclo motorizado traumatizado em colisão com um veículo de transporte pesado ou um ônibus - ocupante não especificado de um triciclo motorizado traumatizado em um acidente de trânsito</t>
  </si>
  <si>
    <t>V350</t>
  </si>
  <si>
    <t>Ocupante de um triciclo motorizado traumatizado em colisão com um trem [comboio] ou um veículo ferroviário - condutor traumatizado em acidente não-de-trânsito</t>
  </si>
  <si>
    <t>V351</t>
  </si>
  <si>
    <t>Ocupante de um triciclo motorizado traumatizado em colisão com um trem [comboio] ou um veículo ferroviário - passageiro traumatizado em acidente não-de-trânsito</t>
  </si>
  <si>
    <t>V352</t>
  </si>
  <si>
    <t>Ocupante de um triciclo motorizado traumatizado em colisão com um trem [comboio] ou um veículo ferroviário - pessoa viajando no exterior do veículo traumatizada em um acidente não-de-trânsito</t>
  </si>
  <si>
    <t>V353</t>
  </si>
  <si>
    <t>Ocupante de um triciclo motorizado traumatizado em colisão com um trem [comboio] ou um veículo ferroviário - ocupante não especificado de um triciclo motorizado traumatizado em acidente não-de-trânsito</t>
  </si>
  <si>
    <t>V354</t>
  </si>
  <si>
    <t>Ocupante de um triciclo motorizado traumatizado em colisão com um trem [comboio] ou um veículo ferroviário - pessoa traumatizada ao subir ou descer do veículo</t>
  </si>
  <si>
    <t>V355</t>
  </si>
  <si>
    <t>Ocupante de um triciclo motorizado traumatizado em colisão com um trem [comboio] ou um veículo ferroviário - condutor traumatizado em um acidente de trânsito</t>
  </si>
  <si>
    <t>V356</t>
  </si>
  <si>
    <t>Ocupante de um triciclo motorizado traumatizado em colisão com um trem [comboio] ou um veículo ferroviário - passageiro traumatizado em um acidente de trânsito</t>
  </si>
  <si>
    <t>V357</t>
  </si>
  <si>
    <t>Ocupante de um triciclo motorizado traumatizado em colisão com um trem [comboio] ou um veículo ferroviário - pessoa viajando no exterior do veículo traumatizada em um acidente de trânsito</t>
  </si>
  <si>
    <t>V359</t>
  </si>
  <si>
    <t>Ocupante de um triciclo motorizado traumatizado em colisão com um trem [comboio] ou um veículo ferroviário - ocupante não especificado de um triciclo motorizado traumatizado em um acidente de trânsito</t>
  </si>
  <si>
    <t>V360</t>
  </si>
  <si>
    <t>Ocupante de um triciclo motorizado traumatizado em colisão com outro veículo não-motorizado - condutor traumatizado em acidente não-de-trânsito</t>
  </si>
  <si>
    <t>V361</t>
  </si>
  <si>
    <t>Ocupante de um triciclo motorizado traumatizado em colisão com outro veículo não-motorizado - passageiro traumatizado em acidente não-de-trânsito</t>
  </si>
  <si>
    <t>V362</t>
  </si>
  <si>
    <t>Ocupante de um triciclo motorizado traumatizado em colisão com outro veículo não-motorizado - pessoa viajando no exterior do veículo traumatizada em um acidente não-de-trânsito</t>
  </si>
  <si>
    <t>V363</t>
  </si>
  <si>
    <t>Ocupante de um triciclo motorizado traumatizado em colisão com outro veículo não-motorizado - ocupante não especificado de um triciclo motorizado traumatizado em acidente não-de-trânsito</t>
  </si>
  <si>
    <t>V364</t>
  </si>
  <si>
    <t>Ocupante de um triciclo motorizado traumatizado em colisão com outro veículo não-motorizado - pessoa traumatizada ao subir ou descer do veículo</t>
  </si>
  <si>
    <t>V365</t>
  </si>
  <si>
    <t>Ocupante de um triciclo motorizado traumatizado em colisão com outro veículo não-motorizado - condutor traumatizado em um acidente de trânsito</t>
  </si>
  <si>
    <t>V366</t>
  </si>
  <si>
    <t>Ocupante de um triciclo motorizado traumatizado em colisão com outro veículo não-motorizado - passageiro traumatizado em um acidente de trânsito</t>
  </si>
  <si>
    <t>V367</t>
  </si>
  <si>
    <t>Ocupante de um triciclo motorizado traumatizado em colisão com outro veículo não-motorizado - pessoa viajando no exterior do veículo traumatizada em um acidente de trânsito</t>
  </si>
  <si>
    <t>V369</t>
  </si>
  <si>
    <t>Ocupante de um triciclo motorizado traumatizado em colisão com outro veículo não-motorizado - ocupante não especificado de um triciclo motorizado traumatizado em um acidente de trânsito</t>
  </si>
  <si>
    <t>V370</t>
  </si>
  <si>
    <t>Ocupante de um triciclo motorizado traumatizado em colisão com um objeto fixo ou parado - condutor traumatizado em acidente não-de-trânsito</t>
  </si>
  <si>
    <t>V371</t>
  </si>
  <si>
    <t>Ocupante de um triciclo motorizado traumatizado em colisão com um objeto fixo ou parado - passageiro traumatizado em acidente não-de-trânsito</t>
  </si>
  <si>
    <t>V372</t>
  </si>
  <si>
    <t>Ocupante de um triciclo motorizado traumatizado em colisão com um objeto fixo ou parado - pessoa viajando no exterior do veículo traumatizada em um acidente não-de-trânsito</t>
  </si>
  <si>
    <t>V373</t>
  </si>
  <si>
    <t>Ocupante de um triciclo motorizado traumatizado em colisão com um objeto fixo ou parado - ocupante não especificado de um triciclo motorizado traumatizado em acidente não-de-trânsito</t>
  </si>
  <si>
    <t>V374</t>
  </si>
  <si>
    <t>Ocupante de um triciclo motorizado traumatizado em colisão com um objeto fixo ou parado - pessoa traumatizada ao subir ou descer do veículo</t>
  </si>
  <si>
    <t>V375</t>
  </si>
  <si>
    <t>Ocupante de um triciclo motorizado traumatizado em colisão com um objeto fixo ou parado - condutor traumatizado em um acidente de trânsito</t>
  </si>
  <si>
    <t>V376</t>
  </si>
  <si>
    <t>Ocupante de um triciclo motorizado traumatizado em colisão com um objeto fixo ou parado - passageiro traumatizado em um acidente de trânsito</t>
  </si>
  <si>
    <t>V377</t>
  </si>
  <si>
    <t>Ocupante de um triciclo motorizado traumatizado em colisão com um objeto fixo ou parado - pessoa viajando no exterior do veículo traumatizada em um acidente de trânsito</t>
  </si>
  <si>
    <t>V379</t>
  </si>
  <si>
    <t>Ocupante de um triciclo motorizado traumatizado em colisão com um objeto fixo ou parado - ocupante não especificado de um triciclo motorizado traumatizado em um acidente de trânsito</t>
  </si>
  <si>
    <t>V380</t>
  </si>
  <si>
    <t>Ocupante de um triciclo motorizado traumatizado em um acidente de transporte sem colisão - condutor traumatizado em acidente não-de-trânsito</t>
  </si>
  <si>
    <t>V381</t>
  </si>
  <si>
    <t>Ocupante de um triciclo motorizado traumatizado em um acidente de transporte sem colisão - passageiro traumatizado em acidente não-de-trânsito</t>
  </si>
  <si>
    <t>V382</t>
  </si>
  <si>
    <t>Ocupante de um triciclo motorizado traumatizado em um acidente de transporte sem colisão - pessoa viajando no exterior do veículo traumatizada em um acidente não-de-trânsito</t>
  </si>
  <si>
    <t>V383</t>
  </si>
  <si>
    <t>Ocupante de um triciclo motorizado traumatizado em um acidente de transporte sem colisão - ocupante não especificado de um triciclo motorizado traumatizado em acidente não-de-trânsito</t>
  </si>
  <si>
    <t>V384</t>
  </si>
  <si>
    <t>Ocupante de um triciclo motorizado traumatizado em um acidente de transporte sem colisão - pessoa traumatizada ao subir ou descer do veículo</t>
  </si>
  <si>
    <t>V385</t>
  </si>
  <si>
    <t>Ocupante de um triciclo motorizado traumatizado em um acidente de transporte sem colisão - condutor traumatizado em um acidente de trânsito</t>
  </si>
  <si>
    <t>V386</t>
  </si>
  <si>
    <t>Ocupante de um triciclo motorizado traumatizado em um acidente de transporte sem colisão - passageiro traumatizado em um acidente de trânsito</t>
  </si>
  <si>
    <t>V387</t>
  </si>
  <si>
    <t>Ocupante de um triciclo motorizado traumatizado em um acidente de transporte sem colisão - pessoa viajando no exterior do veículo traumatizada em um acidente de trânsito</t>
  </si>
  <si>
    <t>V389</t>
  </si>
  <si>
    <t>Ocupante de um triciclo motorizado traumatizado em um acidente de transporte sem colisão - ocupante não especificado de um triciclo motorizado traumatizado em um acidente de trânsito</t>
  </si>
  <si>
    <t>V391</t>
  </si>
  <si>
    <t>Passageiro traumatizado em colisão com outros veículos e com veículos não especificados, a motor, em um acidente não-de-trânsito</t>
  </si>
  <si>
    <t>V392</t>
  </si>
  <si>
    <t>Ocupante não especificado de um triciclo motorizado traumatizado em colisão com outros veículos e com veículos não especificados, a motor, em um acidente não-de-trânsito</t>
  </si>
  <si>
    <t>V393</t>
  </si>
  <si>
    <t>Ocupante [qualquer] de um triciclo motorizado traumatizado em um acidente não especificado e não-de-trânsito</t>
  </si>
  <si>
    <t>V395</t>
  </si>
  <si>
    <t>Passageiro traumatizado em colisão outros veículos e com veículos não especificados, a motor, em um acidente de trânsito</t>
  </si>
  <si>
    <t>V396</t>
  </si>
  <si>
    <t>Ocupante não especificado de um triciclo motorizado traumatizado em colisão com outros veículos e com veículos não especificados, a motor, em um acidente de trânsito</t>
  </si>
  <si>
    <t>V398</t>
  </si>
  <si>
    <t>Ocupante [qualquer] de um triciclo motorizado traumatizado em outros acidentes de trânsito especificados</t>
  </si>
  <si>
    <t>V399</t>
  </si>
  <si>
    <t>Ocupante [qualquer] de um triciclo motorizado, traumatizado em acidente de trânsito não especificado</t>
  </si>
  <si>
    <t>V400</t>
  </si>
  <si>
    <t>Ocupante de um automóvel [carro] traumatizado em colisão com um pedestre ou um animal - condutor [motorista] traumatizado em um acidente não-de-trânsito</t>
  </si>
  <si>
    <t>V401</t>
  </si>
  <si>
    <t>Ocupante de um automóvel [carro] traumatizado em colisão com um pedestre ou um animal - passageiro traumatizado em um acidente não-de-trânsito</t>
  </si>
  <si>
    <t>V402</t>
  </si>
  <si>
    <t>Ocupante de um automóvel [carro] traumatizado em colisão com um pedestre ou um animal - pessoa viajando no exterior do veículo traumatizada em um acidente não-de-trânsito</t>
  </si>
  <si>
    <t>V403</t>
  </si>
  <si>
    <t>Ocupante de um automóvel [carro] traumatizado em colisão com um pedestre ou um animal - ocupante não especificado de um automóvel [carro] traumatizado em um acidente não-de-trânsito</t>
  </si>
  <si>
    <t>V404</t>
  </si>
  <si>
    <t>Ocupante de um automóvel [carro] traumatizado em colisão com um pedestre ou um animal - pessoa traumatizada ao subir ou descer do veículo</t>
  </si>
  <si>
    <t>V405</t>
  </si>
  <si>
    <t>Ocupante de um automóvel [carro] traumatizado em colisão com um pedestre ou um animal - condutor [motorista] traumatizado em um acidente de trânsito</t>
  </si>
  <si>
    <t>V406</t>
  </si>
  <si>
    <t>Ocupante de um automóvel [carro] traumatizado em colisão com um pedestre ou um animal - passageiro traumatizado em um acidente de trânsito</t>
  </si>
  <si>
    <t>V407</t>
  </si>
  <si>
    <t>Ocupante de um automóvel [carro] traumatizado em colisão com um pedestre ou um animal - pessoa viajando no exterior do veículo traumatizada em um acidente de trânsito</t>
  </si>
  <si>
    <t>V409</t>
  </si>
  <si>
    <t>Ocupante de um automóvel [carro] traumatizado em colisão com um pedestre ou um animal - ocupante não especificado de um automóvel [carro] traumatizado em um acidente de trânsito</t>
  </si>
  <si>
    <t>V410</t>
  </si>
  <si>
    <t>Ocupante de um automóvel [carro] traumatizado em colisão com um veículo a pedal - condutor [motorista] traumatizado em um acidente não-de-trânsito</t>
  </si>
  <si>
    <t>V411</t>
  </si>
  <si>
    <t>Ocupante de um automóvel [carro] traumatizado em colisão com um veículo a pedal - passageiro traumatizado em um acidente não-de-trânsito</t>
  </si>
  <si>
    <t>V412</t>
  </si>
  <si>
    <t>Ocupante de um automóvel [carro] traumatizado em colisão com um veículo a pedal - pessoa viajando no exterior do veículo traumatizada em um acidente não-de-trânsito</t>
  </si>
  <si>
    <t>V413</t>
  </si>
  <si>
    <t>Ocupante de um automóvel [carro] traumatizado em colisão com um veículo a pedal - ocupante não especificado de um automóvel [carro] traumatizado em um acidente não-de-trânsito</t>
  </si>
  <si>
    <t>V414</t>
  </si>
  <si>
    <t>Ocupante de um automóvel [carro] traumatizado em colisão com um veículo a pedal - pessoa traumatizada ao subir ou descer do veículo</t>
  </si>
  <si>
    <t>V415</t>
  </si>
  <si>
    <t>Ocupante de um automóvel [carro] traumatizado em colisão com um veículo a pedal - condutor [motorista] traumatizado em um acidente de trânsito</t>
  </si>
  <si>
    <t>V416</t>
  </si>
  <si>
    <t>Ocupante de um automóvel [carro] traumatizado em colisão com um veículo a pedal - passageiro traumatizado em um acidente de trânsito</t>
  </si>
  <si>
    <t>V417</t>
  </si>
  <si>
    <t>Ocupante de um automóvel [carro] traumatizado em colisão com um veículo a pedal - pessoa viajando no exterior do veículo traumatizada em um acidente de trânsito</t>
  </si>
  <si>
    <t>V419</t>
  </si>
  <si>
    <t>Ocupante de um automóvel [carro] traumatizado em colisão com um veículo a pedal - ocupante não especificado de um automóvel [carro] traumatizado em um acidente de trânsito</t>
  </si>
  <si>
    <t>V420</t>
  </si>
  <si>
    <t>Ocupante de um automóvel [carro] traumatizado em colisão com outro veículo a motor de duas ou três rodas - condutor [motorista] traumatizado em um acidente não-de-trânsito</t>
  </si>
  <si>
    <t>V421</t>
  </si>
  <si>
    <t>Ocupante de um automóvel [carro] traumatizado em colisão com outro veículo a motor de duas ou três rodas - passageiro traumatizado em um acidente não-de-trânsito</t>
  </si>
  <si>
    <t>V422</t>
  </si>
  <si>
    <t>Ocupante de um automóvel [carro] traumatizado em colisão com outro veículo a motor de duas ou três rodas - pessoa viajando no exterior do veículo traumatizada em um acidente não-de-trânsito</t>
  </si>
  <si>
    <t>V423</t>
  </si>
  <si>
    <t>Ocupante de um automóvel [carro] traumatizado em colisão com outro veículo a motor de duas ou três rodas - ocupante não especificado de um automóvel [carro] traumatizado em um acidente não-de-trânsito</t>
  </si>
  <si>
    <t>V424</t>
  </si>
  <si>
    <t>Ocupante de um automóvel [carro] traumatizado em colisão com outro veículo a motor de duas ou três rodas - pessoa traumatizada ao subir ou descer do veículo</t>
  </si>
  <si>
    <t>V425</t>
  </si>
  <si>
    <t>Ocupante de um automóvel [carro] traumatizado em colisão com outro veículo a motor de duas ou três rodas - condutor [motorista] traumatizado em um acidente de trânsito</t>
  </si>
  <si>
    <t>V426</t>
  </si>
  <si>
    <t>Ocupante de um automóvel [carro] traumatizado em colisão com outro veículo a motor de duas ou três rodas - passageiro traumatizado em um acidente de trânsito</t>
  </si>
  <si>
    <t>V427</t>
  </si>
  <si>
    <t>Ocupante de um automóvel [carro] traumatizado em colisão com outro veículo a motor de duas ou três rodas - pessoa viajando no exterior do veículo traumatizada em um acidente de trânsito</t>
  </si>
  <si>
    <t>V429</t>
  </si>
  <si>
    <t>Ocupante de um automóvel [carro] traumatizado em colisão com outro veículo a motor de duas ou três rodas - ocupante não especificado de um automóvel [carro] traumatizado em um acidente de trânsito</t>
  </si>
  <si>
    <t>V430</t>
  </si>
  <si>
    <t>Ocupante de um automóvel [carro] traumatizado em colisão com um automóvel [carro], "pick up" ou caminhonete - condutor [motorista] traumatizado em um acidente não-de-trânsito</t>
  </si>
  <si>
    <t>V431</t>
  </si>
  <si>
    <t>Ocupante de um automóvel [carro] traumatizado em colisão com um automóvel [carro], "pick up" ou caminhonete - passageiro traumatizado em um acidente não-de-trânsito</t>
  </si>
  <si>
    <t>V432</t>
  </si>
  <si>
    <t>Ocupante de um automóvel [carro] traumatizado em colisão com um automóvel [carro], "pick up" ou caminhonete - pessoa viajando no exterior do veículo traumatizada em um acidente não-de-trânsito</t>
  </si>
  <si>
    <t>V433</t>
  </si>
  <si>
    <t>Ocupante de um automóvel [carro] traumatizado em colisão com um automóvel [carro], "pick up" ou caminhonete - ocupante não especificado de um automóvel [carro] traumatizado em um acidente não-de-trânsito</t>
  </si>
  <si>
    <t>V434</t>
  </si>
  <si>
    <t>Ocupante de um automóvel [carro] traumatizado em colisão com um automóvel [carro], "pick up" ou caminhonete - pessoa traumatizada ao subir ou descer do veículo</t>
  </si>
  <si>
    <t>V435</t>
  </si>
  <si>
    <t>Ocupante de um automóvel [carro] traumatizado em colisão com um automóvel [carro], "pick up" ou caminhonete - condutor [motorista] traumatizado em um acidente de trânsito</t>
  </si>
  <si>
    <t>V436</t>
  </si>
  <si>
    <t>Ocupante de um automóvel [carro] traumatizado em colisão com um automóvel [carro], "pick up" ou caminhonete - passageiro traumatizado em um acidente de trânsito</t>
  </si>
  <si>
    <t>V437</t>
  </si>
  <si>
    <t>Ocupante de um automóvel [carro] traumatizado em colisão com um automóvel [carro], "pick up" ou caminhonete - pessoa viajando no exterior do veículo traumatizada em um acidente de trânsito</t>
  </si>
  <si>
    <t>V439</t>
  </si>
  <si>
    <t>Ocupante de um automóvel [carro] traumatizado em colisão com um automóvel [carro], "pick up" ou caminhonete - ocupante não especificado de um automóvel [carro] traumatizado em um acidente de trânsito</t>
  </si>
  <si>
    <t>V440</t>
  </si>
  <si>
    <t>Ocupante de um automóvel [carro] traumatizado em colisão com um veículo de transporte pesado ou um ônibus - condutor [motorista] traumatizado em um acidente não-de-trânsito</t>
  </si>
  <si>
    <t>V441</t>
  </si>
  <si>
    <t>Ocupante de um automóvel [carro] traumatizado em colisão com um veículo de transporte pesado ou um ônibus - passageiro traumatizado em um acidente não-de-trânsito</t>
  </si>
  <si>
    <t>V442</t>
  </si>
  <si>
    <t>Ocupante de um automóvel [carro] traumatizado em colisão com um veículo de transporte pesado ou um ônibus - pessoa viajando no exterior do veículo traumatizada em um acidente não-de-trânsito</t>
  </si>
  <si>
    <t>V443</t>
  </si>
  <si>
    <t>Ocupante de um automóvel [carro] traumatizado em colisão com um veículo de transporte pesado ou um ônibus - ocupante não especificado de um automóvel [carro] traumatizado em um acidente não-de-trânsito</t>
  </si>
  <si>
    <t>V444</t>
  </si>
  <si>
    <t>Ocupante de um automóvel [carro] traumatizado em colisão com um veículo de transporte pesado ou um ônibus - pessoa traumatizada ao subir ou descer do veículo</t>
  </si>
  <si>
    <t>V445</t>
  </si>
  <si>
    <t>Ocupante de um automóvel [carro] traumatizado em colisão com um veículo de transporte pesado ou um ônibus - condutor [motorista] traumatizado em um acidente de trânsito</t>
  </si>
  <si>
    <t>V446</t>
  </si>
  <si>
    <t>Ocupante de um automóvel [carro] traumatizado em colisão com um veículo de transporte pesado ou um ônibus - passageiro traumatizado em um acidente de trânsito</t>
  </si>
  <si>
    <t>V447</t>
  </si>
  <si>
    <t>Ocupante de um automóvel [carro] traumatizado em colisão com um veículo de transporte pesado ou um ônibus - pessoa viajando no exterior do veículo traumatizada em um acidente de trânsito</t>
  </si>
  <si>
    <t>V449</t>
  </si>
  <si>
    <t>Ocupante de um automóvel [carro] traumatizado em colisão com um veículo de transporte pesado ou um ônibus - ocupante não especificado de um automóvel [carro] traumatizado em um acidente de trânsito</t>
  </si>
  <si>
    <t>V450</t>
  </si>
  <si>
    <t>Ocupante de um automóvel [carro] traumatizado em colisão com um trem [comboio] ou um veículo ferroviário - condutor [motorista] traumatizado em um acidente não-de-trânsito</t>
  </si>
  <si>
    <t>V451</t>
  </si>
  <si>
    <t>Ocupante de um automóvel [carro] traumatizado em colisão com um trem [comboio] ou um veículo ferroviário - passageiro traumatizado em um acidente não-de-trânsito</t>
  </si>
  <si>
    <t>V452</t>
  </si>
  <si>
    <t>Ocupante de um automóvel [carro] traumatizado em colisão com um trem [comboio] ou um veículo ferroviário - pessoa viajando no exterior do veículo traumatizada em um acidente não-de-trânsito</t>
  </si>
  <si>
    <t>V453</t>
  </si>
  <si>
    <t>Ocupante de um automóvel [carro] traumatizado em colisão com um trem [comboio] ou um veículo ferroviário - ocupante não especificado de um automóvel [carro] traumatizado em um acidente não-de-trânsito</t>
  </si>
  <si>
    <t>V454</t>
  </si>
  <si>
    <t>Ocupante de um automóvel [carro] traumatizado em colisão com um trem [comboio] ou um veículo ferroviário - pessoa traumatizada ao subir ou descer do veículo</t>
  </si>
  <si>
    <t>V455</t>
  </si>
  <si>
    <t>Ocupante de um automóvel [carro] traumatizado em colisão com um trem [comboio] ou um veículo ferroviário - condutor [motorista] traumatizado em um acidente de trânsito</t>
  </si>
  <si>
    <t>V456</t>
  </si>
  <si>
    <t>Ocupante de um automóvel [carro] traumatizado em colisão com um trem [comboio] ou um veículo ferroviário - passageiro traumatizado em um acidente de trânsito</t>
  </si>
  <si>
    <t>V457</t>
  </si>
  <si>
    <t>Ocupante de um automóvel [carro] traumatizado em colisão com um trem [comboio] ou um veículo ferroviário - pessoa viajando no exterior do veículo traumatizada em um acidente de trânsito</t>
  </si>
  <si>
    <t>V459</t>
  </si>
  <si>
    <t>Ocupante de um automóvel [carro] traumatizado em colisão com um trem [comboio] ou um veículo ferroviário - ocupante não especificado de um automóvel [carro] traumatizado em um acidente de trânsito</t>
  </si>
  <si>
    <t>V460</t>
  </si>
  <si>
    <t>Ocupante de um automóvel [carro] traumatizado em colisão com outro veículo não-motorizado - condutor [motorista] traumatizado em um acidente não-de-trânsito</t>
  </si>
  <si>
    <t>V461</t>
  </si>
  <si>
    <t>Ocupante de um automóvel [carro] traumatizado em colisão com outro veículo não-motorizado - passageiro traumatizado em um acidente não-de-trânsito</t>
  </si>
  <si>
    <t>V462</t>
  </si>
  <si>
    <t>Ocupante de um automóvel [carro] traumatizado em colisão com outro veículo não-motorizado - pessoa viajando no exterior do veículo traumatizada em um acidente não-de-trânsito</t>
  </si>
  <si>
    <t>V463</t>
  </si>
  <si>
    <t>Ocupante de um automóvel [carro] traumatizado em colisão com outro veículo não-motorizado - ocupante não especificado de um automóvel [carro] traumatizado em um acidente não-de-trânsito</t>
  </si>
  <si>
    <t>V464</t>
  </si>
  <si>
    <t>Ocupante de um automóvel [carro] traumatizado em colisão com outro veículo não-motorizado - pessoa traumatizada ao subir ou descer do veículo</t>
  </si>
  <si>
    <t>V465</t>
  </si>
  <si>
    <t>Ocupante de um automóvel [carro] traumatizado em colisão com outro veículo não-motorizado - condutor [motorista] traumatizado em um acidente de trânsito</t>
  </si>
  <si>
    <t>V466</t>
  </si>
  <si>
    <t>Ocupante de um automóvel [carro] traumatizado em colisão com outro veículo não-motorizado - passageiro traumatizado em um acidente de trânsito</t>
  </si>
  <si>
    <t>V467</t>
  </si>
  <si>
    <t>Ocupante de um automóvel [carro] traumatizado em colisão com outro veículo não-motorizado - pessoa viajando no exterior do veículo traumatizada em um acidente de trânsito</t>
  </si>
  <si>
    <t>V469</t>
  </si>
  <si>
    <t>Ocupante de um automóvel [carro] traumatizado em colisão com outro veículo não-motorizado - ocupante não especificado de um automóvel [carro] traumatizado em um acidente de trânsito</t>
  </si>
  <si>
    <t>V470</t>
  </si>
  <si>
    <t>Ocupante de um automóvel [carro] traumatizado em colisão com um objeto fixo ou parado - condutor [motorista] traumatizado em um acidente não-de-trânsito</t>
  </si>
  <si>
    <t>V471</t>
  </si>
  <si>
    <t>Ocupante de um automóvel [carro] traumatizado em colisão com um objeto fixo ou parado - passageiro traumatizado em um acidente não-de-trânsito</t>
  </si>
  <si>
    <t>V472</t>
  </si>
  <si>
    <t>Ocupante de um automóvel [carro] traumatizado em colisão com um objeto fixo ou parado - pessoa viajando no exterior do veículo traumatizada em um acidente não-de-trânsito</t>
  </si>
  <si>
    <t>V473</t>
  </si>
  <si>
    <t>Ocupante de um automóvel [carro] traumatizado em colisão com um objeto fixo ou parado - ocupante não especificado de um automóvel [carro] traumatizado em um acidente não-de-trânsito</t>
  </si>
  <si>
    <t>V474</t>
  </si>
  <si>
    <t>Ocupante de um automóvel [carro] traumatizado em colisão com um objeto fixo ou parado - pessoa traumatizada ao subir ou descer do veículo</t>
  </si>
  <si>
    <t>V475</t>
  </si>
  <si>
    <t>Ocupante de um automóvel [carro] traumatizado em colisão com um objeto fixo ou parado - condutor [motorista] traumatizado em um acidente de trânsito</t>
  </si>
  <si>
    <t>V476</t>
  </si>
  <si>
    <t>Ocupante de um automóvel [carro] traumatizado em colisão com um objeto fixo ou parado - passageiro traumatizado em um acidente de trânsito</t>
  </si>
  <si>
    <t>V477</t>
  </si>
  <si>
    <t>Ocupante de um automóvel [carro] traumatizado em colisão com um objeto fixo ou parado - pessoa viajando no exterior do veículo traumatizada em um acidente de trânsito</t>
  </si>
  <si>
    <t>V479</t>
  </si>
  <si>
    <t>Ocupante de um automóvel [carro] traumatizado em colisão com um objeto fixo ou parado - ocupante não especificado de um automóvel [carro] traumatizado em um acidente de trânsito</t>
  </si>
  <si>
    <t>V480</t>
  </si>
  <si>
    <t>Ocupante de um automóvel [carro] traumatizado em um acidente de transporte sem colisão - condutor [motorista] traumatizado em um acidente não-de-trânsito</t>
  </si>
  <si>
    <t>V481</t>
  </si>
  <si>
    <t>Ocupante de um automóvel [carro] traumatizado em um acidente de transporte sem colisão - passageiro traumatizado em um acidente não-de-trânsito</t>
  </si>
  <si>
    <t>V482</t>
  </si>
  <si>
    <t>Ocupante de um automóvel [carro] traumatizado em um acidente de transporte sem colisão - pessoa viajando no exterior do veículo traumatizada em um acidente não-de-trânsito</t>
  </si>
  <si>
    <t>V483</t>
  </si>
  <si>
    <t>Ocupante de um automóvel [carro] traumatizado em um acidente de transporte sem colisão - ocupante não especificado de um automóvel [carro] traumatizado em um acidente não-de-trânsito</t>
  </si>
  <si>
    <t>V484</t>
  </si>
  <si>
    <t>Ocupante de um automóvel [carro] traumatizado em um acidente de transporte sem colisão - pessoa traumatizada ao subir ou descer do veículo</t>
  </si>
  <si>
    <t>V485</t>
  </si>
  <si>
    <t>Ocupante de um automóvel [carro] traumatizado em um acidente de transporte sem colisão - condutor [motorista] traumatizado em um acidente de trânsito</t>
  </si>
  <si>
    <t>V486</t>
  </si>
  <si>
    <t>Ocupante de um automóvel [carro] traumatizado em um acidente de transporte sem colisão - passageiro traumatizado em um acidente de trânsito</t>
  </si>
  <si>
    <t>V487</t>
  </si>
  <si>
    <t>Ocupante de um automóvel [carro] traumatizado em um acidente de transporte sem colisão - pessoa viajando no exterior do veículo traumatizada em um acidente de trânsito</t>
  </si>
  <si>
    <t>V489</t>
  </si>
  <si>
    <t>Ocupante de um automóvel [carro] traumatizado em um acidente de transporte sem colisão - ocupante não especificado de um automóvel [carro] traumatizado em um acidente de trânsito</t>
  </si>
  <si>
    <t>V490</t>
  </si>
  <si>
    <t>Condutor [motorista] traumatizado em colisão com outros veículos e com veículos não especificados, a motor em um acidente não-de-trânsito</t>
  </si>
  <si>
    <t>V492</t>
  </si>
  <si>
    <t>Ocupante não especificado de um automóvel [carro] traumatizado em colisão com outros veículos e com veículos não especificados, a motor, em um acidente não-de-trânsito</t>
  </si>
  <si>
    <t>V493</t>
  </si>
  <si>
    <t>Ocupante [qualquer] de um automóvel [carro] traumatizado em um acidente não especificado e não-de-trânsito</t>
  </si>
  <si>
    <t>V494</t>
  </si>
  <si>
    <t>Condutor [motorista] traumatizado em colisão com outros veículos e com veículos não especificados, a motor, em um acidente de trânsito</t>
  </si>
  <si>
    <t>V496</t>
  </si>
  <si>
    <t>Ocupante não especificado de um automóvel [carro] traumatizado em colisão com outros veículos e com veículos não especificados, a motor, em um acidente de trânsito</t>
  </si>
  <si>
    <t>V498</t>
  </si>
  <si>
    <t>Ocupante [qualquer] de um automóvel [carro] traumatizado em outros acidentes de transporte especificados</t>
  </si>
  <si>
    <t>V499</t>
  </si>
  <si>
    <t>Ocupante [qualquer] de um automóvel [carro], traumatizado em um acidente de trânsito não especificado</t>
  </si>
  <si>
    <t>V500</t>
  </si>
  <si>
    <t>Ocupante de uma caminhonete traumatizado em colisão com um pedestre ou um animal - condutor [motorista] traumatizado em um acidente não-de-trânsito</t>
  </si>
  <si>
    <t>V501</t>
  </si>
  <si>
    <t>Ocupante de uma caminhonete traumatizado em colisão com um pedestre ou um animal - passageiro traumatizado em um acidente não-de-trânsito</t>
  </si>
  <si>
    <t>V502</t>
  </si>
  <si>
    <t>Ocupante de uma caminhonete traumatizado em colisão com um pedestre ou um animal - pessoa viajando no exterior do veículo traumatizada em um acidente não-de-trânsito</t>
  </si>
  <si>
    <t>V503</t>
  </si>
  <si>
    <t>Ocupante de uma caminhonete traumatizado em colisão com um pedestre ou um animal - ocupante não especificado de uma caminhonete traumatizado em um acidente não-de-trânsito</t>
  </si>
  <si>
    <t>V504</t>
  </si>
  <si>
    <t>Ocupante de uma caminhonete traumatizado em colisão com um pedestre ou um animal - pessoa traumatizado ao subir ou descer do veículo</t>
  </si>
  <si>
    <t>V505</t>
  </si>
  <si>
    <t>Ocupante de uma caminhonete traumatizado em colisão com um pedestre ou um animal - condutor [motorista] traumatizado em um acidente de trânsito</t>
  </si>
  <si>
    <t>V506</t>
  </si>
  <si>
    <t>Ocupante de uma caminhonete traumatizado em colisão com um pedestre ou um animal - passageiro traumatizado em um acidente de trânsito</t>
  </si>
  <si>
    <t>V507</t>
  </si>
  <si>
    <t>Ocupante de uma caminhonete traumatizado em colisão com um pedestre ou um animal - pessoa viajando no exterior do veículo traumatizada em um acidente de trânsito</t>
  </si>
  <si>
    <t>V509</t>
  </si>
  <si>
    <t>Ocupante de uma caminhonete traumatizado em colisão com um pedestre ou um animal - ocupante não especificado de uma caminhonete traumatizado em um acidente de trânsito</t>
  </si>
  <si>
    <t>V510</t>
  </si>
  <si>
    <t>Ocupante de uma caminhonete traumatizado em colisão com um veículo a pedal - condutor [motorista] traumatizado em um acidente não-de-trânsito</t>
  </si>
  <si>
    <t>V511</t>
  </si>
  <si>
    <t>Ocupante de uma caminhonete traumatizado em colisão com um veículo a pedal - passageiro traumatizado em um acidente não-de-trânsito</t>
  </si>
  <si>
    <t>V512</t>
  </si>
  <si>
    <t>Ocupante de uma caminhonete traumatizado em colisão com um veículo a pedal - pessoa viajando no exterior do veículo traumatizada em um acidente não-de-trânsito</t>
  </si>
  <si>
    <t>V513</t>
  </si>
  <si>
    <t>Ocupante de uma caminhonete traumatizado em colisão com um veículo a pedal - ocupante não especificado de uma caminhonete traumatizado em um acidente não-de-trânsito</t>
  </si>
  <si>
    <t>V514</t>
  </si>
  <si>
    <t>Ocupante de uma caminhonete traumatizado em colisão com um veículo a pedal - pessoa traumatizado ao subir ou descer do veículo</t>
  </si>
  <si>
    <t>V515</t>
  </si>
  <si>
    <t>Ocupante de uma caminhonete traumatizado em colisão com um veículo a pedal - condutor [motorista] traumatizado em um acidente de trânsito</t>
  </si>
  <si>
    <t>V516</t>
  </si>
  <si>
    <t>Ocupante de uma caminhonete traumatizado em colisão com um veículo a pedal - passageiro traumatizado em um acidente de trânsito</t>
  </si>
  <si>
    <t>V517</t>
  </si>
  <si>
    <t>Ocupante de uma caminhonete traumatizado em colisão com um veículo a pedal - pessoa viajando no exterior do veículo traumatizada em um acidente de trânsito</t>
  </si>
  <si>
    <t>V519</t>
  </si>
  <si>
    <t>Ocupante de uma caminhonete traumatizado em colisão com um veículo a pedal - ocupante não especificado de uma caminhonete traumatizado em um acidente de trânsito</t>
  </si>
  <si>
    <t>V520</t>
  </si>
  <si>
    <t>Ocupante de uma caminhonete traumatizado em colisão com veículo a motor de duas ou três rodas - condutor [motorista] traumatizado em um acidente não-de-trânsito</t>
  </si>
  <si>
    <t>V521</t>
  </si>
  <si>
    <t>Ocupante de uma caminhonete traumatizado em colisão com veículo a motor de duas ou três rodas - passageiro traumatizado em um acidente não-de-trânsito</t>
  </si>
  <si>
    <t>V522</t>
  </si>
  <si>
    <t>Ocupante de uma caminhonete traumatizado em colisão com veículo a motor de duas ou três rodas - pessoa viajando no exterior do veículo traumatizada em um acidente não-de-trânsito</t>
  </si>
  <si>
    <t>V523</t>
  </si>
  <si>
    <t>Ocupante de uma caminhonete traumatizado em colisão com veículo a motor de duas ou três rodas - ocupante não especificado de uma caminhonete traumatizado em um acidente não-de-trânsito</t>
  </si>
  <si>
    <t>V524</t>
  </si>
  <si>
    <t>Ocupante de uma caminhonete traumatizado em colisão com veículo a motor de duas ou três rodas - pessoa traumatizado ao subir ou descer do veículo</t>
  </si>
  <si>
    <t>V525</t>
  </si>
  <si>
    <t>Ocupante de uma caminhonete traumatizado em colisão com veículo a motor de duas ou três rodas - condutor [motorista] traumatizado em um acidente de trânsito</t>
  </si>
  <si>
    <t>V526</t>
  </si>
  <si>
    <t>Ocupante de uma caminhonete traumatizado em colisão com veículo a motor de duas ou três rodas - passageiro traumatizado em um acidente de trânsito</t>
  </si>
  <si>
    <t>V527</t>
  </si>
  <si>
    <t>Ocupante de uma caminhonete traumatizado em colisão com veículo a motor de duas ou três rodas - pessoa viajando no exterior do veículo traumatizada em um acidente de trânsito</t>
  </si>
  <si>
    <t>V529</t>
  </si>
  <si>
    <t>Ocupante de uma caminhonete traumatizado em colisão com veículo a motor de duas ou três rodas - ocupante não especificado de uma caminhonete traumatizado em um acidente de trânsito</t>
  </si>
  <si>
    <t>V530</t>
  </si>
  <si>
    <t>Ocupante de uma caminhonete traumatizado em colisão com um automóvel [carro] ou uma caminhonete - condutor [motorista] traumatizado em um acidente não-de-trânsito</t>
  </si>
  <si>
    <t>V531</t>
  </si>
  <si>
    <t>Ocupante de uma caminhonete traumatizado em colisão com um automóvel [carro] ou uma caminhonete - passageiro traumatizado em um acidente não-de-trânsito</t>
  </si>
  <si>
    <t>V532</t>
  </si>
  <si>
    <t>Ocupante de uma caminhonete traumatizado em colisão com um automóvel [carro] ou uma caminhonete - pessoa viajando no exterior do veículo traumatizada em um acidente não-de-trânsito</t>
  </si>
  <si>
    <t>V533</t>
  </si>
  <si>
    <t>Ocupante de uma caminhonete traumatizado em colisão com um automóvel [carro] ou uma caminhonete - ocupante não especificado de uma caminhonete traumatizado em um acidente não-de-trânsito</t>
  </si>
  <si>
    <t>V534</t>
  </si>
  <si>
    <t>Ocupante de uma caminhonete traumatizado em colisão com um automóvel [carro] ou uma caminhonete - pessoa traumatizado ao subir ou descer do veículo</t>
  </si>
  <si>
    <t>V535</t>
  </si>
  <si>
    <t>Ocupante de uma caminhonete traumatizado em colisão com um automóvel [carro] ou uma caminhonete - condutor [motorista] traumatizado em um acidente de trânsito</t>
  </si>
  <si>
    <t>V536</t>
  </si>
  <si>
    <t>Ocupante de uma caminhonete traumatizado em colisão com um automóvel [carro] ou uma caminhonete - passageiro traumatizado em um acidente de trânsito</t>
  </si>
  <si>
    <t>V537</t>
  </si>
  <si>
    <t>Ocupante de uma caminhonete traumatizado em colisão com um automóvel [carro] ou uma caminhonete - pessoa viajando no exterior do veículo traumatizada em um acidente de trânsito</t>
  </si>
  <si>
    <t>V539</t>
  </si>
  <si>
    <t>Ocupante de uma caminhonete traumatizado em colisão com um automóvel [carro] ou uma caminhonete - ocupante não especificado de uma caminhonete traumatizado em um acidente de trânsito</t>
  </si>
  <si>
    <t>V540</t>
  </si>
  <si>
    <t>Ocupante de uma caminhonete traumatizado em colisão com um veículo de transporte pesado ou um ônibus - condutor [motorista] traumatizado em um acidente não-de-trânsito</t>
  </si>
  <si>
    <t>V541</t>
  </si>
  <si>
    <t>Ocupante de uma caminhonete traumatizado em colisão com um veículo de transporte pesado ou um ônibus - passageiro traumatizado em um acidente não-de-trânsito</t>
  </si>
  <si>
    <t>V542</t>
  </si>
  <si>
    <t>Ocupante de uma caminhonete traumatizado em colisão com um veículo de transporte pesado ou um ônibus - pessoa viajando no exterior do veículo traumatizada em um acidente não-de-trânsito</t>
  </si>
  <si>
    <t>V543</t>
  </si>
  <si>
    <t>Ocupante de uma caminhonete traumatizado em colisão com um veículo de transporte pesado ou um ônibus - ocupante não especificado de uma caminhonete traumatizado em um acidente não-de-trânsito</t>
  </si>
  <si>
    <t>V544</t>
  </si>
  <si>
    <t>Ocupante de uma caminhonete traumatizado em colisão com um veículo de transporte pesado ou um ônibus - pessoa traumatizado ao subir ou descer do veículo</t>
  </si>
  <si>
    <t>V545</t>
  </si>
  <si>
    <t>Ocupante de uma caminhonete traumatizado em colisão com um veículo de transporte pesado ou um ônibus - condutor [motorista] traumatizado em um acidente de trânsito</t>
  </si>
  <si>
    <t>V546</t>
  </si>
  <si>
    <t>Ocupante de uma caminhonete traumatizado em colisão com um veículo de transporte pesado ou um ônibus - passageiro traumatizado em um acidente de trânsito</t>
  </si>
  <si>
    <t>V547</t>
  </si>
  <si>
    <t>Ocupante de uma caminhonete traumatizado em colisão com um veículo de transporte pesado ou um ônibus - pessoa viajando no exterior do veículo traumatizada em um acidente de trânsito</t>
  </si>
  <si>
    <t>V549</t>
  </si>
  <si>
    <t>Ocupante de uma caminhonete traumatizado em colisão com um veículo de transporte pesado ou um ônibus - ocupante não especificado de uma caminhonete traumatizado em um acidente de trânsito</t>
  </si>
  <si>
    <t>V550</t>
  </si>
  <si>
    <t>Ocupante de uma caminhonete traumatizado em colisão com um trem [comboio] ou veículo ferroviário - condutor [motorista] traumatizado em um acidente não-de-trânsito</t>
  </si>
  <si>
    <t>V551</t>
  </si>
  <si>
    <t>Ocupante de uma caminhonete traumatizado em colisão com um trem [comboio] ou veículo ferroviário - passageiro traumatizado em um acidente não-de-trânsito</t>
  </si>
  <si>
    <t>V552</t>
  </si>
  <si>
    <t>Ocupante de uma caminhonete traumatizado em colisão com um trem [comboio] ou veículo ferroviário - pessoa viajando no exterior do veículo traumatizada em um acidente não-de-trânsito</t>
  </si>
  <si>
    <t>V553</t>
  </si>
  <si>
    <t>Ocupante de uma caminhonete traumatizado em colisão com um trem [comboio] ou veículo ferroviário - ocupante não especificado de uma caminhonete traumatizado em um acidente não-de-trânsito</t>
  </si>
  <si>
    <t>V554</t>
  </si>
  <si>
    <t>Ocupante de uma caminhonete traumatizado em colisão com um trem [comboio] ou veículo ferroviário - pessoa traumatizado ao subir ou descer do veículo</t>
  </si>
  <si>
    <t>V555</t>
  </si>
  <si>
    <t>Ocupante de uma caminhonete traumatizado em colisão com um trem [comboio] ou veículo ferroviário - condutor [motorista] traumatizado em um acidente de trânsito</t>
  </si>
  <si>
    <t>V556</t>
  </si>
  <si>
    <t>Ocupante de uma caminhonete traumatizado em colisão com um trem [comboio] ou veículo ferroviário - passageiro traumatizado em um acidente de trânsito</t>
  </si>
  <si>
    <t>V557</t>
  </si>
  <si>
    <t>Ocupante de uma caminhonete traumatizado em colisão com um trem [comboio] ou veículo ferroviário - pessoa viajando no exterior do veículo traumatizada em um acidente de trânsito</t>
  </si>
  <si>
    <t>V559</t>
  </si>
  <si>
    <t>Ocupante de uma caminhonete traumatizado em colisão com um trem [comboio] ou veículo ferroviário - ocupante não especificado de uma caminhonete traumatizado em um acidente de trânsito</t>
  </si>
  <si>
    <t>V560</t>
  </si>
  <si>
    <t>Ocupante de uma caminhonete traumatizado em colisão com outro veículo não-motorizado - condutor [motorista] traumatizado em um acidente não-de-trânsito</t>
  </si>
  <si>
    <t>V561</t>
  </si>
  <si>
    <t>Ocupante de uma caminhonete traumatizado em colisão com outro veículo não-motorizado - passageiro traumatizado em um acidente não-de-trânsito</t>
  </si>
  <si>
    <t>V562</t>
  </si>
  <si>
    <t>Ocupante de uma caminhonete traumatizado em colisão com outro veículo não-motorizado - pessoa viajando no exterior do veículo traumatizada em um acidente não-de-trânsito</t>
  </si>
  <si>
    <t>V563</t>
  </si>
  <si>
    <t>Ocupante de uma caminhonete traumatizado em colisão com outro veículo não-motorizado - ocupante não especificado de uma caminhonete traumatizado em um acidente não-de-trânsito</t>
  </si>
  <si>
    <t>V564</t>
  </si>
  <si>
    <t>Ocupante de uma caminhonete traumatizado em colisão com outro veículo não-motorizado - pessoa traumatizado ao subir ou descer do veículo</t>
  </si>
  <si>
    <t>V565</t>
  </si>
  <si>
    <t>Ocupante de uma caminhonete traumatizado em colisão com outro veículo não-motorizado - condutor [motorista] traumatizado em um acidente de trânsito</t>
  </si>
  <si>
    <t>V566</t>
  </si>
  <si>
    <t>Ocupante de uma caminhonete traumatizado em colisão com outro veículo não-motorizado - passageiro traumatizado em um acidente de trânsito</t>
  </si>
  <si>
    <t>V567</t>
  </si>
  <si>
    <t>Ocupante de uma caminhonete traumatizado em colisão com outro veículo não-motorizado - pessoa viajando no exterior do veículo traumatizada em um acidente de trânsito</t>
  </si>
  <si>
    <t>V569</t>
  </si>
  <si>
    <t>Ocupante de uma caminhonete traumatizado em colisão com outro veículo não-motorizado - ocupante não especificado de uma caminhonete traumatizado em um acidente de trânsito</t>
  </si>
  <si>
    <t>V570</t>
  </si>
  <si>
    <t>Ocupante de uma caminhonete traumatizado em colisão com um objeto fixo ou parado - condutor [motorista] traumatizado em um acidente não-de-trânsito</t>
  </si>
  <si>
    <t>V571</t>
  </si>
  <si>
    <t>Ocupante de uma caminhonete traumatizado em colisão com um objeto fixo ou parado - passageiro traumatizado em um acidente não-de-trânsito</t>
  </si>
  <si>
    <t>V572</t>
  </si>
  <si>
    <t>Ocupante de uma caminhonete traumatizado em colisão com um objeto fixo ou parado - pessoa viajando no exterior do veículo traumatizada em um acidente não-de-trânsito</t>
  </si>
  <si>
    <t>V573</t>
  </si>
  <si>
    <t>Ocupante de uma caminhonete traumatizado em colisão com um objeto fixo ou parado - ocupante não especificado de uma caminhonete traumatizado em um acidente não-de-trânsito</t>
  </si>
  <si>
    <t>V574</t>
  </si>
  <si>
    <t>Ocupante de uma caminhonete traumatizado em colisão com um objeto fixo ou parado - pessoa traumatizado ao subir ou descer do veículo</t>
  </si>
  <si>
    <t>V575</t>
  </si>
  <si>
    <t>Ocupante de uma caminhonete traumatizado em colisão com um objeto fixo ou parado - condutor [motorista] traumatizado em um acidente de trânsito</t>
  </si>
  <si>
    <t>V576</t>
  </si>
  <si>
    <t>Ocupante de uma caminhonete traumatizado em colisão com um objeto fixo ou parado - passageiro traumatizado em um acidente de trânsito</t>
  </si>
  <si>
    <t>V577</t>
  </si>
  <si>
    <t>Ocupante de uma caminhonete traumatizado em colisão com um objeto fixo ou parado - pessoa viajando no exterior do veículo traumatizada em um acidente de trânsito</t>
  </si>
  <si>
    <t>V579</t>
  </si>
  <si>
    <t>Ocupante de uma caminhonete traumatizado em colisão com um objeto fixo ou parado - ocupante não especificado de uma caminhonete traumatizado em um acidente de trânsito</t>
  </si>
  <si>
    <t>V580</t>
  </si>
  <si>
    <t>Ocupante de uma caminhonete traumatizado em um acidente de transporte sem colisão - condutor [motorista] traumatizado em um acidente não-de-trânsito</t>
  </si>
  <si>
    <t>V581</t>
  </si>
  <si>
    <t>Ocupante de uma caminhonete traumatizado em um acidente de transporte sem colisão - passageiro traumatizado em um acidente não-de-trânsito</t>
  </si>
  <si>
    <t>V582</t>
  </si>
  <si>
    <t>Ocupante de uma caminhonete traumatizado em um acidente de transporte sem colisão - pessoa viajando no exterior do veículo traumatizada em um acidente não-de-trânsito</t>
  </si>
  <si>
    <t>V583</t>
  </si>
  <si>
    <t>Ocupante de uma caminhonete traumatizado em um acidente de transporte sem colisão - ocupante não especificado de uma caminhonete traumatizado em um acidente não-de-trânsito</t>
  </si>
  <si>
    <t>V584</t>
  </si>
  <si>
    <t>Ocupante de uma caminhonete traumatizado em um acidente de transporte sem colisão - pessoa traumatizado ao subir ou descer do veículo</t>
  </si>
  <si>
    <t>V585</t>
  </si>
  <si>
    <t>Ocupante de uma caminhonete traumatizado em um acidente de transporte sem colisão - condutor [motorista] traumatizado em um acidente de trânsito</t>
  </si>
  <si>
    <t>V586</t>
  </si>
  <si>
    <t>Ocupante de uma caminhonete traumatizado em um acidente de transporte sem colisão - passageiro traumatizado em um acidente de trânsito</t>
  </si>
  <si>
    <t>V587</t>
  </si>
  <si>
    <t>Ocupante de uma caminhonete traumatizado em um acidente de transporte sem colisão - pessoa viajando no exterior do veículo traumatizada em um acidente de trânsito</t>
  </si>
  <si>
    <t>V589</t>
  </si>
  <si>
    <t>Ocupante de uma caminhonete traumatizado em um acidente de transporte sem colisão - ocupante não especificado de uma caminhonete traumatizado em um acidente de trânsito</t>
  </si>
  <si>
    <t>V590</t>
  </si>
  <si>
    <t>Condutor [motorista] traumatizado em colisão com outros veículos e com veículos não especificados, a motor, em um acidente não-de-trânsito</t>
  </si>
  <si>
    <t>V592</t>
  </si>
  <si>
    <t>Ocupante não especificado de uma caminhonete traumatizado em colisão com outros veículos e com veículos não especificados, a motor, em um acidente não-de-trânsito</t>
  </si>
  <si>
    <t>V593</t>
  </si>
  <si>
    <t>Ocupante [qualquer] de uma caminhonete traumatizado em um acidente não especificado e não-de-trânsito</t>
  </si>
  <si>
    <t>V595</t>
  </si>
  <si>
    <t>Passageiro de uma caminhonete traumatizado em colisão com outros veículos e com veículos não especificados, a motor, em um acidente de trânsito</t>
  </si>
  <si>
    <t>V596</t>
  </si>
  <si>
    <t>Ocupante não especificado de uma caminhonete traumatizado em colisão com outros veículos e com veículos não especificados, a motor, em um acidente de trânsito</t>
  </si>
  <si>
    <t>V598</t>
  </si>
  <si>
    <t>Ocupante [qualquer] de uma caminhonete traumatizado em outros acidentes de transporte especificados</t>
  </si>
  <si>
    <t>V599</t>
  </si>
  <si>
    <t>Ocupante [qualquer] de uma caminhonete traumatizado em um acidente de trânsito não especificado</t>
  </si>
  <si>
    <t>V600</t>
  </si>
  <si>
    <t>Ocupante de um veículo de transporte pesado traumatizado em colisão com um pedestre ou um animal - condutor [motorista] traumatizado em um acidente não-de-trânsito</t>
  </si>
  <si>
    <t>V601</t>
  </si>
  <si>
    <t>Ocupante de um veículo de transporte pesado traumatizado em colisão com um pedestre ou um animal - passageiro traumatizado em um acidente não-de-trânsito</t>
  </si>
  <si>
    <t>V602</t>
  </si>
  <si>
    <t>Ocupante de um veículo de transporte pesado traumatizado em colisão com um pedestre ou um animal - pessoa viajando no exterior do veículo traumatizada em um acidente não-de-trânsito</t>
  </si>
  <si>
    <t>V603</t>
  </si>
  <si>
    <t>Ocupante de um veículo de transporte pesado traumatizado em colisão com um pedestre ou um animal - ocupante não especificado de um veículo de transporte pesado traumatizado em um acidente não-de-trânsito</t>
  </si>
  <si>
    <t>V604</t>
  </si>
  <si>
    <t>Ocupante de um veículo de transporte pesado traumatizado em colisão com um pedestre ou um animal - pessoa traumatizado ao subir ou descer do veículo</t>
  </si>
  <si>
    <t>V605</t>
  </si>
  <si>
    <t>Ocupante de um veículo de transporte pesado traumatizado em colisão com um pedestre ou um animal - condutor [motorista] traumatizado em um acidente de trânsito</t>
  </si>
  <si>
    <t>V606</t>
  </si>
  <si>
    <t>Ocupante de um veículo de transporte pesado traumatizado em colisão com um pedestre ou um animal - passageiro traumatizado em um acidente de trânsito</t>
  </si>
  <si>
    <t>V607</t>
  </si>
  <si>
    <t>Ocupante de um veículo de transporte pesado traumatizado em colisão com um pedestre ou um animal - pessoa viajando no exterior do veículo traumatizada em um acidente de trânsito</t>
  </si>
  <si>
    <t>V609</t>
  </si>
  <si>
    <t>Ocupante de um veículo de transporte pesado traumatizado em colisão com um pedestre ou um animal - ocupante não especificado de um veículo de transporte pesado traumatizado em um acidente de trânsito</t>
  </si>
  <si>
    <t>V610</t>
  </si>
  <si>
    <t>Ocupante de um veículo de transporte pesado traumatizado em colisão com um veículo a pedal - condutor [motorista] traumatizado em um acidente não-de-trânsito</t>
  </si>
  <si>
    <t>V611</t>
  </si>
  <si>
    <t>Ocupante de um veículo de transporte pesado traumatizado em colisão com um veículo a pedal - passageiro traumatizado em um acidente não-de-trânsito</t>
  </si>
  <si>
    <t>V612</t>
  </si>
  <si>
    <t>Ocupante de um veículo de transporte pesado traumatizado em colisão com um veículo a pedal - pessoa viajando no exterior do veículo traumatizada em um acidente não-de-trânsito</t>
  </si>
  <si>
    <t>V613</t>
  </si>
  <si>
    <t>Ocupante de um veículo de transporte pesado traumatizado em colisão com um veículo a pedal - ocupante não especificado de um veículo de transporte pesado traumatizado em um acidente não-de-trânsito</t>
  </si>
  <si>
    <t>V614</t>
  </si>
  <si>
    <t>Ocupante de um veículo de transporte pesado traumatizado em colisão com um veículo a pedal - pessoa traumatizado ao subir ou descer do veículo</t>
  </si>
  <si>
    <t>V615</t>
  </si>
  <si>
    <t>Ocupante de um veículo de transporte pesado traumatizado em colisão com um veículo a pedal - condutor [motorista] traumatizado em um acidente de trânsito</t>
  </si>
  <si>
    <t>V616</t>
  </si>
  <si>
    <t>Ocupante de um veículo de transporte pesado traumatizado em colisão com um veículo a pedal - passageiro traumatizado em um acidente de trânsito</t>
  </si>
  <si>
    <t>V617</t>
  </si>
  <si>
    <t>Ocupante de um veículo de transporte pesado traumatizado em colisão com um veículo a pedal - pessoa viajando no exterior do veículo traumatizada em um acidente de trânsito</t>
  </si>
  <si>
    <t>V619</t>
  </si>
  <si>
    <t>Ocupante de um veículo de transporte pesado traumatizado em colisão com um veículo a pedal - ocupante não especificado de um veículo de transporte pesado traumatizado em um acidente de trânsito</t>
  </si>
  <si>
    <t>V620</t>
  </si>
  <si>
    <t>Ocupante de um veículo de transporte pesado traumatizado em colisão com um veículo a motor de duas ou três rodas - condutor [motorista] traumatizado em um acidente não-de-trânsito</t>
  </si>
  <si>
    <t>V621</t>
  </si>
  <si>
    <t>Ocupante de um veículo de transporte pesado traumatizado em colisão com um veículo a motor de duas ou três rodas - passageiro traumatizado em um acidente não-de-trânsito</t>
  </si>
  <si>
    <t>V622</t>
  </si>
  <si>
    <t>Ocupante de um veículo de transporte pesado traumatizado em colisão com um veículo a motor de duas ou três rodas - pessoa viajando no exterior do veículo traumatizada em um acidente não-de-trânsito</t>
  </si>
  <si>
    <t>V623</t>
  </si>
  <si>
    <t>Ocupante de um veículo de transporte pesado traumatizado em colisão com um veículo a motor de duas ou três rodas - ocupante não especificado de um veículo de transporte pesado traumatizado em um acidente não-de-trânsito</t>
  </si>
  <si>
    <t>V624</t>
  </si>
  <si>
    <t>Ocupante de um veículo de transporte pesado traumatizado em colisão com um veículo a motor de duas ou três rodas - pessoa traumatizado ao subir ou descer do veículo</t>
  </si>
  <si>
    <t>V625</t>
  </si>
  <si>
    <t>Ocupante de um veículo de transporte pesado traumatizado em colisão com um veículo a motor de duas ou três rodas - condutor [motorista] traumatizado em um acidente de trânsito</t>
  </si>
  <si>
    <t>V626</t>
  </si>
  <si>
    <t>Ocupante de um veículo de transporte pesado traumatizado em colisão com um veículo a motor de duas ou três rodas - passageiro traumatizado em um acidente de trânsito</t>
  </si>
  <si>
    <t>V627</t>
  </si>
  <si>
    <t>Ocupante de um veículo de transporte pesado traumatizado em colisão com um veículo a motor de duas ou três rodas - pessoa viajando no exterior do veículo traumatizada em um acidente de trânsito</t>
  </si>
  <si>
    <t>V629</t>
  </si>
  <si>
    <t>Ocupante de um veículo de transporte pesado traumatizado em colisão com um veículo a motor de duas ou três rodas - ocupante não especificado de um veículo de transporte pesado traumatizado em um acidente de trânsito</t>
  </si>
  <si>
    <t>V630</t>
  </si>
  <si>
    <t>Ocupante de um veículo de transporte pesado traumatizado em colisão com um automóvel [carro] ou uma caminhonete - condutor [motorista] traumatizado em um acidente não-de-trânsito</t>
  </si>
  <si>
    <t>V631</t>
  </si>
  <si>
    <t>Ocupante de um veículo de transporte pesado traumatizado em colisão com um automóvel [carro] ou uma caminhonete - passageiro traumatizado em um acidente não-de-trânsito</t>
  </si>
  <si>
    <t>V632</t>
  </si>
  <si>
    <t>Ocupante de um veículo de transporte pesado traumatizado em colisão com um automóvel [carro] ou uma caminhonete - pessoa viajando no exterior do veículo traumatizada em um acidente não-de-trânsito</t>
  </si>
  <si>
    <t>V633</t>
  </si>
  <si>
    <t>Ocupante de um veículo de transporte pesado traumatizado em colisão com um automóvel [carro] ou uma caminhonete - ocupante não especificado de um veículo de transporte pesado traumatizado em um acidente não-de-trânsito</t>
  </si>
  <si>
    <t>V634</t>
  </si>
  <si>
    <t>Ocupante de um veículo de transporte pesado traumatizado em colisão com um automóvel [carro] ou uma caminhonete - pessoa traumatizado ao subir ou descer do veículo</t>
  </si>
  <si>
    <t>V635</t>
  </si>
  <si>
    <t>Ocupante de um veículo de transporte pesado traumatizado em colisão com um automóvel [carro] ou uma caminhonete - condutor [motorista] traumatizado em um acidente de trânsito</t>
  </si>
  <si>
    <t>V636</t>
  </si>
  <si>
    <t>Ocupante de um veículo de transporte pesado traumatizado em colisão com um automóvel [carro] ou uma caminhonete - passageiro traumatizado em um acidente de trânsito</t>
  </si>
  <si>
    <t>V637</t>
  </si>
  <si>
    <t>Ocupante de um veículo de transporte pesado traumatizado em colisão com um automóvel [carro] ou uma caminhonete - pessoa viajando no exterior do veículo traumatizada em um acidente de trânsito</t>
  </si>
  <si>
    <t>V639</t>
  </si>
  <si>
    <t>Ocupante de um veículo de transporte pesado traumatizado em colisão com um automóvel [carro] ou uma caminhonete - ocupante não especificado de um veículo de transporte pesado traumatizado em um acidente de trânsito</t>
  </si>
  <si>
    <t>V640</t>
  </si>
  <si>
    <t>Ocupante de um veículo de transporte pesado traumatizado em colisão com um outro veículo de transporte pesado ou um ônibus - condutor [motorista] traumatizado em um acidente não-de-trânsito</t>
  </si>
  <si>
    <t>V641</t>
  </si>
  <si>
    <t>Ocupante de um veículo de transporte pesado traumatizado em colisão com um outro veículo de transporte pesado ou um ônibus - passageiro traumatizado em um acidente não-de-trânsito</t>
  </si>
  <si>
    <t>V642</t>
  </si>
  <si>
    <t>Ocupante de um veículo de transporte pesado traumatizado em colisão com um outro veículo de transporte pesado ou um ônibus - pessoa viajando no exterior do veículo traumatizada em um acidente não-de-trânsito</t>
  </si>
  <si>
    <t>V643</t>
  </si>
  <si>
    <t>Ocupante de um veículo de transporte pesado traumatizado em colisão com um outro veículo de transporte pesado ou um ônibus - ocupante não especificado de um veículo de transporte pesado traumatizado em um acidente não-de-trânsito</t>
  </si>
  <si>
    <t>V644</t>
  </si>
  <si>
    <t>Ocupante de um veículo de transporte pesado traumatizado em colisão com um outro veículo de transporte pesado ou um ônibus - pessoa traumatizado ao subir ou descer do veículo</t>
  </si>
  <si>
    <t>V645</t>
  </si>
  <si>
    <t>Ocupante de um veículo de transporte pesado traumatizado em colisão com um outro veículo de transporte pesado ou um ônibus - condutor [motorista] traumatizado em um acidente de trânsito</t>
  </si>
  <si>
    <t>V646</t>
  </si>
  <si>
    <t>Ocupante de um veículo de transporte pesado traumatizado em colisão com um outro veículo de transporte pesado ou um ônibus - passageiro traumatizado em um acidente de trânsito</t>
  </si>
  <si>
    <t>V647</t>
  </si>
  <si>
    <t>Ocupante de um veículo de transporte pesado traumatizado em colisão com um outro veículo de transporte pesado ou um ônibus - pessoa viajando no exterior do veículo traumatizada em um acidente de trânsito</t>
  </si>
  <si>
    <t>V649</t>
  </si>
  <si>
    <t>Ocupante de um veículo de transporte pesado traumatizado em colisão com um outro veículo de transporte pesado ou um ônibus - ocupante não especificado de um veículo de transporte pesado traumatizado em um acidente de trânsito</t>
  </si>
  <si>
    <t>V650</t>
  </si>
  <si>
    <t>Ocupante de um veículo de transporte pesado traumatizado em colisão com um trem [comboio] ou um veículo ferroviário - condutor [motorista] traumatizado em um acidente não-de-trânsito</t>
  </si>
  <si>
    <t>V651</t>
  </si>
  <si>
    <t>Ocupante de um veículo de transporte pesado traumatizado em colisão com um trem [comboio] ou um veículo ferroviário - passageiro traumatizado em um acidente não-de-trânsito</t>
  </si>
  <si>
    <t>V652</t>
  </si>
  <si>
    <t>Ocupante de um veículo de transporte pesado traumatizado em colisão com um trem [comboio] ou um veículo ferroviário - pessoa viajando no exterior do veículo traumatizada em um acidente não-de-trânsito</t>
  </si>
  <si>
    <t>V653</t>
  </si>
  <si>
    <t>Ocupante de um veículo de transporte pesado traumatizado em colisão com um trem [comboio] ou um veículo ferroviário - ocupante não especificado de um veículo de transporte pesado traumatizado em um acidente não-de-trânsito</t>
  </si>
  <si>
    <t>V654</t>
  </si>
  <si>
    <t>Ocupante de um veículo de transporte pesado traumatizado em colisão com um trem [comboio] ou um veículo ferroviário - pessoa traumatizado ao subir ou descer do veículo</t>
  </si>
  <si>
    <t>V655</t>
  </si>
  <si>
    <t>Ocupante de um veículo de transporte pesado traumatizado em colisão com um trem [comboio] ou um veículo ferroviário - condutor [motorista] traumatizado em um acidente de trânsito</t>
  </si>
  <si>
    <t>V656</t>
  </si>
  <si>
    <t>Ocupante de um veículo de transporte pesado traumatizado em colisão com um trem [comboio] ou um veículo ferroviário - passageiro traumatizado em um acidente de trânsito</t>
  </si>
  <si>
    <t>V657</t>
  </si>
  <si>
    <t>Ocupante de um veículo de transporte pesado traumatizado em colisão com um trem [comboio] ou um veículo ferroviário - pessoa viajando no exterior do veículo traumatizada em um acidente de trânsito</t>
  </si>
  <si>
    <t>V659</t>
  </si>
  <si>
    <t>Ocupante de um veículo de transporte pesado traumatizado em colisão com um trem [comboio] ou um veículo ferroviário - ocupante não especificado de um veículo de transporte pesado traumatizado em um acidente de trânsito</t>
  </si>
  <si>
    <t>V660</t>
  </si>
  <si>
    <t>Ocupante de um veículo de transporte pesado traumatizado em colisão com um outro veículo não-motorizado - condutor [motorista] traumatizado em um acidente não-de-trânsito</t>
  </si>
  <si>
    <t>V661</t>
  </si>
  <si>
    <t>Ocupante de um veículo de transporte pesado traumatizado em colisão com um outro veículo não-motorizado - passageiro traumatizado em um acidente não-de-trânsito</t>
  </si>
  <si>
    <t>V662</t>
  </si>
  <si>
    <t>Ocupante de um veículo de transporte pesado traumatizado em colisão com um outro veículo não-motorizado - pessoa viajando no exterior do veículo traumatizada em um acidente não-de-trânsito</t>
  </si>
  <si>
    <t>V663</t>
  </si>
  <si>
    <t>Ocupante de um veículo de transporte pesado traumatizado em colisão com um outro veículo não-motorizado - ocupante não especificado de um veículo de transporte pesado traumatizado em um acidente não-de-trânsito</t>
  </si>
  <si>
    <t>V664</t>
  </si>
  <si>
    <t>Ocupante de um veículo de transporte pesado traumatizado em colisão com um outro veículo não-motorizado - pessoa traumatizado ao subir ou descer do veículo</t>
  </si>
  <si>
    <t>V665</t>
  </si>
  <si>
    <t>Ocupante de um veículo de transporte pesado traumatizado em colisão com um outro veículo não-motorizado - condutor [motorista] traumatizado em um acidente de trânsito</t>
  </si>
  <si>
    <t>V666</t>
  </si>
  <si>
    <t>Ocupante de um veículo de transporte pesado traumatizado em colisão com um outro veículo não-motorizado - passageiro traumatizado em um acidente de trânsito</t>
  </si>
  <si>
    <t>V667</t>
  </si>
  <si>
    <t>Ocupante de um veículo de transporte pesado traumatizado em colisão com um outro veículo não-motorizado - pessoa viajando no exterior do veículo traumatizada em um acidente de trânsito</t>
  </si>
  <si>
    <t>V669</t>
  </si>
  <si>
    <t>Ocupante de um veículo de transporte pesado traumatizado em colisão com um outro veículo não-motorizado - ocupante não especificado de um veículo de transporte pesado traumatizado em um acidente de trânsito</t>
  </si>
  <si>
    <t>V670</t>
  </si>
  <si>
    <t>Ocupante de um veículo de transporte pesado traumatizado em colisão com um objeto fixo ou parado - condutor [motorista] traumatizado em um acidente não-de-trânsito</t>
  </si>
  <si>
    <t>V671</t>
  </si>
  <si>
    <t>Ocupante de um veículo de transporte pesado traumatizado em colisão com um objeto fixo ou parado - passageiro traumatizado em um acidente não-de-trânsito</t>
  </si>
  <si>
    <t>V672</t>
  </si>
  <si>
    <t>Ocupante de um veículo de transporte pesado traumatizado em colisão com um objeto fixo ou parado - pessoa viajando no exterior do veículo traumatizada em um acidente não-de-trânsito</t>
  </si>
  <si>
    <t>V673</t>
  </si>
  <si>
    <t>Ocupante de um veículo de transporte pesado traumatizado em colisão com um objeto fixo ou parado - ocupante não especificado de um veículo de transporte pesado traumatizado em um acidente não-de-trânsito</t>
  </si>
  <si>
    <t>V674</t>
  </si>
  <si>
    <t>Ocupante de um veículo de transporte pesado traumatizado em colisão com um objeto fixo ou parado - pessoa traumatizado ao subir ou descer do veículo</t>
  </si>
  <si>
    <t>V675</t>
  </si>
  <si>
    <t>Ocupante de um veículo de transporte pesado traumatizado em colisão com um objeto fixo ou parado - condutor [motorista] traumatizado em um acidente de trânsito</t>
  </si>
  <si>
    <t>V676</t>
  </si>
  <si>
    <t>Ocupante de um veículo de transporte pesado traumatizado em colisão com um objeto fixo ou parado - passageiro traumatizado em um acidente de trânsito</t>
  </si>
  <si>
    <t>V677</t>
  </si>
  <si>
    <t>Ocupante de um veículo de transporte pesado traumatizado em colisão com um objeto fixo ou parado - pessoa viajando no exterior do veículo traumatizada em um acidente de trânsito</t>
  </si>
  <si>
    <t>V679</t>
  </si>
  <si>
    <t>Ocupante de um veículo de transporte pesado traumatizado em colisão com um objeto fixo ou parado - ocupante não especificado de um veículo de transporte pesado traumatizado em um acidente de trânsito</t>
  </si>
  <si>
    <t>V680</t>
  </si>
  <si>
    <t>Ocupante de um veículo de transporte pesado traumatizado em um acidente de transporte sem colisão - condutor [motorista] traumatizado em um acidente não-de-trânsito</t>
  </si>
  <si>
    <t>V681</t>
  </si>
  <si>
    <t>Ocupante de um veículo de transporte pesado traumatizado em um acidente de transporte sem colisão - passageiro traumatizado em um acidente não-de-trânsito</t>
  </si>
  <si>
    <t>V682</t>
  </si>
  <si>
    <t>Ocupante de um veículo de transporte pesado traumatizado em um acidente de transporte sem colisão - pessoa viajando no exterior do veículo traumatizada em um acidente não-de-trânsito</t>
  </si>
  <si>
    <t>V683</t>
  </si>
  <si>
    <t>Ocupante de um veículo de transporte pesado traumatizado em um acidente de transporte sem colisão - ocupante não especificado de um veículo de transporte pesado traumatizado em um acidente não-de-trânsito</t>
  </si>
  <si>
    <t>V684</t>
  </si>
  <si>
    <t>Ocupante de um veículo de transporte pesado traumatizado em um acidente de transporte sem colisão - pessoa traumatizado ao subir ou descer do veículo</t>
  </si>
  <si>
    <t>V685</t>
  </si>
  <si>
    <t>Ocupante de um veículo de transporte pesado traumatizado em um acidente de transporte sem colisão - condutor [motorista] traumatizado em um acidente de trânsito</t>
  </si>
  <si>
    <t>V686</t>
  </si>
  <si>
    <t>Ocupante de um veículo de transporte pesado traumatizado em um acidente de transporte sem colisão - passageiro traumatizado em um acidente de trânsito</t>
  </si>
  <si>
    <t>V687</t>
  </si>
  <si>
    <t>Ocupante de um veículo de transporte pesado traumatizado em um acidente de transporte sem colisão - pessoa viajando no exterior do veículo traumatizada em um acidente de trânsito</t>
  </si>
  <si>
    <t>V689</t>
  </si>
  <si>
    <t>Ocupante de um veículo de transporte pesado traumatizado em um acidente de transporte sem colisão - ocupante não especificado de um veículo de transporte pesado traumatizado em um acidente de trânsito</t>
  </si>
  <si>
    <t>V692</t>
  </si>
  <si>
    <t>Ocupante não especificado de um veículo de transporte pesado traumatizado em colisão com outros veículos e com veículos não especificados, a motor, em um acidente não-de-trânsito</t>
  </si>
  <si>
    <t>V693</t>
  </si>
  <si>
    <t>Ocupante [qualquer] de um veículo de transporte pesado traumatizado em um acidente não especificado e não-de-trânsito</t>
  </si>
  <si>
    <t>V696</t>
  </si>
  <si>
    <t>Ocupante não especificado de um veículo de transporte pesado traumatizado em colisão com outros veículos e com veículos não especificados, a motor, em um acidente de trânsito</t>
  </si>
  <si>
    <t>V698</t>
  </si>
  <si>
    <t>Ocupante [qualquer] de um veículo de transporte pesado traumatizado em outros acidentes de transporte especificados</t>
  </si>
  <si>
    <t>V699</t>
  </si>
  <si>
    <t>Ocupante [qualquer] de um veículo de transporte pesado traumatizado em um acidente de trânsito não especificado</t>
  </si>
  <si>
    <t>V700</t>
  </si>
  <si>
    <t>Ocupante de um ônibus traumatizado em colisão com um pedestre ou um animal - condutor [motorista] traumatizado em um acidente não-de-trânsito</t>
  </si>
  <si>
    <t>V701</t>
  </si>
  <si>
    <t>Ocupante de um ônibus traumatizado em colisão com um pedestre ou um animal - passageiro traumatizado em um acidente não-de-trânsito</t>
  </si>
  <si>
    <t>V702</t>
  </si>
  <si>
    <t>Ocupante de um ônibus traumatizado em colisão com um pedestre ou um animal - pessoa viajando no exterior do veículo traumatizada em um acidente não-de-trânsito</t>
  </si>
  <si>
    <t>V703</t>
  </si>
  <si>
    <t>Ocupante de um ônibus traumatizado em colisão com um pedestre ou um animal - ocupante não especificado de um ônibus traumatizado em um acidente não-de-trânsito</t>
  </si>
  <si>
    <t>V704</t>
  </si>
  <si>
    <t>Ocupante de um ônibus traumatizado em colisão com um pedestre ou um animal - pessoa traumatizado ao subir ou descer do veículo</t>
  </si>
  <si>
    <t>V705</t>
  </si>
  <si>
    <t>Ocupante de um ônibus traumatizado em colisão com um pedestre ou um animal - condutor [motorista] traumatizado em um acidente de trânsito</t>
  </si>
  <si>
    <t>V706</t>
  </si>
  <si>
    <t>Ocupante de um ônibus traumatizado em colisão com um pedestre ou um animal - passageiro traumatizado em um acidente de trânsito</t>
  </si>
  <si>
    <t>V707</t>
  </si>
  <si>
    <t>Ocupante de um ônibus traumatizado em colisão com um pedestre ou um animal - pessoa viajando no exterior do veículo traumatizada em um acidente de trânsito</t>
  </si>
  <si>
    <t>V709</t>
  </si>
  <si>
    <t>Ocupante de um ônibus traumatizado em colisão com um pedestre ou um animal - ocupante não especificado de um ônibus traumatizado em um acidente de trânsito</t>
  </si>
  <si>
    <t>V710</t>
  </si>
  <si>
    <t>Ocupante de um ônibus traumatizado em colisão com um veículo a pedal - condutor [motorista] traumatizado em um acidente não-de-trânsito</t>
  </si>
  <si>
    <t>V711</t>
  </si>
  <si>
    <t>Ocupante de um ônibus traumatizado em colisão com um veículo a pedal - passageiro traumatizado em um acidente não-de-trânsito</t>
  </si>
  <si>
    <t>V712</t>
  </si>
  <si>
    <t>Ocupante de um ônibus traumatizado em colisão com um veículo a pedal - pessoa viajando no exterior do veículo traumatizada em um acidente não-de-trânsito</t>
  </si>
  <si>
    <t>V713</t>
  </si>
  <si>
    <t>Ocupante de um ônibus traumatizado em colisão com um veículo a pedal - ocupante não especificado de um ônibus traumatizado em um acidente não-de-trânsito</t>
  </si>
  <si>
    <t>V714</t>
  </si>
  <si>
    <t>Ocupante de um ônibus traumatizado em colisão com um veículo a pedal - pessoa traumatizado ao subir ou descer do veículo</t>
  </si>
  <si>
    <t>V715</t>
  </si>
  <si>
    <t>Ocupante de um ônibus traumatizado em colisão com um veículo a pedal - condutor [motorista] traumatizado em um acidente de trânsito</t>
  </si>
  <si>
    <t>V716</t>
  </si>
  <si>
    <t>Ocupante de um ônibus traumatizado em colisão com um veículo a pedal - passageiro traumatizado em um acidente de trânsito</t>
  </si>
  <si>
    <t>V717</t>
  </si>
  <si>
    <t>Ocupante de um ônibus traumatizado em colisão com um veículo a pedal - pessoa viajando no exterior do veículo traumatizada em um acidente de trânsito</t>
  </si>
  <si>
    <t>V719</t>
  </si>
  <si>
    <t>Ocupante de um ônibus traumatizado em colisão com um veículo a pedal - ocupante não especificado de um ônibus traumatizado em um acidente de trânsito</t>
  </si>
  <si>
    <t>V720</t>
  </si>
  <si>
    <t>Ocupante de um ônibus traumatizado em colisão com um outro veículo a motor de duas ou três rodas - condutor [motorista] traumatizado em um acidente não-de-trânsito</t>
  </si>
  <si>
    <t>V721</t>
  </si>
  <si>
    <t>Ocupante de um ônibus traumatizado em colisão com um outro veículo a motor de duas ou três rodas - passageiro traumatizado em um acidente não-de-trânsito</t>
  </si>
  <si>
    <t>V722</t>
  </si>
  <si>
    <t>Ocupante de um ônibus traumatizado em colisão com um outro veículo a motor de duas ou três rodas - pessoa viajando no exterior do veículo traumatizada em um acidente não-de-trânsito</t>
  </si>
  <si>
    <t>V723</t>
  </si>
  <si>
    <t>Ocupante de um ônibus traumatizado em colisão com um outro veículo a motor de duas ou três rodas - ocupante não especificado de um ônibus traumatizado em um acidente não-de-trânsito</t>
  </si>
  <si>
    <t>V724</t>
  </si>
  <si>
    <t>Ocupante de um ônibus traumatizado em colisão com um outro veículo a motor de duas ou três rodas - pessoa traumatizado ao subir ou descer do veículo</t>
  </si>
  <si>
    <t>V725</t>
  </si>
  <si>
    <t>Ocupante de um ônibus traumatizado em colisão com um outro veículo a motor de duas ou três rodas - condutor [motorista] traumatizado em um acidente de trânsito</t>
  </si>
  <si>
    <t>V726</t>
  </si>
  <si>
    <t>Ocupante de um ônibus traumatizado em colisão com um outro veículo a motor de duas ou três rodas - passageiro traumatizado em um acidente de trânsito</t>
  </si>
  <si>
    <t>V727</t>
  </si>
  <si>
    <t>Ocupante de um ônibus traumatizado em colisão com um outro veículo a motor de duas ou três rodas - pessoa viajando no exterior do veículo traumatizada em um acidente de trânsito</t>
  </si>
  <si>
    <t>V729</t>
  </si>
  <si>
    <t>Ocupante de um ônibus traumatizado em colisão com um outro veículo a motor de duas ou três rodas - ocupante não especificado de um ônibus traumatizado em um acidente de trânsito</t>
  </si>
  <si>
    <t>V730</t>
  </si>
  <si>
    <t>Ocupante de um ônibus traumatizado em colisão com um automóvel [carro] ou uma caminhonete - condutor [motorista] traumatizado em um acidente não-de-trânsito</t>
  </si>
  <si>
    <t>V731</t>
  </si>
  <si>
    <t>Ocupante de um ônibus traumatizado em colisão com um automóvel [carro] ou uma caminhonete - passageiro traumatizado em um acidente não-de-trânsito</t>
  </si>
  <si>
    <t>V732</t>
  </si>
  <si>
    <t>Ocupante de um ônibus traumatizado em colisão com um automóvel [carro] ou uma caminhonete - pessoa viajando no exterior do veículo traumatizada em um acidente não-de-trânsito</t>
  </si>
  <si>
    <t>V733</t>
  </si>
  <si>
    <t>Ocupante de um ônibus traumatizado em colisão com um automóvel [carro] ou uma caminhonete - ocupante não especificado de um ônibus traumatizado em um acidente não-de-trânsito</t>
  </si>
  <si>
    <t>V734</t>
  </si>
  <si>
    <t>Ocupante de um ônibus traumatizado em colisão com um automóvel [carro] ou uma caminhonete - pessoa traumatizado ao subir ou descer do veículo</t>
  </si>
  <si>
    <t>V735</t>
  </si>
  <si>
    <t>Ocupante de um ônibus traumatizado em colisão com um automóvel [carro] ou uma caminhonete - condutor [motorista] traumatizado em um acidente de trânsito</t>
  </si>
  <si>
    <t>V736</t>
  </si>
  <si>
    <t>Ocupante de um ônibus traumatizado em colisão com um automóvel [carro] ou uma caminhonete - passageiro traumatizado em um acidente de trânsito</t>
  </si>
  <si>
    <t>V737</t>
  </si>
  <si>
    <t>Ocupante de um ônibus traumatizado em colisão com um automóvel [carro] ou uma caminhonete - pessoa viajando no exterior do veículo traumatizada em um acidente de trânsito</t>
  </si>
  <si>
    <t>V739</t>
  </si>
  <si>
    <t>Ocupante de um ônibus traumatizado em colisão com um automóvel [carro] ou uma caminhonete - ocupante não especificado de um ônibus traumatizado em um acidente de trânsito</t>
  </si>
  <si>
    <t>V740</t>
  </si>
  <si>
    <t>Ocupante de um ônibus traumatizado em colisão com um veículo de transporte pesado ou um ônibus - condutor [motorista] traumatizado em um acidente não-de-trânsito</t>
  </si>
  <si>
    <t>V741</t>
  </si>
  <si>
    <t>Ocupante de um ônibus traumatizado em colisão com um veículo de transporte pesado ou um ônibus - passageiro traumatizado em um acidente não-de-trânsito</t>
  </si>
  <si>
    <t>V742</t>
  </si>
  <si>
    <t>Ocupante de um ônibus traumatizado em colisão com um veículo de transporte pesado ou um ônibus - pessoa viajando no exterior do veículo traumatizada em um acidente não-de-trânsito</t>
  </si>
  <si>
    <t>V743</t>
  </si>
  <si>
    <t>Ocupante de um ônibus traumatizado em colisão com um veículo de transporte pesado ou um ônibus - ocupante não especificado de um ônibus traumatizado em um acidente não-de-trânsito</t>
  </si>
  <si>
    <t>V744</t>
  </si>
  <si>
    <t>Ocupante de um ônibus traumatizado em colisão com um veículo de transporte pesado ou um ônibus - pessoa traumatizado ao subir ou descer do veículo</t>
  </si>
  <si>
    <t>V745</t>
  </si>
  <si>
    <t>Ocupante de um ônibus traumatizado em colisão com um veículo de transporte pesado ou um ônibus - condutor [motorista] traumatizado em um acidente de trânsito</t>
  </si>
  <si>
    <t>V746</t>
  </si>
  <si>
    <t>Ocupante de um ônibus traumatizado em colisão com um veículo de transporte pesado ou um ônibus - passageiro traumatizado em um acidente de trânsito</t>
  </si>
  <si>
    <t>V747</t>
  </si>
  <si>
    <t>Ocupante de um ônibus traumatizado em colisão com um veículo de transporte pesado ou um ônibus - pessoa viajando no exterior do veículo traumatizada em um acidente de trânsito</t>
  </si>
  <si>
    <t>V749</t>
  </si>
  <si>
    <t>Ocupante de um ônibus traumatizado em colisão com um veículo de transporte pesado ou um ônibus - ocupante não especificado de um ônibus traumatizado em um acidente de trânsito</t>
  </si>
  <si>
    <t>V750</t>
  </si>
  <si>
    <t>Ocupante de um ônibus traumatizado em colisão com um trem [comboio] ou um veículo ferroviário - condutor [motorista] traumatizado em um acidente não-de-trânsito</t>
  </si>
  <si>
    <t>V751</t>
  </si>
  <si>
    <t>Ocupante de um ônibus traumatizado em colisão com um trem [comboio] ou um veículo ferroviário - passageiro traumatizado em um acidente não-de-trânsito</t>
  </si>
  <si>
    <t>V752</t>
  </si>
  <si>
    <t>Ocupante de um ônibus traumatizado em colisão com um trem [comboio] ou um veículo ferroviário - pessoa viajando no exterior do veículo traumatizada em um acidente não-de-trânsito</t>
  </si>
  <si>
    <t>V753</t>
  </si>
  <si>
    <t>Ocupante de um ônibus traumatizado em colisão com um trem [comboio] ou um veículo ferroviário - ocupante não especificado de um ônibus traumatizado em um acidente não-de-trânsito</t>
  </si>
  <si>
    <t>V754</t>
  </si>
  <si>
    <t>Ocupante de um ônibus traumatizado em colisão com um trem [comboio] ou um veículo ferroviário - pessoa traumatizado ao subir ou descer do veículo</t>
  </si>
  <si>
    <t>V755</t>
  </si>
  <si>
    <t>Ocupante de um ônibus traumatizado em colisão com um trem [comboio] ou um veículo ferroviário - condutor [motorista] traumatizado em um acidente de trânsito</t>
  </si>
  <si>
    <t>V756</t>
  </si>
  <si>
    <t>Ocupante de um ônibus traumatizado em colisão com um trem [comboio] ou um veículo ferroviário - passageiro traumatizado em um acidente de trânsito</t>
  </si>
  <si>
    <t>V757</t>
  </si>
  <si>
    <t>Ocupante de um ônibus traumatizado em colisão com um trem [comboio] ou um veículo ferroviário - pessoa viajando no exterior do veículo traumatizada em um acidente de trânsito</t>
  </si>
  <si>
    <t>V759</t>
  </si>
  <si>
    <t>Ocupante de um ônibus traumatizado em colisão com um trem [comboio] ou um veículo ferroviário - ocupante não especificado de um ônibus traumatizado em um acidente de trânsito</t>
  </si>
  <si>
    <t>V760</t>
  </si>
  <si>
    <t>Ocupante de um ônibus traumatizado em colisão com outro veículo não-motorizado - condutor [motorista] traumatizado em um acidente não-de-trânsito</t>
  </si>
  <si>
    <t>V761</t>
  </si>
  <si>
    <t>Ocupante de um ônibus traumatizado em colisão com outro veículo não-motorizado - passageiro traumatizado em um acidente não-de-trânsito</t>
  </si>
  <si>
    <t>V762</t>
  </si>
  <si>
    <t>Ocupante de um ônibus traumatizado em colisão com outro veículo não-motorizado - pessoa viajando no exterior do veículo traumatizada em um acidente não-de-trânsito</t>
  </si>
  <si>
    <t>V763</t>
  </si>
  <si>
    <t>Ocupante de um ônibus traumatizado em colisão com outro veículo não-motorizado - ocupante não especificado de um ônibus traumatizado em um acidente não-de-trânsito</t>
  </si>
  <si>
    <t>V764</t>
  </si>
  <si>
    <t>Ocupante de um ônibus traumatizado em colisão com outro veículo não-motorizado - pessoa traumatizado ao subir ou descer do veículo</t>
  </si>
  <si>
    <t>V765</t>
  </si>
  <si>
    <t>Ocupante de um ônibus traumatizado em colisão com outro veículo não-motorizado - condutor [motorista] traumatizado em um acidente de trânsito</t>
  </si>
  <si>
    <t>V766</t>
  </si>
  <si>
    <t>Ocupante de um ônibus traumatizado em colisão com outro veículo não-motorizado - passageiro traumatizado em um acidente de trânsito</t>
  </si>
  <si>
    <t>V767</t>
  </si>
  <si>
    <t>Ocupante de um ônibus traumatizado em colisão com outro veículo não-motorizado - pessoa viajando no exterior do veículo traumatizada em um acidente de trânsito</t>
  </si>
  <si>
    <t>V769</t>
  </si>
  <si>
    <t>Ocupante de um ônibus traumatizado em colisão com outro veículo não-motorizado - ocupante não especificado de um ônibus traumatizado em um acidente de trânsito</t>
  </si>
  <si>
    <t>V770</t>
  </si>
  <si>
    <t>Ocupante de um ônibus traumatizado em colisão com um objeto fixo ou parado - condutor [motorista] traumatizado em um acidente não-de-trânsito</t>
  </si>
  <si>
    <t>V771</t>
  </si>
  <si>
    <t>Ocupante de um ônibus traumatizado em colisão com um objeto fixo ou parado - passageiro traumatizado em um acidente não-de-trânsito</t>
  </si>
  <si>
    <t>V772</t>
  </si>
  <si>
    <t>Ocupante de um ônibus traumatizado em colisão com um objeto fixo ou parado - pessoa viajando no exterior do veículo traumatizada em um acidente não-de-trânsito</t>
  </si>
  <si>
    <t>V773</t>
  </si>
  <si>
    <t>Ocupante de um ônibus traumatizado em colisão com um objeto fixo ou parado - ocupante não especificado de um ônibus traumatizado em um acidente não-de-trânsito</t>
  </si>
  <si>
    <t>V774</t>
  </si>
  <si>
    <t>Ocupante de um ônibus traumatizado em colisão com um objeto fixo ou parado - pessoa traumatizado ao subir ou descer do veículo</t>
  </si>
  <si>
    <t>V775</t>
  </si>
  <si>
    <t>Ocupante de um ônibus traumatizado em colisão com um objeto fixo ou parado - condutor [motorista] traumatizado em um acidente de trânsito</t>
  </si>
  <si>
    <t>V776</t>
  </si>
  <si>
    <t>Ocupante de um ônibus traumatizado em colisão com um objeto fixo ou parado - passageiro traumatizado em um acidente de trânsito</t>
  </si>
  <si>
    <t>V777</t>
  </si>
  <si>
    <t>Ocupante de um ônibus traumatizado em colisão com um objeto fixo ou parado - pessoa viajando no exterior do veículo traumatizada em um acidente de trânsito</t>
  </si>
  <si>
    <t>V779</t>
  </si>
  <si>
    <t>Ocupante de um ônibus traumatizado em colisão com um objeto fixo ou parado - ocupante não especificado de um ônibus traumatizado em um acidente de trânsito</t>
  </si>
  <si>
    <t>V780</t>
  </si>
  <si>
    <t>Ocupante de um ônibus traumatizado em um acidente de transporte sem colisão - condutor [motorista] traumatizado em um acidente não-de-trânsito</t>
  </si>
  <si>
    <t>V781</t>
  </si>
  <si>
    <t>Ocupante de um ônibus traumatizado em um acidente de transporte sem colisão - passageiro traumatizado em um acidente não-de-trânsito</t>
  </si>
  <si>
    <t>V782</t>
  </si>
  <si>
    <t>Ocupante de um ônibus traumatizado em um acidente de transporte sem colisão - pessoa viajando no exterior do veículo traumatizada em um acidente não-de-trânsito</t>
  </si>
  <si>
    <t>V783</t>
  </si>
  <si>
    <t>Ocupante de um ônibus traumatizado em um acidente de transporte sem colisão - ocupante não especificado de um ônibus traumatizado em um acidente não-de-trânsito</t>
  </si>
  <si>
    <t>V784</t>
  </si>
  <si>
    <t>Ocupante de um ônibus traumatizado em um acidente de transporte sem colisão - pessoa traumatizado ao subir ou descer do veículo</t>
  </si>
  <si>
    <t>V785</t>
  </si>
  <si>
    <t>Ocupante de um ônibus traumatizado em um acidente de transporte sem colisão - condutor [motorista] traumatizado em um acidente de trânsito</t>
  </si>
  <si>
    <t>V786</t>
  </si>
  <si>
    <t>Ocupante de um ônibus traumatizado em um acidente de transporte sem colisão - passageiro traumatizado em um acidente de trânsito</t>
  </si>
  <si>
    <t>V787</t>
  </si>
  <si>
    <t>Ocupante de um ônibus traumatizado em um acidente de transporte sem colisão - pessoa viajando no exterior do veículo traumatizada em um acidente de trânsito</t>
  </si>
  <si>
    <t>V789</t>
  </si>
  <si>
    <t>Ocupante de um ônibus traumatizado em um acidente de transporte sem colisão - ocupante não especificado de um ônibus traumatizado em um acidente de trânsito</t>
  </si>
  <si>
    <t>V792</t>
  </si>
  <si>
    <t>Ocupante não especificado de um ônibus traumatizado em colisão com outros veículos e com um veículos não especificados, a motor, em um acidente não-de-trânsito</t>
  </si>
  <si>
    <t>V793</t>
  </si>
  <si>
    <t>Ocupante [qualquer] de um ônibus traumatizado em um acidente não-de-trânsito</t>
  </si>
  <si>
    <t>V796</t>
  </si>
  <si>
    <t>Ocupante não especificado de um ônibus traumatizado em colisão com um outros veículos e com um veículos não especificados, a motor, em um acidente de trânsito</t>
  </si>
  <si>
    <t>V798</t>
  </si>
  <si>
    <t>Ocupante [ qualquer] de um ônibus traumatizado em outros acidentes de transporte especificados</t>
  </si>
  <si>
    <t>V799</t>
  </si>
  <si>
    <t>Ocupante [qualquer] de um ônibus traumatizado em um acidente de trânsito não especificado</t>
  </si>
  <si>
    <t>V800</t>
  </si>
  <si>
    <t>Queda ou ejeção de uma pessoa montada em animal ou ocupante de um veículo a tração animal em um acidente sem colisão</t>
  </si>
  <si>
    <t>V801</t>
  </si>
  <si>
    <t>Pessoa montada em animal ou ocupante de um veículo a tração animal traumatizado em colisão com um pedestre ou um animal</t>
  </si>
  <si>
    <t>V802</t>
  </si>
  <si>
    <t>Pessoa montada em animal ou ocupante de um veículo a tração animal traumatizado em colisão com um veículo a pedal</t>
  </si>
  <si>
    <t>V803</t>
  </si>
  <si>
    <t>Pessoa montada em animal ou ocupante de um veículo a tração animal traumatizado em colisão com um veículo a motor de duas ou três rodas</t>
  </si>
  <si>
    <t>V804</t>
  </si>
  <si>
    <t>Pessoa montada em animal ou ocupante de um veículo a tração animal traumatizado em colisão com um automóvel [carro], uma caminhonete, um veículo de transporte pesado ou um ônibus</t>
  </si>
  <si>
    <t>V805</t>
  </si>
  <si>
    <t>Pessoa montada em animal ou ocupante de um veículo a tração animal traumatizado em colisão com um outro veículo a motor especificado</t>
  </si>
  <si>
    <t>V806</t>
  </si>
  <si>
    <t>Pessoa montada em animal ou ocupante de um veículo a tração animal traumatizado em colisão com um trem [comboio] ou um veículo ferroviário</t>
  </si>
  <si>
    <t>V807</t>
  </si>
  <si>
    <t>Pessoa montada em animal ou ocupante de um veículo a tração animal traumatizado em colisão com um outro veículo não-motorizado</t>
  </si>
  <si>
    <t>V808</t>
  </si>
  <si>
    <t>Pessoa montada em animal ou ocupante de um veículo a tração animal traumatizado em colisão com um objeto fixo ou parado</t>
  </si>
  <si>
    <t>V809</t>
  </si>
  <si>
    <t>Pessoa montada em animal ou ocupante de um veículo a tração animal traumatizado em outros acidentes de transporte e em acidentes de transporte não especificados</t>
  </si>
  <si>
    <t>V810</t>
  </si>
  <si>
    <t>Ocupante de um trem [comboio] ou de um veículo ferroviário traumatizado em colisão com um veículo a motor em um acidente não-de-trânsito</t>
  </si>
  <si>
    <t>V811</t>
  </si>
  <si>
    <t>Ocupante de um trem [comboio] ou de um veículo ferroviário traumatizado em colisão com um veículo a motor em um acidente de trânsito</t>
  </si>
  <si>
    <t>V812</t>
  </si>
  <si>
    <t>Ocupante de um trem [comboio] ou de um veículo ferroviário traumatizado em colisão com ou atingido por material rodante</t>
  </si>
  <si>
    <t>V813</t>
  </si>
  <si>
    <t>Ocupante de um trem [comboio] ou de um veículo ferroviário traumatizado em colisão com outro objeto</t>
  </si>
  <si>
    <t>V814</t>
  </si>
  <si>
    <t>Pessoa traumatizada ao subir ou descer de um trem [comboio] ou de um veículo ferroviário</t>
  </si>
  <si>
    <t>V815</t>
  </si>
  <si>
    <t>Ocupante de um trem [comboio] ou de um veículo ferroviário traumatizado devido a uma queda no interior dos mesmos</t>
  </si>
  <si>
    <t>V816</t>
  </si>
  <si>
    <t>Ocupante de um trem [comboio] ou de um veículo ferroviário traumatizado devido a uma queda do trem ou do veículo ferroviário</t>
  </si>
  <si>
    <t>V817</t>
  </si>
  <si>
    <t>Ocupante de um trem [comboio] ou de um veículo ferroviário traumatizado em razão de um descarrilhamento sem colisão antecedente</t>
  </si>
  <si>
    <t>V818</t>
  </si>
  <si>
    <t>Ocupante de um trem [comboio] ou de um veículo ferroviário traumatizado em outro acidente ferroviário especificado</t>
  </si>
  <si>
    <t>V819</t>
  </si>
  <si>
    <t>Ocupante de um trem [comboio] ou de um veículo ferroviário traumatizado em um acidente ferroviário não especificado</t>
  </si>
  <si>
    <t>V820</t>
  </si>
  <si>
    <t>Ocupante de um bonde [carro elétrico] traumatizado em uma colisão com um veículo a motor em um acidente não-de-trânsito</t>
  </si>
  <si>
    <t>V821</t>
  </si>
  <si>
    <t>Ocupante de um bonde [carro elétrico] traumatizado em uma colisão com um veículo a motor em um acidente de trânsito</t>
  </si>
  <si>
    <t>V822</t>
  </si>
  <si>
    <t>Ocupante de um bonde [carro elétrico] traumatizado em uma colisão com ou atingido por material rodante</t>
  </si>
  <si>
    <t>V823</t>
  </si>
  <si>
    <t>Ocupante de um bonde [carro elétrico] traumatizado em uma colisão com outro objeto</t>
  </si>
  <si>
    <t>V824</t>
  </si>
  <si>
    <t>Pessoa traumatizada ao subir ou descer de um bonde [carro elétrico]</t>
  </si>
  <si>
    <t>V825</t>
  </si>
  <si>
    <t>Ocupante de um bonde [carro elétrico] traumatizado devido a uma queda no interior do mesmo</t>
  </si>
  <si>
    <t>V826</t>
  </si>
  <si>
    <t>Ocupante de um bonde [carro elétrico] traumatizado devido a uma queda do mesmo</t>
  </si>
  <si>
    <t>V827</t>
  </si>
  <si>
    <t>Ocupante de um bonde [carro elétrico] traumatizado devido a um descarrilhamento sem colisão antecedente</t>
  </si>
  <si>
    <t>V828</t>
  </si>
  <si>
    <t>Ocupante de um bonde [carro elétrico] traumatizado em outros acidentes de transporte especificados</t>
  </si>
  <si>
    <t>V829</t>
  </si>
  <si>
    <t>Ocupante de um bonde [carro elétrico] traumatizado em um acidente de trânsito não especificado</t>
  </si>
  <si>
    <t>V830</t>
  </si>
  <si>
    <t>Condutor [motorista] de um veículo especial a motor usado principalmente em áreas industrias traumatizado em um acidente de trânsito</t>
  </si>
  <si>
    <t>V831</t>
  </si>
  <si>
    <t>Passageiro de um veículo especial a motor usado principalmente em áreas industriais traumatizado em um acidente de trânsito</t>
  </si>
  <si>
    <t>V832</t>
  </si>
  <si>
    <t>Pessoa viajando no exterior de um veículo especial a motor usado principalmente em áreas industriais traumatizado em um acidente de trânsito</t>
  </si>
  <si>
    <t>V833</t>
  </si>
  <si>
    <t>Ocupante não especificado de um veículo especial a motor usado principalmente em áreas industriais traumatizado em um acidente de trânsito</t>
  </si>
  <si>
    <t>V834</t>
  </si>
  <si>
    <t>Pessoa traumatizada ao subir ou descer de um veículo especial a motor usado principalmente em áreas industriais</t>
  </si>
  <si>
    <t>V835</t>
  </si>
  <si>
    <t>Condutor [motorista] de um veículo especial a motor usado principalmente em áreas industrias traumatizado em um acidente não-de-trânsito</t>
  </si>
  <si>
    <t>V836</t>
  </si>
  <si>
    <t>Passageiro de um veículo especial a motor usado principalmente em áreas industriais traumatizado em um acidente não-de-trânsito</t>
  </si>
  <si>
    <t>V837</t>
  </si>
  <si>
    <t>Pessoa viajando no exterior de um veículo especial a motor usado principalmente em áreas industriais traumatizado em um acidente não-de-trânsito</t>
  </si>
  <si>
    <t>V839</t>
  </si>
  <si>
    <t>Ocupante não especificado de um veículo especial a motor usado principalmente em áreas industriais traumatizado em um acidente não-de-trânsito</t>
  </si>
  <si>
    <t>V840</t>
  </si>
  <si>
    <t>Condutor [motorista] de um veículo especial a motor de uso essencialmente agrícola traumatizado em um acidente de trânsito</t>
  </si>
  <si>
    <t>V841</t>
  </si>
  <si>
    <t>Passageiro de um veículo especial a motor de uso essencialmente agrícola traumatizado em um acidente de trânsito</t>
  </si>
  <si>
    <t>V842</t>
  </si>
  <si>
    <t>Pessoa viajando no exterior de um veículo especial a motor de uso essencialmente agrícola traumatizado em um acidente de trânsito</t>
  </si>
  <si>
    <t>V843</t>
  </si>
  <si>
    <t>Ocupante não especificado de um veículo especial a motor de uso essencialmente agrícola traumatizado em um acidente de trânsito</t>
  </si>
  <si>
    <t>V844</t>
  </si>
  <si>
    <t>Pessoa traumatizado ao subir ou descer de um veículo especial a motor de uso essencialmente agrícola</t>
  </si>
  <si>
    <t>V845</t>
  </si>
  <si>
    <t>Condutor [motorista] de um veículo especial a motor de uso essencialmente agrícola traumatizado em um acidente não-de-trânsito</t>
  </si>
  <si>
    <t>V846</t>
  </si>
  <si>
    <t>Passageiro de um veículo especial a motor de uso essencialmente agrícola traumatizado em um acidente não-de-trânsito</t>
  </si>
  <si>
    <t>V847</t>
  </si>
  <si>
    <t>Pessoa viajando no exterior de um veículo especial a motor de uso essencialmente agrícola traumatizado em um acidente não-de-trânsito</t>
  </si>
  <si>
    <t>V849</t>
  </si>
  <si>
    <t>Ocupante não especificado de um veículo especial a motor de uso essencialmente agrícola traumatizada em um acidente não-de-trânsito</t>
  </si>
  <si>
    <t>V850</t>
  </si>
  <si>
    <t>Condutor [motorista] de um veículo a motor especial de construções traumatizado em um acidente de trânsito</t>
  </si>
  <si>
    <t>V851</t>
  </si>
  <si>
    <t>Passageiro de um veículo a motor especial de construções traumatizado em um acidente de trânsito</t>
  </si>
  <si>
    <t>V852</t>
  </si>
  <si>
    <t>Pessoa viajando no exterior de um veículo a motor especial de construções traumatizado em um acidente de trânsito</t>
  </si>
  <si>
    <t>V853</t>
  </si>
  <si>
    <t>Ocupante não especificado de um veículo a motor especial de construções traumatizado em um acidente de trânsito</t>
  </si>
  <si>
    <t>V854</t>
  </si>
  <si>
    <t>Pessoa traumatizada ao subir ou descer de um veículo a motor especial de construções</t>
  </si>
  <si>
    <t>V855</t>
  </si>
  <si>
    <t>Condutor [motorista] de um veículo a motor especial de construções traumatizado em um acidente não-de-trânsito</t>
  </si>
  <si>
    <t>V856</t>
  </si>
  <si>
    <t>Passageiro de um veículo a motor especial de construções traumatizado em um acidente não-de-trânsito</t>
  </si>
  <si>
    <t>V857</t>
  </si>
  <si>
    <t>Pessoa viajando no exterior de um veículo a motor especial de construções traumatizado em um acidente não-de-trânsito</t>
  </si>
  <si>
    <t>V859</t>
  </si>
  <si>
    <t>Ocupante não especificado de um veículo a motor especial de construções traumatizado em um acidente não-de-trânsito</t>
  </si>
  <si>
    <t>V860</t>
  </si>
  <si>
    <t>Condutor [motorista] de um veículo especial para qualquer terreno ou de outro veículo a motor projetado essencialmente para uso não em via pública, traumatizado em um acidente de trânsito</t>
  </si>
  <si>
    <t>V861</t>
  </si>
  <si>
    <t>Passageiro de um veículo especial para qualquer terreno ou de outro veículo a motor projetado essencialmente para uso não em via pública, traumatizado em um acidente de trânsito</t>
  </si>
  <si>
    <t>V862</t>
  </si>
  <si>
    <t>Pessoa viajando no exterior de um veículo especial para qualquer terreno ou de outro veículo a motor projetado essencialmente para uso não em via pública, traumatizado em um acidente de trânsito</t>
  </si>
  <si>
    <t>V863</t>
  </si>
  <si>
    <t>Ocupante não especificado de um veículo especial para qualquer terreno ou de outro veículo a motor projetado essencialmente para uso não em via pública traumatizado em um acidente de trânsito</t>
  </si>
  <si>
    <t>V864</t>
  </si>
  <si>
    <t>Pessoa traumatizada ao subir ou descer de um veículo especial para qualquer terreno ou de outro veículo a motor projetado essencialmente para uso não em via pública</t>
  </si>
  <si>
    <t>V865</t>
  </si>
  <si>
    <t>Condutor [motorista] de um veículo especial para qualquer terreno ou de outro veículo a motor projetado essencialmente para uso não em via pública traumatizado em um acidente não-de-trânsito</t>
  </si>
  <si>
    <t>V866</t>
  </si>
  <si>
    <t>Passageiro de um veículo especial para qualquer terreno ou de outro veículo a motor projetado essencialmente para uso não em via pública traumatizado em um acidente não-de-trânsito</t>
  </si>
  <si>
    <t>V867</t>
  </si>
  <si>
    <t>Pessoa viajando no exterior de um veículo especial para qualquer terreno ou de outro veículo a motor projetado essencialmente para uso não em via pública traumatizado em um acidente não-de-trânsito</t>
  </si>
  <si>
    <t>V869</t>
  </si>
  <si>
    <t>Ocupante não especificado de um veículo especial para qualquer terreno ou de outro veículo a motor projetado essencialmente para uso não em via pública traumatizado em um acidente não-de-trânsito</t>
  </si>
  <si>
    <t>V870</t>
  </si>
  <si>
    <t>Pessoa traumatizada em uma colisão entre um automóvel [carro] e um veículo a motor de duas ou três rodas (acidente de trânsito)</t>
  </si>
  <si>
    <t>V871</t>
  </si>
  <si>
    <t>Pessoa traumatizada em uma colisão entre outro veículo a motor e um veículo a motor de duas ou três rodas (acidente de trânsito)</t>
  </si>
  <si>
    <t>V872</t>
  </si>
  <si>
    <t>Pessoa traumatizada em uma colisão entre um automóvel [carro] e uma caminhonete (acidente de trânsito)</t>
  </si>
  <si>
    <t>V873</t>
  </si>
  <si>
    <t>Pessoa traumatizada em uma colisão entre um automóvel [carro] e um ônibus (acidente de trânsito)</t>
  </si>
  <si>
    <t>V874</t>
  </si>
  <si>
    <t>Pessoa traumatizada em uma colisão entre um automóvel [carro] e um veículo de transporte pesado (acidente de trânsito)</t>
  </si>
  <si>
    <t>V875</t>
  </si>
  <si>
    <t>Pessoa traumatizada em uma colisão entre um veículo de transporte pesado e um ônibus (acidente de trânsito)</t>
  </si>
  <si>
    <t>V876</t>
  </si>
  <si>
    <t>Pessoa traumatizada em uma colisão entre um trem ou um veículo ferroviário e um automóvel [carro] (acidente de trânsito)</t>
  </si>
  <si>
    <t>V877</t>
  </si>
  <si>
    <t>Pessoa traumatizada em uma colisão entre outros veículos a motor especificados (acidente de trânsito)</t>
  </si>
  <si>
    <t>V878</t>
  </si>
  <si>
    <t>Pessoa traumatizada em outros acidentes de transporte especificados com veículo a motor, sem colisão (acidente de trânsito)</t>
  </si>
  <si>
    <t>V879</t>
  </si>
  <si>
    <t>Pessoa traumatizada em outros acidentes de transporte especificados (com colisão) (sem colisão) envolvendo um veículo não-motorizado (acidente de trânsito)</t>
  </si>
  <si>
    <t>V880</t>
  </si>
  <si>
    <t>Pessoa traumatizada em uma colisão entre um automóvel [carro] e um veículo a motor de duas ou três rodas, não-de-trânsito</t>
  </si>
  <si>
    <t>V881</t>
  </si>
  <si>
    <t>Pessoa traumatizada em uma colisão entre outro veículo a motor e um veículo a motor de duas ou três rodas, não-de-trânsito</t>
  </si>
  <si>
    <t>V882</t>
  </si>
  <si>
    <t>Pessoa traumatizada em uma colisão entre um automóvel [carro] e uma caminhonete, não-de-trânsito</t>
  </si>
  <si>
    <t>V883</t>
  </si>
  <si>
    <t>Pessoa traumatizada em uma colisão entre um automóvel [carro] e um ônibus, não-de-trânsito</t>
  </si>
  <si>
    <t>V884</t>
  </si>
  <si>
    <t>Pessoa traumatizada em uma colisão entre um automóvel [carro] e um veículo de transporte pesado, não-de-trânsito</t>
  </si>
  <si>
    <t>V885</t>
  </si>
  <si>
    <t>Pessoa traumatizada em uma colisão entre um veículo de transporte pesado e um ônibus, não-de-trânsito</t>
  </si>
  <si>
    <t>V886</t>
  </si>
  <si>
    <t>Pessoa traumatizada em uma colisão entre um trem ou um veículo ferroviário e um automóvel [carro], não-de-trânsito</t>
  </si>
  <si>
    <t>V887</t>
  </si>
  <si>
    <t>Pessoa traumatizada em uma colisão entre outros veículos a motor especificados, não-de-trânsito</t>
  </si>
  <si>
    <t>V888</t>
  </si>
  <si>
    <t>Pessoa traumatizada em outros acidentes de transporte especificados, com um veículo a motor, sem colisão, não-de-trânsito</t>
  </si>
  <si>
    <t>V889</t>
  </si>
  <si>
    <t>Pessoa traumatizada em outros acidente de transporte especificados (com colisão) (sem colisão), envolvendo um veículo não-motorizado, não-de-trânsito</t>
  </si>
  <si>
    <t>V890</t>
  </si>
  <si>
    <t>Pessoa traumatizada em um acidente com um veículo a motor não especificado, não-de-trânsito</t>
  </si>
  <si>
    <t>V891</t>
  </si>
  <si>
    <t>Pessoa traumatizada em um acidente com veículo não-motorizado, não especificado, não-de-trânsito</t>
  </si>
  <si>
    <t>V892</t>
  </si>
  <si>
    <t>Pessoa traumatizada em um acidente de trânsito com um veículo a motor não especificado</t>
  </si>
  <si>
    <t>V893</t>
  </si>
  <si>
    <t>Pessoa traumatizado em um acidente de trânsito com um veículo não-motorizado, não especificado</t>
  </si>
  <si>
    <t>V899</t>
  </si>
  <si>
    <t>Pessoa traumatizada em um acidente com um veículo não especificado</t>
  </si>
  <si>
    <t>V920</t>
  </si>
  <si>
    <t>Afogamento e submersão relacionados com transporte por água sem acidente com a embarcação - navio mercante</t>
  </si>
  <si>
    <t>V921</t>
  </si>
  <si>
    <t>Afogamento e submersão relacionados com transporte por água sem acidente com a embarcação - navio de passageiros</t>
  </si>
  <si>
    <t>V922</t>
  </si>
  <si>
    <t>Afogamento e submersão relacionados com transporte por água sem acidente com a embarcação - barco de pesca</t>
  </si>
  <si>
    <t>V923</t>
  </si>
  <si>
    <t>Afogamento e submersão relacionados com transporte por água sem acidente com a embarcação - outras embarcações a motor</t>
  </si>
  <si>
    <t>V924</t>
  </si>
  <si>
    <t>Afogamento e submersão relacionados com transporte por água sem acidente com a embarcação - barco a vela</t>
  </si>
  <si>
    <t>V925</t>
  </si>
  <si>
    <t>Afogamento e submersão relacionados com transporte por água sem acidente com a embarcação - caiaque ou canoa</t>
  </si>
  <si>
    <t>V926</t>
  </si>
  <si>
    <t>Afogamento e submersão relacionados com transporte por água sem acidente com a embarcação - bote inflável (sem motor)</t>
  </si>
  <si>
    <t>V927</t>
  </si>
  <si>
    <t>Afogamento e submersão relacionados com transporte por água sem acidente com a embarcação - esqui aquático</t>
  </si>
  <si>
    <t>V928</t>
  </si>
  <si>
    <t>Afogamento e submersão relacionados com transporte por água sem acidente com a embarcação - outras embarcações sem motor</t>
  </si>
  <si>
    <t>V929</t>
  </si>
  <si>
    <t>Afogamento e submersão relacionados com transporte por água sem acidente com a embarcação - embarcação não especificada</t>
  </si>
  <si>
    <t>V940</t>
  </si>
  <si>
    <t>Outros acidentes de transporte por água e os não especificados - navio mercante</t>
  </si>
  <si>
    <t>V941</t>
  </si>
  <si>
    <t>Outros acidentes de transporte por água e os não especificados - navio de passageiros</t>
  </si>
  <si>
    <t>V942</t>
  </si>
  <si>
    <t>Outros acidentes de transporte por água e os não especificados - barco de pesca</t>
  </si>
  <si>
    <t>V943</t>
  </si>
  <si>
    <t>Outros acidentes de transporte por água e os não especificados - outras embarcações a motor</t>
  </si>
  <si>
    <t>V944</t>
  </si>
  <si>
    <t>Outros acidentes de transporte por água e os não especificados - barco a vela</t>
  </si>
  <si>
    <t>V945</t>
  </si>
  <si>
    <t>Outros acidentes de transporte por água e os não especificados - caiaque ou canoa</t>
  </si>
  <si>
    <t>V946</t>
  </si>
  <si>
    <t>Outros acidentes de transporte por água e os não especificados - bote inflável (sem motor)</t>
  </si>
  <si>
    <t>V947</t>
  </si>
  <si>
    <t>Outros acidentes de transporte por água e os não especificados - esqui aquático</t>
  </si>
  <si>
    <t>V948</t>
  </si>
  <si>
    <t>Outros acidentes de transporte por água e os não especificados - outras embarcações sem motor</t>
  </si>
  <si>
    <t>V949</t>
  </si>
  <si>
    <t>Outros acidentes de transporte por água e os não especificados - embarcação não especificada</t>
  </si>
  <si>
    <t>V958</t>
  </si>
  <si>
    <t>Outros acidente de aeronaves causando traumatismo a ocupante</t>
  </si>
  <si>
    <t>V959</t>
  </si>
  <si>
    <t>Acidente de aeronave não especificada causando traumatismo a ocupante</t>
  </si>
  <si>
    <t>V968</t>
  </si>
  <si>
    <t>Outros acidentes de aeronaves não-motorizadas causando traumatismo a ocupante</t>
  </si>
  <si>
    <t>V970</t>
  </si>
  <si>
    <t>Ocupante de uma aeronave traumatizado em outros acidentes de transporte aéreo especificados</t>
  </si>
  <si>
    <t>V971</t>
  </si>
  <si>
    <t>Pessoa traumatizada ao embarcar em ou desembarcar de uma aeronave</t>
  </si>
  <si>
    <t>V972</t>
  </si>
  <si>
    <t>Paraquedista traumatizado em acidente de transporte aéreo</t>
  </si>
  <si>
    <t>V973</t>
  </si>
  <si>
    <t>Pessoa em terra traumatizada em acidente de transporte aéreo</t>
  </si>
  <si>
    <t>V978</t>
  </si>
  <si>
    <t>Outros acidentes de transporte aéreo não classificados em outra parte</t>
  </si>
  <si>
    <t>V98</t>
  </si>
  <si>
    <t>Outros acidentes de transporte especificados</t>
  </si>
  <si>
    <t>V99</t>
  </si>
  <si>
    <t>Acidente de transporte não especificado</t>
  </si>
  <si>
    <t>W000</t>
  </si>
  <si>
    <t>Queda no mesmo nível envolvendo gelo e neve - residência</t>
  </si>
  <si>
    <t>W001</t>
  </si>
  <si>
    <t>Queda no mesmo nível envolvendo gelo e neve - habitação coletiva</t>
  </si>
  <si>
    <t>W002</t>
  </si>
  <si>
    <t>Queda no mesmo nível envolvendo gelo e neve - escolas, outras instituições e áreas de administração pública</t>
  </si>
  <si>
    <t>W003</t>
  </si>
  <si>
    <t>Queda no mesmo nível envolvendo gelo e neve - área para a prática de esportes e atletismo</t>
  </si>
  <si>
    <t>W004</t>
  </si>
  <si>
    <t>Queda no mesmo nível envolvendo gelo e neve - rua e estrada</t>
  </si>
  <si>
    <t>W005</t>
  </si>
  <si>
    <t>Queda no mesmo nível envolvendo gelo e neve - áreas de comércio e de serviços</t>
  </si>
  <si>
    <t>W006</t>
  </si>
  <si>
    <t>Queda no mesmo nível envolvendo gelo e neve - áreas industriais e em construção</t>
  </si>
  <si>
    <t>W007</t>
  </si>
  <si>
    <t>Queda no mesmo nível envolvendo gelo e neve - fazenda</t>
  </si>
  <si>
    <t>W008</t>
  </si>
  <si>
    <t>Queda no mesmo nível envolvendo gelo e neve - outros locais especificados</t>
  </si>
  <si>
    <t>W009</t>
  </si>
  <si>
    <t>Queda no mesmo nível envolvendo gelo e neve - local não especificado</t>
  </si>
  <si>
    <t>W010</t>
  </si>
  <si>
    <t>Queda no mesmo nível por escorregão, tropeção ou passos em falsos [traspés] - residência</t>
  </si>
  <si>
    <t>W011</t>
  </si>
  <si>
    <t>Queda no mesmo nível por escorregão, tropeção ou passos em falsos [traspés] - habitação coletiva</t>
  </si>
  <si>
    <t>W012</t>
  </si>
  <si>
    <t>Queda no mesmo nível por escorregão, tropeção ou passos em falsos [traspés] - escolas, outras instituições e áreas de administração pública</t>
  </si>
  <si>
    <t>W013</t>
  </si>
  <si>
    <t>Queda no mesmo nível por escorregão, tropeção ou passos em falsos [traspés] - área para a prática de esportes e atletismo</t>
  </si>
  <si>
    <t>W014</t>
  </si>
  <si>
    <t>Queda no mesmo nível por escorregão, tropeção ou passos em falsos [traspés] - rua e estrada</t>
  </si>
  <si>
    <t>W015</t>
  </si>
  <si>
    <t>Queda no mesmo nível por escorregão, tropeção ou passos em falsos [traspés] - áreas de comércio e de serviços</t>
  </si>
  <si>
    <t>W016</t>
  </si>
  <si>
    <t>Queda no mesmo nível por escorregão, tropeção ou passos em falsos [traspés] - áreas industriais e em construção</t>
  </si>
  <si>
    <t>W017</t>
  </si>
  <si>
    <t>Queda no mesmo nível por escorregão, tropeção ou passos em falsos [traspés] - fazenda</t>
  </si>
  <si>
    <t>W018</t>
  </si>
  <si>
    <t>Queda no mesmo nível por escorregão, tropeção ou passos em falsos [traspés] - outros locais especificados</t>
  </si>
  <si>
    <t>W019</t>
  </si>
  <si>
    <t>Queda no mesmo nível por escorregão, tropeção ou passos em falsos [traspés] - local não especificado</t>
  </si>
  <si>
    <t>W020</t>
  </si>
  <si>
    <t>Queda envolvendo patins de rodas ou para gelo, esqui ou pranchas de rodas - residência</t>
  </si>
  <si>
    <t>W021</t>
  </si>
  <si>
    <t>Queda envolvendo patins de rodas ou para gelo, esqui ou pranchas de rodas - habitação coletiva</t>
  </si>
  <si>
    <t>W022</t>
  </si>
  <si>
    <t>Queda envolvendo patins de rodas ou para gelo, esqui ou pranchas de rodas - escolas, outras instituições e áreas de administração pública</t>
  </si>
  <si>
    <t>W023</t>
  </si>
  <si>
    <t>Queda envolvendo patins de rodas ou para gelo, esqui ou pranchas de rodas - área para a prática de esportes e atletismo</t>
  </si>
  <si>
    <t>W024</t>
  </si>
  <si>
    <t>Queda envolvendo patins de rodas ou para gelo, esqui ou pranchas de rodas - rua e estrada</t>
  </si>
  <si>
    <t>W025</t>
  </si>
  <si>
    <t>Queda envolvendo patins de rodas ou para gelo, esqui ou pranchas de rodas - áreas de comércio e de serviços</t>
  </si>
  <si>
    <t>W026</t>
  </si>
  <si>
    <t>Queda envolvendo patins de rodas ou para gelo, esqui ou pranchas de rodas - áreas industriais e em construção</t>
  </si>
  <si>
    <t>W027</t>
  </si>
  <si>
    <t>Queda envolvendo patins de rodas ou para gelo, esqui ou pranchas de rodas - fazenda</t>
  </si>
  <si>
    <t>W028</t>
  </si>
  <si>
    <t>Queda envolvendo patins de rodas ou para gelo, esqui ou pranchas de rodas - outros locais especificados</t>
  </si>
  <si>
    <t>W029</t>
  </si>
  <si>
    <t>Queda envolvendo patins de rodas ou para gelo, esqui ou pranchas de rodas - local não especificado</t>
  </si>
  <si>
    <t>W030</t>
  </si>
  <si>
    <t>Outras quedas no mesmo nível por colisão com ou empurrão por outra pessoa - residência</t>
  </si>
  <si>
    <t>W031</t>
  </si>
  <si>
    <t>Outras quedas no mesmo nível por colisão com ou empurrão por outra pessoa - habitação coletiva</t>
  </si>
  <si>
    <t>W032</t>
  </si>
  <si>
    <t>Outras quedas no mesmo nível por colisão com ou empurrão por outra pessoa - escolas, outras instituições e áreas de administração pública</t>
  </si>
  <si>
    <t>W033</t>
  </si>
  <si>
    <t>Outras quedas no mesmo nível por colisão com ou empurrão por outra pessoa - área para a prática de esportes e atletismo</t>
  </si>
  <si>
    <t>W034</t>
  </si>
  <si>
    <t>Outras quedas no mesmo nível por colisão com ou empurrão por outra pessoa - rua e estrada</t>
  </si>
  <si>
    <t>W035</t>
  </si>
  <si>
    <t>Outras quedas no mesmo nível por colisão com ou empurrão por outra pessoa - áreas de comércio e de serviços</t>
  </si>
  <si>
    <t>W036</t>
  </si>
  <si>
    <t>Outras quedas no mesmo nível por colisão com ou empurrão por outra pessoa - áreas industriais e em construção</t>
  </si>
  <si>
    <t>W037</t>
  </si>
  <si>
    <t>Outras quedas no mesmo nível por colisão com ou empurrão por outra pessoa - fazenda</t>
  </si>
  <si>
    <t>W038</t>
  </si>
  <si>
    <t>Outras quedas no mesmo nível por colisão com ou empurrão por outra pessoa - outros locais especificados</t>
  </si>
  <si>
    <t>W039</t>
  </si>
  <si>
    <t>Outras quedas no mesmo nível por colisão com ou empurrão por outra pessoa - local não especificado</t>
  </si>
  <si>
    <t>W040</t>
  </si>
  <si>
    <t>Queda, enquanto estava sendo carregado ou apoiado por outra(s) pessoa(s) - residência</t>
  </si>
  <si>
    <t>W041</t>
  </si>
  <si>
    <t>Queda, enquanto estava sendo carregado ou apoiado por outra(s) pessoa(s) - habitação coletiva</t>
  </si>
  <si>
    <t>W042</t>
  </si>
  <si>
    <t>Queda, enquanto estava sendo carregado ou apoiado por outra(s) pessoa(s) - escolas, outras instituições e áreas de administração pública</t>
  </si>
  <si>
    <t>W043</t>
  </si>
  <si>
    <t>Queda, enquanto estava sendo carregado ou apoiado por outra(s) pessoa(s) - área para a prática de esportes e atletismo</t>
  </si>
  <si>
    <t>W044</t>
  </si>
  <si>
    <t>Queda, enquanto estava sendo carregado ou apoiado por outra(s) pessoa(s) - rua e estrada</t>
  </si>
  <si>
    <t>W045</t>
  </si>
  <si>
    <t>Queda, enquanto estava sendo carregado ou apoiado por outra(s) pessoa(s) - áreas de comércio e de serviços</t>
  </si>
  <si>
    <t>W046</t>
  </si>
  <si>
    <t>Queda, enquanto estava sendo carregado ou apoiado por outra(s) pessoa(s) - áreas industriais e em construção</t>
  </si>
  <si>
    <t>W047</t>
  </si>
  <si>
    <t>Queda, enquanto estava sendo carregado ou apoiado por outra(s) pessoa(s) - fazenda</t>
  </si>
  <si>
    <t>W048</t>
  </si>
  <si>
    <t>Queda, enquanto estava sendo carregado ou apoiado por outra(s) pessoa(s) - outros locais especificados</t>
  </si>
  <si>
    <t>W049</t>
  </si>
  <si>
    <t>Queda, enquanto estava sendo carregado ou apoiado por outra(s) pessoa(s) - local não especificado</t>
  </si>
  <si>
    <t>W050</t>
  </si>
  <si>
    <t>Queda envolvendo uma cadeira de rodas - residência</t>
  </si>
  <si>
    <t>W051</t>
  </si>
  <si>
    <t>Queda envolvendo uma cadeira de rodas - habitação coletiva</t>
  </si>
  <si>
    <t>W052</t>
  </si>
  <si>
    <t>Queda envolvendo uma cadeira de rodas - escolas, outras instituições e áreas de administração pública</t>
  </si>
  <si>
    <t>W053</t>
  </si>
  <si>
    <t>Queda envolvendo uma cadeira de rodas - área para a prática de esportes e atletismo</t>
  </si>
  <si>
    <t>W054</t>
  </si>
  <si>
    <t>Queda envolvendo uma cadeira de rodas - rua e estrada</t>
  </si>
  <si>
    <t>W055</t>
  </si>
  <si>
    <t>Queda envolvendo uma cadeira de rodas - áreas de comércio e de serviços</t>
  </si>
  <si>
    <t>W056</t>
  </si>
  <si>
    <t>Queda envolvendo uma cadeira de rodas - áreas industriais e em construção</t>
  </si>
  <si>
    <t>W057</t>
  </si>
  <si>
    <t>Queda envolvendo uma cadeira de rodas - fazenda</t>
  </si>
  <si>
    <t>W058</t>
  </si>
  <si>
    <t>Queda envolvendo uma cadeira de rodas - outros locais especificados</t>
  </si>
  <si>
    <t>W059</t>
  </si>
  <si>
    <t>Queda envolvendo uma cadeira de rodas - local não especificado</t>
  </si>
  <si>
    <t>W060</t>
  </si>
  <si>
    <t>Queda de um leito - residência</t>
  </si>
  <si>
    <t>W061</t>
  </si>
  <si>
    <t>Queda de um leito - habitação coletiva</t>
  </si>
  <si>
    <t>W062</t>
  </si>
  <si>
    <t>Queda de um leito - escolas, outras instituições e áreas de administração pública</t>
  </si>
  <si>
    <t>W063</t>
  </si>
  <si>
    <t>Queda de um leito - área para a prática de esportes e atletismo</t>
  </si>
  <si>
    <t>W064</t>
  </si>
  <si>
    <t>Queda de um leito - rua e estrada</t>
  </si>
  <si>
    <t>W065</t>
  </si>
  <si>
    <t>Queda de um leito - áreas de comércio e de serviços</t>
  </si>
  <si>
    <t>W066</t>
  </si>
  <si>
    <t>Queda de um leito - áreas industriais e em construção</t>
  </si>
  <si>
    <t>W067</t>
  </si>
  <si>
    <t>Queda de um leito - fazenda</t>
  </si>
  <si>
    <t>W068</t>
  </si>
  <si>
    <t>Queda de um leito - outros locais especificados</t>
  </si>
  <si>
    <t>W069</t>
  </si>
  <si>
    <t>Queda de um leito - local não especificado</t>
  </si>
  <si>
    <t>W070</t>
  </si>
  <si>
    <t>Queda de uma cadeira - residência</t>
  </si>
  <si>
    <t>W071</t>
  </si>
  <si>
    <t>Queda de uma cadeira - habitação coletiva</t>
  </si>
  <si>
    <t>W072</t>
  </si>
  <si>
    <t>Queda de uma cadeira - escolas, outras instituições e áreas de administração pública</t>
  </si>
  <si>
    <t>W073</t>
  </si>
  <si>
    <t>Queda de uma cadeira - área para a prática de esportes e atletismo</t>
  </si>
  <si>
    <t>W074</t>
  </si>
  <si>
    <t>Queda de uma cadeira - rua e estrada</t>
  </si>
  <si>
    <t>W075</t>
  </si>
  <si>
    <t>Queda de uma cadeira - áreas de comércio e de serviços</t>
  </si>
  <si>
    <t>W076</t>
  </si>
  <si>
    <t>Queda de uma cadeira - áreas industriais e em construção</t>
  </si>
  <si>
    <t>W077</t>
  </si>
  <si>
    <t>Queda de uma cadeira - fazenda</t>
  </si>
  <si>
    <t>W078</t>
  </si>
  <si>
    <t>Queda de uma cadeira - outros locais especificados</t>
  </si>
  <si>
    <t>W079</t>
  </si>
  <si>
    <t>Queda de uma cadeira - local não especificado</t>
  </si>
  <si>
    <t>W080</t>
  </si>
  <si>
    <t>Queda de outro tipo de mobília - residência</t>
  </si>
  <si>
    <t>W081</t>
  </si>
  <si>
    <t>Queda de outro tipo de mobília - habitação coletiva</t>
  </si>
  <si>
    <t>W082</t>
  </si>
  <si>
    <t>Queda de outro tipo de mobília - escolas, outras instituições e áreas de administração pública</t>
  </si>
  <si>
    <t>W083</t>
  </si>
  <si>
    <t>Queda de outro tipo de mobília - área para a prática de esportes e atletismo</t>
  </si>
  <si>
    <t>W084</t>
  </si>
  <si>
    <t>Queda de outro tipo de mobília - rua e estrada</t>
  </si>
  <si>
    <t>W085</t>
  </si>
  <si>
    <t>Queda de outro tipo de mobília - áreas de comércio e de serviços</t>
  </si>
  <si>
    <t>W086</t>
  </si>
  <si>
    <t>Queda de outro tipo de mobília - áreas industriais e em construção</t>
  </si>
  <si>
    <t>W087</t>
  </si>
  <si>
    <t>Queda de outro tipo de mobília - fazenda</t>
  </si>
  <si>
    <t>W088</t>
  </si>
  <si>
    <t>Queda de outro tipo de mobília - outros locais especificados</t>
  </si>
  <si>
    <t>W089</t>
  </si>
  <si>
    <t>Queda de outro tipo de mobília - local não especificado</t>
  </si>
  <si>
    <t>W090</t>
  </si>
  <si>
    <t>Queda envolvendo equipamento de "playground" - residência</t>
  </si>
  <si>
    <t>W091</t>
  </si>
  <si>
    <t>Queda envolvendo equipamento de "playground" - habitação coletiva</t>
  </si>
  <si>
    <t>W092</t>
  </si>
  <si>
    <t>Queda envolvendo equipamento de "playground" - escolas, outras instituições e áreas de administração pública</t>
  </si>
  <si>
    <t>W093</t>
  </si>
  <si>
    <t>Queda envolvendo equipamento de "playground" - área para a prática de esportes e atletismo</t>
  </si>
  <si>
    <t>W094</t>
  </si>
  <si>
    <t>Queda envolvendo equipamento de "playground" - rua e estrada</t>
  </si>
  <si>
    <t>W095</t>
  </si>
  <si>
    <t>Queda envolvendo equipamento de "playground" - áreas de comércio e de serviços</t>
  </si>
  <si>
    <t>W096</t>
  </si>
  <si>
    <t>Queda envolvendo equipamento de "playground" - áreas industriais e em construção</t>
  </si>
  <si>
    <t>W097</t>
  </si>
  <si>
    <t>Queda envolvendo equipamento de "playground" - fazenda</t>
  </si>
  <si>
    <t>W098</t>
  </si>
  <si>
    <t>Queda envolvendo equipamento de "playground" - outros locais especificados</t>
  </si>
  <si>
    <t>W099</t>
  </si>
  <si>
    <t>Queda envolvendo equipamento de "playground" - local não especificado</t>
  </si>
  <si>
    <t>W100</t>
  </si>
  <si>
    <t>Queda em ou de escadas ou degraus - residência</t>
  </si>
  <si>
    <t>W101</t>
  </si>
  <si>
    <t>Queda em ou de escadas ou degraus - habitação coletiva</t>
  </si>
  <si>
    <t>W102</t>
  </si>
  <si>
    <t>Queda em ou de escadas ou degraus - escolas, outras instituições e áreas de administração pública</t>
  </si>
  <si>
    <t>W103</t>
  </si>
  <si>
    <t>Queda em ou de escadas ou degraus - área para a prática de esportes e atletismo</t>
  </si>
  <si>
    <t>W104</t>
  </si>
  <si>
    <t>Queda em ou de escadas ou degraus - rua e estrada</t>
  </si>
  <si>
    <t>W105</t>
  </si>
  <si>
    <t>Queda em ou de escadas ou degraus - áreas de comércio e de serviços</t>
  </si>
  <si>
    <t>W106</t>
  </si>
  <si>
    <t>Queda em ou de escadas ou degraus - áreas industriais e em construção</t>
  </si>
  <si>
    <t>W107</t>
  </si>
  <si>
    <t>Queda em ou de escadas ou degraus - fazenda</t>
  </si>
  <si>
    <t>W108</t>
  </si>
  <si>
    <t>Queda em ou de escadas ou degraus - outros locais especificados</t>
  </si>
  <si>
    <t>W109</t>
  </si>
  <si>
    <t>Queda em ou de escadas ou degraus - local não especificado</t>
  </si>
  <si>
    <t>W110</t>
  </si>
  <si>
    <t>Queda em ou de escadas de mão - residência</t>
  </si>
  <si>
    <t>W111</t>
  </si>
  <si>
    <t>Queda em ou de escadas de mão - habitação coletiva</t>
  </si>
  <si>
    <t>W112</t>
  </si>
  <si>
    <t>Queda em ou de escadas de mão - escolas, outras instituições e áreas de administração pública</t>
  </si>
  <si>
    <t>W113</t>
  </si>
  <si>
    <t>Queda em ou de escadas de mão - área para a prática de esportes e atletismo</t>
  </si>
  <si>
    <t>W114</t>
  </si>
  <si>
    <t>Queda em ou de escadas de mão - rua e estrada</t>
  </si>
  <si>
    <t>W115</t>
  </si>
  <si>
    <t>Queda em ou de escadas de mão - áreas de comércio e de serviços</t>
  </si>
  <si>
    <t>W116</t>
  </si>
  <si>
    <t>Queda em ou de escadas de mão - áreas industriais e em construção</t>
  </si>
  <si>
    <t>W117</t>
  </si>
  <si>
    <t>Queda em ou de escadas de mão - fazenda</t>
  </si>
  <si>
    <t>W118</t>
  </si>
  <si>
    <t>Queda em ou de escadas de mão - outros locais especificados</t>
  </si>
  <si>
    <t>W119</t>
  </si>
  <si>
    <t>Queda em ou de escadas de mão - local não especificado</t>
  </si>
  <si>
    <t>W120</t>
  </si>
  <si>
    <t>Queda em ou de um andaime - residência</t>
  </si>
  <si>
    <t>W121</t>
  </si>
  <si>
    <t>Queda em ou de um andaime - habitação coletiva</t>
  </si>
  <si>
    <t>W122</t>
  </si>
  <si>
    <t>Queda em ou de um andaime - escolas, outras instituições e áreas de administração pública</t>
  </si>
  <si>
    <t>W123</t>
  </si>
  <si>
    <t>Queda em ou de um andaime - área para a prática de esportes e atletismo</t>
  </si>
  <si>
    <t>W124</t>
  </si>
  <si>
    <t>Queda em ou de um andaime - rua e estrada</t>
  </si>
  <si>
    <t>W125</t>
  </si>
  <si>
    <t>Queda em ou de um andaime - áreas de comércio e de serviços</t>
  </si>
  <si>
    <t>W126</t>
  </si>
  <si>
    <t>Queda em ou de um andaime - áreas industriais e em construção</t>
  </si>
  <si>
    <t>W127</t>
  </si>
  <si>
    <t>Queda em ou de um andaime - fazenda</t>
  </si>
  <si>
    <t>W128</t>
  </si>
  <si>
    <t>Queda em ou de um andaime - outros locais especificados</t>
  </si>
  <si>
    <t>W129</t>
  </si>
  <si>
    <t>Queda em ou de um andaime - local não especificado</t>
  </si>
  <si>
    <t>W130</t>
  </si>
  <si>
    <t>Queda de ou para fora de edifícios ou outras estruturas - residência</t>
  </si>
  <si>
    <t>W131</t>
  </si>
  <si>
    <t>Queda de ou para fora de edifícios ou outras estruturas - habitação coletiva</t>
  </si>
  <si>
    <t>W132</t>
  </si>
  <si>
    <t>Queda de ou para fora de edifícios ou outras estruturas - escolas, outras instituições e áreas de administração pública</t>
  </si>
  <si>
    <t>W133</t>
  </si>
  <si>
    <t>Queda de ou para fora de edifícios ou outras estruturas - área para a prática de esportes e atletismo</t>
  </si>
  <si>
    <t>W134</t>
  </si>
  <si>
    <t>Queda de ou para fora de edifícios ou outras estruturas - rua e estrada</t>
  </si>
  <si>
    <t>W135</t>
  </si>
  <si>
    <t>Queda de ou para fora de edifícios ou outras estruturas - áreas de comércio e de serviços</t>
  </si>
  <si>
    <t>W136</t>
  </si>
  <si>
    <t>Queda de ou para fora de edifícios ou outras estruturas - áreas industriais e em construção</t>
  </si>
  <si>
    <t>W137</t>
  </si>
  <si>
    <t>Queda de ou para fora de edifícios ou outras estruturas - fazenda</t>
  </si>
  <si>
    <t>W138</t>
  </si>
  <si>
    <t>Queda de ou para fora de edifícios ou outras estruturas - outros locais especificados</t>
  </si>
  <si>
    <t>W139</t>
  </si>
  <si>
    <t>Queda de ou para fora de edifícios ou outras estruturas - local não especificado</t>
  </si>
  <si>
    <t>W140</t>
  </si>
  <si>
    <t>Queda de árvore - residência</t>
  </si>
  <si>
    <t>W141</t>
  </si>
  <si>
    <t>Queda de árvore - habitação coletiva</t>
  </si>
  <si>
    <t>W142</t>
  </si>
  <si>
    <t>Queda de árvore - escolas, outras instituições e áreas de administração pública</t>
  </si>
  <si>
    <t>W143</t>
  </si>
  <si>
    <t>Queda de árvore - área para a prática de esportes e atletismo</t>
  </si>
  <si>
    <t>W144</t>
  </si>
  <si>
    <t>Queda de árvore - rua e estrada</t>
  </si>
  <si>
    <t>W145</t>
  </si>
  <si>
    <t>Queda de árvore - áreas de comércio e de serviços</t>
  </si>
  <si>
    <t>W146</t>
  </si>
  <si>
    <t>Queda de árvore - áreas industriais e em construção</t>
  </si>
  <si>
    <t>W147</t>
  </si>
  <si>
    <t>Queda de árvore - fazenda</t>
  </si>
  <si>
    <t>W148</t>
  </si>
  <si>
    <t>Queda de árvore - outros locais especificados</t>
  </si>
  <si>
    <t>W149</t>
  </si>
  <si>
    <t>Queda de árvore - local não especificado</t>
  </si>
  <si>
    <t>W150</t>
  </si>
  <si>
    <t>Queda de penhasco - residência</t>
  </si>
  <si>
    <t>W151</t>
  </si>
  <si>
    <t>Queda de penhasco - habitação coletiva</t>
  </si>
  <si>
    <t>W152</t>
  </si>
  <si>
    <t>Queda de penhasco - escolas, outras instituições e áreas de administração pública</t>
  </si>
  <si>
    <t>W153</t>
  </si>
  <si>
    <t>Queda de penhasco - área para a prática de esportes e atletismo</t>
  </si>
  <si>
    <t>W154</t>
  </si>
  <si>
    <t>Queda de penhasco - rua e estrada</t>
  </si>
  <si>
    <t>W155</t>
  </si>
  <si>
    <t>Queda de penhasco - áreas de comércio e de serviços</t>
  </si>
  <si>
    <t>W156</t>
  </si>
  <si>
    <t>Queda de penhasco - áreas industriais e em construção</t>
  </si>
  <si>
    <t>W157</t>
  </si>
  <si>
    <t>Queda de penhasco - fazenda</t>
  </si>
  <si>
    <t>W158</t>
  </si>
  <si>
    <t>Queda de penhasco - outros locais especificados</t>
  </si>
  <si>
    <t>W159</t>
  </si>
  <si>
    <t>Queda de penhasco - local não especificado</t>
  </si>
  <si>
    <t>W160</t>
  </si>
  <si>
    <t>Mergulho ou pulo na água causando outro traumatismo que não afogamento ou submersão - residência</t>
  </si>
  <si>
    <t>W161</t>
  </si>
  <si>
    <t>Mergulho ou pulo na água causando outro traumatismo que não afogamento ou submersão - habitação coletiva</t>
  </si>
  <si>
    <t>W162</t>
  </si>
  <si>
    <t>Mergulho ou pulo na água causando outro traumatismo que não afogamento ou submersão - escolas, outras instituições e áreas de administração pública</t>
  </si>
  <si>
    <t>W163</t>
  </si>
  <si>
    <t>Mergulho ou pulo na água causando outro traumatismo que não afogamento ou submersão - área para a prática de esportes e atletismo</t>
  </si>
  <si>
    <t>W164</t>
  </si>
  <si>
    <t>Mergulho ou pulo na água causando outro traumatismo que não afogamento ou submersão - rua e estrada</t>
  </si>
  <si>
    <t>W165</t>
  </si>
  <si>
    <t>Mergulho ou pulo na água causando outro traumatismo que não afogamento ou submersão - áreas de comércio e de serviços</t>
  </si>
  <si>
    <t>W166</t>
  </si>
  <si>
    <t>Mergulho ou pulo na água causando outro traumatismo que não afogamento ou submersão - áreas industriais e em construção</t>
  </si>
  <si>
    <t>W167</t>
  </si>
  <si>
    <t>Mergulho ou pulo na água causando outro traumatismo que não afogamento ou submersão - fazenda</t>
  </si>
  <si>
    <t>W168</t>
  </si>
  <si>
    <t>Mergulho ou pulo na água causando outro traumatismo que não afogamento ou submersão - outros locais especificados</t>
  </si>
  <si>
    <t>W169</t>
  </si>
  <si>
    <t>Mergulho ou pulo na água causando outro traumatismo que não afogamento ou submersão - local não especificado</t>
  </si>
  <si>
    <t>W170</t>
  </si>
  <si>
    <t>Outras quedas de um nível a outro - residência</t>
  </si>
  <si>
    <t>W171</t>
  </si>
  <si>
    <t>Outras quedas de um nível a outro - habitação coletiva</t>
  </si>
  <si>
    <t>W172</t>
  </si>
  <si>
    <t>Outras quedas de um nível a outro - escolas, outras instituições e áreas de administração pública</t>
  </si>
  <si>
    <t>W173</t>
  </si>
  <si>
    <t>Outras quedas de um nível a outro - área para a prática de esportes e atletismo</t>
  </si>
  <si>
    <t>W174</t>
  </si>
  <si>
    <t>Outras quedas de um nível a outro - rua e estrada</t>
  </si>
  <si>
    <t>W175</t>
  </si>
  <si>
    <t>Outras quedas de um nível a outro - áreas de comércio e de serviços</t>
  </si>
  <si>
    <t>W176</t>
  </si>
  <si>
    <t>Outras quedas de um nível a outro - áreas industriais e em construção</t>
  </si>
  <si>
    <t>W177</t>
  </si>
  <si>
    <t>Outras quedas de um nível a outro - fazenda</t>
  </si>
  <si>
    <t>W178</t>
  </si>
  <si>
    <t>Outras quedas de um nível a outro - outros locais especificados</t>
  </si>
  <si>
    <t>W179</t>
  </si>
  <si>
    <t>Outras quedas de um nível a outro - local não especificado</t>
  </si>
  <si>
    <t>W180</t>
  </si>
  <si>
    <t>Outras quedas no mesmo nível - residência</t>
  </si>
  <si>
    <t>W181</t>
  </si>
  <si>
    <t>Outras quedas no mesmo nível - habitação coletiva</t>
  </si>
  <si>
    <t>W182</t>
  </si>
  <si>
    <t>Outras quedas no mesmo nível - escolas, outras instituições e áreas de administração pública</t>
  </si>
  <si>
    <t>W183</t>
  </si>
  <si>
    <t>Outras quedas no mesmo nível - área para a prática de esportes e atletismo</t>
  </si>
  <si>
    <t>W184</t>
  </si>
  <si>
    <t>Outras quedas no mesmo nível - rua e estrada</t>
  </si>
  <si>
    <t>W185</t>
  </si>
  <si>
    <t>Outras quedas no mesmo nível - áreas de comércio e de serviços</t>
  </si>
  <si>
    <t>W186</t>
  </si>
  <si>
    <t>Outras quedas no mesmo nível - áreas industriais e em construção</t>
  </si>
  <si>
    <t>W187</t>
  </si>
  <si>
    <t>Outras quedas no mesmo nível - fazenda</t>
  </si>
  <si>
    <t>W188</t>
  </si>
  <si>
    <t>Outras quedas no mesmo nível - outros locais especificados</t>
  </si>
  <si>
    <t>W189</t>
  </si>
  <si>
    <t>Outras quedas no mesmo nível - local não especificado</t>
  </si>
  <si>
    <t>W190</t>
  </si>
  <si>
    <t>Queda sem especificação - residência</t>
  </si>
  <si>
    <t>W191</t>
  </si>
  <si>
    <t>Queda sem especificação - habitação coletiva</t>
  </si>
  <si>
    <t>W192</t>
  </si>
  <si>
    <t>Queda sem especificação - escolas, outras instituições e áreas de administração pública</t>
  </si>
  <si>
    <t>W193</t>
  </si>
  <si>
    <t>Queda sem especificação - área para a prática de esportes e atletismo</t>
  </si>
  <si>
    <t>W194</t>
  </si>
  <si>
    <t>Queda sem especificação - rua e estrada</t>
  </si>
  <si>
    <t>W195</t>
  </si>
  <si>
    <t>Queda sem especificação - áreas de comércio e de serviços</t>
  </si>
  <si>
    <t>W196</t>
  </si>
  <si>
    <t>Queda sem especificação - áreas industriais e em construção</t>
  </si>
  <si>
    <t>W197</t>
  </si>
  <si>
    <t>Queda sem especificação - fazenda</t>
  </si>
  <si>
    <t>W198</t>
  </si>
  <si>
    <t>Queda sem especificação - outros locais especificados</t>
  </si>
  <si>
    <t>W199</t>
  </si>
  <si>
    <t>Queda sem especificação - local não especificado</t>
  </si>
  <si>
    <t>W200</t>
  </si>
  <si>
    <t>Impacto causado por objeto lançado, projetado ou em queda - residência</t>
  </si>
  <si>
    <t>W201</t>
  </si>
  <si>
    <t>Impacto causado por objeto lançado, projetado ou em queda - habitação coletiva</t>
  </si>
  <si>
    <t>W202</t>
  </si>
  <si>
    <t>Impacto causado por objeto lançado, projetado ou em queda - escolas, outras instituições e áreas de administração pública</t>
  </si>
  <si>
    <t>W203</t>
  </si>
  <si>
    <t>Impacto causado por objeto lançado, projetado ou em queda - área para a prática de esportes e atletismo</t>
  </si>
  <si>
    <t>W204</t>
  </si>
  <si>
    <t>Impacto causado por objeto lançado, projetado ou em queda - rua e estrada</t>
  </si>
  <si>
    <t>W205</t>
  </si>
  <si>
    <t>Impacto causado por objeto lançado, projetado ou em queda - áreas de comércio e de serviços</t>
  </si>
  <si>
    <t>W206</t>
  </si>
  <si>
    <t>Impacto causado por objeto lançado, projetado ou em queda - áreas industriais e em construção</t>
  </si>
  <si>
    <t>W207</t>
  </si>
  <si>
    <t>Impacto causado por objeto lançado, projetado ou em queda - fazenda</t>
  </si>
  <si>
    <t>W208</t>
  </si>
  <si>
    <t>Impacto causado por objeto lançado, projetado ou em queda - outros locais especificados</t>
  </si>
  <si>
    <t>W209</t>
  </si>
  <si>
    <t>Impacto causado por objeto lançado, projetado ou em queda - local não especificado</t>
  </si>
  <si>
    <t>W210</t>
  </si>
  <si>
    <t>Impacto acidental ativo ou passivo causado por equipamento esportivo - residência</t>
  </si>
  <si>
    <t>W211</t>
  </si>
  <si>
    <t>Impacto acidental ativo ou passivo causado por equipamento esportivo - habitação coletiva</t>
  </si>
  <si>
    <t>W212</t>
  </si>
  <si>
    <t>Impacto acidental ativo ou passivo causado por equipamento esportivo - escolas, outras instituições e áreas de administração pública</t>
  </si>
  <si>
    <t>W213</t>
  </si>
  <si>
    <t>Impacto acidental ativo ou passivo causado por equipamento esportivo - área para a prática de esportes e atletismo</t>
  </si>
  <si>
    <t>W214</t>
  </si>
  <si>
    <t>Impacto acidental ativo ou passivo causado por equipamento esportivo - rua e estrada</t>
  </si>
  <si>
    <t>W215</t>
  </si>
  <si>
    <t>Impacto acidental ativo ou passivo causado por equipamento esportivo - áreas de comércio e de serviços</t>
  </si>
  <si>
    <t>W216</t>
  </si>
  <si>
    <t>Impacto acidental ativo ou passivo causado por equipamento esportivo - áreas industriais e em construção</t>
  </si>
  <si>
    <t>W217</t>
  </si>
  <si>
    <t>Impacto acidental ativo ou passivo causado por equipamento esportivo - fazenda</t>
  </si>
  <si>
    <t>W218</t>
  </si>
  <si>
    <t>Impacto acidental ativo ou passivo causado por equipamento esportivo - outros locais especificados</t>
  </si>
  <si>
    <t>W219</t>
  </si>
  <si>
    <t>Impacto acidental ativo ou passivo causado por equipamento esportivo - local não especificado</t>
  </si>
  <si>
    <t>W220</t>
  </si>
  <si>
    <t>Impacto acidental ativo ou passivo causado por outros objetos - residência</t>
  </si>
  <si>
    <t>W221</t>
  </si>
  <si>
    <t>Impacto acidental ativo ou passivo causado por outros objetos - habitação coletiva</t>
  </si>
  <si>
    <t>W222</t>
  </si>
  <si>
    <t>Impacto acidental ativo ou passivo causado por outros objetos - escolas, outras instituições e áreas de administração pública</t>
  </si>
  <si>
    <t>W223</t>
  </si>
  <si>
    <t>Impacto acidental ativo ou passivo causado por outros objetos - área para a prática de esportes e atletismo</t>
  </si>
  <si>
    <t>W224</t>
  </si>
  <si>
    <t>Impacto acidental ativo ou passivo causado por outros objetos - rua e estrada</t>
  </si>
  <si>
    <t>W225</t>
  </si>
  <si>
    <t>Impacto acidental ativo ou passivo causado por outros objetos - áreas de comércio e de serviços</t>
  </si>
  <si>
    <t>W226</t>
  </si>
  <si>
    <t>Impacto acidental ativo ou passivo causado por outros objetos - áreas industriais e em construção</t>
  </si>
  <si>
    <t>W227</t>
  </si>
  <si>
    <t>Impacto acidental ativo ou passivo causado por outros objetos - fazenda</t>
  </si>
  <si>
    <t>W228</t>
  </si>
  <si>
    <t>Impacto acidental ativo ou passivo causado por outros objetos - outros locais especificados</t>
  </si>
  <si>
    <t>W229</t>
  </si>
  <si>
    <t>Impacto acidental ativo ou passivo causado por outros objetos - local não especificado</t>
  </si>
  <si>
    <t>W230</t>
  </si>
  <si>
    <t>Apertado, colhido, comprimido ou esmagado dentro de ou entre objetos - residência</t>
  </si>
  <si>
    <t>W231</t>
  </si>
  <si>
    <t>Apertado, colhido, comprimido ou esmagado dentro de ou entre objetos - habitação coletiva</t>
  </si>
  <si>
    <t>W232</t>
  </si>
  <si>
    <t>Apertado, colhido, comprimido ou esmagado dentro de ou entre objetos - escolas, outras instituições e áreas de administração pública</t>
  </si>
  <si>
    <t>W233</t>
  </si>
  <si>
    <t>Apertado, colhido, comprimido ou esmagado dentro de ou entre objetos - área para a prática de esportes e atletismo</t>
  </si>
  <si>
    <t>W234</t>
  </si>
  <si>
    <t>Apertado, colhido, comprimido ou esmagado dentro de ou entre objetos - rua e estrada</t>
  </si>
  <si>
    <t>W235</t>
  </si>
  <si>
    <t>Apertado, colhido, comprimido ou esmagado dentro de ou entre objetos - áreas de comércio e de serviços</t>
  </si>
  <si>
    <t>W236</t>
  </si>
  <si>
    <t>Apertado, colhido, comprimido ou esmagado dentro de ou entre objetos - áreas industriais e em construção</t>
  </si>
  <si>
    <t>W237</t>
  </si>
  <si>
    <t>Apertado, colhido, comprimido ou esmagado dentro de ou entre objetos - fazenda</t>
  </si>
  <si>
    <t>W238</t>
  </si>
  <si>
    <t>Apertado, colhido, comprimido ou esmagado dentro de ou entre objetos - outros locais especificados</t>
  </si>
  <si>
    <t>W239</t>
  </si>
  <si>
    <t>Apertado, colhido, comprimido ou esmagado dentro de ou entre objetos - local não especificado</t>
  </si>
  <si>
    <t>W240</t>
  </si>
  <si>
    <t>Contato com elevadores e instrumentos de transmissão, não classificados em outra parte - residência</t>
  </si>
  <si>
    <t>W241</t>
  </si>
  <si>
    <t>Contato com elevadores e instrumentos de transmissão, não classificados em outra parte - habitação coletiva</t>
  </si>
  <si>
    <t>W242</t>
  </si>
  <si>
    <t>Contato com elevadores e instrumentos de transmissão, não classificados em outra parte - escolas, outras instituições e áreas de administração pública</t>
  </si>
  <si>
    <t>W243</t>
  </si>
  <si>
    <t>Contato com elevadores e instrumentos de transmissão, não classificados em outra parte - área para a prática de esportes e atletismo</t>
  </si>
  <si>
    <t>W244</t>
  </si>
  <si>
    <t>Contato com elevadores e instrumentos de transmissão, não classificados em outra parte - rua e estrada</t>
  </si>
  <si>
    <t>W245</t>
  </si>
  <si>
    <t>Contato com elevadores e instrumentos de transmissão, não classificados em outra parte - áreas de comércio e de serviços</t>
  </si>
  <si>
    <t>W246</t>
  </si>
  <si>
    <t>Contato com elevadores e instrumentos de transmissão, não classificados em outra parte - áreas industriais e em construção</t>
  </si>
  <si>
    <t>W247</t>
  </si>
  <si>
    <t>Contato com elevadores e instrumentos de transmissão, não classificados em outra parte - fazenda</t>
  </si>
  <si>
    <t>W248</t>
  </si>
  <si>
    <t>Contato com elevadores e instrumentos de transmissão, não classificados em outra parte - outros locais especificados</t>
  </si>
  <si>
    <t>W249</t>
  </si>
  <si>
    <t>Contato com elevadores e instrumentos de transmissão, não classificados em outra parte - local não especificado</t>
  </si>
  <si>
    <t>W250</t>
  </si>
  <si>
    <t>Contato com vidro cortante - residência</t>
  </si>
  <si>
    <t>W251</t>
  </si>
  <si>
    <t>Contato com vidro cortante - habitação coletiva</t>
  </si>
  <si>
    <t>W252</t>
  </si>
  <si>
    <t>Contato com vidro cortante - escolas, outras instituições e áreas de administração pública</t>
  </si>
  <si>
    <t>W253</t>
  </si>
  <si>
    <t>Contato com vidro cortante - área para a prática de esportes e atletismo</t>
  </si>
  <si>
    <t>W254</t>
  </si>
  <si>
    <t>Contato com vidro cortante - rua e estrada</t>
  </si>
  <si>
    <t>W255</t>
  </si>
  <si>
    <t>Contato com vidro cortante - áreas de comércio e de serviços</t>
  </si>
  <si>
    <t>W256</t>
  </si>
  <si>
    <t>Contato com vidro cortante - áreas industriais e em construção</t>
  </si>
  <si>
    <t>W257</t>
  </si>
  <si>
    <t>Contato com vidro cortante - fazenda</t>
  </si>
  <si>
    <t>W258</t>
  </si>
  <si>
    <t>Contato com vidro cortante - outros locais especificados</t>
  </si>
  <si>
    <t>W259</t>
  </si>
  <si>
    <t>Contato com vidro cortante - local não especificado</t>
  </si>
  <si>
    <t>W260</t>
  </si>
  <si>
    <t>Contato com faca, espada e punhal - residência</t>
  </si>
  <si>
    <t>W261</t>
  </si>
  <si>
    <t>Contato com faca, espada e punhal - habitação coletiva</t>
  </si>
  <si>
    <t>W262</t>
  </si>
  <si>
    <t>Contato com faca, espada e punhal - escolas, outras instituições e áreas de administração pública</t>
  </si>
  <si>
    <t>W263</t>
  </si>
  <si>
    <t>Contato com faca, espada e punhal - área para a prática de esportes e atletismo</t>
  </si>
  <si>
    <t>W264</t>
  </si>
  <si>
    <t>Contato com faca, espada e punhal - rua e estrada</t>
  </si>
  <si>
    <t>W265</t>
  </si>
  <si>
    <t>Contato com faca, espada e punhal - áreas de comércio e de serviços</t>
  </si>
  <si>
    <t>W266</t>
  </si>
  <si>
    <t>Contato com faca, espada e punhal - áreas industriais e em construção</t>
  </si>
  <si>
    <t>W267</t>
  </si>
  <si>
    <t>Contato com faca, espada e punhal - fazenda</t>
  </si>
  <si>
    <t>W268</t>
  </si>
  <si>
    <t>Contato com faca, espada e punhal - outros locais especificados</t>
  </si>
  <si>
    <t>W269</t>
  </si>
  <si>
    <t>Contato com faca, espada e punhal - local não especificado</t>
  </si>
  <si>
    <t>W270</t>
  </si>
  <si>
    <t>Contato com ferramentas manuais sem motor - residência</t>
  </si>
  <si>
    <t>W271</t>
  </si>
  <si>
    <t>Contato com ferramentas manuais sem motor - habitação coletiva</t>
  </si>
  <si>
    <t>W272</t>
  </si>
  <si>
    <t>Contato com ferramentas manuais sem motor - escolas, outras instituições e áreas de administração pública</t>
  </si>
  <si>
    <t>W273</t>
  </si>
  <si>
    <t>Contato com ferramentas manuais sem motor - área para a prática de esportes e atletismo</t>
  </si>
  <si>
    <t>W274</t>
  </si>
  <si>
    <t>Contato com ferramentas manuais sem motor - rua e estrada</t>
  </si>
  <si>
    <t>W275</t>
  </si>
  <si>
    <t>Contato com ferramentas manuais sem motor - áreas de comércio e de serviços</t>
  </si>
  <si>
    <t>W276</t>
  </si>
  <si>
    <t>Contato com ferramentas manuais sem motor - áreas industriais e em construção</t>
  </si>
  <si>
    <t>W277</t>
  </si>
  <si>
    <t>Contato com ferramentas manuais sem motor - fazenda</t>
  </si>
  <si>
    <t>W278</t>
  </si>
  <si>
    <t>Contato com ferramentas manuais sem motor - outros locais especificados</t>
  </si>
  <si>
    <t>W279</t>
  </si>
  <si>
    <t>Contato com ferramentas manuais sem motor - local não especificado</t>
  </si>
  <si>
    <t>W280</t>
  </si>
  <si>
    <t>Contato com segadeira motorizada para cortar ou aparar a grama - residência</t>
  </si>
  <si>
    <t>W281</t>
  </si>
  <si>
    <t>Contato com segadeira motorizada para cortar ou aparar a grama - habitação coletiva</t>
  </si>
  <si>
    <t>W282</t>
  </si>
  <si>
    <t>Contato com segadeira motorizada para cortar ou aparar a grama - escolas, outras instituições e áreas de administração pública</t>
  </si>
  <si>
    <t>W283</t>
  </si>
  <si>
    <t>Contato com segadeira motorizada para cortar ou aparar a grama - área para a prática de esportes e atletismo</t>
  </si>
  <si>
    <t>W284</t>
  </si>
  <si>
    <t>Contato com segadeira motorizada para cortar ou aparar a grama - rua e estrada</t>
  </si>
  <si>
    <t>W285</t>
  </si>
  <si>
    <t>Contato com segadeira motorizada para cortar ou aparar a grama - áreas de comércio e de serviços</t>
  </si>
  <si>
    <t>W286</t>
  </si>
  <si>
    <t>Contato com segadeira motorizada para cortar ou aparar a grama - áreas industriais e em construção</t>
  </si>
  <si>
    <t>W287</t>
  </si>
  <si>
    <t>Contato com segadeira motorizada para cortar ou aparar a grama - fazenda</t>
  </si>
  <si>
    <t>W288</t>
  </si>
  <si>
    <t>Contato com segadeira motorizada para cortar ou aparar a grama - outros locais especificados</t>
  </si>
  <si>
    <t>W289</t>
  </si>
  <si>
    <t>Contato com segadeira motorizada para cortar ou aparar a grama - local não especificado</t>
  </si>
  <si>
    <t>W290</t>
  </si>
  <si>
    <t>Contato com outros utensílios manuais e aparelhos domésticos equipados com motor - residência</t>
  </si>
  <si>
    <t>W291</t>
  </si>
  <si>
    <t>Contato com outros utensílios manuais e aparelhos domésticos equipados com motor - habitação coletiva</t>
  </si>
  <si>
    <t>W292</t>
  </si>
  <si>
    <t>Contato com outros utensílios manuais e aparelhos domésticos equipados com motor - escolas, outras instituições e áreas de administração pública</t>
  </si>
  <si>
    <t>W293</t>
  </si>
  <si>
    <t>Contato com outros utensílios manuais e aparelhos domésticos equipados com motor - área para a prática de esportes e atletismo</t>
  </si>
  <si>
    <t>W294</t>
  </si>
  <si>
    <t>Contato com outros utensílios manuais e aparelhos domésticos equipados com motor - rua e estrada</t>
  </si>
  <si>
    <t>W295</t>
  </si>
  <si>
    <t>Contato com outros utensílios manuais e aparelhos domésticos equipados com motor - áreas de comércio e de serviços</t>
  </si>
  <si>
    <t>W296</t>
  </si>
  <si>
    <t>Contato com outros utensílios manuais e aparelhos domésticos equipados com motor - áreas industriais e em construção</t>
  </si>
  <si>
    <t>W297</t>
  </si>
  <si>
    <t>Contato com outros utensílios manuais e aparelhos domésticos equipados com motor - fazenda</t>
  </si>
  <si>
    <t>W298</t>
  </si>
  <si>
    <t>Contato com outros utensílios manuais e aparelhos domésticos equipados com motor - outros locais especificados</t>
  </si>
  <si>
    <t>W299</t>
  </si>
  <si>
    <t>Contato com outros utensílios manuais e aparelhos domésticos equipados com motor - local não especificado</t>
  </si>
  <si>
    <t>W300</t>
  </si>
  <si>
    <t>Contato com maquinaria agrícola - residência</t>
  </si>
  <si>
    <t>W301</t>
  </si>
  <si>
    <t>Contato com maquinaria agrícola - habitação coletiva</t>
  </si>
  <si>
    <t>W302</t>
  </si>
  <si>
    <t>Contato com maquinaria agrícola - escolas, outras instituições e áreas de administração pública</t>
  </si>
  <si>
    <t>W303</t>
  </si>
  <si>
    <t>Contato com maquinaria agrícola - área para a prática de esportes e atletismo</t>
  </si>
  <si>
    <t>W304</t>
  </si>
  <si>
    <t>Contato com maquinaria agrícola - rua e estrada</t>
  </si>
  <si>
    <t>W305</t>
  </si>
  <si>
    <t>Contato com maquinaria agrícola - áreas de comércio e de serviços</t>
  </si>
  <si>
    <t>W306</t>
  </si>
  <si>
    <t>Contato com maquinaria agrícola - áreas industriais e em construção</t>
  </si>
  <si>
    <t>W307</t>
  </si>
  <si>
    <t>Contato com maquinaria agrícola - fazenda</t>
  </si>
  <si>
    <t>W308</t>
  </si>
  <si>
    <t>Contato com maquinaria agrícola - outros locais especificados</t>
  </si>
  <si>
    <t>W309</t>
  </si>
  <si>
    <t>Contato com maquinaria agrícola - local não especificado</t>
  </si>
  <si>
    <t>W310</t>
  </si>
  <si>
    <t>Contato com outras máquinas e com as não especificadas - residência</t>
  </si>
  <si>
    <t>W311</t>
  </si>
  <si>
    <t>Contato com outras máquinas e com as não especificadas - habitação coletiva</t>
  </si>
  <si>
    <t>W312</t>
  </si>
  <si>
    <t>Contato com outras máquinas e com as não especificadas - escolas, outras instituições e áreas de administração pública</t>
  </si>
  <si>
    <t>W313</t>
  </si>
  <si>
    <t>Contato com outras máquinas e com as não especificadas - área para a prática de esportes e atletismo</t>
  </si>
  <si>
    <t>W314</t>
  </si>
  <si>
    <t>Contato com outras máquinas e com as não especificadas - rua e estrada</t>
  </si>
  <si>
    <t>W315</t>
  </si>
  <si>
    <t>Contato com outras máquinas e com as não especificadas - áreas de comércio e de serviços</t>
  </si>
  <si>
    <t>W316</t>
  </si>
  <si>
    <t>Contato com outras máquinas e com as não especificadas - áreas industriais e em construção</t>
  </si>
  <si>
    <t>W317</t>
  </si>
  <si>
    <t>Contato com outras máquinas e com as não especificadas - fazenda</t>
  </si>
  <si>
    <t>W318</t>
  </si>
  <si>
    <t>Contato com outras máquinas e com as não especificadas - outros locais especificados</t>
  </si>
  <si>
    <t>W319</t>
  </si>
  <si>
    <t>Contato com outras máquinas e com as não especificadas - local não especificado</t>
  </si>
  <si>
    <t>W320</t>
  </si>
  <si>
    <t>Projétil de revólver - residência</t>
  </si>
  <si>
    <t>W321</t>
  </si>
  <si>
    <t>Projétil de revólver - habitação coletiva</t>
  </si>
  <si>
    <t>W322</t>
  </si>
  <si>
    <t>Projétil de revólver - escolas, outras instituições e áreas de administração pública</t>
  </si>
  <si>
    <t>W323</t>
  </si>
  <si>
    <t>Projétil de revólver - área para a prática de esportes e atletismo</t>
  </si>
  <si>
    <t>W324</t>
  </si>
  <si>
    <t>Projétil de revólver - rua e estrada</t>
  </si>
  <si>
    <t>W325</t>
  </si>
  <si>
    <t>Projétil de revólver - áreas de comércio e de serviços</t>
  </si>
  <si>
    <t>W326</t>
  </si>
  <si>
    <t>Projétil de revólver - áreas industriais e em construção</t>
  </si>
  <si>
    <t>W327</t>
  </si>
  <si>
    <t>Projétil de revólver - fazenda</t>
  </si>
  <si>
    <t>W328</t>
  </si>
  <si>
    <t>Projétil de revólver - outros locais especificados</t>
  </si>
  <si>
    <t>W329</t>
  </si>
  <si>
    <t>Projétil de revólver - local não especificado</t>
  </si>
  <si>
    <t>W330</t>
  </si>
  <si>
    <t>Rifle, espingarda e armas de fogo de maior tamanho - residência</t>
  </si>
  <si>
    <t>W331</t>
  </si>
  <si>
    <t>Rifle, espingarda e armas de fogo de maior tamanho - habitação coletiva</t>
  </si>
  <si>
    <t>W332</t>
  </si>
  <si>
    <t>Rifle, espingarda e armas de fogo de maior tamanho - escolas, outras instituições e áreas de administração pública</t>
  </si>
  <si>
    <t>W333</t>
  </si>
  <si>
    <t>Rifle, espingarda e armas de fogo de maior tamanho - área para a prática de esportes e atletismo</t>
  </si>
  <si>
    <t>W334</t>
  </si>
  <si>
    <t>Rifle, espingarda e armas de fogo de maior tamanho - rua e estrada</t>
  </si>
  <si>
    <t>W335</t>
  </si>
  <si>
    <t>Rifle, espingarda e armas de fogo de maior tamanho - áreas de comércio e de serviços</t>
  </si>
  <si>
    <t>W336</t>
  </si>
  <si>
    <t>Rifle, espingarda e armas de fogo de maior tamanho - áreas industriais e em construção</t>
  </si>
  <si>
    <t>W337</t>
  </si>
  <si>
    <t>Rifle, espingarda e armas de fogo de maior tamanho - fazenda</t>
  </si>
  <si>
    <t>W338</t>
  </si>
  <si>
    <t>Rifle, espingarda e armas de fogo de maior tamanho - outros locais especificados</t>
  </si>
  <si>
    <t>W339</t>
  </si>
  <si>
    <t>Rifle, espingarda e armas de fogo de maior tamanho - local não especificado</t>
  </si>
  <si>
    <t>W340</t>
  </si>
  <si>
    <t>Projéteis de outras armas de fogo e das não especificadas - residência</t>
  </si>
  <si>
    <t>W341</t>
  </si>
  <si>
    <t>Projéteis de outras armas de fogo e das não especificadas - habitação coletiva</t>
  </si>
  <si>
    <t>W342</t>
  </si>
  <si>
    <t>Projéteis de outras armas de fogo e das não especificadas - escolas, outras instituições e áreas de administração pública</t>
  </si>
  <si>
    <t>W343</t>
  </si>
  <si>
    <t>Projéteis de outras armas de fogo e das não especificadas - área para a prática de esportes e atletismo</t>
  </si>
  <si>
    <t>W344</t>
  </si>
  <si>
    <t>Projéteis de outras armas de fogo e das não especificadas - rua e estrada</t>
  </si>
  <si>
    <t>W345</t>
  </si>
  <si>
    <t>Projéteis de outras armas de fogo e das não especificadas - áreas de comércio e de serviços</t>
  </si>
  <si>
    <t>W346</t>
  </si>
  <si>
    <t>Projéteis de outras armas de fogo e das não especificadas - áreas industriais e em construção</t>
  </si>
  <si>
    <t>W347</t>
  </si>
  <si>
    <t>Projéteis de outras armas de fogo e das não especificadas - fazenda</t>
  </si>
  <si>
    <t>W348</t>
  </si>
  <si>
    <t>Projéteis de outras armas de fogo e das não especificadas - outros locais especificados</t>
  </si>
  <si>
    <t>W349</t>
  </si>
  <si>
    <t>Projéteis de outras armas de fogo e das não especificadas - local não especificado</t>
  </si>
  <si>
    <t>W350</t>
  </si>
  <si>
    <t>Explosão ou ruptura de caldeira - residência</t>
  </si>
  <si>
    <t>W351</t>
  </si>
  <si>
    <t>Explosão ou ruptura de caldeira - habitação coletiva</t>
  </si>
  <si>
    <t>W352</t>
  </si>
  <si>
    <t>Explosão ou ruptura de caldeira - escolas, outras instituições e áreas de administração pública</t>
  </si>
  <si>
    <t>W353</t>
  </si>
  <si>
    <t>Explosão ou ruptura de caldeira - área para a prática de esportes e atletismo</t>
  </si>
  <si>
    <t>W354</t>
  </si>
  <si>
    <t>Explosão ou ruptura de caldeira - rua e estrada</t>
  </si>
  <si>
    <t>W355</t>
  </si>
  <si>
    <t>Explosão ou ruptura de caldeira - áreas de comércio e de serviços</t>
  </si>
  <si>
    <t>W356</t>
  </si>
  <si>
    <t>Explosão ou ruptura de caldeira - áreas industriais e em construção</t>
  </si>
  <si>
    <t>W357</t>
  </si>
  <si>
    <t>Explosão ou ruptura de caldeira - fazenda</t>
  </si>
  <si>
    <t>W358</t>
  </si>
  <si>
    <t>Explosão ou ruptura de caldeira - outros locais especificados</t>
  </si>
  <si>
    <t>W359</t>
  </si>
  <si>
    <t>Explosão ou ruptura de caldeira - local não especificado</t>
  </si>
  <si>
    <t>W360</t>
  </si>
  <si>
    <t>Explosão ou ruptura de cilindro de gás - residência</t>
  </si>
  <si>
    <t>W361</t>
  </si>
  <si>
    <t>Explosão ou ruptura de cilindro de gás - habitação coletiva</t>
  </si>
  <si>
    <t>W362</t>
  </si>
  <si>
    <t>Explosão ou ruptura de cilindro de gás - escolas, outras instituições e áreas de administração pública</t>
  </si>
  <si>
    <t>W363</t>
  </si>
  <si>
    <t>Explosão ou ruptura de cilindro de gás - área para a prática de esportes e atletismo</t>
  </si>
  <si>
    <t>W364</t>
  </si>
  <si>
    <t>Explosão ou ruptura de cilindro de gás - rua e estrada</t>
  </si>
  <si>
    <t>W365</t>
  </si>
  <si>
    <t>Explosão ou ruptura de cilindro de gás - áreas de comércio e de serviços</t>
  </si>
  <si>
    <t>W366</t>
  </si>
  <si>
    <t>Explosão ou ruptura de cilindro de gás - áreas industriais e em construção</t>
  </si>
  <si>
    <t>W367</t>
  </si>
  <si>
    <t>Explosão ou ruptura de cilindro de gás - fazenda</t>
  </si>
  <si>
    <t>W368</t>
  </si>
  <si>
    <t>Explosão ou ruptura de cilindro de gás - outros locais especificados</t>
  </si>
  <si>
    <t>W369</t>
  </si>
  <si>
    <t>Explosão ou ruptura de cilindro de gás - local não especificado</t>
  </si>
  <si>
    <t>W370</t>
  </si>
  <si>
    <t>Explosão ou ruptura de pneumático, tubulação ou mangueira, pressurizados - residência</t>
  </si>
  <si>
    <t>W371</t>
  </si>
  <si>
    <t>Explosão ou ruptura de pneumático, tubulação ou mangueira, pressurizados - habitação coletiva</t>
  </si>
  <si>
    <t>W372</t>
  </si>
  <si>
    <t>Explosão ou ruptura de pneumático, tubulação ou mangueira, pressurizados - escolas, outras instituições e áreas de administração pública</t>
  </si>
  <si>
    <t>W373</t>
  </si>
  <si>
    <t>Explosão ou ruptura de pneumático, tubulação ou mangueira, pressurizados - área para a prática de esportes e atletismo</t>
  </si>
  <si>
    <t>W374</t>
  </si>
  <si>
    <t>Explosão ou ruptura de pneumático, tubulação ou mangueira, pressurizados - rua e estrada</t>
  </si>
  <si>
    <t>W375</t>
  </si>
  <si>
    <t>Explosão ou ruptura de pneumático, tubulação ou mangueira, pressurizados - áreas de comércio e de serviços</t>
  </si>
  <si>
    <t>W376</t>
  </si>
  <si>
    <t>Explosão ou ruptura de pneumático, tubulação ou mangueira, pressurizados - áreas industriais e em construção</t>
  </si>
  <si>
    <t>W377</t>
  </si>
  <si>
    <t>Explosão ou ruptura de pneumático, tubulação ou mangueira, pressurizados - fazenda</t>
  </si>
  <si>
    <t>W378</t>
  </si>
  <si>
    <t>Explosão ou ruptura de pneumático, tubulação ou mangueira, pressurizados - outros locais especificados</t>
  </si>
  <si>
    <t>W379</t>
  </si>
  <si>
    <t>Explosão ou ruptura de pneumático, tubulação ou mangueira, pressurizados - local não especificado</t>
  </si>
  <si>
    <t>W380</t>
  </si>
  <si>
    <t>Explosão ou ruptura de outros aparelhos pressurizados especificados - residência</t>
  </si>
  <si>
    <t>W381</t>
  </si>
  <si>
    <t>Explosão ou ruptura de outros aparelhos pressurizados especificados - habitação coletiva</t>
  </si>
  <si>
    <t>W382</t>
  </si>
  <si>
    <t>Explosão ou ruptura de outros aparelhos pressurizados especificados - escolas, outras instituições e áreas de administração pública</t>
  </si>
  <si>
    <t>W383</t>
  </si>
  <si>
    <t>Explosão ou ruptura de outros aparelhos pressurizados especificados - área para a prática de esportes e atletismo</t>
  </si>
  <si>
    <t>W384</t>
  </si>
  <si>
    <t>Explosão ou ruptura de outros aparelhos pressurizados especificados - rua e estrada</t>
  </si>
  <si>
    <t>W385</t>
  </si>
  <si>
    <t>Explosão ou ruptura de outros aparelhos pressurizados especificados - áreas de comércio e de serviços</t>
  </si>
  <si>
    <t>W386</t>
  </si>
  <si>
    <t>Explosão ou ruptura de outros aparelhos pressurizados especificados - áreas industriais e em construção</t>
  </si>
  <si>
    <t>W387</t>
  </si>
  <si>
    <t>Explosão ou ruptura de outros aparelhos pressurizados especificados - fazenda</t>
  </si>
  <si>
    <t>W388</t>
  </si>
  <si>
    <t>Explosão ou ruptura de outros aparelhos pressurizados especificados - outros locais especificados</t>
  </si>
  <si>
    <t>W389</t>
  </si>
  <si>
    <t>Explosão ou ruptura de outros aparelhos pressurizados especificados - local não especificado</t>
  </si>
  <si>
    <t>W390</t>
  </si>
  <si>
    <t>Queima de fogos de artifício - residência</t>
  </si>
  <si>
    <t>W391</t>
  </si>
  <si>
    <t>Queima de fogos de artifício - habitação coletiva</t>
  </si>
  <si>
    <t>W392</t>
  </si>
  <si>
    <t>Queima de fogos de artifício - escolas, outras instituições e áreas de administração pública</t>
  </si>
  <si>
    <t>W393</t>
  </si>
  <si>
    <t>Queima de fogos de artifício - área para a prática de esportes e atletismo</t>
  </si>
  <si>
    <t>W394</t>
  </si>
  <si>
    <t>Queima de fogos de artifício - rua e estrada</t>
  </si>
  <si>
    <t>W395</t>
  </si>
  <si>
    <t>Queima de fogos de artifício - áreas de comércio e de serviços</t>
  </si>
  <si>
    <t>W396</t>
  </si>
  <si>
    <t>Queima de fogos de artifício - áreas industriais e em construção</t>
  </si>
  <si>
    <t>W397</t>
  </si>
  <si>
    <t>Queima de fogos de artifício - fazenda</t>
  </si>
  <si>
    <t>W398</t>
  </si>
  <si>
    <t>Queima de fogos de artifício - outros locais especificados</t>
  </si>
  <si>
    <t>W399</t>
  </si>
  <si>
    <t>Queima de fogos de artifício - local não especificado</t>
  </si>
  <si>
    <t>W400</t>
  </si>
  <si>
    <t>Explosão de outros materiais - residência</t>
  </si>
  <si>
    <t>W401</t>
  </si>
  <si>
    <t>Explosão de outros materiais - habitação coletiva</t>
  </si>
  <si>
    <t>W402</t>
  </si>
  <si>
    <t>Explosão de outros materiais - escolas, outras instituições e áreas de administração pública</t>
  </si>
  <si>
    <t>W403</t>
  </si>
  <si>
    <t>Explosão de outros materiais - área para a prática de esportes e atletismo</t>
  </si>
  <si>
    <t>W404</t>
  </si>
  <si>
    <t>Explosão de outros materiais - rua e estrada</t>
  </si>
  <si>
    <t>W405</t>
  </si>
  <si>
    <t>Explosão de outros materiais - áreas de comércio e de serviços</t>
  </si>
  <si>
    <t>W406</t>
  </si>
  <si>
    <t>Explosão de outros materiais - áreas industriais e em construção</t>
  </si>
  <si>
    <t>W407</t>
  </si>
  <si>
    <t>Explosão de outros materiais - fazenda</t>
  </si>
  <si>
    <t>W408</t>
  </si>
  <si>
    <t>Explosão de outros materiais - outros locais especificados</t>
  </si>
  <si>
    <t>W409</t>
  </si>
  <si>
    <t>Explosão de outros materiais - local não especificado</t>
  </si>
  <si>
    <t>W410</t>
  </si>
  <si>
    <t>Exposição a um jato de alta pressão - residência</t>
  </si>
  <si>
    <t>W411</t>
  </si>
  <si>
    <t>Exposição a um jato de alta pressão - habitação coletiva</t>
  </si>
  <si>
    <t>W412</t>
  </si>
  <si>
    <t>Exposição a um jato de alta pressão - escolas, outras instituições e áreas de administração pública</t>
  </si>
  <si>
    <t>W413</t>
  </si>
  <si>
    <t>Exposição a um jato de alta pressão - área para a prática de esportes e atletismo</t>
  </si>
  <si>
    <t>W414</t>
  </si>
  <si>
    <t>Exposição a um jato de alta pressão - rua e estrada</t>
  </si>
  <si>
    <t>W415</t>
  </si>
  <si>
    <t>Exposição a um jato de alta pressão - áreas de comércio e de serviços</t>
  </si>
  <si>
    <t>W416</t>
  </si>
  <si>
    <t>Exposição a um jato de alta pressão - áreas industriais e em construção</t>
  </si>
  <si>
    <t>W417</t>
  </si>
  <si>
    <t>Exposição a um jato de alta pressão - fazenda</t>
  </si>
  <si>
    <t>W418</t>
  </si>
  <si>
    <t>Exposição a um jato de alta pressão - outros locais especificados</t>
  </si>
  <si>
    <t>W419</t>
  </si>
  <si>
    <t>Exposição a um jato de alta pressão - local não especificado</t>
  </si>
  <si>
    <t>W420</t>
  </si>
  <si>
    <t>Exposição ao ruído - residência</t>
  </si>
  <si>
    <t>W421</t>
  </si>
  <si>
    <t>Exposição ao ruído - habitação coletiva</t>
  </si>
  <si>
    <t>W422</t>
  </si>
  <si>
    <t>Exposição ao ruído - escolas, outras instituições e áreas de administração pública</t>
  </si>
  <si>
    <t>W423</t>
  </si>
  <si>
    <t>Exposição ao ruído - área para a prática de esportes e atletismo</t>
  </si>
  <si>
    <t>W424</t>
  </si>
  <si>
    <t>Exposição ao ruído - rua e estrada</t>
  </si>
  <si>
    <t>W425</t>
  </si>
  <si>
    <t>Exposição ao ruído - áreas de comércio e de serviços</t>
  </si>
  <si>
    <t>W426</t>
  </si>
  <si>
    <t>Exposição ao ruído - áreas industriais e em construção</t>
  </si>
  <si>
    <t>W427</t>
  </si>
  <si>
    <t>Exposição ao ruído - fazenda</t>
  </si>
  <si>
    <t>W428</t>
  </si>
  <si>
    <t>Exposição ao ruído - outros locais especificados</t>
  </si>
  <si>
    <t>W429</t>
  </si>
  <si>
    <t>Exposição ao ruído - local não especificado</t>
  </si>
  <si>
    <t>W430</t>
  </si>
  <si>
    <t>Exposição à vibração - residência</t>
  </si>
  <si>
    <t>W431</t>
  </si>
  <si>
    <t>Exposição à vibração - habitação coletiva</t>
  </si>
  <si>
    <t>W432</t>
  </si>
  <si>
    <t>Exposição à vibração - escolas, outras instituições e áreas de administração pública</t>
  </si>
  <si>
    <t>W433</t>
  </si>
  <si>
    <t>Exposição à vibração - área para a prática de esportes e atletismo</t>
  </si>
  <si>
    <t>W434</t>
  </si>
  <si>
    <t>Exposição à vibração - rua e estrada</t>
  </si>
  <si>
    <t>W435</t>
  </si>
  <si>
    <t>Exposição à vibração - áreas de comércio e de serviços</t>
  </si>
  <si>
    <t>W436</t>
  </si>
  <si>
    <t>Exposição à vibração - áreas industriais e em construção</t>
  </si>
  <si>
    <t>W437</t>
  </si>
  <si>
    <t>Exposição à vibração - fazenda</t>
  </si>
  <si>
    <t>W438</t>
  </si>
  <si>
    <t>Exposição à vibração - outros locais especificados</t>
  </si>
  <si>
    <t>W439</t>
  </si>
  <si>
    <t>Exposição à vibração - local não especificado</t>
  </si>
  <si>
    <t>W440</t>
  </si>
  <si>
    <t>Penetração de corpo estranho no ou através de olho ou orifício natural - residência</t>
  </si>
  <si>
    <t>W441</t>
  </si>
  <si>
    <t>Penetração de corpo estranho no ou através de olho ou orifício natural - habitação coletiva</t>
  </si>
  <si>
    <t>W442</t>
  </si>
  <si>
    <t>Penetração de corpo estranho no ou através de olho ou orifício natural - escolas, outras instituições e áreas de administração pública</t>
  </si>
  <si>
    <t>W443</t>
  </si>
  <si>
    <t>Penetração de corpo estranho no ou através de olho ou orifício natural - área para a prática de esportes e atletismo</t>
  </si>
  <si>
    <t>W444</t>
  </si>
  <si>
    <t>Penetração de corpo estranho no ou através de olho ou orifício natural - rua e estrada</t>
  </si>
  <si>
    <t>W445</t>
  </si>
  <si>
    <t>Penetração de corpo estranho no ou através de olho ou orifício natural - áreas de comércio e de serviços</t>
  </si>
  <si>
    <t>W446</t>
  </si>
  <si>
    <t>Penetração de corpo estranho no ou através de olho ou orifício natural - áreas industriais e em construção</t>
  </si>
  <si>
    <t>W447</t>
  </si>
  <si>
    <t>Penetração de corpo estranho no ou através de olho ou orifício natural - fazenda</t>
  </si>
  <si>
    <t>W448</t>
  </si>
  <si>
    <t>Penetração de corpo estranho no ou através de olho ou orifício natural - outros locais especificados</t>
  </si>
  <si>
    <t>W449</t>
  </si>
  <si>
    <t>Penetração de corpo estranho no ou através de olho ou orifício natural - local não especificado</t>
  </si>
  <si>
    <t>W450</t>
  </si>
  <si>
    <t>Penetração de corpo ou objeto estranho através da pele - residência</t>
  </si>
  <si>
    <t>W451</t>
  </si>
  <si>
    <t>Penetração de corpo ou objeto estranho através da pele - habitação coletiva</t>
  </si>
  <si>
    <t>W452</t>
  </si>
  <si>
    <t>Penetração de corpo ou objeto estranho através da pele - escolas, outras instituições e áreas de administração pública</t>
  </si>
  <si>
    <t>W453</t>
  </si>
  <si>
    <t>Penetração de corpo ou objeto estranho através da pele - área para a prática de esportes e atletismo</t>
  </si>
  <si>
    <t>W454</t>
  </si>
  <si>
    <t>Penetração de corpo ou objeto estranho através da pele - rua e estrada</t>
  </si>
  <si>
    <t>W455</t>
  </si>
  <si>
    <t>Penetração de corpo ou objeto estranho através da pele - áreas de comércio e de serviços</t>
  </si>
  <si>
    <t>W456</t>
  </si>
  <si>
    <t>Penetração de corpo ou objeto estranho através da pele - áreas industriais e em construção</t>
  </si>
  <si>
    <t>W457</t>
  </si>
  <si>
    <t>Penetração de corpo ou objeto estranho através da pele - fazenda</t>
  </si>
  <si>
    <t>W458</t>
  </si>
  <si>
    <t>Penetração de corpo ou objeto estranho através da pele - outros locais especificados</t>
  </si>
  <si>
    <t>W459</t>
  </si>
  <si>
    <t>Penetração de corpo ou objeto estranho através da pele - local não especificado</t>
  </si>
  <si>
    <t>W460</t>
  </si>
  <si>
    <t>Contato com agulha hipodérmica - residência</t>
  </si>
  <si>
    <t>W461</t>
  </si>
  <si>
    <t>Contato com agulha hipodérmica - habitação coletiva</t>
  </si>
  <si>
    <t>W462</t>
  </si>
  <si>
    <t>Contato com agulha hipodérmica - escolas, outras instituições e áreas de administração pública</t>
  </si>
  <si>
    <t>W463</t>
  </si>
  <si>
    <t>Contato com agulha hipodérmica - área para a prática de esportes e atletismo</t>
  </si>
  <si>
    <t>W464</t>
  </si>
  <si>
    <t>Contato com agulha hipodérmica - rua e estrada</t>
  </si>
  <si>
    <t>W465</t>
  </si>
  <si>
    <t>Contato com agulha hipodérmica - áreas de comércio e de serviços</t>
  </si>
  <si>
    <t>W466</t>
  </si>
  <si>
    <t>Contato com agulha hipodérmica - áreas industriais e em construção</t>
  </si>
  <si>
    <t>W467</t>
  </si>
  <si>
    <t>Contato com agulha hipodérmica - fazenda</t>
  </si>
  <si>
    <t>W468</t>
  </si>
  <si>
    <t>Contato com agulha hipodérmica - outros locais especificados</t>
  </si>
  <si>
    <t>W469</t>
  </si>
  <si>
    <t>Contato com agulha hipodérmica - local não especificado</t>
  </si>
  <si>
    <t>W490</t>
  </si>
  <si>
    <t>Exposição a outras forças mecânicas inanimadas e às não especificadas - residência</t>
  </si>
  <si>
    <t>W491</t>
  </si>
  <si>
    <t>Exposição a outras forças mecânicas inanimadas e às não especificadas - habitação coletiva</t>
  </si>
  <si>
    <t>W492</t>
  </si>
  <si>
    <t>Exposição a outras forças mecânicas inanimadas e às não especificadas - escolas, outras instituições e áreas de administração pública</t>
  </si>
  <si>
    <t>W493</t>
  </si>
  <si>
    <t>Exposição a outras forças mecânicas inanimadas e às não especificadas - área para a prática de esportes e atletismo</t>
  </si>
  <si>
    <t>W494</t>
  </si>
  <si>
    <t>Exposição a outras forças mecânicas inanimadas e às não especificadas - rua e estrada</t>
  </si>
  <si>
    <t>W495</t>
  </si>
  <si>
    <t>Exposição a outras forças mecânicas inanimadas e às não especificadas - áreas de comércio e de serviços</t>
  </si>
  <si>
    <t>W496</t>
  </si>
  <si>
    <t>Exposição a outras forças mecânicas inanimadas e às não especificadas - áreas industriais e em construção</t>
  </si>
  <si>
    <t>W497</t>
  </si>
  <si>
    <t>Exposição a outras forças mecânicas inanimadas e às não especificadas - fazenda</t>
  </si>
  <si>
    <t>W498</t>
  </si>
  <si>
    <t>Exposição a outras forças mecânicas inanimadas e às não especificadas - outros locais especificados</t>
  </si>
  <si>
    <t>W499</t>
  </si>
  <si>
    <t>Exposição a outras forças mecânicas inanimadas e às não especificadas - local não especificado</t>
  </si>
  <si>
    <t>W500</t>
  </si>
  <si>
    <t>Golpe, pancada, pontapé, mordedura ou escoriação infligidos por outra pessoa - residência</t>
  </si>
  <si>
    <t>W501</t>
  </si>
  <si>
    <t>Golpe, pancada, pontapé, mordedura ou escoriação infligidos por outra pessoa - habitação coletiva</t>
  </si>
  <si>
    <t>W502</t>
  </si>
  <si>
    <t>Golpe, pancada, pontapé, mordedura ou escoriação infligidos por outra pessoa - escolas, outras instituições e áreas de administração pública</t>
  </si>
  <si>
    <t>W503</t>
  </si>
  <si>
    <t>Golpe, pancada, pontapé, mordedura ou escoriação infligidos por outra pessoa - área para a prática de esportes e atletismo</t>
  </si>
  <si>
    <t>W504</t>
  </si>
  <si>
    <t>Golpe, pancada, pontapé, mordedura ou escoriação infligidos por outra pessoa - rua e estrada</t>
  </si>
  <si>
    <t>W505</t>
  </si>
  <si>
    <t>Golpe, pancada, pontapé, mordedura ou escoriação infligidos por outra pessoa - áreas de comércio e de serviços</t>
  </si>
  <si>
    <t>W506</t>
  </si>
  <si>
    <t>Golpe, pancada, pontapé, mordedura ou escoriação infligidos por outra pessoa - áreas industriais e em construção</t>
  </si>
  <si>
    <t>W507</t>
  </si>
  <si>
    <t>Golpe, pancada, pontapé, mordedura ou escoriação infligidos por outra pessoa - fazenda</t>
  </si>
  <si>
    <t>W508</t>
  </si>
  <si>
    <t>Golpe, pancada, pontapé, mordedura ou escoriação infligidos por outra pessoa - outros locais especificados</t>
  </si>
  <si>
    <t>W509</t>
  </si>
  <si>
    <t>Golpe, pancada, pontapé, mordedura ou escoriação infligidos por outra pessoa - local não especificado</t>
  </si>
  <si>
    <t>W510</t>
  </si>
  <si>
    <t>Colisão entre duas pessoas - residência</t>
  </si>
  <si>
    <t>W511</t>
  </si>
  <si>
    <t>Colisão entre duas pessoas - habitação coletiva</t>
  </si>
  <si>
    <t>W512</t>
  </si>
  <si>
    <t>Colisão entre duas pessoas - escolas, outras instituições e áreas de administração pública</t>
  </si>
  <si>
    <t>W513</t>
  </si>
  <si>
    <t>Colisão entre duas pessoas - área para a prática de esportes e atletismo</t>
  </si>
  <si>
    <t>W514</t>
  </si>
  <si>
    <t>Colisão entre duas pessoas - rua e estrada</t>
  </si>
  <si>
    <t>W515</t>
  </si>
  <si>
    <t>Colisão entre duas pessoas - áreas de comércio e de serviços</t>
  </si>
  <si>
    <t>W516</t>
  </si>
  <si>
    <t>Colisão entre duas pessoas - áreas industriais e em construção</t>
  </si>
  <si>
    <t>W517</t>
  </si>
  <si>
    <t>Colisão entre duas pessoas - fazenda</t>
  </si>
  <si>
    <t>W518</t>
  </si>
  <si>
    <t>Colisão entre duas pessoas - outros locais especificados</t>
  </si>
  <si>
    <t>W519</t>
  </si>
  <si>
    <t>Colisão entre duas pessoas - local não especificado</t>
  </si>
  <si>
    <t>W520</t>
  </si>
  <si>
    <t>Esmagado, empurrado ou pisoteado por multidão ou debandada em massa de pessoas - residência</t>
  </si>
  <si>
    <t>W521</t>
  </si>
  <si>
    <t>Esmagado, empurrado ou pisoteado por multidão ou debandada em massa de pessoas - habitação coletiva</t>
  </si>
  <si>
    <t>W522</t>
  </si>
  <si>
    <t>Esmagado, empurrado ou pisoteado por multidão ou debandada em massa de pessoas - escolas, outras instituições e áreas de administração pública</t>
  </si>
  <si>
    <t>W523</t>
  </si>
  <si>
    <t>Esmagado, empurrado ou pisoteado por multidão ou debandada em massa de pessoas - área para a prática de esportes e atletismo</t>
  </si>
  <si>
    <t>W524</t>
  </si>
  <si>
    <t>Esmagado, empurrado ou pisoteado por multidão ou debandada em massa de pessoas - rua e estrada</t>
  </si>
  <si>
    <t>W525</t>
  </si>
  <si>
    <t>Esmagado, empurrado ou pisoteado por multidão ou debandada em massa de pessoas - áreas de comércio e de serviços</t>
  </si>
  <si>
    <t>W526</t>
  </si>
  <si>
    <t>Esmagado, empurrado ou pisoteado por multidão ou debandada em massa de pessoas - áreas industriais e em construção</t>
  </si>
  <si>
    <t>W527</t>
  </si>
  <si>
    <t>Esmagado, empurrado ou pisoteado por multidão ou debandada em massa de pessoas - fazenda</t>
  </si>
  <si>
    <t>W528</t>
  </si>
  <si>
    <t>Esmagado, empurrado ou pisoteado por multidão ou debandada em massa de pessoas - outros locais especificados</t>
  </si>
  <si>
    <t>W529</t>
  </si>
  <si>
    <t>Esmagado, empurrado ou pisoteado por multidão ou debandada em massa de pessoas - local não especificado</t>
  </si>
  <si>
    <t>W530</t>
  </si>
  <si>
    <t>Mordedura de rato - residência</t>
  </si>
  <si>
    <t>W531</t>
  </si>
  <si>
    <t>Mordedura de rato - habitação coletiva</t>
  </si>
  <si>
    <t>W532</t>
  </si>
  <si>
    <t>Mordedura de rato - escolas, outras instituições e áreas de administração pública</t>
  </si>
  <si>
    <t>W533</t>
  </si>
  <si>
    <t>Mordedura de rato - área para a prática de esportes e atletismo</t>
  </si>
  <si>
    <t>W534</t>
  </si>
  <si>
    <t>Mordedura de rato - rua e estrada</t>
  </si>
  <si>
    <t>W535</t>
  </si>
  <si>
    <t>Mordedura de rato - áreas de comércio e de serviços</t>
  </si>
  <si>
    <t>W536</t>
  </si>
  <si>
    <t>Mordedura de rato - áreas industriais e em construção</t>
  </si>
  <si>
    <t>W537</t>
  </si>
  <si>
    <t>Mordedura de rato - fazenda</t>
  </si>
  <si>
    <t>W538</t>
  </si>
  <si>
    <t>Mordedura de rato - outros locais especificados</t>
  </si>
  <si>
    <t>W539</t>
  </si>
  <si>
    <t>Mordedura de rato - local não especificado</t>
  </si>
  <si>
    <t>W540</t>
  </si>
  <si>
    <t>Mordedura ou golpe provocado por cão - residência</t>
  </si>
  <si>
    <t>W541</t>
  </si>
  <si>
    <t>Mordedura ou golpe provocado por cão - habitação coletiva</t>
  </si>
  <si>
    <t>W542</t>
  </si>
  <si>
    <t>Mordedura ou golpe provocado por cão - escolas, outras instituições e áreas de administração pública</t>
  </si>
  <si>
    <t>W543</t>
  </si>
  <si>
    <t>Mordedura ou golpe provocado por cão - área para a prática de esportes e atletismo</t>
  </si>
  <si>
    <t>W544</t>
  </si>
  <si>
    <t>Mordedura ou golpe provocado por cão - rua e estrada</t>
  </si>
  <si>
    <t>W545</t>
  </si>
  <si>
    <t>Mordedura ou golpe provocado por cão - áreas de comércio e de serviços</t>
  </si>
  <si>
    <t>W546</t>
  </si>
  <si>
    <t>Mordedura ou golpe provocado por cão - áreas industriais e em construção</t>
  </si>
  <si>
    <t>W547</t>
  </si>
  <si>
    <t>Mordedura ou golpe provocado por cão - fazenda</t>
  </si>
  <si>
    <t>W548</t>
  </si>
  <si>
    <t>Mordedura ou golpe provocado por cão - outros locais especificados</t>
  </si>
  <si>
    <t>W549</t>
  </si>
  <si>
    <t>Mordedura ou golpe provocado por cão - local não especificado</t>
  </si>
  <si>
    <t>W550</t>
  </si>
  <si>
    <t>Mordedura ou golpe provocado por outros animais mamíferos - residência</t>
  </si>
  <si>
    <t>W551</t>
  </si>
  <si>
    <t>Mordedura ou golpe provocado por outros animais mamíferos - habitação coletiva</t>
  </si>
  <si>
    <t>W552</t>
  </si>
  <si>
    <t>Mordedura ou golpe provocado por outros animais mamíferos - escolas, outras instituições e áreas de administração pública</t>
  </si>
  <si>
    <t>W553</t>
  </si>
  <si>
    <t>Mordedura ou golpe provocado por outros animais mamíferos - área para a prática de esportes e atletismo</t>
  </si>
  <si>
    <t>W554</t>
  </si>
  <si>
    <t>Mordedura ou golpe provocado por outros animais mamíferos - rua e estrada</t>
  </si>
  <si>
    <t>W555</t>
  </si>
  <si>
    <t>Mordedura ou golpe provocado por outros animais mamíferos - áreas de comércio e de serviços</t>
  </si>
  <si>
    <t>W556</t>
  </si>
  <si>
    <t>Mordedura ou golpe provocado por outros animais mamíferos - áreas industriais e em construção</t>
  </si>
  <si>
    <t>W557</t>
  </si>
  <si>
    <t>Mordedura ou golpe provocado por outros animais mamíferos - fazenda</t>
  </si>
  <si>
    <t>W558</t>
  </si>
  <si>
    <t>Mordedura ou golpe provocado por outros animais mamíferos - outros locais especificados</t>
  </si>
  <si>
    <t>W559</t>
  </si>
  <si>
    <t>Mordedura ou golpe provocado por outros animais mamíferos - local não especificado</t>
  </si>
  <si>
    <t>W560</t>
  </si>
  <si>
    <t>Contato com animais marinhos - residência</t>
  </si>
  <si>
    <t>W561</t>
  </si>
  <si>
    <t>Contato com animais marinhos - habitação coletiva</t>
  </si>
  <si>
    <t>W562</t>
  </si>
  <si>
    <t>Contato com animais marinhos - escolas, outras instituições e áreas de administração pública</t>
  </si>
  <si>
    <t>W563</t>
  </si>
  <si>
    <t>Contato com animais marinhos - área para a prática de esportes e atletismo</t>
  </si>
  <si>
    <t>W564</t>
  </si>
  <si>
    <t>Contato com animais marinhos - rua e estrada</t>
  </si>
  <si>
    <t>W565</t>
  </si>
  <si>
    <t>Contato com animais marinhos - áreas de comércio e de serviços</t>
  </si>
  <si>
    <t>W566</t>
  </si>
  <si>
    <t>Contato com animais marinhos - áreas industriais e em construção</t>
  </si>
  <si>
    <t>W567</t>
  </si>
  <si>
    <t>Contato com animais marinhos - fazenda</t>
  </si>
  <si>
    <t>W568</t>
  </si>
  <si>
    <t>Contato com animais marinhos - outros locais especificados</t>
  </si>
  <si>
    <t>W569</t>
  </si>
  <si>
    <t>Contato com animais marinhos - local não especificado</t>
  </si>
  <si>
    <t>W570</t>
  </si>
  <si>
    <t>Mordeduras e picadas de inseto e de outros artrópodes, não-venenosos - residência</t>
  </si>
  <si>
    <t>W571</t>
  </si>
  <si>
    <t>Mordeduras e picadas de inseto e de outros artrópodes, não-venenosos - habitação coletiva</t>
  </si>
  <si>
    <t>W572</t>
  </si>
  <si>
    <t>Mordeduras e picadas de inseto e de outros artrópodes, não-venenosos - escolas, outras instituições e áreas de administração pública</t>
  </si>
  <si>
    <t>W573</t>
  </si>
  <si>
    <t>Mordeduras e picadas de inseto e de outros artrópodes, não-venenosos - área para a prática de esportes e atletismo</t>
  </si>
  <si>
    <t>W574</t>
  </si>
  <si>
    <t>Mordeduras e picadas de inseto e de outros artrópodes, não-venenosos - rua e estrada</t>
  </si>
  <si>
    <t>W575</t>
  </si>
  <si>
    <t>Mordeduras e picadas de inseto e de outros artrópodes, não-venenosos - áreas de comércio e de serviços</t>
  </si>
  <si>
    <t>W576</t>
  </si>
  <si>
    <t>Mordeduras e picadas de inseto e de outros artrópodes, não-venenosos - áreas industriais e em construção</t>
  </si>
  <si>
    <t>W577</t>
  </si>
  <si>
    <t>Mordeduras e picadas de inseto e de outros artrópodes, não-venenosos - fazenda</t>
  </si>
  <si>
    <t>W578</t>
  </si>
  <si>
    <t>Mordeduras e picadas de inseto e de outros artrópodes, não-venenosos - outros locais especificados</t>
  </si>
  <si>
    <t>W579</t>
  </si>
  <si>
    <t>Mordeduras e picadas de inseto e de outros artrópodes, não-venenosos - local não especificado</t>
  </si>
  <si>
    <t>W580</t>
  </si>
  <si>
    <t>Mordedura ou golpe provocado por crocodilo ou aligátor - residência</t>
  </si>
  <si>
    <t>W581</t>
  </si>
  <si>
    <t>Mordedura ou golpe provocado por crocodilo ou aligátor - habitação coletiva</t>
  </si>
  <si>
    <t>W582</t>
  </si>
  <si>
    <t>Mordedura ou golpe provocado por crocodilo ou aligátor - escolas, outras instituições e áreas de administração pública</t>
  </si>
  <si>
    <t>W583</t>
  </si>
  <si>
    <t>Mordedura ou golpe provocado por crocodilo ou aligátor - área para a prática de esportes e atletismo</t>
  </si>
  <si>
    <t>W584</t>
  </si>
  <si>
    <t>Mordedura ou golpe provocado por crocodilo ou aligátor - rua e estrada</t>
  </si>
  <si>
    <t>W585</t>
  </si>
  <si>
    <t>Mordedura ou golpe provocado por crocodilo ou aligátor - áreas de comércio e de serviços</t>
  </si>
  <si>
    <t>W586</t>
  </si>
  <si>
    <t>Mordedura ou golpe provocado por crocodilo ou aligátor - áreas industriais e em construção</t>
  </si>
  <si>
    <t>W587</t>
  </si>
  <si>
    <t>Mordedura ou golpe provocado por crocodilo ou aligátor - fazenda</t>
  </si>
  <si>
    <t>W588</t>
  </si>
  <si>
    <t>Mordedura ou golpe provocado por crocodilo ou aligátor - outros locais especificados</t>
  </si>
  <si>
    <t>W589</t>
  </si>
  <si>
    <t>Mordedura ou golpe provocado por crocodilo ou aligátor - local não especificado</t>
  </si>
  <si>
    <t>W590</t>
  </si>
  <si>
    <t>Mordedura ou esmagamento provocado por outros répteis - residência</t>
  </si>
  <si>
    <t>W591</t>
  </si>
  <si>
    <t>Mordedura ou esmagamento provocado por outros répteis - habitação coletiva</t>
  </si>
  <si>
    <t>W592</t>
  </si>
  <si>
    <t>Mordedura ou esmagamento provocado por outros répteis - escolas, outras instituições e áreas de administração pública</t>
  </si>
  <si>
    <t>W593</t>
  </si>
  <si>
    <t>Mordedura ou esmagamento provocado por outros répteis - área para a prática de esportes e atletismo</t>
  </si>
  <si>
    <t>W594</t>
  </si>
  <si>
    <t>Mordedura ou esmagamento provocado por outros répteis - rua e estrada</t>
  </si>
  <si>
    <t>W595</t>
  </si>
  <si>
    <t>Mordedura ou esmagamento provocado por outros répteis - áreas de comércio e de serviços</t>
  </si>
  <si>
    <t>W596</t>
  </si>
  <si>
    <t>Mordedura ou esmagamento provocado por outros répteis - áreas industriais e em construção</t>
  </si>
  <si>
    <t>W597</t>
  </si>
  <si>
    <t>Mordedura ou esmagamento provocado por outros répteis - fazenda</t>
  </si>
  <si>
    <t>W598</t>
  </si>
  <si>
    <t>Mordedura ou esmagamento provocado por outros répteis - outros locais especificados</t>
  </si>
  <si>
    <t>W599</t>
  </si>
  <si>
    <t>Mordedura ou esmagamento provocado por outros répteis - local não especificado</t>
  </si>
  <si>
    <t>W600</t>
  </si>
  <si>
    <t>Contato com espinhos de plantas ou com folhas aguçadas - residência</t>
  </si>
  <si>
    <t>W601</t>
  </si>
  <si>
    <t>Contato com espinhos de plantas ou com folhas aguçadas - habitação coletiva</t>
  </si>
  <si>
    <t>W602</t>
  </si>
  <si>
    <t>Contato com espinhos de plantas ou com folhas aguçadas - escolas, outras instituições e áreas de administração pública</t>
  </si>
  <si>
    <t>W603</t>
  </si>
  <si>
    <t>Contato com espinhos de plantas ou com folhas aguçadas - área para a prática de esportes e atletismo</t>
  </si>
  <si>
    <t>W604</t>
  </si>
  <si>
    <t>Contato com espinhos de plantas ou com folhas aguçadas - rua e estrada</t>
  </si>
  <si>
    <t>W605</t>
  </si>
  <si>
    <t>Contato com espinhos de plantas ou com folhas aguçadas - áreas de comércio e de serviços</t>
  </si>
  <si>
    <t>W606</t>
  </si>
  <si>
    <t>Contato com espinhos de plantas ou com folhas aguçadas - áreas industriais e em construção</t>
  </si>
  <si>
    <t>W607</t>
  </si>
  <si>
    <t>Contato com espinhos de plantas ou com folhas aguçadas - fazenda</t>
  </si>
  <si>
    <t>W608</t>
  </si>
  <si>
    <t>Contato com espinhos de plantas ou com folhas aguçadas - outros locais especificados</t>
  </si>
  <si>
    <t>W609</t>
  </si>
  <si>
    <t>Contato com espinhos de plantas ou com folhas aguçadas - local não especificado</t>
  </si>
  <si>
    <t>W640</t>
  </si>
  <si>
    <t>Exposição a outras forças mecânicas animadas e às não especificadas - residência</t>
  </si>
  <si>
    <t>W641</t>
  </si>
  <si>
    <t>Exposição a outras forças mecânicas animadas e às não especificadas - habitação coletiva</t>
  </si>
  <si>
    <t>W642</t>
  </si>
  <si>
    <t>Exposição a outras forças mecânicas animadas e às não especificadas - escolas, outras instituições e áreas de administração pública</t>
  </si>
  <si>
    <t>W643</t>
  </si>
  <si>
    <t>Exposição a outras forças mecânicas animadas e às não especificadas - área para a prática de esportes e atletismo</t>
  </si>
  <si>
    <t>W644</t>
  </si>
  <si>
    <t>Exposição a outras forças mecânicas animadas e às não especificadas - rua e estrada</t>
  </si>
  <si>
    <t>W645</t>
  </si>
  <si>
    <t>Exposição a outras forças mecânicas animadas e às não especificadas - áreas de comércio e de serviços</t>
  </si>
  <si>
    <t>W646</t>
  </si>
  <si>
    <t>Exposição a outras forças mecânicas animadas e às não especificadas - áreas industriais e em construção</t>
  </si>
  <si>
    <t>W647</t>
  </si>
  <si>
    <t>Exposição a outras forças mecânicas animadas e às não especificadas - fazenda</t>
  </si>
  <si>
    <t>W648</t>
  </si>
  <si>
    <t>Exposição a outras forças mecânicas animadas e às não especificadas - outros locais especificados</t>
  </si>
  <si>
    <t>W649</t>
  </si>
  <si>
    <t>Exposição a outras forças mecânicas animadas e às não especificadas - local não especificado</t>
  </si>
  <si>
    <t>W650</t>
  </si>
  <si>
    <t>Afogamento e submersão durante banho em banheira - residência</t>
  </si>
  <si>
    <t>W651</t>
  </si>
  <si>
    <t>Afogamento e submersão durante banho em banheira - habitação coletiva</t>
  </si>
  <si>
    <t>W652</t>
  </si>
  <si>
    <t>Afogamento e submersão durante banho em banheira - escolas, outras instituições e áreas de administração pública</t>
  </si>
  <si>
    <t>W653</t>
  </si>
  <si>
    <t>Afogamento e submersão durante banho em banheira - área para a prática de esportes e atletismo</t>
  </si>
  <si>
    <t>W654</t>
  </si>
  <si>
    <t>Afogamento e submersão durante banho em banheira - rua e estrada</t>
  </si>
  <si>
    <t>W655</t>
  </si>
  <si>
    <t>Afogamento e submersão durante banho em banheira - áreas de comércio e de serviços</t>
  </si>
  <si>
    <t>W656</t>
  </si>
  <si>
    <t>Afogamento e submersão durante banho em banheira - áreas industriais e em construção</t>
  </si>
  <si>
    <t>W657</t>
  </si>
  <si>
    <t>Afogamento e submersão durante banho em banheira - fazenda</t>
  </si>
  <si>
    <t>W658</t>
  </si>
  <si>
    <t>Afogamento e submersão durante banho em banheira - outros locais especificados</t>
  </si>
  <si>
    <t>W659</t>
  </si>
  <si>
    <t>Afogamento e submersão durante banho em banheira - local não especificado</t>
  </si>
  <si>
    <t>W660</t>
  </si>
  <si>
    <t>Afogamento e submersão consecutiva a queda dentro de uma banheira - residência</t>
  </si>
  <si>
    <t>W661</t>
  </si>
  <si>
    <t>Afogamento e submersão consecutiva a queda dentro de uma banheira - habitação coletiva</t>
  </si>
  <si>
    <t>W662</t>
  </si>
  <si>
    <t>Afogamento e submersão consecutiva a queda dentro de uma banheira - escolas, outras instituições e áreas de administração pública</t>
  </si>
  <si>
    <t>W663</t>
  </si>
  <si>
    <t>Afogamento e submersão consecutiva a queda dentro de uma banheira - área para a prática de esportes e atletismo</t>
  </si>
  <si>
    <t>W664</t>
  </si>
  <si>
    <t>Afogamento e submersão consecutiva a queda dentro de uma banheira - rua e estrada</t>
  </si>
  <si>
    <t>W665</t>
  </si>
  <si>
    <t>Afogamento e submersão consecutiva a queda dentro de uma banheira - áreas de comércio e de serviços</t>
  </si>
  <si>
    <t>W666</t>
  </si>
  <si>
    <t>Afogamento e submersão consecutiva a queda dentro de uma banheira - áreas industriais e em construção</t>
  </si>
  <si>
    <t>W667</t>
  </si>
  <si>
    <t>Afogamento e submersão consecutiva a queda dentro de uma banheira - fazenda</t>
  </si>
  <si>
    <t>W668</t>
  </si>
  <si>
    <t>Afogamento e submersão consecutiva a queda dentro de uma banheira - outros locais especificados</t>
  </si>
  <si>
    <t>W669</t>
  </si>
  <si>
    <t>Afogamento e submersão consecutiva a queda dentro de uma banheira - local não especificado</t>
  </si>
  <si>
    <t>W670</t>
  </si>
  <si>
    <t>Afogamento e submersão em piscina - residência</t>
  </si>
  <si>
    <t>W671</t>
  </si>
  <si>
    <t>Afogamento e submersão em piscina - habitação coletiva</t>
  </si>
  <si>
    <t>W672</t>
  </si>
  <si>
    <t>Afogamento e submersão em piscina - escolas, outras instituições e áreas de administração pública</t>
  </si>
  <si>
    <t>W673</t>
  </si>
  <si>
    <t>Afogamento e submersão em piscina - área para a prática de esportes e atletismo</t>
  </si>
  <si>
    <t>W674</t>
  </si>
  <si>
    <t>Afogamento e submersão em piscina - rua e estrada</t>
  </si>
  <si>
    <t>W675</t>
  </si>
  <si>
    <t>Afogamento e submersão em piscina - áreas de comércio e de serviços</t>
  </si>
  <si>
    <t>W676</t>
  </si>
  <si>
    <t>Afogamento e submersão em piscina - áreas industriais e em construção</t>
  </si>
  <si>
    <t>W677</t>
  </si>
  <si>
    <t>Afogamento e submersão em piscina - fazenda</t>
  </si>
  <si>
    <t>W678</t>
  </si>
  <si>
    <t>Afogamento e submersão em piscina - outros locais especificados</t>
  </si>
  <si>
    <t>W679</t>
  </si>
  <si>
    <t>Afogamento e submersão em piscina - local não especificado</t>
  </si>
  <si>
    <t>W680</t>
  </si>
  <si>
    <t>Afogamento e submersão conseqüente a queda dentro de uma piscina - residência</t>
  </si>
  <si>
    <t>W681</t>
  </si>
  <si>
    <t>Afogamento e submersão conseqüente a queda dentro de uma piscina - habitação coletiva</t>
  </si>
  <si>
    <t>W682</t>
  </si>
  <si>
    <t>Afogamento e submersão conseqüente a queda dentro de uma piscina - escolas, outras instituições e áreas de administração pública</t>
  </si>
  <si>
    <t>W683</t>
  </si>
  <si>
    <t>Afogamento e submersão conseqüente a queda dentro de uma piscina - área para a prática de esportes e atletismo</t>
  </si>
  <si>
    <t>W684</t>
  </si>
  <si>
    <t>Afogamento e submersão conseqüente a queda dentro de uma piscina - rua e estrada</t>
  </si>
  <si>
    <t>W685</t>
  </si>
  <si>
    <t>Afogamento e submersão conseqüente a queda dentro de uma piscina - áreas de comércio e de serviços</t>
  </si>
  <si>
    <t>W686</t>
  </si>
  <si>
    <t>Afogamento e submersão conseqüente a queda dentro de uma piscina - áreas industriais e em construção</t>
  </si>
  <si>
    <t>W687</t>
  </si>
  <si>
    <t>Afogamento e submersão conseqüente a queda dentro de uma piscina - fazenda</t>
  </si>
  <si>
    <t>W688</t>
  </si>
  <si>
    <t>Afogamento e submersão conseqüente a queda dentro de uma piscina - outros locais especificados</t>
  </si>
  <si>
    <t>W689</t>
  </si>
  <si>
    <t>Afogamento e submersão conseqüente a queda dentro de uma piscina - local não especificado</t>
  </si>
  <si>
    <t>W690</t>
  </si>
  <si>
    <t>Afogamento e submersão em águas naturais - residência</t>
  </si>
  <si>
    <t>W691</t>
  </si>
  <si>
    <t>Afogamento e submersão em águas naturais - habitação coletiva</t>
  </si>
  <si>
    <t>W692</t>
  </si>
  <si>
    <t>Afogamento e submersão em águas naturais - escolas, outras instituições e áreas de administração pública</t>
  </si>
  <si>
    <t>W693</t>
  </si>
  <si>
    <t>Afogamento e submersão em águas naturais - área para a prática de esportes e atletismo</t>
  </si>
  <si>
    <t>W694</t>
  </si>
  <si>
    <t>Afogamento e submersão em águas naturais - rua e estrada</t>
  </si>
  <si>
    <t>W695</t>
  </si>
  <si>
    <t>Afogamento e submersão em águas naturais - áreas de comércio e de serviços</t>
  </si>
  <si>
    <t>W696</t>
  </si>
  <si>
    <t>Afogamento e submersão em águas naturais - áreas industriais e em construção</t>
  </si>
  <si>
    <t>W697</t>
  </si>
  <si>
    <t>Afogamento e submersão em águas naturais - fazenda</t>
  </si>
  <si>
    <t>W698</t>
  </si>
  <si>
    <t>Afogamento e submersão em águas naturais - outros locais especificados</t>
  </si>
  <si>
    <t>W699</t>
  </si>
  <si>
    <t>Afogamento e submersão em águas naturais - local não especificado</t>
  </si>
  <si>
    <t>W700</t>
  </si>
  <si>
    <t>Afogamento e submersão conseqüentes a queda dentro de águas naturais - residência</t>
  </si>
  <si>
    <t>W701</t>
  </si>
  <si>
    <t>Afogamento e submersão conseqüentes a queda dentro de águas naturais - habitação coletiva</t>
  </si>
  <si>
    <t>W702</t>
  </si>
  <si>
    <t>Afogamento e submersão conseqüentes a queda dentro de águas naturais - escolas, outras instituições e áreas de administração pública</t>
  </si>
  <si>
    <t>W703</t>
  </si>
  <si>
    <t>Afogamento e submersão conseqüentes a queda dentro de águas naturais - área para a prática de esportes e atletismo</t>
  </si>
  <si>
    <t>W704</t>
  </si>
  <si>
    <t>Afogamento e submersão conseqüentes a queda dentro de águas naturais - rua e estrada</t>
  </si>
  <si>
    <t>W705</t>
  </si>
  <si>
    <t>Afogamento e submersão conseqüentes a queda dentro de águas naturais - áreas de comércio e de serviços</t>
  </si>
  <si>
    <t>W706</t>
  </si>
  <si>
    <t>Afogamento e submersão conseqüentes a queda dentro de águas naturais - áreas industriais e em construção</t>
  </si>
  <si>
    <t>W707</t>
  </si>
  <si>
    <t>Afogamento e submersão conseqüentes a queda dentro de águas naturais - fazenda</t>
  </si>
  <si>
    <t>W708</t>
  </si>
  <si>
    <t>Afogamento e submersão conseqüentes a queda dentro de águas naturais - outros locais especificados</t>
  </si>
  <si>
    <t>W709</t>
  </si>
  <si>
    <t>Afogamento e submersão conseqüentes a queda dentro de águas naturais - local não especificado</t>
  </si>
  <si>
    <t>W730</t>
  </si>
  <si>
    <t>Outros afogamentos e submersão especificados - residência</t>
  </si>
  <si>
    <t>W731</t>
  </si>
  <si>
    <t>Outros afogamentos e submersão especificados - habitação coletiva</t>
  </si>
  <si>
    <t>W732</t>
  </si>
  <si>
    <t>Outros afogamentos e submersão especificados - escolas, outras instituições e áreas de administração pública</t>
  </si>
  <si>
    <t>W733</t>
  </si>
  <si>
    <t>Outros afogamentos e submersão especificados - área para a prática de esportes e atletismo</t>
  </si>
  <si>
    <t>W734</t>
  </si>
  <si>
    <t>Outros afogamentos e submersão especificados - rua e estrada</t>
  </si>
  <si>
    <t>W735</t>
  </si>
  <si>
    <t>Outros afogamentos e submersão especificados - áreas de comércio e de serviços</t>
  </si>
  <si>
    <t>W736</t>
  </si>
  <si>
    <t>Outros afogamentos e submersão especificados - áreas industriais e em construção</t>
  </si>
  <si>
    <t>W737</t>
  </si>
  <si>
    <t>Outros afogamentos e submersão especificados - fazenda</t>
  </si>
  <si>
    <t>W738</t>
  </si>
  <si>
    <t>Outros afogamentos e submersão especificados - outros locais especificados</t>
  </si>
  <si>
    <t>W739</t>
  </si>
  <si>
    <t>Outros afogamentos e submersão especificados - local não especificado</t>
  </si>
  <si>
    <t>W740</t>
  </si>
  <si>
    <t>Afogamento e submersão não especificados - residência</t>
  </si>
  <si>
    <t>W741</t>
  </si>
  <si>
    <t>Afogamento e submersão não especificados - habitação coletiva</t>
  </si>
  <si>
    <t>W742</t>
  </si>
  <si>
    <t>Afogamento e submersão não especificados - escolas, outras instituições e áreas de administração pública</t>
  </si>
  <si>
    <t>W743</t>
  </si>
  <si>
    <t>Afogamento e submersão não especificados - área para a prática de esportes e atletismo</t>
  </si>
  <si>
    <t>W744</t>
  </si>
  <si>
    <t>Afogamento e submersão não especificados - rua e estrada</t>
  </si>
  <si>
    <t>W745</t>
  </si>
  <si>
    <t>Afogamento e submersão não especificados - áreas de comércio e de serviços</t>
  </si>
  <si>
    <t>W746</t>
  </si>
  <si>
    <t>Afogamento e submersão não especificados - áreas industriais e em construção</t>
  </si>
  <si>
    <t>W747</t>
  </si>
  <si>
    <t>Afogamento e submersão não especificados - fazenda</t>
  </si>
  <si>
    <t>W748</t>
  </si>
  <si>
    <t>Afogamento e submersão não especificados - outros locais especificados</t>
  </si>
  <si>
    <t>W749</t>
  </si>
  <si>
    <t>Afogamento e submersão não especificados - local não especificado</t>
  </si>
  <si>
    <t>W750</t>
  </si>
  <si>
    <t>Sufocação e estrangulamento acidental na cama - residência</t>
  </si>
  <si>
    <t>W751</t>
  </si>
  <si>
    <t>Sufocação e estrangulamento acidental na cama - habitação coletiva</t>
  </si>
  <si>
    <t>W752</t>
  </si>
  <si>
    <t>Sufocação e estrangulamento acidental na cama - escolas, outras instituições e áreas de administração pública</t>
  </si>
  <si>
    <t>W753</t>
  </si>
  <si>
    <t>Sufocação e estrangulamento acidental na cama - área para a prática de esportes e atletismo</t>
  </si>
  <si>
    <t>W754</t>
  </si>
  <si>
    <t>Sufocação e estrangulamento acidental na cama - rua e estrada</t>
  </si>
  <si>
    <t>W755</t>
  </si>
  <si>
    <t>Sufocação e estrangulamento acidental na cama - áreas de comércio e de serviços</t>
  </si>
  <si>
    <t>W756</t>
  </si>
  <si>
    <t>Sufocação e estrangulamento acidental na cama - áreas industriais e em construção</t>
  </si>
  <si>
    <t>W757</t>
  </si>
  <si>
    <t>Sufocação e estrangulamento acidental na cama - fazenda</t>
  </si>
  <si>
    <t>W758</t>
  </si>
  <si>
    <t>Sufocação e estrangulamento acidental na cama - outros locais especificados</t>
  </si>
  <si>
    <t>W759</t>
  </si>
  <si>
    <t>Sufocação e estrangulamento acidental na cama - local não especificado</t>
  </si>
  <si>
    <t>W760</t>
  </si>
  <si>
    <t>Outro enforcamento e estrangulamento acidental - residência</t>
  </si>
  <si>
    <t>W761</t>
  </si>
  <si>
    <t>Outro enforcamento e estrangulamento acidental - habitação coletiva</t>
  </si>
  <si>
    <t>W762</t>
  </si>
  <si>
    <t>Outro enforcamento e estrangulamento acidental - escolas, outras instituições e áreas de administração pública</t>
  </si>
  <si>
    <t>W763</t>
  </si>
  <si>
    <t>Outro enforcamento e estrangulamento acidental - área para a prática de esportes e atletismo</t>
  </si>
  <si>
    <t>W764</t>
  </si>
  <si>
    <t>Outro enforcamento e estrangulamento acidental - rua e estrada</t>
  </si>
  <si>
    <t>W765</t>
  </si>
  <si>
    <t>Outro enforcamento e estrangulamento acidental - áreas de comércio e de serviços</t>
  </si>
  <si>
    <t>W766</t>
  </si>
  <si>
    <t>Outro enforcamento e estrangulamento acidental - áreas industriais e em construção</t>
  </si>
  <si>
    <t>W767</t>
  </si>
  <si>
    <t>Outro enforcamento e estrangulamento acidental - fazenda</t>
  </si>
  <si>
    <t>W768</t>
  </si>
  <si>
    <t>Outro enforcamento e estrangulamento acidental - outros locais especificados</t>
  </si>
  <si>
    <t>W769</t>
  </si>
  <si>
    <t>Outro enforcamento e estrangulamento acidental - local não especificado</t>
  </si>
  <si>
    <t>W770</t>
  </si>
  <si>
    <t>Risco a respiração devido a desmoronamento, queda de terra e de outras substâncias - residência</t>
  </si>
  <si>
    <t>W771</t>
  </si>
  <si>
    <t>Risco a respiração devido a desmoronamento, queda de terra e de outras substâncias - habitação coletiva</t>
  </si>
  <si>
    <t>W772</t>
  </si>
  <si>
    <t>Risco a respiração devido a desmoronamento, queda de terra e de outras substâncias - escolas, outras instituições e áreas de administração pública</t>
  </si>
  <si>
    <t>W773</t>
  </si>
  <si>
    <t>Risco a respiração devido a desmoronamento, queda de terra e de outras substâncias - área para a prática de esportes e atletismo</t>
  </si>
  <si>
    <t>W774</t>
  </si>
  <si>
    <t>Risco a respiração devido a desmoronamento, queda de terra e de outras substâncias - rua e estrada</t>
  </si>
  <si>
    <t>W775</t>
  </si>
  <si>
    <t>Risco a respiração devido a desmoronamento, queda de terra e de outras substâncias - áreas de comércio e de serviços</t>
  </si>
  <si>
    <t>W776</t>
  </si>
  <si>
    <t>Risco a respiração devido a desmoronamento, queda de terra e de outras substâncias - áreas industriais e em construção</t>
  </si>
  <si>
    <t>W777</t>
  </si>
  <si>
    <t>Risco a respiração devido a desmoronamento, queda de terra e de outras substâncias - fazenda</t>
  </si>
  <si>
    <t>W778</t>
  </si>
  <si>
    <t>Risco a respiração devido a desmoronamento, queda de terra e de outras substâncias - outros locais especificados</t>
  </si>
  <si>
    <t>W779</t>
  </si>
  <si>
    <t>Risco a respiração devido a desmoronamento, queda de terra e de outras substâncias - local não especificado</t>
  </si>
  <si>
    <t>W780</t>
  </si>
  <si>
    <t>Inalação do conteúdo gástrico - residência</t>
  </si>
  <si>
    <t>W781</t>
  </si>
  <si>
    <t>Inalação do conteúdo gástrico - habitação coletiva</t>
  </si>
  <si>
    <t>W782</t>
  </si>
  <si>
    <t>Inalação do conteúdo gástrico - escolas, outras instituições e áreas de administração pública</t>
  </si>
  <si>
    <t>W783</t>
  </si>
  <si>
    <t>Inalação do conteúdo gástrico - área para a prática de esportes e atletismo</t>
  </si>
  <si>
    <t>W784</t>
  </si>
  <si>
    <t>Inalação do conteúdo gástrico - rua e estrada</t>
  </si>
  <si>
    <t>W785</t>
  </si>
  <si>
    <t>Inalação do conteúdo gástrico - áreas de comércio e de serviços</t>
  </si>
  <si>
    <t>W786</t>
  </si>
  <si>
    <t>Inalação do conteúdo gástrico - áreas industriais e em construção</t>
  </si>
  <si>
    <t>W787</t>
  </si>
  <si>
    <t>Inalação do conteúdo gástrico - fazenda</t>
  </si>
  <si>
    <t>W788</t>
  </si>
  <si>
    <t>Inalação do conteúdo gástrico - outros locais especificados</t>
  </si>
  <si>
    <t>W789</t>
  </si>
  <si>
    <t>Inalação do conteúdo gástrico - local não especificado</t>
  </si>
  <si>
    <t>W790</t>
  </si>
  <si>
    <t>Inalação e ingestão de alimentos causando obstrução do trato respiratório - residência</t>
  </si>
  <si>
    <t>W791</t>
  </si>
  <si>
    <t>Inalação e ingestão de alimentos causando obstrução do trato respiratório - habitação coletiva</t>
  </si>
  <si>
    <t>W792</t>
  </si>
  <si>
    <t>Inalação e ingestão de alimentos causando obstrução do trato respiratório - escolas, outras instituições e áreas de administração pública</t>
  </si>
  <si>
    <t>W793</t>
  </si>
  <si>
    <t>Inalação e ingestão de alimentos causando obstrução do trato respiratório - área para a prática de esportes e atletismo</t>
  </si>
  <si>
    <t>W794</t>
  </si>
  <si>
    <t>Inalação e ingestão de alimentos causando obstrução do trato respiratório - rua e estrada</t>
  </si>
  <si>
    <t>W795</t>
  </si>
  <si>
    <t>Inalação e ingestão de alimentos causando obstrução do trato respiratório - áreas de comércio e de serviços</t>
  </si>
  <si>
    <t>W796</t>
  </si>
  <si>
    <t>Inalação e ingestão de alimentos causando obstrução do trato respiratório - áreas industriais e em construção</t>
  </si>
  <si>
    <t>W797</t>
  </si>
  <si>
    <t>Inalação e ingestão de alimentos causando obstrução do trato respiratório - fazenda</t>
  </si>
  <si>
    <t>W798</t>
  </si>
  <si>
    <t>Inalação e ingestão de alimentos causando obstrução do trato respiratório - outros locais especificados</t>
  </si>
  <si>
    <t>W799</t>
  </si>
  <si>
    <t>Inalação e ingestão de alimentos causando obstrução do trato respiratório - local não especificado</t>
  </si>
  <si>
    <t>W800</t>
  </si>
  <si>
    <t>Inalação e ingestão de outros objetos causando obstrução do trato respiratório - residência</t>
  </si>
  <si>
    <t>W801</t>
  </si>
  <si>
    <t>Inalação e ingestão de outros objetos causando obstrução do trato respiratório - habitação coletiva</t>
  </si>
  <si>
    <t>W802</t>
  </si>
  <si>
    <t>Inalação e ingestão de outros objetos causando obstrução do trato respiratório - escolas, outras instituições e áreas de administração pública</t>
  </si>
  <si>
    <t>W803</t>
  </si>
  <si>
    <t>Inalação e ingestão de outros objetos causando obstrução do trato respiratório - área para a prática de esportes e atletismo</t>
  </si>
  <si>
    <t>W804</t>
  </si>
  <si>
    <t>Inalação e ingestão de outros objetos causando obstrução do trato respiratório - rua e estrada</t>
  </si>
  <si>
    <t>W805</t>
  </si>
  <si>
    <t>Inalação e ingestão de outros objetos causando obstrução do trato respiratório - áreas de comércio e de serviços</t>
  </si>
  <si>
    <t>W806</t>
  </si>
  <si>
    <t>Inalação e ingestão de outros objetos causando obstrução do trato respiratório - áreas industriais e em construção</t>
  </si>
  <si>
    <t>W807</t>
  </si>
  <si>
    <t>Inalação e ingestão de outros objetos causando obstrução do trato respiratório - fazenda</t>
  </si>
  <si>
    <t>W808</t>
  </si>
  <si>
    <t>Inalação e ingestão de outros objetos causando obstrução do trato respiratório - outros locais especificados</t>
  </si>
  <si>
    <t>W809</t>
  </si>
  <si>
    <t>Inalação e ingestão de outros objetos causando obstrução do trato respiratório - local não especificado</t>
  </si>
  <si>
    <t>W810</t>
  </si>
  <si>
    <t>Confinado ou aprisionado em um ambiente pobre em oxigênio - residência</t>
  </si>
  <si>
    <t>W811</t>
  </si>
  <si>
    <t>Confinado ou aprisionado em um ambiente pobre em oxigênio - habitação coletiva</t>
  </si>
  <si>
    <t>W812</t>
  </si>
  <si>
    <t>Confinado ou aprisionado em um ambiente pobre em oxigênio - escolas, outras instituições e áreas de administração pública</t>
  </si>
  <si>
    <t>W813</t>
  </si>
  <si>
    <t>Confinado ou aprisionado em um ambiente pobre em oxigênio - área para a prática de esportes e atletismo</t>
  </si>
  <si>
    <t>W814</t>
  </si>
  <si>
    <t>Confinado ou aprisionado em um ambiente pobre em oxigênio - rua e estrada</t>
  </si>
  <si>
    <t>W815</t>
  </si>
  <si>
    <t>Confinado ou aprisionado em um ambiente pobre em oxigênio - áreas de comércio e de serviços</t>
  </si>
  <si>
    <t>W816</t>
  </si>
  <si>
    <t>Confinado ou aprisionado em um ambiente pobre em oxigênio - áreas industriais e em construção</t>
  </si>
  <si>
    <t>W817</t>
  </si>
  <si>
    <t>Confinado ou aprisionado em um ambiente pobre em oxigênio - fazenda</t>
  </si>
  <si>
    <t>W818</t>
  </si>
  <si>
    <t>Confinado ou aprisionado em um ambiente pobre em oxigênio - outros locais especificados</t>
  </si>
  <si>
    <t>W819</t>
  </si>
  <si>
    <t>Confinado ou aprisionado em um ambiente pobre em oxigênio - local não especificado</t>
  </si>
  <si>
    <t>W830</t>
  </si>
  <si>
    <t>Outros riscos especificados à respiração - residência</t>
  </si>
  <si>
    <t>W831</t>
  </si>
  <si>
    <t>Outros riscos especificados à respiração - habitação coletiva</t>
  </si>
  <si>
    <t>W832</t>
  </si>
  <si>
    <t>Outros riscos especificados à respiração - escolas, outras instituições e áreas de administração pública</t>
  </si>
  <si>
    <t>W833</t>
  </si>
  <si>
    <t>Outros riscos especificados à respiração - área para a prática de esportes e atletismo</t>
  </si>
  <si>
    <t>W834</t>
  </si>
  <si>
    <t>Outros riscos especificados à respiração - rua e estrada</t>
  </si>
  <si>
    <t>W835</t>
  </si>
  <si>
    <t>Outros riscos especificados à respiração - áreas de comércio e de serviços</t>
  </si>
  <si>
    <t>W836</t>
  </si>
  <si>
    <t>Outros riscos especificados à respiração - áreas industriais e em construção</t>
  </si>
  <si>
    <t>W837</t>
  </si>
  <si>
    <t>Outros riscos especificados à respiração - fazenda</t>
  </si>
  <si>
    <t>W838</t>
  </si>
  <si>
    <t>Outros riscos especificados à respiração - outros locais especificados</t>
  </si>
  <si>
    <t>W839</t>
  </si>
  <si>
    <t>Outros riscos especificados à respiração - local não especificado</t>
  </si>
  <si>
    <t>W840</t>
  </si>
  <si>
    <t>Riscos não especificados à respiração - residência</t>
  </si>
  <si>
    <t>W841</t>
  </si>
  <si>
    <t>Riscos não especificados à respiração - habitação coletiva</t>
  </si>
  <si>
    <t>W842</t>
  </si>
  <si>
    <t>Riscos não especificados à respiração - escolas, outras instituições e áreas de administração pública</t>
  </si>
  <si>
    <t>W843</t>
  </si>
  <si>
    <t>Riscos não especificados à respiração - área para a prática de esportes e atletismo</t>
  </si>
  <si>
    <t>W844</t>
  </si>
  <si>
    <t>Riscos não especificados à respiração - rua e estrada</t>
  </si>
  <si>
    <t>W845</t>
  </si>
  <si>
    <t>Riscos não especificados à respiração - áreas de comércio e de serviços</t>
  </si>
  <si>
    <t>W846</t>
  </si>
  <si>
    <t>Riscos não especificados à respiração - áreas industriais e em construção</t>
  </si>
  <si>
    <t>W847</t>
  </si>
  <si>
    <t>Riscos não especificados à respiração - fazenda</t>
  </si>
  <si>
    <t>W848</t>
  </si>
  <si>
    <t>Riscos não especificados à respiração - outros locais especificados</t>
  </si>
  <si>
    <t>W849</t>
  </si>
  <si>
    <t>Riscos não especificados à respiração - local não especificado</t>
  </si>
  <si>
    <t>W850</t>
  </si>
  <si>
    <t>Exposição a linhas de transmissão de corrente elétrica - residência</t>
  </si>
  <si>
    <t>W851</t>
  </si>
  <si>
    <t>Exposição a linhas de transmissão de corrente elétrica - habitação coletiva</t>
  </si>
  <si>
    <t>W852</t>
  </si>
  <si>
    <t>Exposição a linhas de transmissão de corrente elétrica - escolas, outras instituições e áreas de administração pública</t>
  </si>
  <si>
    <t>W853</t>
  </si>
  <si>
    <t>Exposição a linhas de transmissão de corrente elétrica - área para a prática de esportes e atletismo</t>
  </si>
  <si>
    <t>W854</t>
  </si>
  <si>
    <t>Exposição a linhas de transmissão de corrente elétrica - rua e estrada</t>
  </si>
  <si>
    <t>W855</t>
  </si>
  <si>
    <t>Exposição a linhas de transmissão de corrente elétrica - áreas de comércio e de serviços</t>
  </si>
  <si>
    <t>W856</t>
  </si>
  <si>
    <t>Exposição a linhas de transmissão de corrente elétrica - áreas industriais e em construção</t>
  </si>
  <si>
    <t>W857</t>
  </si>
  <si>
    <t>Exposição a linhas de transmissão de corrente elétrica - fazenda</t>
  </si>
  <si>
    <t>W858</t>
  </si>
  <si>
    <t>Exposição a linhas de transmissão de corrente elétrica - outros locais especificados</t>
  </si>
  <si>
    <t>W859</t>
  </si>
  <si>
    <t>Exposição a linhas de transmissão de corrente elétrica - local não especificado</t>
  </si>
  <si>
    <t>W860</t>
  </si>
  <si>
    <t>Exposição a outra corrente elétrica especificada - residência</t>
  </si>
  <si>
    <t>W861</t>
  </si>
  <si>
    <t>Exposição a outra corrente elétrica especificada - habitação coletiva</t>
  </si>
  <si>
    <t>W862</t>
  </si>
  <si>
    <t>Exposição a outra corrente elétrica especificada - escolas, outras instituições e áreas de administração pública</t>
  </si>
  <si>
    <t>W863</t>
  </si>
  <si>
    <t>Exposição a outra corrente elétrica especificada - área para a prática de esportes e atletismo</t>
  </si>
  <si>
    <t>W864</t>
  </si>
  <si>
    <t>Exposição a outra corrente elétrica especificada - rua e estrada</t>
  </si>
  <si>
    <t>W865</t>
  </si>
  <si>
    <t>Exposição a outra corrente elétrica especificada - áreas de comércio e de serviços</t>
  </si>
  <si>
    <t>W866</t>
  </si>
  <si>
    <t>Exposição a outra corrente elétrica especificada - áreas industriais e em construção</t>
  </si>
  <si>
    <t>W867</t>
  </si>
  <si>
    <t>Exposição a outra corrente elétrica especificada - fazenda</t>
  </si>
  <si>
    <t>W868</t>
  </si>
  <si>
    <t>Exposição a outra corrente elétrica especificada - outros locais especificados</t>
  </si>
  <si>
    <t>W869</t>
  </si>
  <si>
    <t>Exposição a outra corrente elétrica especificada - local não especificado</t>
  </si>
  <si>
    <t>W870</t>
  </si>
  <si>
    <t>Exposição a corrente elétrica não especificada - residência</t>
  </si>
  <si>
    <t>W871</t>
  </si>
  <si>
    <t>Exposição a corrente elétrica não especificada - habitação coletiva</t>
  </si>
  <si>
    <t>W872</t>
  </si>
  <si>
    <t>Exposição a corrente elétrica não especificada - escolas, outras instituições e áreas de administração pública</t>
  </si>
  <si>
    <t>W873</t>
  </si>
  <si>
    <t>Exposição a corrente elétrica não especificada - área para a prática de esportes e atletismo</t>
  </si>
  <si>
    <t>W874</t>
  </si>
  <si>
    <t>Exposição a corrente elétrica não especificada - rua e estrada</t>
  </si>
  <si>
    <t>W875</t>
  </si>
  <si>
    <t>Exposição a corrente elétrica não especificada - áreas de comércio e de serviços</t>
  </si>
  <si>
    <t>W876</t>
  </si>
  <si>
    <t>Exposição a corrente elétrica não especificada - áreas industriais e em construção</t>
  </si>
  <si>
    <t>W877</t>
  </si>
  <si>
    <t>Exposição a corrente elétrica não especificada - fazenda</t>
  </si>
  <si>
    <t>W878</t>
  </si>
  <si>
    <t>Exposição a corrente elétrica não especificada - outros locais especificados</t>
  </si>
  <si>
    <t>W879</t>
  </si>
  <si>
    <t>Exposição a corrente elétrica não especificada - local não especificado</t>
  </si>
  <si>
    <t>W880</t>
  </si>
  <si>
    <t>Exposição a radiação ionizante - residência</t>
  </si>
  <si>
    <t>W881</t>
  </si>
  <si>
    <t>Exposição a radiação ionizante - habitação coletiva</t>
  </si>
  <si>
    <t>W882</t>
  </si>
  <si>
    <t>Exposição a radiação ionizante - escolas, outras instituições e áreas de administração pública</t>
  </si>
  <si>
    <t>W883</t>
  </si>
  <si>
    <t>Exposição a radiação ionizante - área para a prática de esportes e atletismo</t>
  </si>
  <si>
    <t>W884</t>
  </si>
  <si>
    <t>Exposição a radiação ionizante - rua e estrada</t>
  </si>
  <si>
    <t>W885</t>
  </si>
  <si>
    <t>Exposição a radiação ionizante - áreas de comércio e de serviços</t>
  </si>
  <si>
    <t>W886</t>
  </si>
  <si>
    <t>Exposição a radiação ionizante - áreas industriais e em construção</t>
  </si>
  <si>
    <t>W887</t>
  </si>
  <si>
    <t>Exposição a radiação ionizante - fazenda</t>
  </si>
  <si>
    <t>W888</t>
  </si>
  <si>
    <t>Exposição a radiação ionizante - outros locais especificados</t>
  </si>
  <si>
    <t>W889</t>
  </si>
  <si>
    <t>Exposição a radiação ionizante - local não especificado</t>
  </si>
  <si>
    <t>W890</t>
  </si>
  <si>
    <t>Exposição a fontes luminosas artificiais visíveis ou à luz ultravioleta - residência</t>
  </si>
  <si>
    <t>W891</t>
  </si>
  <si>
    <t>Exposição a fontes luminosas artificiais visíveis ou à luz ultravioleta - habitação coletiva</t>
  </si>
  <si>
    <t>W892</t>
  </si>
  <si>
    <t>Exposição a fontes luminosas artificiais visíveis ou à luz ultravioleta - escolas, outras instituições e áreas de administração pública</t>
  </si>
  <si>
    <t>W893</t>
  </si>
  <si>
    <t>Exposição a fontes luminosas artificiais visíveis ou à luz ultravioleta - área para a prática de esportes e atletismo</t>
  </si>
  <si>
    <t>W894</t>
  </si>
  <si>
    <t>Exposição a fontes luminosas artificiais visíveis ou à luz ultravioleta - rua e estrada</t>
  </si>
  <si>
    <t>W895</t>
  </si>
  <si>
    <t>Exposição a fontes luminosas artificiais visíveis ou à luz ultravioleta - áreas de comércio e de serviços</t>
  </si>
  <si>
    <t>W896</t>
  </si>
  <si>
    <t>Exposição a fontes luminosas artificiais visíveis ou à luz ultravioleta - áreas industriais e em construção</t>
  </si>
  <si>
    <t>W897</t>
  </si>
  <si>
    <t>Exposição a fontes luminosas artificiais visíveis ou à luz ultravioleta - fazenda</t>
  </si>
  <si>
    <t>W898</t>
  </si>
  <si>
    <t>Exposição a fontes luminosas artificiais visíveis ou à luz ultravioleta - outros locais especificados</t>
  </si>
  <si>
    <t>W899</t>
  </si>
  <si>
    <t>Exposição a fontes luminosas artificiais visíveis ou à luz ultravioleta - local não especificado</t>
  </si>
  <si>
    <t>W900</t>
  </si>
  <si>
    <t>Exposição a outros tipos de radiação não-ionizante - residência</t>
  </si>
  <si>
    <t>W901</t>
  </si>
  <si>
    <t>Exposição a outros tipos de radiação não-ionizante - habitação coletiva</t>
  </si>
  <si>
    <t>W902</t>
  </si>
  <si>
    <t>Exposição a outros tipos de radiação não-ionizante - escolas, outras instituições e áreas de administração pública</t>
  </si>
  <si>
    <t>W903</t>
  </si>
  <si>
    <t>Exposição a outros tipos de radiação não-ionizante - área para a prática de esportes e atletismo</t>
  </si>
  <si>
    <t>W904</t>
  </si>
  <si>
    <t>Exposição a outros tipos de radiação não-ionizante - rua e estrada</t>
  </si>
  <si>
    <t>W905</t>
  </si>
  <si>
    <t>Exposição a outros tipos de radiação não-ionizante - áreas de comércio e de serviços</t>
  </si>
  <si>
    <t>W906</t>
  </si>
  <si>
    <t>Exposição a outros tipos de radiação não-ionizante - áreas industriais e em construção</t>
  </si>
  <si>
    <t>W907</t>
  </si>
  <si>
    <t>Exposição a outros tipos de radiação não-ionizante - fazenda</t>
  </si>
  <si>
    <t>W908</t>
  </si>
  <si>
    <t>Exposição a outros tipos de radiação não-ionizante - outros locais especificados</t>
  </si>
  <si>
    <t>W909</t>
  </si>
  <si>
    <t>Exposição a outros tipos de radiação não-ionizante - local não especificado</t>
  </si>
  <si>
    <t>W910</t>
  </si>
  <si>
    <t>Exposição a tipo não especificado de radiação - residência</t>
  </si>
  <si>
    <t>W911</t>
  </si>
  <si>
    <t>Exposição a tipo não especificado de radiação - habitação coletiva</t>
  </si>
  <si>
    <t>W912</t>
  </si>
  <si>
    <t>Exposição a tipo não especificado de radiação - escolas, outras instituições e áreas de administração pública</t>
  </si>
  <si>
    <t>W913</t>
  </si>
  <si>
    <t>Exposição a tipo não especificado de radiação - área para a prática de esportes e atletismo</t>
  </si>
  <si>
    <t>W914</t>
  </si>
  <si>
    <t>Exposição a tipo não especificado de radiação - rua e estrada</t>
  </si>
  <si>
    <t>W915</t>
  </si>
  <si>
    <t>Exposição a tipo não especificado de radiação - áreas de comércio e de serviços</t>
  </si>
  <si>
    <t>W916</t>
  </si>
  <si>
    <t>Exposição a tipo não especificado de radiação - áreas industriais e em construção</t>
  </si>
  <si>
    <t>W917</t>
  </si>
  <si>
    <t>Exposição a tipo não especificado de radiação - fazenda</t>
  </si>
  <si>
    <t>W918</t>
  </si>
  <si>
    <t>Exposição a tipo não especificado de radiação - outros locais especificados</t>
  </si>
  <si>
    <t>W919</t>
  </si>
  <si>
    <t>Exposição a tipo não especificado de radiação - local não especificado</t>
  </si>
  <si>
    <t>W920</t>
  </si>
  <si>
    <t>Exposição a um calor excessivo de origem artificial - residência</t>
  </si>
  <si>
    <t>W921</t>
  </si>
  <si>
    <t>Exposição a um calor excessivo de origem artificial - habitação coletiva</t>
  </si>
  <si>
    <t>W922</t>
  </si>
  <si>
    <t>Exposição a um calor excessivo de origem artificial - escolas, outras instituições e áreas de administração pública</t>
  </si>
  <si>
    <t>W923</t>
  </si>
  <si>
    <t>Exposição a um calor excessivo de origem artificial - área para a prática de esportes e atletismo</t>
  </si>
  <si>
    <t>W924</t>
  </si>
  <si>
    <t>Exposição a um calor excessivo de origem artificial - rua e estrada</t>
  </si>
  <si>
    <t>W925</t>
  </si>
  <si>
    <t>Exposição a um calor excessivo de origem artificial - áreas de comércio e de serviços</t>
  </si>
  <si>
    <t>W926</t>
  </si>
  <si>
    <t>Exposição a um calor excessivo de origem artificial - áreas industriais e em construção</t>
  </si>
  <si>
    <t>W927</t>
  </si>
  <si>
    <t>Exposição a um calor excessivo de origem artificial - fazenda</t>
  </si>
  <si>
    <t>W928</t>
  </si>
  <si>
    <t>Exposição a um calor excessivo de origem artificial - outros locais especificados</t>
  </si>
  <si>
    <t>W929</t>
  </si>
  <si>
    <t>Exposição a um calor excessivo de origem artificial - local não especificado</t>
  </si>
  <si>
    <t>W930</t>
  </si>
  <si>
    <t>Exposição a um frio excessivo de origem artificial - residência</t>
  </si>
  <si>
    <t>W931</t>
  </si>
  <si>
    <t>Exposição a um frio excessivo de origem artificial - habitação coletiva</t>
  </si>
  <si>
    <t>W932</t>
  </si>
  <si>
    <t>Exposição a um frio excessivo de origem artificial - escolas, outras instituições e áreas de administração pública</t>
  </si>
  <si>
    <t>W933</t>
  </si>
  <si>
    <t>Exposição a um frio excessivo de origem artificial - área para a prática de esportes e atletismo</t>
  </si>
  <si>
    <t>W934</t>
  </si>
  <si>
    <t>Exposição a um frio excessivo de origem artificial - rua e estrada</t>
  </si>
  <si>
    <t>W935</t>
  </si>
  <si>
    <t>Exposição a um frio excessivo de origem artificial - áreas de comércio e de serviços</t>
  </si>
  <si>
    <t>W936</t>
  </si>
  <si>
    <t>Exposição a um frio excessivo de origem artificial - áreas industriais e em construção</t>
  </si>
  <si>
    <t>W937</t>
  </si>
  <si>
    <t>Exposição a um frio excessivo de origem artificial - fazenda</t>
  </si>
  <si>
    <t>W938</t>
  </si>
  <si>
    <t>Exposição a um frio excessivo de origem artificial - outros locais especificados</t>
  </si>
  <si>
    <t>W939</t>
  </si>
  <si>
    <t>Exposição a um frio excessivo de origem artificial - local não especificado</t>
  </si>
  <si>
    <t>W940</t>
  </si>
  <si>
    <t>Exposição a alta, baixa e a variações da pressão atmosférica - residência</t>
  </si>
  <si>
    <t>W941</t>
  </si>
  <si>
    <t>Exposição a alta, baixa e a variações da pressão atmosférica - habitação coletiva</t>
  </si>
  <si>
    <t>W942</t>
  </si>
  <si>
    <t>Exposição a alta, baixa e a variações da pressão atmosférica - escolas, outras instituições e áreas de administração pública</t>
  </si>
  <si>
    <t>W943</t>
  </si>
  <si>
    <t>Exposição a alta, baixa e a variações da pressão atmosférica - área para a prática de esportes e atletismo</t>
  </si>
  <si>
    <t>W944</t>
  </si>
  <si>
    <t>Exposição a alta, baixa e a variações da pressão atmosférica - rua e estrada</t>
  </si>
  <si>
    <t>W945</t>
  </si>
  <si>
    <t>Exposição a alta, baixa e a variações da pressão atmosférica - áreas de comércio e de serviços</t>
  </si>
  <si>
    <t>W946</t>
  </si>
  <si>
    <t>Exposição a alta, baixa e a variações da pressão atmosférica - áreas industriais e em construção</t>
  </si>
  <si>
    <t>W947</t>
  </si>
  <si>
    <t>Exposição a alta, baixa e a variações da pressão atmosférica - fazenda</t>
  </si>
  <si>
    <t>W948</t>
  </si>
  <si>
    <t>Exposição a alta, baixa e a variações da pressão atmosférica - outros locais especificados</t>
  </si>
  <si>
    <t>W949</t>
  </si>
  <si>
    <t>Exposição a alta, baixa e a variações da pressão atmosférica - local não especificado</t>
  </si>
  <si>
    <t>W990</t>
  </si>
  <si>
    <t>Exposição a outros fatores ambientais artificiais e aos não especificados - residência</t>
  </si>
  <si>
    <t>W991</t>
  </si>
  <si>
    <t>Exposição a outros fatores ambientais artificiais e aos não especificados - habitação coletiva</t>
  </si>
  <si>
    <t>W992</t>
  </si>
  <si>
    <t>Exposição a outros fatores ambientais artificiais e aos não especificados - escolas, outras instituições e áreas de administração pública</t>
  </si>
  <si>
    <t>W993</t>
  </si>
  <si>
    <t>Exposição a outros fatores ambientais artificiais e aos não especificados - área para a prática de esportes e atletismo</t>
  </si>
  <si>
    <t>W994</t>
  </si>
  <si>
    <t>Exposição a outros fatores ambientais artificiais e aos não especificados - rua e estrada</t>
  </si>
  <si>
    <t>W995</t>
  </si>
  <si>
    <t>Exposição a outros fatores ambientais artificiais e aos não especificados - áreas de comércio e de serviços</t>
  </si>
  <si>
    <t>W996</t>
  </si>
  <si>
    <t>Exposição a outros fatores ambientais artificiais e aos não especificados - áreas industriais e em construção</t>
  </si>
  <si>
    <t>W997</t>
  </si>
  <si>
    <t>Exposição a outros fatores ambientais artificiais e aos não especificados - fazenda</t>
  </si>
  <si>
    <t>W998</t>
  </si>
  <si>
    <t>Exposição a outros fatores ambientais artificiais e aos não especificados - outros locais especificados</t>
  </si>
  <si>
    <t>W999</t>
  </si>
  <si>
    <t>Exposição a outros fatores ambientais artificiais e aos não especificados - local não especificado</t>
  </si>
  <si>
    <t>X000</t>
  </si>
  <si>
    <t>Exposição a fogo não-controlado em um edifício ou outro tipo de construção - residência</t>
  </si>
  <si>
    <t>X001</t>
  </si>
  <si>
    <t>Exposição a fogo não-controlado em um edifício ou outro tipo de construção - habitação coletiva</t>
  </si>
  <si>
    <t>X002</t>
  </si>
  <si>
    <t>Exposição a fogo não-controlado em um edifício ou outro tipo de construção - escolas, outras instituições e áreas de administração pública</t>
  </si>
  <si>
    <t>X003</t>
  </si>
  <si>
    <t>Exposição a fogo não-controlado em um edifício ou outro tipo de construção - área para a prática de esportes e atletismo</t>
  </si>
  <si>
    <t>X004</t>
  </si>
  <si>
    <t>Exposição a fogo não-controlado em um edifício ou outro tipo de construção - rua e estrada</t>
  </si>
  <si>
    <t>X005</t>
  </si>
  <si>
    <t>Exposição a fogo não-controlado em um edifício ou outro tipo de construção - áreas de comércio e de serviços</t>
  </si>
  <si>
    <t>X006</t>
  </si>
  <si>
    <t>Exposição a fogo não-controlado em um edifício ou outro tipo de construção - áreas industriais e em construção</t>
  </si>
  <si>
    <t>X007</t>
  </si>
  <si>
    <t>Exposição a fogo não-controlado em um edifício ou outro tipo de construção - fazenda</t>
  </si>
  <si>
    <t>X008</t>
  </si>
  <si>
    <t>Exposição a fogo não-controlado em um edifício ou outro tipo de construção - outros locais especificados</t>
  </si>
  <si>
    <t>X009</t>
  </si>
  <si>
    <t>Exposição a fogo não-controlado em um edifício ou outro tipo de construção - local não especificado</t>
  </si>
  <si>
    <t>X010</t>
  </si>
  <si>
    <t>Exposição a fogo não-controlado fora de um edifício ou de outro tipo de construção - residência</t>
  </si>
  <si>
    <t>X011</t>
  </si>
  <si>
    <t>Exposição a fogo não-controlado fora de um edifício ou de outro tipo de construção - habitação coletiva</t>
  </si>
  <si>
    <t>X012</t>
  </si>
  <si>
    <t>Exposição a fogo não-controlado fora de um edifício ou de outro tipo de construção - escolas, outras instituições e áreas de administração pública</t>
  </si>
  <si>
    <t>X013</t>
  </si>
  <si>
    <t>Exposição a fogo não-controlado fora de um edifício ou de outro tipo de construção - área para a prática de esportes e atletismo</t>
  </si>
  <si>
    <t>X014</t>
  </si>
  <si>
    <t>Exposição a fogo não-controlado fora de um edifício ou de outro tipo de construção - rua e estrada</t>
  </si>
  <si>
    <t>X015</t>
  </si>
  <si>
    <t>Exposição a fogo não-controlado fora de um edifício ou de outro tipo de construção - áreas de comércio e de serviços</t>
  </si>
  <si>
    <t>X016</t>
  </si>
  <si>
    <t>Exposição a fogo não-controlado fora de um edifício ou de outro tipo de construção - áreas industriais e em construção</t>
  </si>
  <si>
    <t>X017</t>
  </si>
  <si>
    <t>Exposição a fogo não-controlado fora de um edifício ou de outro tipo de construção - fazenda</t>
  </si>
  <si>
    <t>X018</t>
  </si>
  <si>
    <t>Exposição a fogo não-controlado fora de um edifício ou de outro tipo de construção - outros locais especificados</t>
  </si>
  <si>
    <t>X019</t>
  </si>
  <si>
    <t>Exposição a fogo não-controlado fora de um edifício ou de outro tipo de construção - local não especificado</t>
  </si>
  <si>
    <t>X020</t>
  </si>
  <si>
    <t>Exposição a fogo controlado em um edifício ou outro tipo de construção - residência</t>
  </si>
  <si>
    <t>X021</t>
  </si>
  <si>
    <t>Exposição a fogo controlado em um edifício ou outro tipo de construção - habitação coletiva</t>
  </si>
  <si>
    <t>X022</t>
  </si>
  <si>
    <t>Exposição a fogo controlado em um edifício ou outro tipo de construção - escolas, outras instituições e áreas de administração pública</t>
  </si>
  <si>
    <t>X023</t>
  </si>
  <si>
    <t>Exposição a fogo controlado em um edifício ou outro tipo de construção - área para a prática de esportes e atletismo</t>
  </si>
  <si>
    <t>X024</t>
  </si>
  <si>
    <t>Exposição a fogo controlado em um edifício ou outro tipo de construção - rua e estrada</t>
  </si>
  <si>
    <t>X025</t>
  </si>
  <si>
    <t>Exposição a fogo controlado em um edifício ou outro tipo de construção - áreas de comércio e de serviços</t>
  </si>
  <si>
    <t>X026</t>
  </si>
  <si>
    <t>Exposição a fogo controlado em um edifício ou outro tipo de construção - áreas industriais e em construção</t>
  </si>
  <si>
    <t>X027</t>
  </si>
  <si>
    <t>Exposição a fogo controlado em um edifício ou outro tipo de construção - fazenda</t>
  </si>
  <si>
    <t>X028</t>
  </si>
  <si>
    <t>Exposição a fogo controlado em um edifício ou outro tipo de construção - outros locais especificados</t>
  </si>
  <si>
    <t>X029</t>
  </si>
  <si>
    <t>Exposição a fogo controlado em um edifício ou outro tipo de construção - local não especificado</t>
  </si>
  <si>
    <t>X030</t>
  </si>
  <si>
    <t>Exposição a fogo controlado fora de um edifício ou de outro tipo de construção - residência</t>
  </si>
  <si>
    <t>X031</t>
  </si>
  <si>
    <t>Exposição a fogo controlado fora de um edifício ou de outro tipo de construção - habitação coletiva</t>
  </si>
  <si>
    <t>X032</t>
  </si>
  <si>
    <t>Exposição a fogo controlado fora de um edifício ou de outro tipo de construção - escolas, outras instituições e áreas de administração pública</t>
  </si>
  <si>
    <t>X033</t>
  </si>
  <si>
    <t>Exposição a fogo controlado fora de um edifício ou de outro tipo de construção - área para a prática de esportes e atletismo</t>
  </si>
  <si>
    <t>X034</t>
  </si>
  <si>
    <t>Exposição a fogo controlado fora de um edifício ou de outro tipo de construção - rua e estrada</t>
  </si>
  <si>
    <t>X035</t>
  </si>
  <si>
    <t>Exposição a fogo controlado fora de um edifício ou de outro tipo de construção - áreas de comércio e de serviços</t>
  </si>
  <si>
    <t>X036</t>
  </si>
  <si>
    <t>Exposição a fogo controlado fora de um edifício ou de outro tipo de construção - áreas industriais e em construção</t>
  </si>
  <si>
    <t>X037</t>
  </si>
  <si>
    <t>Exposição a fogo controlado fora de um edifício ou de outro tipo de construção - fazenda</t>
  </si>
  <si>
    <t>X038</t>
  </si>
  <si>
    <t>Exposição a fogo controlado fora de um edifício ou de outro tipo de construção - outros locais especificados</t>
  </si>
  <si>
    <t>X039</t>
  </si>
  <si>
    <t>Exposição a fogo controlado fora de um edifício ou de outro tipo de construção - local não especificado</t>
  </si>
  <si>
    <t>X040</t>
  </si>
  <si>
    <t>Exposição a combustão de substância muito inflamável - residência</t>
  </si>
  <si>
    <t>X041</t>
  </si>
  <si>
    <t>Exposição a combustão de substância muito inflamável - habitação coletiva</t>
  </si>
  <si>
    <t>X042</t>
  </si>
  <si>
    <t>Exposição a combustão de substância muito inflamável - escolas, outras instituições e áreas de administração pública</t>
  </si>
  <si>
    <t>X043</t>
  </si>
  <si>
    <t>Exposição a combustão de substância muito inflamável - área para a prática de esportes e atletismo</t>
  </si>
  <si>
    <t>X044</t>
  </si>
  <si>
    <t>Exposição a combustão de substância muito inflamável - rua e estrada</t>
  </si>
  <si>
    <t>X045</t>
  </si>
  <si>
    <t>Exposição a combustão de substância muito inflamável - áreas de comércio e de serviços</t>
  </si>
  <si>
    <t>X046</t>
  </si>
  <si>
    <t>Exposição a combustão de substância muito inflamável - áreas industriais e em construção</t>
  </si>
  <si>
    <t>X047</t>
  </si>
  <si>
    <t>Exposição a combustão de substância muito inflamável - fazenda</t>
  </si>
  <si>
    <t>X048</t>
  </si>
  <si>
    <t>Exposição a combustão de substância muito inflamável - outros locais especificados</t>
  </si>
  <si>
    <t>X049</t>
  </si>
  <si>
    <t>Exposição a combustão de substância muito inflamável - local não especificado</t>
  </si>
  <si>
    <t>X050</t>
  </si>
  <si>
    <t>Exposição a combustão de roupa de dormir - residência</t>
  </si>
  <si>
    <t>X051</t>
  </si>
  <si>
    <t>Exposição a combustão de roupa de dormir - habitação coletiva</t>
  </si>
  <si>
    <t>X052</t>
  </si>
  <si>
    <t>Exposição a combustão de roupa de dormir - escolas, outras instituições e áreas de administração pública</t>
  </si>
  <si>
    <t>X053</t>
  </si>
  <si>
    <t>Exposição a combustão de roupa de dormir - área para a prática de esportes e atletismo</t>
  </si>
  <si>
    <t>X054</t>
  </si>
  <si>
    <t>Exposição a combustão de roupa de dormir - rua e estrada</t>
  </si>
  <si>
    <t>X055</t>
  </si>
  <si>
    <t>Exposição a combustão de roupa de dormir - áreas de comércio e de serviços</t>
  </si>
  <si>
    <t>X056</t>
  </si>
  <si>
    <t>Exposição a combustão de roupa de dormir - áreas industriais e em construção</t>
  </si>
  <si>
    <t>X057</t>
  </si>
  <si>
    <t>Exposição a combustão de roupa de dormir - fazenda</t>
  </si>
  <si>
    <t>X058</t>
  </si>
  <si>
    <t>Exposição a combustão de roupa de dormir - outros locais especificados</t>
  </si>
  <si>
    <t>X059</t>
  </si>
  <si>
    <t>Exposição a combustão de roupa de dormir - local não especificado</t>
  </si>
  <si>
    <t>X060</t>
  </si>
  <si>
    <t>Exposição a combustão de outro tipo de roupa ou de acessórios - residência</t>
  </si>
  <si>
    <t>X061</t>
  </si>
  <si>
    <t>Exposição a combustão de outro tipo de roupa ou de acessórios - habitação coletiva</t>
  </si>
  <si>
    <t>X062</t>
  </si>
  <si>
    <t>Exposição a combustão de outro tipo de roupa ou de acessórios - escolas, outras instituições e áreas de administração pública</t>
  </si>
  <si>
    <t>X063</t>
  </si>
  <si>
    <t>Exposição a combustão de outro tipo de roupa ou de acessórios - área para a prática de esportes e atletismo</t>
  </si>
  <si>
    <t>X064</t>
  </si>
  <si>
    <t>Exposição a combustão de outro tipo de roupa ou de acessórios - rua e estrada</t>
  </si>
  <si>
    <t>X065</t>
  </si>
  <si>
    <t>Exposição a combustão de outro tipo de roupa ou de acessórios - áreas de comércio e de serviços</t>
  </si>
  <si>
    <t>X066</t>
  </si>
  <si>
    <t>Exposição a combustão de outro tipo de roupa ou de acessórios - áreas industriais e em construção</t>
  </si>
  <si>
    <t>X067</t>
  </si>
  <si>
    <t>Exposição a combustão de outro tipo de roupa ou de acessórios - fazenda</t>
  </si>
  <si>
    <t>X068</t>
  </si>
  <si>
    <t>Exposição a combustão de outro tipo de roupa ou de acessórios - outros locais especificados</t>
  </si>
  <si>
    <t>X069</t>
  </si>
  <si>
    <t>Exposição a combustão de outro tipo de roupa ou de acessórios - local não especificado</t>
  </si>
  <si>
    <t>X080</t>
  </si>
  <si>
    <t>Exposição a outro tipo especificado de fumaça, fogo ou chamas - residência</t>
  </si>
  <si>
    <t>X081</t>
  </si>
  <si>
    <t>Exposição a outro tipo especificado de fumaça, fogo ou chamas - habitação coletiva</t>
  </si>
  <si>
    <t>X082</t>
  </si>
  <si>
    <t>Exposição a outro tipo especificado de fumaça, fogo ou chamas - escolas, outras instituições e áreas de administração pública</t>
  </si>
  <si>
    <t>X083</t>
  </si>
  <si>
    <t>Exposição a outro tipo especificado de fumaça, fogo ou chamas - área para a prática de esportes e atletismo</t>
  </si>
  <si>
    <t>X084</t>
  </si>
  <si>
    <t>Exposição a outro tipo especificado de fumaça, fogo ou chamas - rua e estrada</t>
  </si>
  <si>
    <t>X085</t>
  </si>
  <si>
    <t>Exposição a outro tipo especificado de fumaça, fogo ou chamas - áreas de comércio e de serviços</t>
  </si>
  <si>
    <t>X086</t>
  </si>
  <si>
    <t>Exposição a outro tipo especificado de fumaça, fogo ou chamas - áreas industriais e em construção</t>
  </si>
  <si>
    <t>X087</t>
  </si>
  <si>
    <t>Exposição a outro tipo especificado de fumaça, fogo ou chamas - fazenda</t>
  </si>
  <si>
    <t>X088</t>
  </si>
  <si>
    <t>Exposição a outro tipo especificado de fumaça, fogo ou chamas - outros locais especificados</t>
  </si>
  <si>
    <t>X089</t>
  </si>
  <si>
    <t>Exposição a outro tipo especificado de fumaça, fogo ou chamas - local não especificado</t>
  </si>
  <si>
    <t>X090</t>
  </si>
  <si>
    <t>Exposição a tipo não especificado de fumaça, fogo ou chamas - residência</t>
  </si>
  <si>
    <t>X091</t>
  </si>
  <si>
    <t>Exposição a tipo não especificado de fumaça, fogo ou chamas - habitação coletiva</t>
  </si>
  <si>
    <t>X092</t>
  </si>
  <si>
    <t>Exposição a tipo não especificado de fumaça, fogo ou chamas - escolas, outras instituições e áreas de administração pública</t>
  </si>
  <si>
    <t>X093</t>
  </si>
  <si>
    <t>Exposição a tipo não especificado de fumaça, fogo ou chamas - área para a prática de esportes e atletismo</t>
  </si>
  <si>
    <t>X094</t>
  </si>
  <si>
    <t>Exposição a tipo não especificado de fumaça, fogo ou chamas - rua e estrada</t>
  </si>
  <si>
    <t>X095</t>
  </si>
  <si>
    <t>Exposição a tipo não especificado de fumaça, fogo ou chamas - áreas de comércio e de serviços</t>
  </si>
  <si>
    <t>X096</t>
  </si>
  <si>
    <t>Exposição a tipo não especificado de fumaça, fogo ou chamas - áreas industriais e em construção</t>
  </si>
  <si>
    <t>X097</t>
  </si>
  <si>
    <t>Exposição a tipo não especificado de fumaça, fogo ou chamas - fazenda</t>
  </si>
  <si>
    <t>X098</t>
  </si>
  <si>
    <t>Exposição a tipo não especificado de fumaça, fogo ou chamas - outros locais especificados</t>
  </si>
  <si>
    <t>X099</t>
  </si>
  <si>
    <t>Exposição a tipo não especificado de fumaça, fogo ou chamas - local não especificado</t>
  </si>
  <si>
    <t>X100</t>
  </si>
  <si>
    <t>Contato com bebidas, alimentos, gordura e óleo de cozinha quentes - residência</t>
  </si>
  <si>
    <t>X101</t>
  </si>
  <si>
    <t>Contato com bebidas, alimentos, gordura e óleo de cozinha quentes - habitação coletiva</t>
  </si>
  <si>
    <t>X102</t>
  </si>
  <si>
    <t>Contato com bebidas, alimentos, gordura e óleo de cozinha quentes - escolas, outras instituições e áreas de administração pública</t>
  </si>
  <si>
    <t>X103</t>
  </si>
  <si>
    <t>Contato com bebidas, alimentos, gordura e óleo de cozinha quentes - área para a prática de esportes e atletismo</t>
  </si>
  <si>
    <t>X104</t>
  </si>
  <si>
    <t>Contato com bebidas, alimentos, gordura e óleo de cozinha quentes - rua e estrada</t>
  </si>
  <si>
    <t>X105</t>
  </si>
  <si>
    <t>Contato com bebidas, alimentos, gordura e óleo de cozinha quentes - áreas de comércio e de serviços</t>
  </si>
  <si>
    <t>X106</t>
  </si>
  <si>
    <t>Contato com bebidas, alimentos, gordura e óleo de cozinha quentes - áreas industriais e em construção</t>
  </si>
  <si>
    <t>X107</t>
  </si>
  <si>
    <t>Contato com bebidas, alimentos, gordura e óleo de cozinha quentes - fazenda</t>
  </si>
  <si>
    <t>X108</t>
  </si>
  <si>
    <t>Contato com bebidas, alimentos, gordura e óleo de cozinha quentes - outros locais especificados</t>
  </si>
  <si>
    <t>X109</t>
  </si>
  <si>
    <t>Contato com bebidas, alimentos, gordura e óleo de cozinha quentes - local não especificado</t>
  </si>
  <si>
    <t>X110</t>
  </si>
  <si>
    <t>Contato com água corrente quente de torneira - residência</t>
  </si>
  <si>
    <t>X111</t>
  </si>
  <si>
    <t>Contato com água corrente quente de torneira - habitação coletiva</t>
  </si>
  <si>
    <t>X112</t>
  </si>
  <si>
    <t>Contato com água corrente quente de torneira - escolas, outras instituições e áreas de administração pública</t>
  </si>
  <si>
    <t>X113</t>
  </si>
  <si>
    <t>Contato com água corrente quente de torneira - área para a prática de esportes e atletismo</t>
  </si>
  <si>
    <t>X114</t>
  </si>
  <si>
    <t>Contato com água corrente quente de torneira - rua e estrada</t>
  </si>
  <si>
    <t>X115</t>
  </si>
  <si>
    <t>Contato com água corrente quente de torneira - áreas de comércio e de serviços</t>
  </si>
  <si>
    <t>X116</t>
  </si>
  <si>
    <t>Contato com água corrente quente de torneira - áreas industriais e em construção</t>
  </si>
  <si>
    <t>X117</t>
  </si>
  <si>
    <t>Contato com água corrente quente de torneira - fazenda</t>
  </si>
  <si>
    <t>X118</t>
  </si>
  <si>
    <t>Contato com água corrente quente de torneira - outros locais especificados</t>
  </si>
  <si>
    <t>X119</t>
  </si>
  <si>
    <t>Contato com água corrente quente de torneira - local não especificado</t>
  </si>
  <si>
    <t>X120</t>
  </si>
  <si>
    <t>Contato com outros líquidos quentes - residência</t>
  </si>
  <si>
    <t>X121</t>
  </si>
  <si>
    <t>Contato com outros líquidos quentes - habitação coletiva</t>
  </si>
  <si>
    <t>X122</t>
  </si>
  <si>
    <t>Contato com outros líquidos quentes - escolas, outras instituições e áreas de administração pública</t>
  </si>
  <si>
    <t>X123</t>
  </si>
  <si>
    <t>Contato com outros líquidos quentes - área para a prática de esportes e atletismo</t>
  </si>
  <si>
    <t>X124</t>
  </si>
  <si>
    <t>Contato com outros líquidos quentes - rua e estrada</t>
  </si>
  <si>
    <t>X125</t>
  </si>
  <si>
    <t>Contato com outros líquidos quentes - áreas de comércio e de serviços</t>
  </si>
  <si>
    <t>X126</t>
  </si>
  <si>
    <t>Contato com outros líquidos quentes - áreas industriais e em construção</t>
  </si>
  <si>
    <t>X127</t>
  </si>
  <si>
    <t>Contato com outros líquidos quentes - fazenda</t>
  </si>
  <si>
    <t>X128</t>
  </si>
  <si>
    <t>Contato com outros líquidos quentes - outros locais especificados</t>
  </si>
  <si>
    <t>X129</t>
  </si>
  <si>
    <t>Contato com outros líquidos quentes - local não especificado</t>
  </si>
  <si>
    <t>X130</t>
  </si>
  <si>
    <t>Contato com vapor d'água e com vapores quentes - residência</t>
  </si>
  <si>
    <t>X131</t>
  </si>
  <si>
    <t>Contato com vapor d'água e com vapores quentes - habitação coletiva</t>
  </si>
  <si>
    <t>X132</t>
  </si>
  <si>
    <t>Contato com vapor d'água e com vapores quentes - escolas, outras instituições e áreas de administração pública</t>
  </si>
  <si>
    <t>X133</t>
  </si>
  <si>
    <t>Contato com vapor d'água e com vapores quentes - área para a prática de esportes e atletismo</t>
  </si>
  <si>
    <t>X134</t>
  </si>
  <si>
    <t>Contato com vapor d'água e com vapores quentes - rua e estrada</t>
  </si>
  <si>
    <t>X135</t>
  </si>
  <si>
    <t>Contato com vapor d'água e com vapores quentes - áreas de comércio e de serviços</t>
  </si>
  <si>
    <t>X136</t>
  </si>
  <si>
    <t>Contato com vapor d'água e com vapores quentes - áreas industriais e em construção</t>
  </si>
  <si>
    <t>X137</t>
  </si>
  <si>
    <t>Contato com vapor d'água e com vapores quentes - fazenda</t>
  </si>
  <si>
    <t>X138</t>
  </si>
  <si>
    <t>Contato com vapor d'água e com vapores quentes - outros locais especificados</t>
  </si>
  <si>
    <t>X139</t>
  </si>
  <si>
    <t>Contato com vapor d'água e com vapores quentes - local não especificado</t>
  </si>
  <si>
    <t>X140</t>
  </si>
  <si>
    <t>Contato com ar e gases quentes - residência</t>
  </si>
  <si>
    <t>X141</t>
  </si>
  <si>
    <t>Contato com ar e gases quentes - habitação coletiva</t>
  </si>
  <si>
    <t>X142</t>
  </si>
  <si>
    <t>Contato com ar e gases quentes - escolas, outras instituições e áreas de administração pública</t>
  </si>
  <si>
    <t>X143</t>
  </si>
  <si>
    <t>Contato com ar e gases quentes - área para a prática de esportes e atletismo</t>
  </si>
  <si>
    <t>X144</t>
  </si>
  <si>
    <t>Contato com ar e gases quentes - rua e estrada</t>
  </si>
  <si>
    <t>X145</t>
  </si>
  <si>
    <t>Contato com ar e gases quentes - áreas de comércio e de serviços</t>
  </si>
  <si>
    <t>X146</t>
  </si>
  <si>
    <t>Contato com ar e gases quentes - áreas industriais e em construção</t>
  </si>
  <si>
    <t>X147</t>
  </si>
  <si>
    <t>Contato com ar e gases quentes - fazenda</t>
  </si>
  <si>
    <t>X148</t>
  </si>
  <si>
    <t>Contato com ar e gases quentes - outros locais especificados</t>
  </si>
  <si>
    <t>X149</t>
  </si>
  <si>
    <t>Contato com ar e gases quentes - local não especificado</t>
  </si>
  <si>
    <t>X150</t>
  </si>
  <si>
    <t>Contato com aparelhos domésticos quentes - residência</t>
  </si>
  <si>
    <t>X151</t>
  </si>
  <si>
    <t>Contato com aparelhos domésticos quentes - habitação coletiva</t>
  </si>
  <si>
    <t>X152</t>
  </si>
  <si>
    <t>Contato com aparelhos domésticos quentes - escolas, outras instituições e áreas de administração pública</t>
  </si>
  <si>
    <t>X153</t>
  </si>
  <si>
    <t>Contato com aparelhos domésticos quentes - área para a prática de esportes e atletismo</t>
  </si>
  <si>
    <t>X154</t>
  </si>
  <si>
    <t>Contato com aparelhos domésticos quentes - rua e estrada</t>
  </si>
  <si>
    <t>X155</t>
  </si>
  <si>
    <t>Contato com aparelhos domésticos quentes - áreas de comércio e de serviços</t>
  </si>
  <si>
    <t>X156</t>
  </si>
  <si>
    <t>Contato com aparelhos domésticos quentes - áreas industriais e em construção</t>
  </si>
  <si>
    <t>X157</t>
  </si>
  <si>
    <t>Contato com aparelhos domésticos quentes - fazenda</t>
  </si>
  <si>
    <t>X158</t>
  </si>
  <si>
    <t>Contato com aparelhos domésticos quentes - outros locais especificados</t>
  </si>
  <si>
    <t>X159</t>
  </si>
  <si>
    <t>Contato com aparelhos domésticos quentes - local não especificado</t>
  </si>
  <si>
    <t>X160</t>
  </si>
  <si>
    <t>Contato com aquecedores, radiadores e tubulação - residência</t>
  </si>
  <si>
    <t>X161</t>
  </si>
  <si>
    <t>Contato com aquecedores, radiadores e tubulação - habitação coletiva</t>
  </si>
  <si>
    <t>X162</t>
  </si>
  <si>
    <t>Contato com aquecedores, radiadores e tubulação - escolas, outras instituições e áreas de administração pública</t>
  </si>
  <si>
    <t>X163</t>
  </si>
  <si>
    <t>Contato com aquecedores, radiadores e tubulação - área para a prática de esportes e atletismo</t>
  </si>
  <si>
    <t>X164</t>
  </si>
  <si>
    <t>Contato com aquecedores, radiadores e tubulação - rua e estrada</t>
  </si>
  <si>
    <t>X165</t>
  </si>
  <si>
    <t>Contato com aquecedores, radiadores e tubulação - áreas de comércio e de serviços</t>
  </si>
  <si>
    <t>X166</t>
  </si>
  <si>
    <t>Contato com aquecedores, radiadores e tubulação - áreas industriais e em construção</t>
  </si>
  <si>
    <t>X167</t>
  </si>
  <si>
    <t>Contato com aquecedores, radiadores e tubulação - fazenda</t>
  </si>
  <si>
    <t>X168</t>
  </si>
  <si>
    <t>Contato com aquecedores, radiadores e tubulação - outros locais especificados</t>
  </si>
  <si>
    <t>X169</t>
  </si>
  <si>
    <t>Contato com aquecedores, radiadores e tubulação - local não especificado</t>
  </si>
  <si>
    <t>X170</t>
  </si>
  <si>
    <t>Contato com motores, máquinas e ferramentas quentes - residência</t>
  </si>
  <si>
    <t>X171</t>
  </si>
  <si>
    <t>Contato com motores, máquinas e ferramentas quentes - habitação coletiva</t>
  </si>
  <si>
    <t>X172</t>
  </si>
  <si>
    <t>Contato com motores, máquinas e ferramentas quentes - escolas, outras instituições e áreas de administração pública</t>
  </si>
  <si>
    <t>X173</t>
  </si>
  <si>
    <t>Contato com motores, máquinas e ferramentas quentes - área para a prática de esportes e atletismo</t>
  </si>
  <si>
    <t>X174</t>
  </si>
  <si>
    <t>Contato com motores, máquinas e ferramentas quentes - rua e estrada</t>
  </si>
  <si>
    <t>X175</t>
  </si>
  <si>
    <t>Contato com motores, máquinas e ferramentas quentes - áreas de comércio e de serviços</t>
  </si>
  <si>
    <t>X176</t>
  </si>
  <si>
    <t>Contato com motores, máquinas e ferramentas quentes - áreas industriais e em construção</t>
  </si>
  <si>
    <t>X177</t>
  </si>
  <si>
    <t>Contato com motores, máquinas e ferramentas quentes - fazenda</t>
  </si>
  <si>
    <t>X178</t>
  </si>
  <si>
    <t>Contato com motores, máquinas e ferramentas quentes - outros locais especificados</t>
  </si>
  <si>
    <t>X179</t>
  </si>
  <si>
    <t>Contato com motores, máquinas e ferramentas quentes - local não especificado</t>
  </si>
  <si>
    <t>X180</t>
  </si>
  <si>
    <t>Contato com outros metais quentes - residência</t>
  </si>
  <si>
    <t>X181</t>
  </si>
  <si>
    <t>Contato com outros metais quentes - habitação coletiva</t>
  </si>
  <si>
    <t>X182</t>
  </si>
  <si>
    <t>Contato com outros metais quentes - escolas, outras instituições e áreas de administração pública</t>
  </si>
  <si>
    <t>X183</t>
  </si>
  <si>
    <t>Contato com outros metais quentes - área para a prática de esportes e atletismo</t>
  </si>
  <si>
    <t>X184</t>
  </si>
  <si>
    <t>Contato com outros metais quentes - rua e estrada</t>
  </si>
  <si>
    <t>X185</t>
  </si>
  <si>
    <t>Contato com outros metais quentes - áreas de comércio e de serviços</t>
  </si>
  <si>
    <t>X186</t>
  </si>
  <si>
    <t>Contato com outros metais quentes - áreas industriais e em construção</t>
  </si>
  <si>
    <t>X187</t>
  </si>
  <si>
    <t>Contato com outros metais quentes - fazenda</t>
  </si>
  <si>
    <t>X188</t>
  </si>
  <si>
    <t>Contato com outros metais quentes - outros locais especificados</t>
  </si>
  <si>
    <t>X189</t>
  </si>
  <si>
    <t>Contato com outros metais quentes - local não especificado</t>
  </si>
  <si>
    <t>X190</t>
  </si>
  <si>
    <t>Contato com outras fontes de calor ou com substâncias quentes não especificados - residência</t>
  </si>
  <si>
    <t>X191</t>
  </si>
  <si>
    <t>Contato com outras fontes de calor ou com substâncias quentes não especificados - habitação coletiva</t>
  </si>
  <si>
    <t>X192</t>
  </si>
  <si>
    <t>Contato com outras fontes de calor ou com substâncias quentes não especificados - escolas, outras instituições e áreas de administração pública</t>
  </si>
  <si>
    <t>X193</t>
  </si>
  <si>
    <t>Contato com outras fontes de calor ou com substâncias quentes não especificados - área para a prática de esportes e atletismo</t>
  </si>
  <si>
    <t>X194</t>
  </si>
  <si>
    <t>Contato com outras fontes de calor ou com substâncias quentes não especificados - rua e estrada</t>
  </si>
  <si>
    <t>X195</t>
  </si>
  <si>
    <t>Contato com outras fontes de calor ou com substâncias quentes não especificados - áreas de comércio e de serviços</t>
  </si>
  <si>
    <t>X196</t>
  </si>
  <si>
    <t>Contato com outras fontes de calor ou com substâncias quentes não especificados - áreas industriais e em construção</t>
  </si>
  <si>
    <t>X197</t>
  </si>
  <si>
    <t>Contato com outras fontes de calor ou com substâncias quentes não especificados - fazenda</t>
  </si>
  <si>
    <t>X198</t>
  </si>
  <si>
    <t>Contato com outras fontes de calor ou com substâncias quentes não especificados - outros locais especificados</t>
  </si>
  <si>
    <t>X199</t>
  </si>
  <si>
    <t>Contato com outras fontes de calor ou com substâncias quentes não especificados - local não especificado</t>
  </si>
  <si>
    <t>X200</t>
  </si>
  <si>
    <t>Contato com serpentes e lagartos venenosos - residência</t>
  </si>
  <si>
    <t>X201</t>
  </si>
  <si>
    <t>Contato com serpentes e lagartos venenosos - habitação coletiva</t>
  </si>
  <si>
    <t>X202</t>
  </si>
  <si>
    <t>Contato com serpentes e lagartos venenosos - escolas, outras instituições e áreas de administração pública</t>
  </si>
  <si>
    <t>X203</t>
  </si>
  <si>
    <t>Contato com serpentes e lagartos venenosos - área para a prática de esportes e atletismo</t>
  </si>
  <si>
    <t>X204</t>
  </si>
  <si>
    <t>Contato com serpentes e lagartos venenosos - rua e estrada</t>
  </si>
  <si>
    <t>X205</t>
  </si>
  <si>
    <t>Contato com serpentes e lagartos venenosos - áreas de comércio e de serviços</t>
  </si>
  <si>
    <t>X206</t>
  </si>
  <si>
    <t>Contato com serpentes e lagartos venenosos - áreas industriais e em construção</t>
  </si>
  <si>
    <t>X207</t>
  </si>
  <si>
    <t>Contato com serpentes e lagartos venenosos - fazenda</t>
  </si>
  <si>
    <t>X208</t>
  </si>
  <si>
    <t>Contato com serpentes e lagartos venenosos - outros locais especificados</t>
  </si>
  <si>
    <t>X209</t>
  </si>
  <si>
    <t>Contato com serpentes e lagartos venenosos - local não especificado</t>
  </si>
  <si>
    <t>X210</t>
  </si>
  <si>
    <t>Contato com aranhas venenosas - residência</t>
  </si>
  <si>
    <t>X211</t>
  </si>
  <si>
    <t>Contato com aranhas venenosas - habitação coletiva</t>
  </si>
  <si>
    <t>X212</t>
  </si>
  <si>
    <t>Contato com aranhas venenosas - escolas, outras instituições e áreas de administração pública</t>
  </si>
  <si>
    <t>X213</t>
  </si>
  <si>
    <t>Contato com aranhas venenosas - área para a prática de esportes e atletismo</t>
  </si>
  <si>
    <t>X214</t>
  </si>
  <si>
    <t>Contato com aranhas venenosas - rua e estrada</t>
  </si>
  <si>
    <t>X215</t>
  </si>
  <si>
    <t>Contato com aranhas venenosas - áreas de comércio e de serviços</t>
  </si>
  <si>
    <t>X216</t>
  </si>
  <si>
    <t>Contato com aranhas venenosas - áreas industriais e em construção</t>
  </si>
  <si>
    <t>X217</t>
  </si>
  <si>
    <t>Contato com aranhas venenosas - fazenda</t>
  </si>
  <si>
    <t>X218</t>
  </si>
  <si>
    <t>Contato com aranhas venenosas - outros locais especificados</t>
  </si>
  <si>
    <t>X219</t>
  </si>
  <si>
    <t>Contato com aranhas venenosas - local não especificado</t>
  </si>
  <si>
    <t>X220</t>
  </si>
  <si>
    <t>Contato com escorpiões - residência</t>
  </si>
  <si>
    <t>X221</t>
  </si>
  <si>
    <t>Contato com escorpiões - habitação coletiva</t>
  </si>
  <si>
    <t>X222</t>
  </si>
  <si>
    <t>Contato com escorpiões - escolas, outras instituições e áreas de administração pública</t>
  </si>
  <si>
    <t>X223</t>
  </si>
  <si>
    <t>Contato com escorpiões - área para a prática de esportes e atletismo</t>
  </si>
  <si>
    <t>X224</t>
  </si>
  <si>
    <t>Contato com escorpiões - rua e estrada</t>
  </si>
  <si>
    <t>X225</t>
  </si>
  <si>
    <t>Contato com escorpiões - áreas de comércio e de serviços</t>
  </si>
  <si>
    <t>X226</t>
  </si>
  <si>
    <t>Contato com escorpiões - áreas industriais e em construção</t>
  </si>
  <si>
    <t>X227</t>
  </si>
  <si>
    <t>Contato com escorpiões - fazenda</t>
  </si>
  <si>
    <t>X228</t>
  </si>
  <si>
    <t>Contato com escorpiões - outros locais especificados</t>
  </si>
  <si>
    <t>X229</t>
  </si>
  <si>
    <t>Contato com escorpiões - local não especificado</t>
  </si>
  <si>
    <t>X230</t>
  </si>
  <si>
    <t>Contato com abelhas, vespas e vespões - residência</t>
  </si>
  <si>
    <t>X231</t>
  </si>
  <si>
    <t>Contato com abelhas, vespas e vespões - habitação coletiva</t>
  </si>
  <si>
    <t>X232</t>
  </si>
  <si>
    <t>Contato com abelhas, vespas e vespões - escolas, outras instituições e áreas de administração pública</t>
  </si>
  <si>
    <t>X233</t>
  </si>
  <si>
    <t>Contato com abelhas, vespas e vespões - área para a prática de esportes e atletismo</t>
  </si>
  <si>
    <t>X234</t>
  </si>
  <si>
    <t>Contato com abelhas, vespas e vespões - rua e estrada</t>
  </si>
  <si>
    <t>X235</t>
  </si>
  <si>
    <t>Contato com abelhas, vespas e vespões - áreas de comércio e de serviços</t>
  </si>
  <si>
    <t>X236</t>
  </si>
  <si>
    <t>Contato com abelhas, vespas e vespões - áreas industriais e em construção</t>
  </si>
  <si>
    <t>X237</t>
  </si>
  <si>
    <t>Contato com abelhas, vespas e vespões - fazenda</t>
  </si>
  <si>
    <t>X238</t>
  </si>
  <si>
    <t>Contato com abelhas, vespas e vespões - outros locais especificados</t>
  </si>
  <si>
    <t>X239</t>
  </si>
  <si>
    <t>Contato com abelhas, vespas e vespões - local não especificado</t>
  </si>
  <si>
    <t>X240</t>
  </si>
  <si>
    <t>Contato com centopéias e miriápodes venenosas (tropicais) - residência</t>
  </si>
  <si>
    <t>X241</t>
  </si>
  <si>
    <t>Contato com centopéias e miriápodes venenosas (tropicais) - habitação coletiva</t>
  </si>
  <si>
    <t>X242</t>
  </si>
  <si>
    <t>Contato com centopéias e miriápodes venenosas (tropicais) - escolas, outras instituições e áreas de administração pública</t>
  </si>
  <si>
    <t>X243</t>
  </si>
  <si>
    <t>Contato com centopéias e miriápodes venenosas (tropicais) - área para a prática de esportes e atletismo</t>
  </si>
  <si>
    <t>X244</t>
  </si>
  <si>
    <t>Contato com centopéias e miriápodes venenosas (tropicais) - rua e estrada</t>
  </si>
  <si>
    <t>X245</t>
  </si>
  <si>
    <t>Contato com centopéias e miriápodes venenosas (tropicais) - áreas de comércio e de serviços</t>
  </si>
  <si>
    <t>X246</t>
  </si>
  <si>
    <t>Contato com centopéias e miriápodes venenosas (tropicais) - áreas industriais e em construção</t>
  </si>
  <si>
    <t>X247</t>
  </si>
  <si>
    <t>Contato com centopéias e miriápodes venenosas (tropicais) - fazenda</t>
  </si>
  <si>
    <t>X248</t>
  </si>
  <si>
    <t>Contato com centopéias e miriápodes venenosas (tropicais) - outros locais especificados</t>
  </si>
  <si>
    <t>X249</t>
  </si>
  <si>
    <t>Contato com centopéias e miriápodes venenosas (tropicais) - local não especificado</t>
  </si>
  <si>
    <t>X250</t>
  </si>
  <si>
    <t>Contato com outros artrópodes venenosos - residência</t>
  </si>
  <si>
    <t>X251</t>
  </si>
  <si>
    <t>Contato com outros artrópodes venenosos - habitação coletiva</t>
  </si>
  <si>
    <t>X252</t>
  </si>
  <si>
    <t>Contato com outros artrópodes venenosos - escolas, outras instituições e áreas de administração pública</t>
  </si>
  <si>
    <t>X253</t>
  </si>
  <si>
    <t>Contato com outros artrópodes venenosos - área para a prática de esportes e atletismo</t>
  </si>
  <si>
    <t>X254</t>
  </si>
  <si>
    <t>Contato com outros artrópodes venenosos - rua e estrada</t>
  </si>
  <si>
    <t>X255</t>
  </si>
  <si>
    <t>Contato com outros artrópodes venenosos - áreas de comércio e de serviços</t>
  </si>
  <si>
    <t>X256</t>
  </si>
  <si>
    <t>Contato com outros artrópodes venenosos - áreas industriais e em construção</t>
  </si>
  <si>
    <t>X257</t>
  </si>
  <si>
    <t>Contato com outros artrópodes venenosos - fazenda</t>
  </si>
  <si>
    <t>X258</t>
  </si>
  <si>
    <t>Contato com outros artrópodes venenosos - outros locais especificados</t>
  </si>
  <si>
    <t>X259</t>
  </si>
  <si>
    <t>Contato com outros artrópodes venenosos - local não especificado</t>
  </si>
  <si>
    <t>X260</t>
  </si>
  <si>
    <t>Contato com animais e plantas marinhos venenosos - residência</t>
  </si>
  <si>
    <t>X261</t>
  </si>
  <si>
    <t>Contato com animais e plantas marinhos venenosos - habitação coletiva</t>
  </si>
  <si>
    <t>X262</t>
  </si>
  <si>
    <t>Contato com animais e plantas marinhos venenosos - escolas, outras instituições e áreas de administração pública</t>
  </si>
  <si>
    <t>X263</t>
  </si>
  <si>
    <t>Contato com animais e plantas marinhos venenosos - área para a prática de esportes e atletismo</t>
  </si>
  <si>
    <t>X264</t>
  </si>
  <si>
    <t>Contato com animais e plantas marinhos venenosos - rua e estrada</t>
  </si>
  <si>
    <t>X265</t>
  </si>
  <si>
    <t>Contato com animais e plantas marinhos venenosos - áreas de comércio e de serviços</t>
  </si>
  <si>
    <t>X266</t>
  </si>
  <si>
    <t>Contato com animais e plantas marinhos venenosos - áreas industriais e em construção</t>
  </si>
  <si>
    <t>X267</t>
  </si>
  <si>
    <t>Contato com animais e plantas marinhos venenosos - fazenda</t>
  </si>
  <si>
    <t>X268</t>
  </si>
  <si>
    <t>Contato com animais e plantas marinhos venenosos - outros locais especificados</t>
  </si>
  <si>
    <t>X269</t>
  </si>
  <si>
    <t>Contato com animais e plantas marinhos venenosos - local não especificado</t>
  </si>
  <si>
    <t>X270</t>
  </si>
  <si>
    <t>Contato com outros animais venenosos especificados - residência</t>
  </si>
  <si>
    <t>X271</t>
  </si>
  <si>
    <t>Contato com outros animais venenosos especificados - habitação coletiva</t>
  </si>
  <si>
    <t>X272</t>
  </si>
  <si>
    <t>Contato com outros animais venenosos especificados - escolas, outras instituições e áreas de administração pública</t>
  </si>
  <si>
    <t>X273</t>
  </si>
  <si>
    <t>Contato com outros animais venenosos especificados - área para a prática de esportes e atletismo</t>
  </si>
  <si>
    <t>X274</t>
  </si>
  <si>
    <t>Contato com outros animais venenosos especificados - rua e estrada</t>
  </si>
  <si>
    <t>X275</t>
  </si>
  <si>
    <t>Contato com outros animais venenosos especificados - áreas de comércio e de serviços</t>
  </si>
  <si>
    <t>X276</t>
  </si>
  <si>
    <t>Contato com outros animais venenosos especificados - áreas industriais e em construção</t>
  </si>
  <si>
    <t>X277</t>
  </si>
  <si>
    <t>Contato com outros animais venenosos especificados - fazenda</t>
  </si>
  <si>
    <t>X278</t>
  </si>
  <si>
    <t>Contato com outros animais venenosos especificados - outros locais especificados</t>
  </si>
  <si>
    <t>X279</t>
  </si>
  <si>
    <t>Contato com outros animais venenosos especificados - local não especificado</t>
  </si>
  <si>
    <t>X280</t>
  </si>
  <si>
    <t>Contato com outras plantas venenosas especificadas - residência</t>
  </si>
  <si>
    <t>X281</t>
  </si>
  <si>
    <t>Contato com outras plantas venenosas especificadas - habitação coletiva</t>
  </si>
  <si>
    <t>X282</t>
  </si>
  <si>
    <t>Contato com outras plantas venenosas especificadas - escolas, outras instituições e áreas de administração pública</t>
  </si>
  <si>
    <t>X283</t>
  </si>
  <si>
    <t>Contato com outras plantas venenosas especificadas - área para a prática de esportes e atletismo</t>
  </si>
  <si>
    <t>X284</t>
  </si>
  <si>
    <t>Contato com outras plantas venenosas especificadas - rua e estrada</t>
  </si>
  <si>
    <t>X285</t>
  </si>
  <si>
    <t>Contato com outras plantas venenosas especificadas - áreas de comércio e de serviços</t>
  </si>
  <si>
    <t>X286</t>
  </si>
  <si>
    <t>Contato com outras plantas venenosas especificadas - áreas industriais e em construção</t>
  </si>
  <si>
    <t>X287</t>
  </si>
  <si>
    <t>Contato com outras plantas venenosas especificadas - fazenda</t>
  </si>
  <si>
    <t>X288</t>
  </si>
  <si>
    <t>Contato com outras plantas venenosas especificadas - outros locais especificados</t>
  </si>
  <si>
    <t>X289</t>
  </si>
  <si>
    <t>Contato com outras plantas venenosas especificadas - local não especificado</t>
  </si>
  <si>
    <t>X290</t>
  </si>
  <si>
    <t>Contato com animais ou plantas venenosos, sem especificação - residência</t>
  </si>
  <si>
    <t>X291</t>
  </si>
  <si>
    <t>Contato com animais ou plantas venenosos, sem especificação - habitação coletiva</t>
  </si>
  <si>
    <t>X292</t>
  </si>
  <si>
    <t>Contato com animais ou plantas venenosos, sem especificação - escolas, outras instituições e áreas de administração pública</t>
  </si>
  <si>
    <t>X293</t>
  </si>
  <si>
    <t>Contato com animais ou plantas venenosos, sem especificação - área para a prática de esportes e atletismo</t>
  </si>
  <si>
    <t>X294</t>
  </si>
  <si>
    <t>Contato com animais ou plantas venenosos, sem especificação - rua e estrada</t>
  </si>
  <si>
    <t>X295</t>
  </si>
  <si>
    <t>Contato com animais ou plantas venenosos, sem especificação - áreas de comércio e de serviços</t>
  </si>
  <si>
    <t>X296</t>
  </si>
  <si>
    <t>Contato com animais ou plantas venenosos, sem especificação - áreas industriais e em construção</t>
  </si>
  <si>
    <t>X297</t>
  </si>
  <si>
    <t>Contato com animais ou plantas venenosos, sem especificação - fazenda</t>
  </si>
  <si>
    <t>X298</t>
  </si>
  <si>
    <t>Contato com animais ou plantas venenosos, sem especificação - outros locais especificados</t>
  </si>
  <si>
    <t>X299</t>
  </si>
  <si>
    <t>Contato com animais ou plantas venenosos, sem especificação - local não especificado</t>
  </si>
  <si>
    <t>X300</t>
  </si>
  <si>
    <t>Exposição a calor natural excessivo - residência</t>
  </si>
  <si>
    <t>X301</t>
  </si>
  <si>
    <t>Exposição a calor natural excessivo - habitação coletiva</t>
  </si>
  <si>
    <t>X302</t>
  </si>
  <si>
    <t>Exposição a calor natural excessivo - escolas, outras instituições e áreas de administração pública</t>
  </si>
  <si>
    <t>X303</t>
  </si>
  <si>
    <t>Exposição a calor natural excessivo - área para a prática de esportes e atletismo</t>
  </si>
  <si>
    <t>X304</t>
  </si>
  <si>
    <t>Exposição a calor natural excessivo - rua e estrada</t>
  </si>
  <si>
    <t>X305</t>
  </si>
  <si>
    <t>Exposição a calor natural excessivo - áreas de comércio e de serviços</t>
  </si>
  <si>
    <t>X306</t>
  </si>
  <si>
    <t>Exposição a calor natural excessivo - áreas industriais e em construção</t>
  </si>
  <si>
    <t>X307</t>
  </si>
  <si>
    <t>Exposição a calor natural excessivo - fazenda</t>
  </si>
  <si>
    <t>X308</t>
  </si>
  <si>
    <t>Exposição a calor natural excessivo - outros locais especificados</t>
  </si>
  <si>
    <t>X309</t>
  </si>
  <si>
    <t>Exposição a calor natural excessivo - local não especificado</t>
  </si>
  <si>
    <t>X310</t>
  </si>
  <si>
    <t>Exposição a frio natural excessivo - residência</t>
  </si>
  <si>
    <t>X311</t>
  </si>
  <si>
    <t>Exposição a frio natural excessivo - habitação coletiva</t>
  </si>
  <si>
    <t>X312</t>
  </si>
  <si>
    <t>Exposição a frio natural excessivo - escolas, outras instituições e áreas de administração pública</t>
  </si>
  <si>
    <t>X313</t>
  </si>
  <si>
    <t>Exposição a frio natural excessivo - área para a prática de esportes e atletismo</t>
  </si>
  <si>
    <t>X314</t>
  </si>
  <si>
    <t>Exposição a frio natural excessivo - rua e estrada</t>
  </si>
  <si>
    <t>X315</t>
  </si>
  <si>
    <t>Exposição a frio natural excessivo - áreas de comércio e de serviços</t>
  </si>
  <si>
    <t>X316</t>
  </si>
  <si>
    <t>Exposição a frio natural excessivo - áreas industriais e em construção</t>
  </si>
  <si>
    <t>X317</t>
  </si>
  <si>
    <t>Exposição a frio natural excessivo - fazenda</t>
  </si>
  <si>
    <t>X318</t>
  </si>
  <si>
    <t>Exposição a frio natural excessivo - outros locais especificados</t>
  </si>
  <si>
    <t>X319</t>
  </si>
  <si>
    <t>Exposição a frio natural excessivo - local não especificado</t>
  </si>
  <si>
    <t>X320</t>
  </si>
  <si>
    <t>Exposição à luz solar - residência</t>
  </si>
  <si>
    <t>X321</t>
  </si>
  <si>
    <t>Exposição à luz solar - habitação coletiva</t>
  </si>
  <si>
    <t>X322</t>
  </si>
  <si>
    <t>Exposição à luz solar - escolas, outras instituições e áreas de administração pública</t>
  </si>
  <si>
    <t>X323</t>
  </si>
  <si>
    <t>Exposição à luz solar - área para a prática de esportes e atletismo</t>
  </si>
  <si>
    <t>X324</t>
  </si>
  <si>
    <t>Exposição à luz solar - rua e estrada</t>
  </si>
  <si>
    <t>X325</t>
  </si>
  <si>
    <t>Exposição à luz solar - áreas de comércio e de serviços</t>
  </si>
  <si>
    <t>X326</t>
  </si>
  <si>
    <t>Exposição à luz solar - áreas industriais e em construção</t>
  </si>
  <si>
    <t>X327</t>
  </si>
  <si>
    <t>Exposição à luz solar - fazenda</t>
  </si>
  <si>
    <t>X328</t>
  </si>
  <si>
    <t>Exposição à luz solar - outros locais especificados</t>
  </si>
  <si>
    <t>X329</t>
  </si>
  <si>
    <t>Exposição à luz solar - local não especificado</t>
  </si>
  <si>
    <t>X330</t>
  </si>
  <si>
    <t>Vítima de raio - residência</t>
  </si>
  <si>
    <t>X331</t>
  </si>
  <si>
    <t>Vítima de raio - habitação coletiva</t>
  </si>
  <si>
    <t>X332</t>
  </si>
  <si>
    <t>Vítima de raio - escolas, outras instituições e áreas de administração pública</t>
  </si>
  <si>
    <t>X333</t>
  </si>
  <si>
    <t>Vítima de raio - área para a prática de esportes e atletismo</t>
  </si>
  <si>
    <t>X334</t>
  </si>
  <si>
    <t>Vítima de raio - rua e estrada</t>
  </si>
  <si>
    <t>X335</t>
  </si>
  <si>
    <t>Vítima de raio - áreas de comércio e de serviços</t>
  </si>
  <si>
    <t>X336</t>
  </si>
  <si>
    <t>Vítima de raio - áreas industriais e em construção</t>
  </si>
  <si>
    <t>X337</t>
  </si>
  <si>
    <t>Vítima de raio - fazenda</t>
  </si>
  <si>
    <t>X338</t>
  </si>
  <si>
    <t>Vítima de raio - outros locais especificados</t>
  </si>
  <si>
    <t>X339</t>
  </si>
  <si>
    <t>Vítima de raio - local não especificado</t>
  </si>
  <si>
    <t>X340</t>
  </si>
  <si>
    <t>Vítima de terremoto - residência</t>
  </si>
  <si>
    <t>X341</t>
  </si>
  <si>
    <t>Vítima de terremoto - habitação coletiva</t>
  </si>
  <si>
    <t>X342</t>
  </si>
  <si>
    <t>Vítima de terremoto - escolas, outras instituições e áreas de administração pública</t>
  </si>
  <si>
    <t>X343</t>
  </si>
  <si>
    <t>Vítima de terremoto - área para a prática de esportes e atletismo</t>
  </si>
  <si>
    <t>X344</t>
  </si>
  <si>
    <t>Vítima de terremoto - rua e estrada</t>
  </si>
  <si>
    <t>X345</t>
  </si>
  <si>
    <t>Vítima de terremoto - áreas de comércio e de serviços</t>
  </si>
  <si>
    <t>X346</t>
  </si>
  <si>
    <t>Vítima de terremoto - áreas industriais e em construção</t>
  </si>
  <si>
    <t>X347</t>
  </si>
  <si>
    <t>Vítima de terremoto - fazenda</t>
  </si>
  <si>
    <t>X348</t>
  </si>
  <si>
    <t>Vítima de terremoto - outros locais especificados</t>
  </si>
  <si>
    <t>X349</t>
  </si>
  <si>
    <t>Vítima de terremoto - local não especificado</t>
  </si>
  <si>
    <t>X350</t>
  </si>
  <si>
    <t>Vítima de erupção vulcânica - residência</t>
  </si>
  <si>
    <t>X351</t>
  </si>
  <si>
    <t>Vítima de erupção vulcânica - habitação coletiva</t>
  </si>
  <si>
    <t>X352</t>
  </si>
  <si>
    <t>Vítima de erupção vulcânica - escolas, outras instituições e áreas de administração pública</t>
  </si>
  <si>
    <t>X353</t>
  </si>
  <si>
    <t>Vítima de erupção vulcânica - área para a prática de esportes e atletismo</t>
  </si>
  <si>
    <t>X354</t>
  </si>
  <si>
    <t>Vítima de erupção vulcânica - rua e estrada</t>
  </si>
  <si>
    <t>X355</t>
  </si>
  <si>
    <t>Vítima de erupção vulcânica - áreas de comércio e de serviços</t>
  </si>
  <si>
    <t>X356</t>
  </si>
  <si>
    <t>Vítima de erupção vulcânica - áreas industriais e em construção</t>
  </si>
  <si>
    <t>X357</t>
  </si>
  <si>
    <t>Vítima de erupção vulcânica - fazenda</t>
  </si>
  <si>
    <t>X358</t>
  </si>
  <si>
    <t>Vítima de erupção vulcânica - outros locais especificados</t>
  </si>
  <si>
    <t>X359</t>
  </si>
  <si>
    <t>Vítima de erupção vulcânica - local não especificado</t>
  </si>
  <si>
    <t>X360</t>
  </si>
  <si>
    <t>Vítima de avalanche, desabamento de terra e outros movimentos da superfície terrestre - residência</t>
  </si>
  <si>
    <t>X361</t>
  </si>
  <si>
    <t>Vítima de avalanche, desabamento de terra e outros movimentos da superfície terrestre - habitação coletiva</t>
  </si>
  <si>
    <t>X362</t>
  </si>
  <si>
    <t>Vítima de avalanche, desabamento de terra e outros movimentos da superfície terrestre - escolas, outras instituições e áreas de administração pública</t>
  </si>
  <si>
    <t>X363</t>
  </si>
  <si>
    <t>Vítima de avalanche, desabamento de terra e outros movimentos da superfície terrestre - área para a prática de esportes e atletismo</t>
  </si>
  <si>
    <t>X364</t>
  </si>
  <si>
    <t>Vítima de avalanche, desabamento de terra e outros movimentos da superfície terrestre - rua e estrada</t>
  </si>
  <si>
    <t>X365</t>
  </si>
  <si>
    <t>Vítima de avalanche, desabamento de terra e outros movimentos da superfície terrestre - áreas de comércio e de serviços</t>
  </si>
  <si>
    <t>X366</t>
  </si>
  <si>
    <t>Vítima de avalanche, desabamento de terra e outros movimentos da superfície terrestre - áreas industriais e em construção</t>
  </si>
  <si>
    <t>X367</t>
  </si>
  <si>
    <t>Vítima de avalanche, desabamento de terra e outros movimentos da superfície terrestre - fazenda</t>
  </si>
  <si>
    <t>X368</t>
  </si>
  <si>
    <t>Vítima de avalanche, desabamento de terra e outros movimentos da superfície terrestre - outros locais especificados</t>
  </si>
  <si>
    <t>X369</t>
  </si>
  <si>
    <t>Vítima de avalanche, desabamento de terra e outros movimentos da superfície terrestre - local não especificado</t>
  </si>
  <si>
    <t>X370</t>
  </si>
  <si>
    <t>Vítima de tempestade cataclísmica - residência</t>
  </si>
  <si>
    <t>X371</t>
  </si>
  <si>
    <t>Vítima de tempestade cataclísmica - habitação coletiva</t>
  </si>
  <si>
    <t>X372</t>
  </si>
  <si>
    <t>Vítima de tempestade cataclísmica - escolas, outras instituições e áreas de administração pública</t>
  </si>
  <si>
    <t>X373</t>
  </si>
  <si>
    <t>Vítima de tempestade cataclísmica - área para a prática de esportes e atletismo</t>
  </si>
  <si>
    <t>X374</t>
  </si>
  <si>
    <t>Vítima de tempestade cataclísmica - rua e estrada</t>
  </si>
  <si>
    <t>X375</t>
  </si>
  <si>
    <t>Vítima de tempestade cataclísmica - áreas de comércio e de serviços</t>
  </si>
  <si>
    <t>X376</t>
  </si>
  <si>
    <t>Vítima de tempestade cataclísmica - áreas industriais e em construção</t>
  </si>
  <si>
    <t>X377</t>
  </si>
  <si>
    <t>Vítima de tempestade cataclísmica - fazenda</t>
  </si>
  <si>
    <t>X378</t>
  </si>
  <si>
    <t>Vítima de tempestade cataclísmica - outros locais especificados</t>
  </si>
  <si>
    <t>X379</t>
  </si>
  <si>
    <t>Vítima de tempestade cataclísmica - local não especificado</t>
  </si>
  <si>
    <t>X380</t>
  </si>
  <si>
    <t>Vítima de inundação - residência</t>
  </si>
  <si>
    <t>X381</t>
  </si>
  <si>
    <t>Vítima de inundação - habitação coletiva</t>
  </si>
  <si>
    <t>X382</t>
  </si>
  <si>
    <t>Vítima de inundação - escolas, outras instituições e áreas de administração pública</t>
  </si>
  <si>
    <t>X383</t>
  </si>
  <si>
    <t>Vítima de inundação - área para a prática de esportes e atletismo</t>
  </si>
  <si>
    <t>X384</t>
  </si>
  <si>
    <t>Vítima de inundação - rua e estrada</t>
  </si>
  <si>
    <t>X385</t>
  </si>
  <si>
    <t>Vítima de inundação - áreas de comércio e de serviços</t>
  </si>
  <si>
    <t>X386</t>
  </si>
  <si>
    <t>Vítima de inundação - áreas industriais e em construção</t>
  </si>
  <si>
    <t>X387</t>
  </si>
  <si>
    <t>Vítima de inundação - fazenda</t>
  </si>
  <si>
    <t>X388</t>
  </si>
  <si>
    <t>Vítima de inundação - outros locais especificados</t>
  </si>
  <si>
    <t>X389</t>
  </si>
  <si>
    <t>Vítima de inundação - local não especificado</t>
  </si>
  <si>
    <t>X390</t>
  </si>
  <si>
    <t>Exposição a outras forças da natureza e às não especificadas - residência</t>
  </si>
  <si>
    <t>X391</t>
  </si>
  <si>
    <t>Exposição a outras forças da natureza e às não especificadas - habitação coletiva</t>
  </si>
  <si>
    <t>X392</t>
  </si>
  <si>
    <t>Exposição a outras forças da natureza e às não especificadas - escolas, outras instituições e áreas de administração pública</t>
  </si>
  <si>
    <t>X393</t>
  </si>
  <si>
    <t>Exposição a outras forças da natureza e às não especificadas - área para a prática de esportes e atletismo</t>
  </si>
  <si>
    <t>X394</t>
  </si>
  <si>
    <t>Exposição a outras forças da natureza e às não especificadas - rua e estrada</t>
  </si>
  <si>
    <t>X395</t>
  </si>
  <si>
    <t>Exposição a outras forças da natureza e às não especificadas - áreas de comércio e de serviços</t>
  </si>
  <si>
    <t>X396</t>
  </si>
  <si>
    <t>Exposição a outras forças da natureza e às não especificadas - áreas industriais e em construção</t>
  </si>
  <si>
    <t>X397</t>
  </si>
  <si>
    <t>Exposição a outras forças da natureza e às não especificadas - fazenda</t>
  </si>
  <si>
    <t>X398</t>
  </si>
  <si>
    <t>Exposição a outras forças da natureza e às não especificadas - outros locais especificados</t>
  </si>
  <si>
    <t>X399</t>
  </si>
  <si>
    <t>Exposição a outras forças da natureza e às não especificadas - local não especificado</t>
  </si>
  <si>
    <t>X400</t>
  </si>
  <si>
    <t>Envenenamento [intoxicação] acidental por e exposição a analgésicos, antipiréticos e anti-reumáticos, não-opiáceos - residência</t>
  </si>
  <si>
    <t>X401</t>
  </si>
  <si>
    <t>Envenenamento [intoxicação] acidental por e exposição a analgésicos, antipiréticos e anti-reumáticos, não-opiáceos - habitação coletiva</t>
  </si>
  <si>
    <t>X402</t>
  </si>
  <si>
    <t>Envenenamento [intoxicação] acidental por e exposição a analgésicos, antipiréticos e anti-reumáticos, não-opiáceos - escolas, outras instituições e áreas de administração pública</t>
  </si>
  <si>
    <t>X403</t>
  </si>
  <si>
    <t>Envenenamento [intoxicação] acidental por e exposição a analgésicos, antipiréticos e anti-reumáticos, não-opiáceos - área para a prática de esportes e atletismo</t>
  </si>
  <si>
    <t>X404</t>
  </si>
  <si>
    <t>Envenenamento [intoxicação] acidental por e exposição a analgésicos, antipiréticos e anti-reumáticos, não-opiáceos - rua e estrada</t>
  </si>
  <si>
    <t>X405</t>
  </si>
  <si>
    <t>Envenenamento [intoxicação] acidental por e exposição a analgésicos, antipiréticos e anti-reumáticos, não-opiáceos - áreas de comércio e de serviços</t>
  </si>
  <si>
    <t>X406</t>
  </si>
  <si>
    <t>Envenenamento [intoxicação] acidental por e exposição a analgésicos, antipiréticos e anti-reumáticos, não-opiáceos - áreas industriais e em construção</t>
  </si>
  <si>
    <t>X407</t>
  </si>
  <si>
    <t>Envenenamento [intoxicação] acidental por e exposição a analgésicos, antipiréticos e anti-reumáticos, não-opiáceos - fazenda</t>
  </si>
  <si>
    <t>X408</t>
  </si>
  <si>
    <t>Envenenamento [intoxicação] acidental por e exposição a analgésicos, antipiréticos e anti-reumáticos, não-opiáceos - outros locais especificados</t>
  </si>
  <si>
    <t>X409</t>
  </si>
  <si>
    <t>Envenenamento [intoxicação] acidental por e exposição a analgésicos, antipiréticos e anti-reumáticos, não-opiáceos - local não especificado</t>
  </si>
  <si>
    <t>X410</t>
  </si>
  <si>
    <t>Envenenamento [intoxicação] acidental por e exposição a anticonvulsivantes [antiepilépticos], sedativos, hipnóticos, antiparkinsonianos e psicotrópicos não classificadas em outra parte - residência</t>
  </si>
  <si>
    <t>X411</t>
  </si>
  <si>
    <t>Envenenamento [intoxicação] acidental por e exposição a anticonvulsivantes [antiepilépticos], sedativos, hipnóticos, antiparkinsonianos e psicotrópicos não classificadas em outra parte - habitação coletiva</t>
  </si>
  <si>
    <t>X412</t>
  </si>
  <si>
    <t>Envenenamento [intoxicação] acidental por e exposição a anticonvulsivantes [antiepilépticos], sedativos, hipnóticos, antiparkinsonianos e psicotrópicos não classificadas em outra parte - escolas, outras instituições e áreas de administração pública</t>
  </si>
  <si>
    <t>X413</t>
  </si>
  <si>
    <t>Envenenamento [intoxicação] acidental por e exposição a anticonvulsivantes [antiepilépticos], sedativos, hipnóticos, antiparkinsonianos e psicotrópicos não classificadas em outra parte - área para a prática de esportes e atletismo</t>
  </si>
  <si>
    <t>X414</t>
  </si>
  <si>
    <t>Envenenamento [intoxicação] acidental por e exposição a anticonvulsivantes [antiepilépticos], sedativos, hipnóticos, antiparkinsonianos e psicotrópicos não classificadas em outra parte - rua e estrada</t>
  </si>
  <si>
    <t>X415</t>
  </si>
  <si>
    <t>Envenenamento [intoxicação] acidental por e exposição a anticonvulsivantes [antiepilépticos], sedativos, hipnóticos, antiparkinsonianos e psicotrópicos não classificadas em outra parte - áreas de comércio e de serviços</t>
  </si>
  <si>
    <t>X416</t>
  </si>
  <si>
    <t>Envenenamento [intoxicação] acidental por e exposição a anticonvulsivantes [antiepilépticos], sedativos, hipnóticos, antiparkinsonianos e psicotrópicos não classificadas em outra parte - áreas industriais e em construção</t>
  </si>
  <si>
    <t>X417</t>
  </si>
  <si>
    <t>Envenenamento [intoxicação] acidental por e exposição a anticonvulsivantes [antiepilépticos], sedativos, hipnóticos, antiparkinsonianos e psicotrópicos não classificadas em outra parte - fazenda</t>
  </si>
  <si>
    <t>X418</t>
  </si>
  <si>
    <t>Envenenamento [intoxicação] acidental por e exposição a anticonvulsivantes [antiepilépticos], sedativos, hipnóticos, antiparkinsonianos e psicotrópicos não classificadas em outra parte - outros locais especificados</t>
  </si>
  <si>
    <t>X419</t>
  </si>
  <si>
    <t>Envenenamento [intoxicação] acidental por e exposição a anticonvulsivantes [antiepilépticos], sedativos, hipnóticos, antiparkinsonianos e psicotrópicos não classificadas em outra parte - local não especificado</t>
  </si>
  <si>
    <t>X420</t>
  </si>
  <si>
    <t>Envenenamento [intoxicação] acidental por e exposição a narcóticos e psicodislépticos [alucinógenos] não classificados em outra parte - residência</t>
  </si>
  <si>
    <t>X421</t>
  </si>
  <si>
    <t>Envenenamento [intoxicação] acidental por e exposição a narcóticos e psicodislépticos [alucinógenos] não classificados em outra parte - habitação coletiva</t>
  </si>
  <si>
    <t>X422</t>
  </si>
  <si>
    <t>Envenenamento [intoxicação] acidental por e exposição a narcóticos e psicodislépticos [alucinógenos] não classificados em outra parte - escolas, outras instituições e áreas de administração pública</t>
  </si>
  <si>
    <t>X423</t>
  </si>
  <si>
    <t>Envenenamento [intoxicação] acidental por e exposição a narcóticos e psicodislépticos [alucinógenos] não classificados em outra parte - área para a prática de esportes e atletismo</t>
  </si>
  <si>
    <t>X424</t>
  </si>
  <si>
    <t>Envenenamento [intoxicação] acidental por e exposição a narcóticos e psicodislépticos [alucinógenos] não classificados em outra parte - rua e estrada</t>
  </si>
  <si>
    <t>X425</t>
  </si>
  <si>
    <t>Envenenamento [intoxicação] acidental por e exposição a narcóticos e psicodislépticos [alucinógenos] não classificados em outra parte - áreas de comércio e de serviços</t>
  </si>
  <si>
    <t>X426</t>
  </si>
  <si>
    <t>Envenenamento [intoxicação] acidental por e exposição a narcóticos e psicodislépticos [alucinógenos] não classificados em outra parte - áreas industriais e em construção</t>
  </si>
  <si>
    <t>X427</t>
  </si>
  <si>
    <t>Envenenamento [intoxicação] acidental por e exposição a narcóticos e psicodislépticos [alucinógenos] não classificados em outra parte - fazenda</t>
  </si>
  <si>
    <t>X428</t>
  </si>
  <si>
    <t>Envenenamento [intoxicação] acidental por e exposição a narcóticos e psicodislépticos [alucinógenos] não classificados em outra parte - outros locais especificados</t>
  </si>
  <si>
    <t>X429</t>
  </si>
  <si>
    <t>Envenenamento [intoxicação] acidental por e exposição a narcóticos e psicodislépticos [alucinógenos] não classificados em outra parte - local não especificado</t>
  </si>
  <si>
    <t>X430</t>
  </si>
  <si>
    <t>Envenenamento [intoxicação] acidental por e exposição a outras substâncias farmacológicas de ação sobre o sistema nervoso autônomo - residência</t>
  </si>
  <si>
    <t>X431</t>
  </si>
  <si>
    <t>Envenenamento [intoxicação] acidental por e exposição a outras substâncias farmacológicas de ação sobre o sistema nervoso autônomo - habitação coletiva</t>
  </si>
  <si>
    <t>X432</t>
  </si>
  <si>
    <t>Envenenamento [intoxicação] acidental por e exposição a outras substâncias farmacológicas de ação sobre o sistema nervoso autônomo - escolas, outras instituições e áreas de administração pública</t>
  </si>
  <si>
    <t>X433</t>
  </si>
  <si>
    <t>Envenenamento [intoxicação] acidental por e exposição a outras substâncias farmacológicas de ação sobre o sistema nervoso autônomo - área para a prática de esportes e atletismo</t>
  </si>
  <si>
    <t>X434</t>
  </si>
  <si>
    <t>Envenenamento [intoxicação] acidental por e exposição a outras substâncias farmacológicas de ação sobre o sistema nervoso autônomo - rua e estrada</t>
  </si>
  <si>
    <t>X435</t>
  </si>
  <si>
    <t>Envenenamento [intoxicação] acidental por e exposição a outras substâncias farmacológicas de ação sobre o sistema nervoso autônomo - áreas de comércio e de serviços</t>
  </si>
  <si>
    <t>X436</t>
  </si>
  <si>
    <t>Envenenamento [intoxicação] acidental por e exposição a outras substâncias farmacológicas de ação sobre o sistema nervoso autônomo - áreas industriais e em construção</t>
  </si>
  <si>
    <t>X437</t>
  </si>
  <si>
    <t>Envenenamento [intoxicação] acidental por e exposição a outras substâncias farmacológicas de ação sobre o sistema nervoso autônomo - fazenda</t>
  </si>
  <si>
    <t>X438</t>
  </si>
  <si>
    <t>Envenenamento [intoxicação] acidental por e exposição a outras substâncias farmacológicas de ação sobre o sistema nervoso autônomo - outros locais especificados</t>
  </si>
  <si>
    <t>X439</t>
  </si>
  <si>
    <t>Envenenamento [intoxicação] acidental por e exposição a outras substâncias farmacológicas de ação sobre o sistema nervoso autônomo - local não especificado</t>
  </si>
  <si>
    <t>X440</t>
  </si>
  <si>
    <t>Envenenamento [intoxicação] acidental por e exposição a outras drogas, medicamentos e substâncias biológicas não especificadas - residência</t>
  </si>
  <si>
    <t>X441</t>
  </si>
  <si>
    <t>Envenenamento [intoxicação] acidental por e exposição a outras drogas, medicamentos e substâncias biológicas não especificadas - habitação coletiva</t>
  </si>
  <si>
    <t>X442</t>
  </si>
  <si>
    <t>Envenenamento [intoxicação] acidental por e exposição a outras drogas, medicamentos e substâncias biológicas não especificadas - escolas, outras instituições e áreas de administração pública</t>
  </si>
  <si>
    <t>X443</t>
  </si>
  <si>
    <t>Envenenamento [intoxicação] acidental por e exposição a outras drogas, medicamentos e substâncias biológicas não especificadas - área para a prática de esportes e atletismo</t>
  </si>
  <si>
    <t>X444</t>
  </si>
  <si>
    <t>Envenenamento [intoxicação] acidental por e exposição a outras drogas, medicamentos e substâncias biológicas não especificadas - rua e estrada</t>
  </si>
  <si>
    <t>X445</t>
  </si>
  <si>
    <t>Envenenamento [intoxicação] acidental por e exposição a outras drogas, medicamentos e substâncias biológicas não especificadas - áreas de comércio e de serviços</t>
  </si>
  <si>
    <t>X446</t>
  </si>
  <si>
    <t>Envenenamento [intoxicação] acidental por e exposição a outras drogas, medicamentos e substâncias biológicas não especificadas - áreas industriais e em construção</t>
  </si>
  <si>
    <t>X447</t>
  </si>
  <si>
    <t>Envenenamento [intoxicação] acidental por e exposição a outras drogas, medicamentos e substâncias biológicas não especificadas - fazenda</t>
  </si>
  <si>
    <t>X448</t>
  </si>
  <si>
    <t>Envenenamento [intoxicação] acidental por e exposição a outras drogas, medicamentos e substâncias biológicas não especificadas - outros locais especificados</t>
  </si>
  <si>
    <t>X449</t>
  </si>
  <si>
    <t>Envenenamento [intoxicação] acidental por e exposição a outras drogas, medicamentos e substâncias biológicas não especificadas - local não especificado</t>
  </si>
  <si>
    <t>X450</t>
  </si>
  <si>
    <t>Envenenamento [intoxicação] acidental por e exposição ao álcool - residência</t>
  </si>
  <si>
    <t>X451</t>
  </si>
  <si>
    <t>Envenenamento [intoxicação] acidental por e exposição ao álcool - habitação coletiva</t>
  </si>
  <si>
    <t>X452</t>
  </si>
  <si>
    <t>Envenenamento [intoxicação] acidental por e exposição ao álcool - escolas, outras instituições e áreas de administração pública</t>
  </si>
  <si>
    <t>X453</t>
  </si>
  <si>
    <t>Envenenamento [intoxicação] acidental por e exposição ao álcool - área para a prática de esportes e atletismo</t>
  </si>
  <si>
    <t>X454</t>
  </si>
  <si>
    <t>Envenenamento [intoxicação] acidental por e exposição ao álcool - rua e estrada</t>
  </si>
  <si>
    <t>X455</t>
  </si>
  <si>
    <t>Envenenamento [intoxicação] acidental por e exposição ao álcool - áreas de comércio e de serviços</t>
  </si>
  <si>
    <t>X456</t>
  </si>
  <si>
    <t>Envenenamento [intoxicação] acidental por e exposição ao álcool - áreas industriais e em construção</t>
  </si>
  <si>
    <t>X457</t>
  </si>
  <si>
    <t>Envenenamento [intoxicação] acidental por e exposição ao álcool - fazenda</t>
  </si>
  <si>
    <t>X458</t>
  </si>
  <si>
    <t>Envenenamento [intoxicação] acidental por e exposição ao álcool - outros locais especificados</t>
  </si>
  <si>
    <t>X459</t>
  </si>
  <si>
    <t>Envenenamento [intoxicação] acidental por e exposição ao álcool - local não especificado</t>
  </si>
  <si>
    <t>X460</t>
  </si>
  <si>
    <t>Envenenamento [intoxicação] acidental por e exposição a solventes orgânicos e hidrocarbonetos halogenados e seus vapores - residência</t>
  </si>
  <si>
    <t>X461</t>
  </si>
  <si>
    <t>Envenenamento [intoxicação] acidental por e exposição a solventes orgânicos e hidrocarbonetos halogenados e seus vapores - habitação coletiva</t>
  </si>
  <si>
    <t>X462</t>
  </si>
  <si>
    <t>Envenenamento [intoxicação] acidental por e exposição a solventes orgânicos e hidrocarbonetos halogenados e seus vapores - escolas, outras instituições e áreas de administração pública</t>
  </si>
  <si>
    <t>X463</t>
  </si>
  <si>
    <t>Envenenamento [intoxicação] acidental por e exposição a solventes orgânicos e hidrocarbonetos halogenados e seus vapores - área para a prática de esportes e atletismo</t>
  </si>
  <si>
    <t>X464</t>
  </si>
  <si>
    <t>Envenenamento [intoxicação] acidental por e exposição a solventes orgânicos e hidrocarbonetos halogenados e seus vapores - rua e estrada</t>
  </si>
  <si>
    <t>X465</t>
  </si>
  <si>
    <t>Envenenamento [intoxicação] acidental por e exposição a solventes orgânicos e hidrocarbonetos halogenados e seus vapores - áreas de comércio e de serviços</t>
  </si>
  <si>
    <t>X466</t>
  </si>
  <si>
    <t>Envenenamento [intoxicação] acidental por e exposição a solventes orgânicos e hidrocarbonetos halogenados e seus vapores - áreas industriais e em construção</t>
  </si>
  <si>
    <t>X467</t>
  </si>
  <si>
    <t>Envenenamento [intoxicação] acidental por e exposição a solventes orgânicos e hidrocarbonetos halogenados e seus vapores - fazenda</t>
  </si>
  <si>
    <t>X468</t>
  </si>
  <si>
    <t>Envenenamento [intoxicação] acidental por e exposição a solventes orgânicos e hidrocarbonetos halogenados e seus vapores - outros locais especificados</t>
  </si>
  <si>
    <t>X469</t>
  </si>
  <si>
    <t>Envenenamento [intoxicação] acidental por e exposição a solventes orgânicos e hidrocarbonetos halogenados e seus vapores - local não especificado</t>
  </si>
  <si>
    <t>X470</t>
  </si>
  <si>
    <t>Intoxicação acidental por e exposição a outros gases e vapores - residência</t>
  </si>
  <si>
    <t>X471</t>
  </si>
  <si>
    <t>Intoxicação acidental por e exposição a outros gases e vapores - habitação coletiva</t>
  </si>
  <si>
    <t>X472</t>
  </si>
  <si>
    <t>Intoxicação acidental por e exposição a outros gases e vapores - escolas, outras instituições e áreas de administração pública</t>
  </si>
  <si>
    <t>X473</t>
  </si>
  <si>
    <t>Intoxicação acidental por e exposição a outros gases e vapores - área para a prática de esportes e atletismo</t>
  </si>
  <si>
    <t>X474</t>
  </si>
  <si>
    <t>Intoxicação acidental por e exposição a outros gases e vapores - rua e estrada</t>
  </si>
  <si>
    <t>X475</t>
  </si>
  <si>
    <t>Intoxicação acidental por e exposição a outros gases e vapores - áreas de comércio e de serviços</t>
  </si>
  <si>
    <t>X476</t>
  </si>
  <si>
    <t>Intoxicação acidental por e exposição a outros gases e vapores - áreas industriais e em construção</t>
  </si>
  <si>
    <t>X477</t>
  </si>
  <si>
    <t>Intoxicação acidental por e exposição a outros gases e vapores - fazenda</t>
  </si>
  <si>
    <t>X478</t>
  </si>
  <si>
    <t>Intoxicação acidental por e exposição a outros gases e vapores - outros locais especificados</t>
  </si>
  <si>
    <t>X479</t>
  </si>
  <si>
    <t>Intoxicação acidental por e exposição a outros gases e vapores - local não especificado</t>
  </si>
  <si>
    <t>X480</t>
  </si>
  <si>
    <t>Envenenamento [intoxicação] acidental por e exposição a pesticidas - residência</t>
  </si>
  <si>
    <t>X481</t>
  </si>
  <si>
    <t>Envenenamento [intoxicação] acidental por e exposição a pesticidas - habitação coletiva</t>
  </si>
  <si>
    <t>X482</t>
  </si>
  <si>
    <t>Envenenamento [intoxicação] acidental por e exposição a pesticidas - escolas, outras instituições e áreas de administração pública</t>
  </si>
  <si>
    <t>X483</t>
  </si>
  <si>
    <t>Envenenamento [intoxicação] acidental por e exposição a pesticidas - área para a prática de esportes e atletismo</t>
  </si>
  <si>
    <t>X484</t>
  </si>
  <si>
    <t>Envenenamento [intoxicação] acidental por e exposição a pesticidas - rua e estrada</t>
  </si>
  <si>
    <t>X485</t>
  </si>
  <si>
    <t>Envenenamento [intoxicação] acidental por e exposição a pesticidas - áreas de comércio e de serviços</t>
  </si>
  <si>
    <t>X486</t>
  </si>
  <si>
    <t>Envenenamento [intoxicação] acidental por e exposição a pesticidas - áreas industriais e em construção</t>
  </si>
  <si>
    <t>X487</t>
  </si>
  <si>
    <t>Envenenamento [intoxicação] acidental por e exposição a pesticidas - fazenda</t>
  </si>
  <si>
    <t>X488</t>
  </si>
  <si>
    <t>Envenenamento [intoxicação] acidental por e exposição a pesticidas - outros locais especificados</t>
  </si>
  <si>
    <t>X489</t>
  </si>
  <si>
    <t>Envenenamento [intoxicação] acidental por e exposição a pesticidas - local não especificado</t>
  </si>
  <si>
    <t>X490</t>
  </si>
  <si>
    <t>Envenenamento [intoxicação] acidental por e exposição a outras substâncias químicas nocivas e às não especificadas - residência</t>
  </si>
  <si>
    <t>X491</t>
  </si>
  <si>
    <t>Envenenamento [intoxicação] acidental por e exposição a outras substâncias químicas nocivas e às não especificadas - habitação coletiva</t>
  </si>
  <si>
    <t>X492</t>
  </si>
  <si>
    <t>Envenenamento [intoxicação] acidental por e exposição a outras substâncias químicas nocivas e às não especificadas - escolas, outras instituições e áreas de administração pública</t>
  </si>
  <si>
    <t>X493</t>
  </si>
  <si>
    <t>Envenenamento [intoxicação] acidental por e exposição a outras substâncias químicas nocivas e às não especificadas - área para a prática de esportes e atletismo</t>
  </si>
  <si>
    <t>X494</t>
  </si>
  <si>
    <t>Envenenamento [intoxicação] acidental por e exposição a outras substâncias químicas nocivas e às não especificadas - rua e estrada</t>
  </si>
  <si>
    <t>X495</t>
  </si>
  <si>
    <t>Envenenamento [intoxicação] acidental por e exposição a outras substâncias químicas nocivas e às não especificadas - áreas de comércio e de serviços</t>
  </si>
  <si>
    <t>X496</t>
  </si>
  <si>
    <t>Envenenamento [intoxicação] acidental por e exposição a outras substâncias químicas nocivas e às não especificadas - áreas industriais e em construção</t>
  </si>
  <si>
    <t>X497</t>
  </si>
  <si>
    <t>Envenenamento [intoxicação] acidental por e exposição a outras substâncias químicas nocivas e às não especificadas - fazenda</t>
  </si>
  <si>
    <t>X498</t>
  </si>
  <si>
    <t>Envenenamento [intoxicação] acidental por e exposição a outras substâncias químicas nocivas e às não especificadas - outros locais especificados</t>
  </si>
  <si>
    <t>X499</t>
  </si>
  <si>
    <t>Envenenamento [intoxicação] acidental por e exposição a outras substâncias químicas nocivas e às não especificadas - local não especificado</t>
  </si>
  <si>
    <t>X500</t>
  </si>
  <si>
    <t>Excesso de exercícios e movimentos vigorosos ou repetitivos - residência</t>
  </si>
  <si>
    <t>X501</t>
  </si>
  <si>
    <t>Excesso de exercícios e movimentos vigorosos ou repetitivos - habitação coletiva</t>
  </si>
  <si>
    <t>X502</t>
  </si>
  <si>
    <t>Excesso de exercícios e movimentos vigorosos ou repetitivos - escolas, outras instituições e áreas de administração pública</t>
  </si>
  <si>
    <t>X503</t>
  </si>
  <si>
    <t>Excesso de exercícios e movimentos vigorosos ou repetitivos - área para a prática de esportes e atletismo</t>
  </si>
  <si>
    <t>X504</t>
  </si>
  <si>
    <t>Excesso de exercícios e movimentos vigorosos ou repetitivos - rua e estrada</t>
  </si>
  <si>
    <t>X505</t>
  </si>
  <si>
    <t>Excesso de exercícios e movimentos vigorosos ou repetitivos - áreas de comércio e de serviços</t>
  </si>
  <si>
    <t>X506</t>
  </si>
  <si>
    <t>Excesso de exercícios e movimentos vigorosos ou repetitivos - áreas industriais e em construção</t>
  </si>
  <si>
    <t>X507</t>
  </si>
  <si>
    <t>Excesso de exercícios e movimentos vigorosos ou repetitivos - fazenda</t>
  </si>
  <si>
    <t>X508</t>
  </si>
  <si>
    <t>Excesso de exercícios e movimentos vigorosos ou repetitivos - outros locais especificados</t>
  </si>
  <si>
    <t>X509</t>
  </si>
  <si>
    <t>Excesso de exercícios e movimentos vigorosos ou repetitivos - local não especificado</t>
  </si>
  <si>
    <t>X510</t>
  </si>
  <si>
    <t>Viagem e movimento - residência</t>
  </si>
  <si>
    <t>X511</t>
  </si>
  <si>
    <t>Viagem e movimento - habitação coletiva</t>
  </si>
  <si>
    <t>X512</t>
  </si>
  <si>
    <t>Viagem e movimento - escolas, outras instituições e áreas de administração pública</t>
  </si>
  <si>
    <t>X513</t>
  </si>
  <si>
    <t>Viagem e movimento - área para a prática de esportes e atletismo</t>
  </si>
  <si>
    <t>X514</t>
  </si>
  <si>
    <t>Viagem e movimento - rua e estrada</t>
  </si>
  <si>
    <t>X515</t>
  </si>
  <si>
    <t>Viagem e movimento - áreas de comércio e de serviços</t>
  </si>
  <si>
    <t>X516</t>
  </si>
  <si>
    <t>Viagem e movimento - áreas industriais e em construção</t>
  </si>
  <si>
    <t>X517</t>
  </si>
  <si>
    <t>Viagem e movimento - fazenda</t>
  </si>
  <si>
    <t>X518</t>
  </si>
  <si>
    <t>Viagem e movimento - outros locais especificados</t>
  </si>
  <si>
    <t>X519</t>
  </si>
  <si>
    <t>Viagem e movimento - local não especificado</t>
  </si>
  <si>
    <t>X520</t>
  </si>
  <si>
    <t>Estadia prolongada em ambiente agravitacional - residência</t>
  </si>
  <si>
    <t>X521</t>
  </si>
  <si>
    <t>Estadia prolongada em ambiente agravitacional - habitação coletiva</t>
  </si>
  <si>
    <t>X522</t>
  </si>
  <si>
    <t>Estadia prolongada em ambiente agravitacional - escolas, outras instituições e áreas de administração pública</t>
  </si>
  <si>
    <t>X523</t>
  </si>
  <si>
    <t>Estadia prolongada em ambiente agravitacional - área para a prática de esportes e atletismo</t>
  </si>
  <si>
    <t>X524</t>
  </si>
  <si>
    <t>Estadia prolongada em ambiente agravitacional - rua e estrada</t>
  </si>
  <si>
    <t>X525</t>
  </si>
  <si>
    <t>Estadia prolongada em ambiente agravitacional - áreas de comércio e de serviços</t>
  </si>
  <si>
    <t>X526</t>
  </si>
  <si>
    <t>Estadia prolongada em ambiente agravitacional - áreas industriais e em construção</t>
  </si>
  <si>
    <t>X527</t>
  </si>
  <si>
    <t>Estadia prolongada em ambiente agravitacional - fazenda</t>
  </si>
  <si>
    <t>X528</t>
  </si>
  <si>
    <t>Estadia prolongada em ambiente agravitacional - outros locais especificados</t>
  </si>
  <si>
    <t>X529</t>
  </si>
  <si>
    <t>Estadia prolongada em ambiente agravitacional - local não especificado</t>
  </si>
  <si>
    <t>X530</t>
  </si>
  <si>
    <t>Falta de alimento - residência</t>
  </si>
  <si>
    <t>X531</t>
  </si>
  <si>
    <t>Falta de alimento - habitação coletiva</t>
  </si>
  <si>
    <t>X532</t>
  </si>
  <si>
    <t>Falta de alimento - escolas, outras instituições e áreas de administração pública</t>
  </si>
  <si>
    <t>X533</t>
  </si>
  <si>
    <t>Falta de alimento - área para a prática de esportes e atletismo</t>
  </si>
  <si>
    <t>X534</t>
  </si>
  <si>
    <t>Falta de alimento - rua e estrada</t>
  </si>
  <si>
    <t>X535</t>
  </si>
  <si>
    <t>Falta de alimento - áreas de comércio e de serviços</t>
  </si>
  <si>
    <t>X536</t>
  </si>
  <si>
    <t>Falta de alimento - áreas industriais e em construção</t>
  </si>
  <si>
    <t>X537</t>
  </si>
  <si>
    <t>Falta de alimento - fazenda</t>
  </si>
  <si>
    <t>X538</t>
  </si>
  <si>
    <t>Falta de alimento - outros locais especificados</t>
  </si>
  <si>
    <t>X539</t>
  </si>
  <si>
    <t>Falta de alimento - local não especificado</t>
  </si>
  <si>
    <t>X540</t>
  </si>
  <si>
    <t>Falta de água - residência</t>
  </si>
  <si>
    <t>X541</t>
  </si>
  <si>
    <t>Falta de água - habitação coletiva</t>
  </si>
  <si>
    <t>X542</t>
  </si>
  <si>
    <t>Falta de água - escolas, outras instituições e áreas de administração pública</t>
  </si>
  <si>
    <t>X543</t>
  </si>
  <si>
    <t>Falta de água - área para a prática de esportes e atletismo</t>
  </si>
  <si>
    <t>X544</t>
  </si>
  <si>
    <t>Falta de água - rua e estrada</t>
  </si>
  <si>
    <t>X545</t>
  </si>
  <si>
    <t>Falta de água - áreas de comércio e de serviços</t>
  </si>
  <si>
    <t>X546</t>
  </si>
  <si>
    <t>Falta de água - áreas industriais e em construção</t>
  </si>
  <si>
    <t>X547</t>
  </si>
  <si>
    <t>Falta de água - fazenda</t>
  </si>
  <si>
    <t>X548</t>
  </si>
  <si>
    <t>Falta de água - outros locais especificados</t>
  </si>
  <si>
    <t>X549</t>
  </si>
  <si>
    <t>Falta de água - local não especificado</t>
  </si>
  <si>
    <t>X570</t>
  </si>
  <si>
    <t>Privação não especificada - residência</t>
  </si>
  <si>
    <t>X571</t>
  </si>
  <si>
    <t>Privação não especificada - habitação coletiva</t>
  </si>
  <si>
    <t>X572</t>
  </si>
  <si>
    <t>Privação não especificada - escolas, outras instituições e áreas de administração pública</t>
  </si>
  <si>
    <t>X573</t>
  </si>
  <si>
    <t>Privação não especificada - área para a prática de esportes e atletismo</t>
  </si>
  <si>
    <t>X574</t>
  </si>
  <si>
    <t>Privação não especificada - rua e estrada</t>
  </si>
  <si>
    <t>X575</t>
  </si>
  <si>
    <t>Privação não especificada - áreas de comércio e de serviços</t>
  </si>
  <si>
    <t>X576</t>
  </si>
  <si>
    <t>Privação não especificada - áreas industriais e em construção</t>
  </si>
  <si>
    <t>X577</t>
  </si>
  <si>
    <t>Privação não especificada - fazenda</t>
  </si>
  <si>
    <t>X578</t>
  </si>
  <si>
    <t>Privação não especificada - outros locais especificados</t>
  </si>
  <si>
    <t>X579</t>
  </si>
  <si>
    <t>Privação não especificada - local não especificado</t>
  </si>
  <si>
    <t>X580</t>
  </si>
  <si>
    <t>Exposição a outros fatores especificados - residência</t>
  </si>
  <si>
    <t>X581</t>
  </si>
  <si>
    <t>Exposição a outros fatores especificados - habitação coletiva</t>
  </si>
  <si>
    <t>X582</t>
  </si>
  <si>
    <t>Exposição a outros fatores especificados - escolas, outras instituições e áreas de administração pública</t>
  </si>
  <si>
    <t>X583</t>
  </si>
  <si>
    <t>Exposição a outros fatores especificados - área para a prática de esportes e atletismo</t>
  </si>
  <si>
    <t>X584</t>
  </si>
  <si>
    <t>Exposição a outros fatores especificados - rua e estrada</t>
  </si>
  <si>
    <t>X585</t>
  </si>
  <si>
    <t>Exposição a outros fatores especificados - áreas de comércio e de serviços</t>
  </si>
  <si>
    <t>X586</t>
  </si>
  <si>
    <t>Exposição a outros fatores especificados - áreas industriais e em construção</t>
  </si>
  <si>
    <t>X587</t>
  </si>
  <si>
    <t>Exposição a outros fatores especificados - fazenda</t>
  </si>
  <si>
    <t>X588</t>
  </si>
  <si>
    <t>Exposição a outros fatores especificados - outros locais especificados</t>
  </si>
  <si>
    <t>X589</t>
  </si>
  <si>
    <t>Exposição a outros fatores especificados - local não especificado</t>
  </si>
  <si>
    <t>X590</t>
  </si>
  <si>
    <t>Exposição a fator não especificado causando fratura</t>
  </si>
  <si>
    <t>X599</t>
  </si>
  <si>
    <t>Exposição a fator não especificado causando outro tr|aumatismo e traumatismo não especificado</t>
  </si>
  <si>
    <t>X600</t>
  </si>
  <si>
    <t>Auto-intoxicação por e exposição, intencional, a analgésicos, antipiréticos e anti-reumáticos, não-opiáceos - residência</t>
  </si>
  <si>
    <t>X601</t>
  </si>
  <si>
    <t>Auto-intoxicação por e exposição, intencional, a analgésicos, antipiréticos e anti-reumáticos, não-opiáceos - habitação coletiva</t>
  </si>
  <si>
    <t>X602</t>
  </si>
  <si>
    <t>Auto-intoxicação por e exposição, intencional, a analgésicos, antipiréticos e anti-reumáticos, não-opiáceos - escolas, outras instituições e áreas de administração pública</t>
  </si>
  <si>
    <t>X603</t>
  </si>
  <si>
    <t>Auto-intoxicação por e exposição, intencional, a analgésicos, antipiréticos e anti-reumáticos, não-opiáceos - área para a prática de esportes e atletismo</t>
  </si>
  <si>
    <t>X604</t>
  </si>
  <si>
    <t>Auto-intoxicação por e exposição, intencional, a analgésicos, antipiréticos e anti-reumáticos, não-opiáceos - rua e estrada</t>
  </si>
  <si>
    <t>X605</t>
  </si>
  <si>
    <t>Auto-intoxicação por e exposição, intencional, a analgésicos, antipiréticos e anti-reumáticos, não-opiáceos - áreas de comércio e de serviços</t>
  </si>
  <si>
    <t>X606</t>
  </si>
  <si>
    <t>Auto-intoxicação por e exposição, intencional, a analgésicos, antipiréticos e anti-reumáticos, não-opiáceos - áreas industriais e em construção</t>
  </si>
  <si>
    <t>X607</t>
  </si>
  <si>
    <t>Auto-intoxicação por e exposição, intencional, a analgésicos, antipiréticos e anti-reumáticos, não-opiáceos - fazenda</t>
  </si>
  <si>
    <t>X608</t>
  </si>
  <si>
    <t>Auto-intoxicação por e exposição, intencional, a analgésicos, antipiréticos e anti-reumáticos, não-opiáceos - outros locais especificados</t>
  </si>
  <si>
    <t>X609</t>
  </si>
  <si>
    <t>Auto-intoxicação por e exposição, intencional, a analgésicos, antipiréticos e anti-reumáticos, não-opiáceos - local não especificado</t>
  </si>
  <si>
    <t>X610</t>
  </si>
  <si>
    <t>Auto-intoxicação por e exposição, intencional, a drogas anticonvulsivantes [antiepilépticos] sedativos, hipnóticos, antiparkinsonianos e psicotrópicos não classificados em outra parte - residência</t>
  </si>
  <si>
    <t>X611</t>
  </si>
  <si>
    <t>Auto-intoxicação por e exposição, intencional, a drogas anticonvulsivantes [antiepilépticos] sedativos, hipnóticos, antiparkinsonianos e psicotrópicos não classificados em outra parte - habitação coletiva</t>
  </si>
  <si>
    <t>X612</t>
  </si>
  <si>
    <t>Auto-intoxicação por e exposição, intencional, a drogas anticonvulsivantes [antiepilépticos] sedativos, hipnóticos, antiparkinsonianos e psicotrópicos não classificados em outra parte - escolas, outras instituições e áreas de administração pública</t>
  </si>
  <si>
    <t>X613</t>
  </si>
  <si>
    <t>Auto-intoxicação por e exposição, intencional, a drogas anticonvulsivantes [antiepilépticos] sedativos, hipnóticos, antiparkinsonianos e psicotrópicos não classificados em outra parte - área para a prática de esportes e atletismo</t>
  </si>
  <si>
    <t>X614</t>
  </si>
  <si>
    <t>Auto-intoxicação por e exposição, intencional, a drogas anticonvulsivantes [antiepilépticos] sedativos, hipnóticos, antiparkinsonianos e psicotrópicos não classificados em outra parte - rua e estrada</t>
  </si>
  <si>
    <t>X615</t>
  </si>
  <si>
    <t>Auto-intoxicação por e exposição, intencional, a drogas anticonvulsivantes [antiepilépticos] sedativos, hipnóticos, antiparkinsonianos e psicotrópicos não classificados em outra parte - áreas de comércio e de serviços</t>
  </si>
  <si>
    <t>X616</t>
  </si>
  <si>
    <t>Auto-intoxicação por e exposição, intencional, a drogas anticonvulsivantes [antiepilépticos] sedativos, hipnóticos, antiparkinsonianos e psicotrópicos não classificados em outra parte - áreas industriais e em construção</t>
  </si>
  <si>
    <t>X617</t>
  </si>
  <si>
    <t>Auto-intoxicação por e exposição, intencional, a drogas anticonvulsivantes [antiepilépticos] sedativos, hipnóticos, antiparkinsonianos e psicotrópicos não classificados em outra parte - fazenda</t>
  </si>
  <si>
    <t>X618</t>
  </si>
  <si>
    <t>Auto-intoxicação por e exposição, intencional, a drogas anticonvulsivantes [antiepilépticos] sedativos, hipnóticos, antiparkinsonianos e psicotrópicos não classificados em outra parte - outros locais especificados</t>
  </si>
  <si>
    <t>X619</t>
  </si>
  <si>
    <t>Auto-intoxicação por e exposição, intencional, a drogas anticonvulsivantes [antiepilépticos] sedativos, hipnóticos, antiparkinsonianos e psicotrópicos não classificados em outra parte - local não especificado</t>
  </si>
  <si>
    <t>X620</t>
  </si>
  <si>
    <t>Auto-intoxicação por e exposição, intencional, a narcóticos e psicodislépticos [alucinógenos] não classificados em outra parte - residência</t>
  </si>
  <si>
    <t>X621</t>
  </si>
  <si>
    <t>Auto-intoxicação por e exposição, intencional, a narcóticos e psicodislépticos [alucinógenos] não classificados em outra parte - habitação coletiva</t>
  </si>
  <si>
    <t>X622</t>
  </si>
  <si>
    <t>Auto-intoxicação por e exposição, intencional, a narcóticos e psicodislépticos [alucinógenos] não classificados em outra parte - escolas, outras instituições e áreas de administração pública</t>
  </si>
  <si>
    <t>X623</t>
  </si>
  <si>
    <t>Auto-intoxicação por e exposição, intencional, a narcóticos e psicodislépticos [alucinógenos] não classificados em outra parte - área para a prática de esportes e atletismo</t>
  </si>
  <si>
    <t>X624</t>
  </si>
  <si>
    <t>Auto-intoxicação por e exposição, intencional, a narcóticos e psicodislépticos [alucinógenos] não classificados em outra parte - rua e estrada</t>
  </si>
  <si>
    <t>X625</t>
  </si>
  <si>
    <t>Auto-intoxicação por e exposição, intencional, a narcóticos e psicodislépticos [alucinógenos] não classificados em outra parte - áreas de comércio e de serviços</t>
  </si>
  <si>
    <t>X626</t>
  </si>
  <si>
    <t>Auto-intoxicação por e exposição, intencional, a narcóticos e psicodislépticos [alucinógenos] não classificados em outra parte - áreas industriais e em construção</t>
  </si>
  <si>
    <t>X627</t>
  </si>
  <si>
    <t>Auto-intoxicação por e exposição, intencional, a narcóticos e psicodislépticos [alucinógenos] não classificados em outra parte - fazenda</t>
  </si>
  <si>
    <t>X628</t>
  </si>
  <si>
    <t>Auto-intoxicação por e exposição, intencional, a narcóticos e psicodislépticos [alucinógenos] não classificados em outra parte - outros locais especificados</t>
  </si>
  <si>
    <t>X629</t>
  </si>
  <si>
    <t>Auto-intoxicação por e exposição, intencional, a narcóticos e psicodislépticos [alucinógenos] não classificados em outra parte - local não especificado</t>
  </si>
  <si>
    <t>X630</t>
  </si>
  <si>
    <t>Auto-intoxicação por e exposição, intencional, a outras substâncias farmacológicas de ação sobre o sistema nervoso autônomo - residência</t>
  </si>
  <si>
    <t>X631</t>
  </si>
  <si>
    <t>Auto-intoxicação por e exposição, intencional, a outras substâncias farmacológicas de ação sobre o sistema nervoso autônomo - habitação coletiva</t>
  </si>
  <si>
    <t>X632</t>
  </si>
  <si>
    <t>Auto-intoxicação por e exposição, intencional, a outras substâncias farmacológicas de ação sobre o sistema nervoso autônomo - escolas, outras instituições e áreas de administração pública</t>
  </si>
  <si>
    <t>X633</t>
  </si>
  <si>
    <t>Auto-intoxicação por e exposição, intencional, a outras substâncias farmacológicas de ação sobre o sistema nervoso autônomo - área para a prática de esportes e atletismo</t>
  </si>
  <si>
    <t>X634</t>
  </si>
  <si>
    <t>Auto-intoxicação por e exposição, intencional, a outras substâncias farmacológicas de ação sobre o sistema nervoso autônomo - rua e estrada</t>
  </si>
  <si>
    <t>X635</t>
  </si>
  <si>
    <t>Auto-intoxicação por e exposição, intencional, a outras substâncias farmacológicas de ação sobre o sistema nervoso autônomo - áreas de comércio e de serviços</t>
  </si>
  <si>
    <t>X636</t>
  </si>
  <si>
    <t>Auto-intoxicação por e exposição, intencional, a outras substâncias farmacológicas de ação sobre o sistema nervoso autônomo - áreas industriais e em construção</t>
  </si>
  <si>
    <t>X637</t>
  </si>
  <si>
    <t>Auto-intoxicação por e exposição, intencional, a outras substâncias farmacológicas de ação sobre o sistema nervoso autônomo - fazenda</t>
  </si>
  <si>
    <t>X638</t>
  </si>
  <si>
    <t>Auto-intoxicação por e exposição, intencional, a outras substâncias farmacológicas de ação sobre o sistema nervoso autônomo - outros locais especificados</t>
  </si>
  <si>
    <t>X639</t>
  </si>
  <si>
    <t>Auto-intoxicação por e exposição, intencional, a outras substâncias farmacológicas de ação sobre o sistema nervoso autônomo - local não especificado</t>
  </si>
  <si>
    <t>X640</t>
  </si>
  <si>
    <t>Auto-intoxicação por e exposição, intencional, a outras drogas, medicamentos e substâncias biológicas e às não especificadas - residência</t>
  </si>
  <si>
    <t>X641</t>
  </si>
  <si>
    <t>Auto-intoxicação por e exposição, intencional, a outras drogas, medicamentos e substâncias biológicas e às não especificadas - habitação coletiva</t>
  </si>
  <si>
    <t>X642</t>
  </si>
  <si>
    <t>Auto-intoxicação por e exposição, intencional, a outras drogas, medicamentos e substâncias biológicas e às não especificadas - escolas, outras instituições e áreas de administração pública</t>
  </si>
  <si>
    <t>X643</t>
  </si>
  <si>
    <t>Auto-intoxicação por e exposição, intencional, a outras drogas, medicamentos e substâncias biológicas e às não especificadas - área para a prática de esportes e atletismo</t>
  </si>
  <si>
    <t>X644</t>
  </si>
  <si>
    <t>Auto-intoxicação por e exposição, intencional, a outras drogas, medicamentos e substâncias biológicas e às não especificadas - rua e estrada</t>
  </si>
  <si>
    <t>X645</t>
  </si>
  <si>
    <t>Auto-intoxicação por e exposição, intencional, a outras drogas, medicamentos e substâncias biológicas e às não especificadas - áreas de comércio e de serviços</t>
  </si>
  <si>
    <t>X646</t>
  </si>
  <si>
    <t>Auto-intoxicação por e exposição, intencional, a outras drogas, medicamentos e substâncias biológicas e às não especificadas - áreas industriais e em construção</t>
  </si>
  <si>
    <t>X647</t>
  </si>
  <si>
    <t>Auto-intoxicação por e exposição, intencional, a outras drogas, medicamentos e substâncias biológicas e às não especificadas - fazenda</t>
  </si>
  <si>
    <t>X648</t>
  </si>
  <si>
    <t>Auto-intoxicação por e exposição, intencional, a outras drogas, medicamentos e substâncias biológicas e às não especificadas - outros locais especificados</t>
  </si>
  <si>
    <t>X649</t>
  </si>
  <si>
    <t>Auto-intoxicação por e exposição, intencional, a outras drogas, medicamentos e substâncias biológicas e às não especificadas - local não especificado</t>
  </si>
  <si>
    <t>X650</t>
  </si>
  <si>
    <t>Auto-intoxicação voluntária por álcool - residência</t>
  </si>
  <si>
    <t>X651</t>
  </si>
  <si>
    <t>Auto-intoxicação voluntária por álcool - habitação coletiva</t>
  </si>
  <si>
    <t>X652</t>
  </si>
  <si>
    <t>Auto-intoxicação voluntária por álcool - escolas, outras instituições e áreas de administração pública</t>
  </si>
  <si>
    <t>X653</t>
  </si>
  <si>
    <t>Auto-intoxicação voluntária por álcool - área para a prática de esportes e atletismo</t>
  </si>
  <si>
    <t>X654</t>
  </si>
  <si>
    <t>Auto-intoxicação voluntária por álcool - rua e estrada</t>
  </si>
  <si>
    <t>X655</t>
  </si>
  <si>
    <t>Auto-intoxicação voluntária por álcool - áreas de comércio e de serviços</t>
  </si>
  <si>
    <t>X656</t>
  </si>
  <si>
    <t>Auto-intoxicação voluntária por álcool - áreas industriais e em construção</t>
  </si>
  <si>
    <t>X657</t>
  </si>
  <si>
    <t>Auto-intoxicação voluntária por álcool - fazenda</t>
  </si>
  <si>
    <t>X658</t>
  </si>
  <si>
    <t>Auto-intoxicação voluntária por álcool - outros locais especificados</t>
  </si>
  <si>
    <t>X659</t>
  </si>
  <si>
    <t>Auto-intoxicação voluntária por álcool - local não especificado</t>
  </si>
  <si>
    <t>X660</t>
  </si>
  <si>
    <t>Auto-intoxicação intencional por solventes orgânicos, hidrocarbonetos halogenados e seus vapores - residência</t>
  </si>
  <si>
    <t>X661</t>
  </si>
  <si>
    <t>Auto-intoxicação intencional por solventes orgânicos, hidrocarbonetos halogenados e seus vapores - habitação coletiva</t>
  </si>
  <si>
    <t>X662</t>
  </si>
  <si>
    <t>Auto-intoxicação intencional por solventes orgânicos, hidrocarbonetos halogenados e seus vapores - escolas, outras instituições e áreas de administração pública</t>
  </si>
  <si>
    <t>X663</t>
  </si>
  <si>
    <t>Auto-intoxicação intencional por solventes orgânicos, hidrocarbonetos halogenados e seus vapores - área para a prática de esportes e atletismo</t>
  </si>
  <si>
    <t>X664</t>
  </si>
  <si>
    <t>Auto-intoxicação intencional por solventes orgânicos, hidrocarbonetos halogenados e seus vapores - rua e estrada</t>
  </si>
  <si>
    <t>X665</t>
  </si>
  <si>
    <t>Auto-intoxicação intencional por solventes orgânicos, hidrocarbonetos halogenados e seus vapores - áreas de comércio e de serviços</t>
  </si>
  <si>
    <t>X666</t>
  </si>
  <si>
    <t>Auto-intoxicação intencional por solventes orgânicos, hidrocarbonetos halogenados e seus vapores - áreas industriais e em construção</t>
  </si>
  <si>
    <t>X667</t>
  </si>
  <si>
    <t>Auto-intoxicação intencional por solventes orgânicos, hidrocarbonetos halogenados e seus vapores - fazenda</t>
  </si>
  <si>
    <t>X668</t>
  </si>
  <si>
    <t>Auto-intoxicação intencional por solventes orgânicos, hidrocarbonetos halogenados e seus vapores - outros locais especificados</t>
  </si>
  <si>
    <t>X669</t>
  </si>
  <si>
    <t>Auto-intoxicação intencional por solventes orgânicos, hidrocarbonetos halogenados e seus vapores - local não especificado</t>
  </si>
  <si>
    <t>X670</t>
  </si>
  <si>
    <t>Auto-intoxicação intencional por outros gases e vapores - residência</t>
  </si>
  <si>
    <t>X671</t>
  </si>
  <si>
    <t>Auto-intoxicação intencional por outros gases e vapores - habitação coletiva</t>
  </si>
  <si>
    <t>X672</t>
  </si>
  <si>
    <t>Auto-intoxicação intencional por outros gases e vapores - escolas, outras instituições e áreas de administração pública</t>
  </si>
  <si>
    <t>X673</t>
  </si>
  <si>
    <t>Auto-intoxicação intencional por outros gases e vapores - área para a prática de esportes e atletismo</t>
  </si>
  <si>
    <t>X674</t>
  </si>
  <si>
    <t>Auto-intoxicação intencional por outros gases e vapores - rua e estrada</t>
  </si>
  <si>
    <t>X675</t>
  </si>
  <si>
    <t>Auto-intoxicação intencional por outros gases e vapores - áreas de comércio e de serviços</t>
  </si>
  <si>
    <t>X676</t>
  </si>
  <si>
    <t>Auto-intoxicação intencional por outros gases e vapores - áreas industriais e em construção</t>
  </si>
  <si>
    <t>X677</t>
  </si>
  <si>
    <t>Auto-intoxicação intencional por outros gases e vapores - fazenda</t>
  </si>
  <si>
    <t>X678</t>
  </si>
  <si>
    <t>Auto-intoxicação intencional por outros gases e vapores - outros locais especificados</t>
  </si>
  <si>
    <t>X679</t>
  </si>
  <si>
    <t>Auto-intoxicação intencional por outros gases e vapores - local não especificado</t>
  </si>
  <si>
    <t>X680</t>
  </si>
  <si>
    <t>Auto-intoxicação por e exposição, intencional, a pesticidas - residência</t>
  </si>
  <si>
    <t>X681</t>
  </si>
  <si>
    <t>Auto-intoxicação por e exposição, intencional, a pesticidas - habitação coletiva</t>
  </si>
  <si>
    <t>X682</t>
  </si>
  <si>
    <t>Auto-intoxicação por e exposição, intencional, a pesticidas - escolas, outras instituições e áreas de administração pública</t>
  </si>
  <si>
    <t>X683</t>
  </si>
  <si>
    <t>Auto-intoxicação por e exposição, intencional, a pesticidas - área para a prática de esportes e atletismo</t>
  </si>
  <si>
    <t>X684</t>
  </si>
  <si>
    <t>Auto-intoxicação por e exposição, intencional, a pesticidas - rua e estrada</t>
  </si>
  <si>
    <t>X685</t>
  </si>
  <si>
    <t>Auto-intoxicação por e exposição, intencional, a pesticidas - áreas de comércio e de serviços</t>
  </si>
  <si>
    <t>X686</t>
  </si>
  <si>
    <t>Auto-intoxicação por e exposição, intencional, a pesticidas - áreas industriais e em construção</t>
  </si>
  <si>
    <t>X687</t>
  </si>
  <si>
    <t>Auto-intoxicação por e exposição, intencional, a pesticidas - fazenda</t>
  </si>
  <si>
    <t>X688</t>
  </si>
  <si>
    <t>Auto-intoxicação por e exposição, intencional, a pesticidas - outros locais especificados</t>
  </si>
  <si>
    <t>X689</t>
  </si>
  <si>
    <t>Auto-intoxicação por e exposição, intencional, a pesticidas - local não especificado</t>
  </si>
  <si>
    <t>X690</t>
  </si>
  <si>
    <t>Auto-intoxicação por e exposição, intencional, a outros produtos químicos e substâncias nocivas não especificadas - residência</t>
  </si>
  <si>
    <t>X691</t>
  </si>
  <si>
    <t>Auto-intoxicação por e exposição, intencional, a outros produtos químicos e substâncias nocivas não especificadas - habitação coletiva</t>
  </si>
  <si>
    <t>X692</t>
  </si>
  <si>
    <t>Auto-intoxicação por e exposição, intencional, a outros produtos químicos e substâncias nocivas não especificadas - escolas, outras instituições e áreas de administração pública</t>
  </si>
  <si>
    <t>X693</t>
  </si>
  <si>
    <t>Auto-intoxicação por e exposição, intencional, a outros produtos químicos e substâncias nocivas não especificadas - área para a prática de esportes e atletismo</t>
  </si>
  <si>
    <t>X694</t>
  </si>
  <si>
    <t>Auto-intoxicação por e exposição, intencional, a outros produtos químicos e substâncias nocivas não especificadas - rua e estrada</t>
  </si>
  <si>
    <t>X695</t>
  </si>
  <si>
    <t>Auto-intoxicação por e exposição, intencional, a outros produtos químicos e substâncias nocivas não especificadas - áreas de comércio e de serviços</t>
  </si>
  <si>
    <t>X696</t>
  </si>
  <si>
    <t>Auto-intoxicação por e exposição, intencional, a outros produtos químicos e substâncias nocivas não especificadas - áreas industriais e em construção</t>
  </si>
  <si>
    <t>X697</t>
  </si>
  <si>
    <t>Auto-intoxicação por e exposição, intencional, a outros produtos químicos e substâncias nocivas não especificadas - fazenda</t>
  </si>
  <si>
    <t>X698</t>
  </si>
  <si>
    <t>Auto-intoxicação por e exposição, intencional, a outros produtos químicos e substâncias nocivas não especificadas - outros locais especificados</t>
  </si>
  <si>
    <t>X699</t>
  </si>
  <si>
    <t>Auto-intoxicação por e exposição, intencional, a outros produtos químicos e substâncias nocivas não especificadas - local não especificado</t>
  </si>
  <si>
    <t>X700</t>
  </si>
  <si>
    <t>Lesão autoprovocada intencionalmente por enforcamento, estrangulamento e sufocação - residência</t>
  </si>
  <si>
    <t>X701</t>
  </si>
  <si>
    <t>Lesão autoprovocada intencionalmente por enforcamento, estrangulamento e sufocação - habitação coletiva</t>
  </si>
  <si>
    <t>X702</t>
  </si>
  <si>
    <t>Lesão autoprovocada intencionalmente por enforcamento, estrangulamento e sufocação - escolas, outras instituições e áreas de administração pública</t>
  </si>
  <si>
    <t>X703</t>
  </si>
  <si>
    <t>Lesão autoprovocada intencionalmente por enforcamento, estrangulamento e sufocação - área para a prática de esportes e atletismo</t>
  </si>
  <si>
    <t>X704</t>
  </si>
  <si>
    <t>Lesão autoprovocada intencionalmente por enforcamento, estrangulamento e sufocação - rua e estrada</t>
  </si>
  <si>
    <t>X705</t>
  </si>
  <si>
    <t>Lesão autoprovocada intencionalmente por enforcamento, estrangulamento e sufocação - áreas de comércio e de serviços</t>
  </si>
  <si>
    <t>X706</t>
  </si>
  <si>
    <t>Lesão autoprovocada intencionalmente por enforcamento, estrangulamento e sufocação - áreas industriais e em construção</t>
  </si>
  <si>
    <t>X707</t>
  </si>
  <si>
    <t>Lesão autoprovocada intencionalmente por enforcamento, estrangulamento e sufocação - fazenda</t>
  </si>
  <si>
    <t>X708</t>
  </si>
  <si>
    <t>Lesão autoprovocada intencionalmente por enforcamento, estrangulamento e sufocação - outros locais especificados</t>
  </si>
  <si>
    <t>X709</t>
  </si>
  <si>
    <t>Lesão autoprovocada intencionalmente por enforcamento, estrangulamento e sufocação - local não especificado</t>
  </si>
  <si>
    <t>X710</t>
  </si>
  <si>
    <t>Lesão autoprovocada intencionalmente por afogamento e submersão - residência</t>
  </si>
  <si>
    <t>X711</t>
  </si>
  <si>
    <t>Lesão autoprovocada intencionalmente por afogamento e submersão - habitação coletiva</t>
  </si>
  <si>
    <t>X712</t>
  </si>
  <si>
    <t>Lesão autoprovocada intencionalmente por afogamento e submersão - escolas, outras instituições e áreas de administração pública</t>
  </si>
  <si>
    <t>X713</t>
  </si>
  <si>
    <t>Lesão autoprovocada intencionalmente por afogamento e submersão - área para a prática de esportes e atletismo</t>
  </si>
  <si>
    <t>X714</t>
  </si>
  <si>
    <t>Lesão autoprovocada intencionalmente por afogamento e submersão - rua e estrada</t>
  </si>
  <si>
    <t>X715</t>
  </si>
  <si>
    <t>Lesão autoprovocada intencionalmente por afogamento e submersão - áreas de comércio e de serviços</t>
  </si>
  <si>
    <t>X716</t>
  </si>
  <si>
    <t>Lesão autoprovocada intencionalmente por afogamento e submersão - áreas industriais e em construção</t>
  </si>
  <si>
    <t>X717</t>
  </si>
  <si>
    <t>Lesão autoprovocada intencionalmente por afogamento e submersão - fazenda</t>
  </si>
  <si>
    <t>X718</t>
  </si>
  <si>
    <t>Lesão autoprovocada intencionalmente por afogamento e submersão - outros locais especificados</t>
  </si>
  <si>
    <t>X719</t>
  </si>
  <si>
    <t>Lesão autoprovocada intencionalmente por afogamento e submersão - local não especificado</t>
  </si>
  <si>
    <t>X720</t>
  </si>
  <si>
    <t>Lesão autoprovocada intencionalmente por disparo de arma de fogo de mão - residência</t>
  </si>
  <si>
    <t>X721</t>
  </si>
  <si>
    <t>Lesão autoprovocada intencionalmente por disparo de arma de fogo de mão - habitação coletiva</t>
  </si>
  <si>
    <t>X722</t>
  </si>
  <si>
    <t>Lesão autoprovocada intencionalmente por disparo de arma de fogo de mão - escolas, outras instituições e áreas de administração pública</t>
  </si>
  <si>
    <t>X723</t>
  </si>
  <si>
    <t>Lesão autoprovocada intencionalmente por disparo de arma de fogo de mão - área para a prática de esportes e atletismo</t>
  </si>
  <si>
    <t>X724</t>
  </si>
  <si>
    <t>Lesão autoprovocada intencionalmente por disparo de arma de fogo de mão - rua e estrada</t>
  </si>
  <si>
    <t>X725</t>
  </si>
  <si>
    <t>Lesão autoprovocada intencionalmente por disparo de arma de fogo de mão - áreas de comércio e de serviços</t>
  </si>
  <si>
    <t>X726</t>
  </si>
  <si>
    <t>Lesão autoprovocada intencionalmente por disparo de arma de fogo de mão - áreas industriais e em construção</t>
  </si>
  <si>
    <t>X727</t>
  </si>
  <si>
    <t>Lesão autoprovocada intencionalmente por disparo de arma de fogo de mão - fazenda</t>
  </si>
  <si>
    <t>X728</t>
  </si>
  <si>
    <t>Lesão autoprovocada intencionalmente por disparo de arma de fogo de mão - outros locais especificados</t>
  </si>
  <si>
    <t>X729</t>
  </si>
  <si>
    <t>Lesão autoprovocada intencionalmente por disparo de arma de fogo de mão - local não especificado</t>
  </si>
  <si>
    <t>X730</t>
  </si>
  <si>
    <t>Lesão autoprovocada intencionalmente por disparo de espingarda, carabina, ou arma de fogo de maior calibre - residência</t>
  </si>
  <si>
    <t>X731</t>
  </si>
  <si>
    <t>Lesão autoprovocada intencionalmente por disparo de espingarda, carabina, ou arma de fogo de maior calibre - habitação coletiva</t>
  </si>
  <si>
    <t>X732</t>
  </si>
  <si>
    <t>Lesão autoprovocada intencionalmente por disparo de espingarda, carabina, ou arma de fogo de maior calibre - escolas, outras instituições e áreas de administração pública</t>
  </si>
  <si>
    <t>X733</t>
  </si>
  <si>
    <t>Lesão autoprovocada intencionalmente por disparo de espingarda, carabina, ou arma de fogo de maior calibre - área para a prática de esportes e atletismo</t>
  </si>
  <si>
    <t>X734</t>
  </si>
  <si>
    <t>Lesão autoprovocada intencionalmente por disparo de espingarda, carabina, ou arma de fogo de maior calibre - rua e estrada</t>
  </si>
  <si>
    <t>X735</t>
  </si>
  <si>
    <t>Lesão autoprovocada intencionalmente por disparo de espingarda, carabina, ou arma de fogo de maior calibre - áreas de comércio e de serviços</t>
  </si>
  <si>
    <t>X736</t>
  </si>
  <si>
    <t>Lesão autoprovocada intencionalmente por disparo de espingarda, carabina, ou arma de fogo de maior calibre - áreas industriais e em construção</t>
  </si>
  <si>
    <t>X737</t>
  </si>
  <si>
    <t>Lesão autoprovocada intencionalmente por disparo de espingarda, carabina, ou arma de fogo de maior calibre - fazenda</t>
  </si>
  <si>
    <t>X738</t>
  </si>
  <si>
    <t>Lesão autoprovocada intencionalmente por disparo de espingarda, carabina, ou arma de fogo de maior calibre - outros locais especificados</t>
  </si>
  <si>
    <t>X739</t>
  </si>
  <si>
    <t>Lesão autoprovocada intencionalmente por disparo de espingarda, carabina, ou arma de fogo de maior calibre - local não especificado</t>
  </si>
  <si>
    <t>X740</t>
  </si>
  <si>
    <t>Lesão autoprovocada intencionalmente por disparo de outra arma de fogo e de arma de fogo não especificada - residência</t>
  </si>
  <si>
    <t>X741</t>
  </si>
  <si>
    <t>Lesão autoprovocada intencionalmente por disparo de outra arma de fogo e de arma de fogo não especificada - habitação coletiva</t>
  </si>
  <si>
    <t>X742</t>
  </si>
  <si>
    <t>Lesão autoprovocada intencionalmente por disparo de outra arma de fogo e de arma de fogo não especificada - escolas, outras instituições e áreas de administração pública</t>
  </si>
  <si>
    <t>X743</t>
  </si>
  <si>
    <t>Lesão autoprovocada intencionalmente por disparo de outra arma de fogo e de arma de fogo não especificada - área para a prática de esportes e atletismo</t>
  </si>
  <si>
    <t>X744</t>
  </si>
  <si>
    <t>Lesão autoprovocada intencionalmente por disparo de outra arma de fogo e de arma de fogo não especificada - rua e estrada</t>
  </si>
  <si>
    <t>X745</t>
  </si>
  <si>
    <t>Lesão autoprovocada intencionalmente por disparo de outra arma de fogo e de arma de fogo não especificada - áreas de comércio e de serviços</t>
  </si>
  <si>
    <t>X746</t>
  </si>
  <si>
    <t>Lesão autoprovocada intencionalmente por disparo de outra arma de fogo e de arma de fogo não especificada - áreas industriais e em construção</t>
  </si>
  <si>
    <t>X747</t>
  </si>
  <si>
    <t>Lesão autoprovocada intencionalmente por disparo de outra arma de fogo e de arma de fogo não especificada - fazenda</t>
  </si>
  <si>
    <t>X748</t>
  </si>
  <si>
    <t>Lesão autoprovocada intencionalmente por disparo de outra arma de fogo e de arma de fogo não especificada - outros locais especificados</t>
  </si>
  <si>
    <t>X749</t>
  </si>
  <si>
    <t>Lesão autoprovocada intencionalmente por disparo de outra arma de fogo e de arma de fogo não especificada - local não especificado</t>
  </si>
  <si>
    <t>X750</t>
  </si>
  <si>
    <t>Lesão autoprovocada intencionalmente por dispositivos explosivos - residência</t>
  </si>
  <si>
    <t>X751</t>
  </si>
  <si>
    <t>Lesão autoprovocada intencionalmente por dispositivos explosivos - habitação coletiva</t>
  </si>
  <si>
    <t>X752</t>
  </si>
  <si>
    <t>Lesão autoprovocada intencionalmente por dispositivos explosivos - escolas, outras instituições e áreas de administração pública</t>
  </si>
  <si>
    <t>X753</t>
  </si>
  <si>
    <t>Lesão autoprovocada intencionalmente por dispositivos explosivos - área para a prática de esportes e atletismo</t>
  </si>
  <si>
    <t>X754</t>
  </si>
  <si>
    <t>Lesão autoprovocada intencionalmente por dispositivos explosivos - rua e estrada</t>
  </si>
  <si>
    <t>X755</t>
  </si>
  <si>
    <t>Lesão autoprovocada intencionalmente por dispositivos explosivos - áreas de comércio e de serviços</t>
  </si>
  <si>
    <t>X756</t>
  </si>
  <si>
    <t>Lesão autoprovocada intencionalmente por dispositivos explosivos - áreas industriais e em construção</t>
  </si>
  <si>
    <t>X757</t>
  </si>
  <si>
    <t>Lesão autoprovocada intencionalmente por dispositivos explosivos - fazenda</t>
  </si>
  <si>
    <t>X758</t>
  </si>
  <si>
    <t>Lesão autoprovocada intencionalmente por dispositivos explosivos - outros locais especificados</t>
  </si>
  <si>
    <t>X759</t>
  </si>
  <si>
    <t>Lesão autoprovocada intencionalmente por dispositivos explosivos - local não especificado</t>
  </si>
  <si>
    <t>X760</t>
  </si>
  <si>
    <t>Lesão autoprovocada intencionalmente pela fumaça, pelo fogo e por chamas - residência</t>
  </si>
  <si>
    <t>X761</t>
  </si>
  <si>
    <t>Lesão autoprovocada intencionalmente pela fumaça, pelo fogo e por chamas - habitação coletiva</t>
  </si>
  <si>
    <t>X762</t>
  </si>
  <si>
    <t>Lesão autoprovocada intencionalmente pela fumaça, pelo fogo e por chamas - escolas, outras instituições e áreas de administração pública</t>
  </si>
  <si>
    <t>X763</t>
  </si>
  <si>
    <t>Lesão autoprovocada intencionalmente pela fumaça, pelo fogo e por chamas - área para a prática de esportes e atletismo</t>
  </si>
  <si>
    <t>X764</t>
  </si>
  <si>
    <t>Lesão autoprovocada intencionalmente pela fumaça, pelo fogo e por chamas - rua e estrada</t>
  </si>
  <si>
    <t>X765</t>
  </si>
  <si>
    <t>Lesão autoprovocada intencionalmente pela fumaça, pelo fogo e por chamas - áreas de comércio e de serviços</t>
  </si>
  <si>
    <t>X766</t>
  </si>
  <si>
    <t>Lesão autoprovocada intencionalmente pela fumaça, pelo fogo e por chamas - áreas industriais e em construção</t>
  </si>
  <si>
    <t>X767</t>
  </si>
  <si>
    <t>Lesão autoprovocada intencionalmente pela fumaça, pelo fogo e por chamas - fazenda</t>
  </si>
  <si>
    <t>X768</t>
  </si>
  <si>
    <t>Lesão autoprovocada intencionalmente pela fumaça, pelo fogo e por chamas - outros locais especificados</t>
  </si>
  <si>
    <t>X769</t>
  </si>
  <si>
    <t>Lesão autoprovocada intencionalmente pela fumaça, pelo fogo e por chamas - local não especificado</t>
  </si>
  <si>
    <t>X770</t>
  </si>
  <si>
    <t>Lesão autoprovocada intencionalmente por vapor de água, gases ou objetos quentes - residência</t>
  </si>
  <si>
    <t>X771</t>
  </si>
  <si>
    <t>Lesão autoprovocada intencionalmente por vapor de água, gases ou objetos quentes - habitação coletiva</t>
  </si>
  <si>
    <t>X772</t>
  </si>
  <si>
    <t>Lesão autoprovocada intencionalmente por vapor de água, gases ou objetos quentes - escolas, outras instituições e áreas de administração pública</t>
  </si>
  <si>
    <t>X773</t>
  </si>
  <si>
    <t>Lesão autoprovocada intencionalmente por vapor de água, gases ou objetos quentes - área para a prática de esportes e atletismo</t>
  </si>
  <si>
    <t>X774</t>
  </si>
  <si>
    <t>Lesão autoprovocada intencionalmente por vapor de água, gases ou objetos quentes - rua e estrada</t>
  </si>
  <si>
    <t>X775</t>
  </si>
  <si>
    <t>Lesão autoprovocada intencionalmente por vapor de água, gases ou objetos quentes - áreas de comércio e de serviços</t>
  </si>
  <si>
    <t>X776</t>
  </si>
  <si>
    <t>Lesão autoprovocada intencionalmente por vapor de água, gases ou objetos quentes - áreas industriais e em construção</t>
  </si>
  <si>
    <t>X777</t>
  </si>
  <si>
    <t>Lesão autoprovocada intencionalmente por vapor de água, gases ou objetos quentes - fazenda</t>
  </si>
  <si>
    <t>X778</t>
  </si>
  <si>
    <t>Lesão autoprovocada intencionalmente por vapor de água, gases ou objetos quentes - outros locais especificados</t>
  </si>
  <si>
    <t>X779</t>
  </si>
  <si>
    <t>Lesão autoprovocada intencionalmente por vapor de água, gases ou objetos quentes - local não especificado</t>
  </si>
  <si>
    <t>X780</t>
  </si>
  <si>
    <t>Lesão autoprovocada intencionalmente por objeto cortante ou penetrante - residência</t>
  </si>
  <si>
    <t>X781</t>
  </si>
  <si>
    <t>Lesão autoprovocada intencionalmente por objeto cortante ou penetrante - habitação coletiva</t>
  </si>
  <si>
    <t>X782</t>
  </si>
  <si>
    <t>Lesão autoprovocada intencionalmente por objeto cortante ou penetrante - escolas, outras instituições e áreas de administração pública</t>
  </si>
  <si>
    <t>X783</t>
  </si>
  <si>
    <t>Lesão autoprovocada intencionalmente por objeto cortante ou penetrante - área para a prática de esportes e atletismo</t>
  </si>
  <si>
    <t>X784</t>
  </si>
  <si>
    <t>Lesão autoprovocada intencionalmente por objeto cortante ou penetrante - rua e estrada</t>
  </si>
  <si>
    <t>X785</t>
  </si>
  <si>
    <t>Lesão autoprovocada intencionalmente por objeto cortante ou penetrante - áreas de comércio e de serviços</t>
  </si>
  <si>
    <t>X786</t>
  </si>
  <si>
    <t>Lesão autoprovocada intencionalmente por objeto cortante ou penetrante - áreas industriais e em construção</t>
  </si>
  <si>
    <t>X787</t>
  </si>
  <si>
    <t>Lesão autoprovocada intencionalmente por objeto cortante ou penetrante - fazenda</t>
  </si>
  <si>
    <t>X788</t>
  </si>
  <si>
    <t>Lesão autoprovocada intencionalmente por objeto cortante ou penetrante - outros locais especificados</t>
  </si>
  <si>
    <t>X789</t>
  </si>
  <si>
    <t>Lesão autoprovocada intencionalmente por objeto cortante ou penetrante - local não especificado</t>
  </si>
  <si>
    <t>X790</t>
  </si>
  <si>
    <t>Lesão autoprovocada intencionalmente por objeto contundente - residência</t>
  </si>
  <si>
    <t>X791</t>
  </si>
  <si>
    <t>Lesão autoprovocada intencionalmente por objeto contundente - habitação coletiva</t>
  </si>
  <si>
    <t>X792</t>
  </si>
  <si>
    <t>Lesão autoprovocada intencionalmente por objeto contundente - escolas, outras instituições e áreas de administração pública</t>
  </si>
  <si>
    <t>X793</t>
  </si>
  <si>
    <t>Lesão autoprovocada intencionalmente por objeto contundente - área para a prática de esportes e atletismo</t>
  </si>
  <si>
    <t>X794</t>
  </si>
  <si>
    <t>Lesão autoprovocada intencionalmente por objeto contundente - rua e estrada</t>
  </si>
  <si>
    <t>X795</t>
  </si>
  <si>
    <t>Lesão autoprovocada intencionalmente por objeto contundente - áreas de comércio e de serviços</t>
  </si>
  <si>
    <t>X796</t>
  </si>
  <si>
    <t>Lesão autoprovocada intencionalmente por objeto contundente - áreas industriais e em construção</t>
  </si>
  <si>
    <t>X797</t>
  </si>
  <si>
    <t>Lesão autoprovocada intencionalmente por objeto contundente - fazenda</t>
  </si>
  <si>
    <t>X798</t>
  </si>
  <si>
    <t>Lesão autoprovocada intencionalmente por objeto contundente - outros locais especificados</t>
  </si>
  <si>
    <t>X799</t>
  </si>
  <si>
    <t>Lesão autoprovocada intencionalmente por objeto contundente - local não especificado</t>
  </si>
  <si>
    <t>X800</t>
  </si>
  <si>
    <t>Lesão autoprovocada intencionalmente por precipitação de um lugar elevado - residência</t>
  </si>
  <si>
    <t>X801</t>
  </si>
  <si>
    <t>Lesão autoprovocada intencionalmente por precipitação de um lugar elevado - habitação coletiva</t>
  </si>
  <si>
    <t>X802</t>
  </si>
  <si>
    <t>Lesão autoprovocada intencionalmente por precipitação de um lugar elevado - escolas, outras instituições e áreas de administração pública</t>
  </si>
  <si>
    <t>X803</t>
  </si>
  <si>
    <t>Lesão autoprovocada intencionalmente por precipitação de um lugar elevado - área para a prática de esportes e atletismo</t>
  </si>
  <si>
    <t>X804</t>
  </si>
  <si>
    <t>Lesão autoprovocada intencionalmente por precipitação de um lugar elevado - rua e estrada</t>
  </si>
  <si>
    <t>X805</t>
  </si>
  <si>
    <t>Lesão autoprovocada intencionalmente por precipitação de um lugar elevado - áreas de comércio e de serviços</t>
  </si>
  <si>
    <t>X806</t>
  </si>
  <si>
    <t>Lesão autoprovocada intencionalmente por precipitação de um lugar elevado - áreas industriais e em construção</t>
  </si>
  <si>
    <t>X807</t>
  </si>
  <si>
    <t>Lesão autoprovocada intencionalmente por precipitação de um lugar elevado - fazenda</t>
  </si>
  <si>
    <t>X808</t>
  </si>
  <si>
    <t>Lesão autoprovocada intencionalmente por precipitação de um lugar elevado - outros locais especificados</t>
  </si>
  <si>
    <t>X809</t>
  </si>
  <si>
    <t>Lesão autoprovocada intencionalmente por precipitação de um lugar elevado - local não especificado</t>
  </si>
  <si>
    <t>X810</t>
  </si>
  <si>
    <t>Lesão autoprovocada intencionalmente por precipitação ou permanência diante de um objeto em movimento - residência</t>
  </si>
  <si>
    <t>X811</t>
  </si>
  <si>
    <t>Lesão autoprovocada intencionalmente por precipitação ou permanência diante de um objeto em movimento - habitação coletiva</t>
  </si>
  <si>
    <t>X812</t>
  </si>
  <si>
    <t>Lesão autoprovocada intencionalmente por precipitação ou permanência diante de um objeto em movimento - escolas, outras instituições e áreas de administração pública</t>
  </si>
  <si>
    <t>X813</t>
  </si>
  <si>
    <t>Lesão autoprovocada intencionalmente por precipitação ou permanência diante de um objeto em movimento - área para a prática de esportes e atletismo</t>
  </si>
  <si>
    <t>X814</t>
  </si>
  <si>
    <t>Lesão autoprovocada intencionalmente por precipitação ou permanência diante de um objeto em movimento - rua e estrada</t>
  </si>
  <si>
    <t>X815</t>
  </si>
  <si>
    <t>Lesão autoprovocada intencionalmente por precipitação ou permanência diante de um objeto em movimento - áreas de comércio e de serviços</t>
  </si>
  <si>
    <t>X816</t>
  </si>
  <si>
    <t>Lesão autoprovocada intencionalmente por precipitação ou permanência diante de um objeto em movimento - áreas industriais e em construção</t>
  </si>
  <si>
    <t>X817</t>
  </si>
  <si>
    <t>Lesão autoprovocada intencionalmente por precipitação ou permanência diante de um objeto em movimento - fazenda</t>
  </si>
  <si>
    <t>X818</t>
  </si>
  <si>
    <t>Lesão autoprovocada intencionalmente por precipitação ou permanência diante de um objeto em movimento - outros locais especificados</t>
  </si>
  <si>
    <t>X819</t>
  </si>
  <si>
    <t>Lesão autoprovocada intencionalmente por precipitação ou permanência diante de um objeto em movimento - local não especificado</t>
  </si>
  <si>
    <t>X820</t>
  </si>
  <si>
    <t>Lesão autoprovocada intencionalmente por impacto de um veículo a motor - residência</t>
  </si>
  <si>
    <t>X821</t>
  </si>
  <si>
    <t>Lesão autoprovocada intencionalmente por impacto de um veículo a motor - habitação coletiva</t>
  </si>
  <si>
    <t>X822</t>
  </si>
  <si>
    <t>Lesão autoprovocada intencionalmente por impacto de um veículo a motor - escolas, outras instituições e áreas de administração pública</t>
  </si>
  <si>
    <t>X823</t>
  </si>
  <si>
    <t>Lesão autoprovocada intencionalmente por impacto de um veículo a motor - área para a prática de esportes e atletismo</t>
  </si>
  <si>
    <t>X824</t>
  </si>
  <si>
    <t>Lesão autoprovocada intencionalmente por impacto de um veículo a motor - rua e estrada</t>
  </si>
  <si>
    <t>X825</t>
  </si>
  <si>
    <t>Lesão autoprovocada intencionalmente por impacto de um veículo a motor - áreas de comércio e de serviços</t>
  </si>
  <si>
    <t>X826</t>
  </si>
  <si>
    <t>Lesão autoprovocada intencionalmente por impacto de um veículo a motor - áreas industriais e em construção</t>
  </si>
  <si>
    <t>X827</t>
  </si>
  <si>
    <t>Lesão autoprovocada intencionalmente por impacto de um veículo a motor - fazenda</t>
  </si>
  <si>
    <t>X828</t>
  </si>
  <si>
    <t>Lesão autoprovocada intencionalmente por impacto de um veículo a motor - outros locais especificados</t>
  </si>
  <si>
    <t>X829</t>
  </si>
  <si>
    <t>Lesão autoprovocada intencionalmente por impacto de um veículo a motor - local não especificado</t>
  </si>
  <si>
    <t>X830</t>
  </si>
  <si>
    <t>Lesão autoprovocada intencionalmente por outros meios especificados - residência</t>
  </si>
  <si>
    <t>X831</t>
  </si>
  <si>
    <t>Lesão autoprovocada intencionalmente por outros meios especificados - habitação coletiva</t>
  </si>
  <si>
    <t>X832</t>
  </si>
  <si>
    <t>Lesão autoprovocada intencionalmente por outros meios especificados - escolas, outras instituições e áreas de administração pública</t>
  </si>
  <si>
    <t>X833</t>
  </si>
  <si>
    <t>Lesão autoprovocada intencionalmente por outros meios especificados - área para a prática de esportes e atletismo</t>
  </si>
  <si>
    <t>X834</t>
  </si>
  <si>
    <t>Lesão autoprovocada intencionalmente por outros meios especificados - rua e estrada</t>
  </si>
  <si>
    <t>X835</t>
  </si>
  <si>
    <t>Lesão autoprovocada intencionalmente por outros meios especificados - áreas de comércio e de serviços</t>
  </si>
  <si>
    <t>X836</t>
  </si>
  <si>
    <t>Lesão autoprovocada intencionalmente por outros meios especificados - áreas industriais e em construção</t>
  </si>
  <si>
    <t>X837</t>
  </si>
  <si>
    <t>Lesão autoprovocada intencionalmente por outros meios especificados - fazenda</t>
  </si>
  <si>
    <t>X838</t>
  </si>
  <si>
    <t>Lesão autoprovocada intencionalmente por outros meios especificados - outros locais especificados</t>
  </si>
  <si>
    <t>X839</t>
  </si>
  <si>
    <t>Lesão autoprovocada intencionalmente por outros meios especificados - local não especificado</t>
  </si>
  <si>
    <t>X840</t>
  </si>
  <si>
    <t>Lesão autoprovocada intencionalmente por meios não especificados - residência</t>
  </si>
  <si>
    <t>X841</t>
  </si>
  <si>
    <t>Lesão autoprovocada intencionalmente por meios não especificados - habitação coletiva</t>
  </si>
  <si>
    <t>X842</t>
  </si>
  <si>
    <t>Lesão autoprovocada intencionalmente por meios não especificados - escolas, outras instituições e áreas de administração pública</t>
  </si>
  <si>
    <t>X843</t>
  </si>
  <si>
    <t>Lesão autoprovocada intencionalmente por meios não especificados - área para a prática de esportes e atletismo</t>
  </si>
  <si>
    <t>X844</t>
  </si>
  <si>
    <t>Lesão autoprovocada intencionalmente por meios não especificados - rua e estrada</t>
  </si>
  <si>
    <t>X845</t>
  </si>
  <si>
    <t>Lesão autoprovocada intencionalmente por meios não especificados - áreas de comércio e de serviços</t>
  </si>
  <si>
    <t>X846</t>
  </si>
  <si>
    <t>Lesão autoprovocada intencionalmente por meios não especificados - áreas industriais e em construção</t>
  </si>
  <si>
    <t>X847</t>
  </si>
  <si>
    <t>Lesão autoprovocada intencionalmente por meios não especificados - fazenda</t>
  </si>
  <si>
    <t>X848</t>
  </si>
  <si>
    <t>Lesão autoprovocada intencionalmente por meios não especificados - outros locais especificados</t>
  </si>
  <si>
    <t>X849</t>
  </si>
  <si>
    <t>Lesão autoprovocada intencionalmente por meios não especificados - local não especificado</t>
  </si>
  <si>
    <t>X850</t>
  </si>
  <si>
    <t>Agressão por meio de drogas, medicamentos e substâncias biológicas - residência</t>
  </si>
  <si>
    <t>X851</t>
  </si>
  <si>
    <t>Agressão por meio de drogas, medicamentos e substâncias biológicas - habitação coletiva</t>
  </si>
  <si>
    <t>X852</t>
  </si>
  <si>
    <t>Agressão por meio de drogas, medicamentos e substâncias biológicas - escolas, outras instituições e áreas de administração pública</t>
  </si>
  <si>
    <t>X853</t>
  </si>
  <si>
    <t>Agressão por meio de drogas, medicamentos e substâncias biológicas - área para a prática de esportes e atletismo</t>
  </si>
  <si>
    <t>X854</t>
  </si>
  <si>
    <t>Agressão por meio de drogas, medicamentos e substâncias biológicas - rua e estrada</t>
  </si>
  <si>
    <t>X855</t>
  </si>
  <si>
    <t>Agressão por meio de drogas, medicamentos e substâncias biológicas - áreas de comércio e de serviços</t>
  </si>
  <si>
    <t>X856</t>
  </si>
  <si>
    <t>Agressão por meio de drogas, medicamentos e substâncias biológicas - áreas industriais e em construção</t>
  </si>
  <si>
    <t>X857</t>
  </si>
  <si>
    <t>Agressão por meio de drogas, medicamentos e substâncias biológicas - fazenda</t>
  </si>
  <si>
    <t>X858</t>
  </si>
  <si>
    <t>Agressão por meio de drogas, medicamentos e substâncias biológicas - outros locais especificados</t>
  </si>
  <si>
    <t>X859</t>
  </si>
  <si>
    <t>Agressão por meio de drogas, medicamentos e substâncias biológicas - local não especificado</t>
  </si>
  <si>
    <t>X860</t>
  </si>
  <si>
    <t>Agressão por meio de substâncias corrosivas - residência</t>
  </si>
  <si>
    <t>X861</t>
  </si>
  <si>
    <t>Agressão por meio de substâncias corrosivas - habitação coletiva</t>
  </si>
  <si>
    <t>X862</t>
  </si>
  <si>
    <t>Agressão por meio de substâncias corrosivas - escolas, outras instituições e áreas de administração pública</t>
  </si>
  <si>
    <t>X863</t>
  </si>
  <si>
    <t>Agressão por meio de substâncias corrosivas - área para a prática de esportes e atletismo</t>
  </si>
  <si>
    <t>X864</t>
  </si>
  <si>
    <t>Agressão por meio de substâncias corrosivas - rua e estrada</t>
  </si>
  <si>
    <t>X865</t>
  </si>
  <si>
    <t>Agressão por meio de substâncias corrosivas - áreas de comércio e de serviços</t>
  </si>
  <si>
    <t>X866</t>
  </si>
  <si>
    <t>Agressão por meio de substâncias corrosivas - áreas industriais e em construção</t>
  </si>
  <si>
    <t>X867</t>
  </si>
  <si>
    <t>Agressão por meio de substâncias corrosivas - fazenda</t>
  </si>
  <si>
    <t>X868</t>
  </si>
  <si>
    <t>Agressão por meio de substâncias corrosivas - outros locais especificados</t>
  </si>
  <si>
    <t>X869</t>
  </si>
  <si>
    <t>Agressão por meio de substâncias corrosivas - local não especificado</t>
  </si>
  <si>
    <t>X870</t>
  </si>
  <si>
    <t>Agressão por pesticidas - residência</t>
  </si>
  <si>
    <t>X871</t>
  </si>
  <si>
    <t>Agressão por pesticidas - habitação coletiva</t>
  </si>
  <si>
    <t>X872</t>
  </si>
  <si>
    <t>Agressão por pesticidas - escolas, outras instituições e áreas de administração pública</t>
  </si>
  <si>
    <t>X873</t>
  </si>
  <si>
    <t>Agressão por pesticidas - área para a prática de esportes e atletismo</t>
  </si>
  <si>
    <t>X874</t>
  </si>
  <si>
    <t>Agressão por pesticidas - rua e estrada</t>
  </si>
  <si>
    <t>X875</t>
  </si>
  <si>
    <t>Agressão por pesticidas - áreas de comércio e de serviços</t>
  </si>
  <si>
    <t>X876</t>
  </si>
  <si>
    <t>Agressão por pesticidas - áreas industriais e em construção</t>
  </si>
  <si>
    <t>X877</t>
  </si>
  <si>
    <t>Agressão por pesticidas - fazenda</t>
  </si>
  <si>
    <t>X878</t>
  </si>
  <si>
    <t>Agressão por pesticidas - outros locais especificados</t>
  </si>
  <si>
    <t>X879</t>
  </si>
  <si>
    <t>Agressão por pesticidas - local não especificado</t>
  </si>
  <si>
    <t>X880</t>
  </si>
  <si>
    <t>Agressão por meio de gases e vapores - residência</t>
  </si>
  <si>
    <t>X881</t>
  </si>
  <si>
    <t>Agressão por meio de gases e vapores - habitação coletiva</t>
  </si>
  <si>
    <t>X882</t>
  </si>
  <si>
    <t>Agressão por meio de gases e vapores - escolas, outras instituições e áreas de administração pública</t>
  </si>
  <si>
    <t>X883</t>
  </si>
  <si>
    <t>Agressão por meio de gases e vapores - área para a prática de esportes e atletismo</t>
  </si>
  <si>
    <t>X884</t>
  </si>
  <si>
    <t>Agressão por meio de gases e vapores - rua e estrada</t>
  </si>
  <si>
    <t>X885</t>
  </si>
  <si>
    <t>Agressão por meio de gases e vapores - áreas de comércio e de serviços</t>
  </si>
  <si>
    <t>X886</t>
  </si>
  <si>
    <t>Agressão por meio de gases e vapores - áreas industriais e em construção</t>
  </si>
  <si>
    <t>X887</t>
  </si>
  <si>
    <t>Agressão por meio de gases e vapores - fazenda</t>
  </si>
  <si>
    <t>X888</t>
  </si>
  <si>
    <t>Agressão por meio de gases e vapores - outros locais especificados</t>
  </si>
  <si>
    <t>X889</t>
  </si>
  <si>
    <t>Agressão por meio de gases e vapores - local não especificado</t>
  </si>
  <si>
    <t>X890</t>
  </si>
  <si>
    <t>Agressão por meio de outros produtos químicos e substâncias nocivas especificados - residência</t>
  </si>
  <si>
    <t>X891</t>
  </si>
  <si>
    <t>Agressão por meio de outros produtos químicos e substâncias nocivas especificados - habitação coletiva</t>
  </si>
  <si>
    <t>X892</t>
  </si>
  <si>
    <t>Agressão por meio de outros produtos químicos e substâncias nocivas especificados - escolas, outras instituições e áreas de administração pública</t>
  </si>
  <si>
    <t>X893</t>
  </si>
  <si>
    <t>Agressão por meio de outros produtos químicos e substâncias nocivas especificados - área para a prática de esportes e atletismo</t>
  </si>
  <si>
    <t>X894</t>
  </si>
  <si>
    <t>Agressão por meio de outros produtos químicos e substâncias nocivas especificados - rua e estrada</t>
  </si>
  <si>
    <t>X895</t>
  </si>
  <si>
    <t>Agressão por meio de outros produtos químicos e substâncias nocivas especificados - áreas de comércio e de serviços</t>
  </si>
  <si>
    <t>X896</t>
  </si>
  <si>
    <t>Agressão por meio de outros produtos químicos e substâncias nocivas especificados - áreas industriais e em construção</t>
  </si>
  <si>
    <t>X897</t>
  </si>
  <si>
    <t>Agressão por meio de outros produtos químicos e substâncias nocivas especificados - fazenda</t>
  </si>
  <si>
    <t>X898</t>
  </si>
  <si>
    <t>Agressão por meio de outros produtos químicos e substâncias nocivas especificados - outros locais especificados</t>
  </si>
  <si>
    <t>X899</t>
  </si>
  <si>
    <t>Agressão por meio de outros produtos químicos e substâncias nocivas especificados - local não especificado</t>
  </si>
  <si>
    <t>X900</t>
  </si>
  <si>
    <t>Agressão por meio de produtos químicos e substâncias nocivas não especificados - residência</t>
  </si>
  <si>
    <t>X901</t>
  </si>
  <si>
    <t>Agressão por meio de produtos químicos e substâncias nocivas não especificados - habitação coletiva</t>
  </si>
  <si>
    <t>X902</t>
  </si>
  <si>
    <t>Agressão por meio de produtos químicos e substâncias nocivas não especificados - escolas, outras instituições e áreas de administração pública</t>
  </si>
  <si>
    <t>X903</t>
  </si>
  <si>
    <t>Agressão por meio de produtos químicos e substâncias nocivas não especificados - área para a prática de esportes e atletismo</t>
  </si>
  <si>
    <t>X904</t>
  </si>
  <si>
    <t>Agressão por meio de produtos químicos e substâncias nocivas não especificados - rua e estrada</t>
  </si>
  <si>
    <t>X905</t>
  </si>
  <si>
    <t>Agressão por meio de produtos químicos e substâncias nocivas não especificados - áreas de comércio e de serviços</t>
  </si>
  <si>
    <t>X906</t>
  </si>
  <si>
    <t>Agressão por meio de produtos químicos e substâncias nocivas não especificados - áreas industriais e em construção</t>
  </si>
  <si>
    <t>X907</t>
  </si>
  <si>
    <t>Agressão por meio de produtos químicos e substâncias nocivas não especificados - fazenda</t>
  </si>
  <si>
    <t>X908</t>
  </si>
  <si>
    <t>Agressão por meio de produtos químicos e substâncias nocivas não especificados - outros locais especificados</t>
  </si>
  <si>
    <t>X909</t>
  </si>
  <si>
    <t>Agressão por meio de produtos químicos e substâncias nocivas não especificados - local não especificado</t>
  </si>
  <si>
    <t>X910</t>
  </si>
  <si>
    <t>Agressão por meio de enforcamento, estrangulamento e sufocação - residência</t>
  </si>
  <si>
    <t>X911</t>
  </si>
  <si>
    <t>Agressão por meio de enforcamento, estrangulamento e sufocação - habitação coletiva</t>
  </si>
  <si>
    <t>X912</t>
  </si>
  <si>
    <t>Agressão por meio de enforcamento, estrangulamento e sufocação - escolas, outras instituições e áreas de administração pública</t>
  </si>
  <si>
    <t>X913</t>
  </si>
  <si>
    <t>Agressão por meio de enforcamento, estrangulamento e sufocação - área para a prática de esportes e atletismo</t>
  </si>
  <si>
    <t>X914</t>
  </si>
  <si>
    <t>Agressão por meio de enforcamento, estrangulamento e sufocação - rua e estrada</t>
  </si>
  <si>
    <t>X915</t>
  </si>
  <si>
    <t>Agressão por meio de enforcamento, estrangulamento e sufocação - áreas de comércio e de serviços</t>
  </si>
  <si>
    <t>X916</t>
  </si>
  <si>
    <t>Agressão por meio de enforcamento, estrangulamento e sufocação - áreas industriais e em construção</t>
  </si>
  <si>
    <t>X917</t>
  </si>
  <si>
    <t>Agressão por meio de enforcamento, estrangulamento e sufocação - fazenda</t>
  </si>
  <si>
    <t>X918</t>
  </si>
  <si>
    <t>Agressão por meio de enforcamento, estrangulamento e sufocação - outros locais especificados</t>
  </si>
  <si>
    <t>X919</t>
  </si>
  <si>
    <t>Agressão por meio de enforcamento, estrangulamento e sufocação - local não especificado</t>
  </si>
  <si>
    <t>X920</t>
  </si>
  <si>
    <t>Agressão por meio de afogamento e submersão - residência</t>
  </si>
  <si>
    <t>X921</t>
  </si>
  <si>
    <t>Agressão por meio de afogamento e submersão - habitação coletiva</t>
  </si>
  <si>
    <t>X922</t>
  </si>
  <si>
    <t>Agressão por meio de afogamento e submersão - escolas, outras instituições e áreas de administração pública</t>
  </si>
  <si>
    <t>X923</t>
  </si>
  <si>
    <t>Agressão por meio de afogamento e submersão - área para a prática de esportes e atletismo</t>
  </si>
  <si>
    <t>X924</t>
  </si>
  <si>
    <t>Agressão por meio de afogamento e submersão - rua e estrada</t>
  </si>
  <si>
    <t>X925</t>
  </si>
  <si>
    <t>Agressão por meio de afogamento e submersão - áreas de comércio e de serviços</t>
  </si>
  <si>
    <t>X926</t>
  </si>
  <si>
    <t>Agressão por meio de afogamento e submersão - áreas industriais e em construção</t>
  </si>
  <si>
    <t>X927</t>
  </si>
  <si>
    <t>Agressão por meio de afogamento e submersão - fazenda</t>
  </si>
  <si>
    <t>X928</t>
  </si>
  <si>
    <t>Agressão por meio de afogamento e submersão - outros locais especificados</t>
  </si>
  <si>
    <t>X929</t>
  </si>
  <si>
    <t>Agressão por meio de afogamento e submersão - local não especificado</t>
  </si>
  <si>
    <t>X930</t>
  </si>
  <si>
    <t>Agressão por meio de disparo de arma de fogo de mão - residência</t>
  </si>
  <si>
    <t>X931</t>
  </si>
  <si>
    <t>Agressão por meio de disparo de arma de fogo de mão - habitação coletiva</t>
  </si>
  <si>
    <t>X932</t>
  </si>
  <si>
    <t>Agressão por meio de disparo de arma de fogo de mão - escolas, outras instituições e áreas de administração pública</t>
  </si>
  <si>
    <t>X933</t>
  </si>
  <si>
    <t>Agressão por meio de disparo de arma de fogo de mão - área para a prática de esportes e atletismo</t>
  </si>
  <si>
    <t>X934</t>
  </si>
  <si>
    <t>Agressão por meio de disparo de arma de fogo de mão - rua e estrada</t>
  </si>
  <si>
    <t>X935</t>
  </si>
  <si>
    <t>Agressão por meio de disparo de arma de fogo de mão - áreas de comércio e de serviços</t>
  </si>
  <si>
    <t>X936</t>
  </si>
  <si>
    <t>Agressão por meio de disparo de arma de fogo de mão - áreas industriais e em construção</t>
  </si>
  <si>
    <t>X937</t>
  </si>
  <si>
    <t>Agressão por meio de disparo de arma de fogo de mão - fazenda</t>
  </si>
  <si>
    <t>X938</t>
  </si>
  <si>
    <t>Agressão por meio de disparo de arma de fogo de mão - outros locais especificados</t>
  </si>
  <si>
    <t>X939</t>
  </si>
  <si>
    <t>Agressão por meio de disparo de arma de fogo de mão - local não especificado</t>
  </si>
  <si>
    <t>X940</t>
  </si>
  <si>
    <t>Agressão por meio de disparo de espingarda, carabina ou arma de fogo de maior calibre - residência</t>
  </si>
  <si>
    <t>X941</t>
  </si>
  <si>
    <t>Agressão por meio de disparo de espingarda, carabina ou arma de fogo de maior calibre - habitação coletiva</t>
  </si>
  <si>
    <t>X942</t>
  </si>
  <si>
    <t>Agressão por meio de disparo de espingarda, carabina ou arma de fogo de maior calibre - escolas, outras instituições e áreas de administração pública</t>
  </si>
  <si>
    <t>X943</t>
  </si>
  <si>
    <t>Agressão por meio de disparo de espingarda, carabina ou arma de fogo de maior calibre - área para a prática de esportes e atletismo</t>
  </si>
  <si>
    <t>X944</t>
  </si>
  <si>
    <t>Agressão por meio de disparo de espingarda, carabina ou arma de fogo de maior calibre - rua e estrada</t>
  </si>
  <si>
    <t>X945</t>
  </si>
  <si>
    <t>Agressão por meio de disparo de espingarda, carabina ou arma de fogo de maior calibre - áreas de comércio e de serviços</t>
  </si>
  <si>
    <t>X946</t>
  </si>
  <si>
    <t>Agressão por meio de disparo de espingarda, carabina ou arma de fogo de maior calibre - áreas industriais e em construção</t>
  </si>
  <si>
    <t>X947</t>
  </si>
  <si>
    <t>Agressão por meio de disparo de espingarda, carabina ou arma de fogo de maior calibre - fazenda</t>
  </si>
  <si>
    <t>X948</t>
  </si>
  <si>
    <t>Agressão por meio de disparo de espingarda, carabina ou arma de fogo de maior calibre - outros locais especificados</t>
  </si>
  <si>
    <t>X949</t>
  </si>
  <si>
    <t>Agressão por meio de disparo de espingarda, carabina ou arma de fogo de maior calibre - local não especificado</t>
  </si>
  <si>
    <t>X950</t>
  </si>
  <si>
    <t>Agressão por meio de disparo de outra arma de fogo ou de arma não especificada - residência</t>
  </si>
  <si>
    <t>X951</t>
  </si>
  <si>
    <t>Agressão por meio de disparo de outra arma de fogo ou de arma não especificada - habitação coletiva</t>
  </si>
  <si>
    <t>X952</t>
  </si>
  <si>
    <t>Agressão por meio de disparo de outra arma de fogo ou de arma não especificada - escolas, outras instituições e áreas de administração pública</t>
  </si>
  <si>
    <t>X953</t>
  </si>
  <si>
    <t>Agressão por meio de disparo de outra arma de fogo ou de arma não especificada - área para a prática de esportes e atletismo</t>
  </si>
  <si>
    <t>X954</t>
  </si>
  <si>
    <t>Agressão por meio de disparo de outra arma de fogo ou de arma não especificada - rua e estrada</t>
  </si>
  <si>
    <t>X955</t>
  </si>
  <si>
    <t>Agressão por meio de disparo de outra arma de fogo ou de arma não especificada - áreas de comércio e de serviços</t>
  </si>
  <si>
    <t>X956</t>
  </si>
  <si>
    <t>Agressão por meio de disparo de outra arma de fogo ou de arma não especificada - áreas industriais e em construção</t>
  </si>
  <si>
    <t>X957</t>
  </si>
  <si>
    <t>Agressão por meio de disparo de outra arma de fogo ou de arma não especificada - fazenda</t>
  </si>
  <si>
    <t>X958</t>
  </si>
  <si>
    <t>Agressão por meio de disparo de outra arma de fogo ou de arma não especificada - outros locais especificados</t>
  </si>
  <si>
    <t>X959</t>
  </si>
  <si>
    <t>Agressão por meio de disparo de outra arma de fogo ou de arma não especificada - local não especificado</t>
  </si>
  <si>
    <t>X960</t>
  </si>
  <si>
    <t>Agressão por meio de material explosivo - residência</t>
  </si>
  <si>
    <t>X961</t>
  </si>
  <si>
    <t>Agressão por meio de material explosivo - habitação coletiva</t>
  </si>
  <si>
    <t>X962</t>
  </si>
  <si>
    <t>Agressão por meio de material explosivo - escolas, outras instituições e áreas de administração pública</t>
  </si>
  <si>
    <t>X963</t>
  </si>
  <si>
    <t>Agressão por meio de material explosivo - área para a prática de esportes e atletismo</t>
  </si>
  <si>
    <t>X964</t>
  </si>
  <si>
    <t>Agressão por meio de material explosivo - rua e estrada</t>
  </si>
  <si>
    <t>X965</t>
  </si>
  <si>
    <t>Agressão por meio de material explosivo - áreas de comércio e de serviços</t>
  </si>
  <si>
    <t>X966</t>
  </si>
  <si>
    <t>Agressão por meio de material explosivo - áreas industriais e em construção</t>
  </si>
  <si>
    <t>X967</t>
  </si>
  <si>
    <t>Agressão por meio de material explosivo - fazenda</t>
  </si>
  <si>
    <t>X968</t>
  </si>
  <si>
    <t>Agressão por meio de material explosivo - outros locais especificados</t>
  </si>
  <si>
    <t>X969</t>
  </si>
  <si>
    <t>Agressão por meio de material explosivo - local não especificado</t>
  </si>
  <si>
    <t>X970</t>
  </si>
  <si>
    <t>Agressão por meio de fumaça, fogo e chamas - residência</t>
  </si>
  <si>
    <t>X971</t>
  </si>
  <si>
    <t>Agressão por meio de fumaça, fogo e chamas - habitação coletiva</t>
  </si>
  <si>
    <t>X972</t>
  </si>
  <si>
    <t>Agressão por meio de fumaça, fogo e chamas - escolas, outras instituições e áreas de administração pública</t>
  </si>
  <si>
    <t>X973</t>
  </si>
  <si>
    <t>Agressão por meio de fumaça, fogo e chamas - área para a prática de esportes e atletismo</t>
  </si>
  <si>
    <t>X974</t>
  </si>
  <si>
    <t>Agressão por meio de fumaça, fogo e chamas - rua e estrada</t>
  </si>
  <si>
    <t>X975</t>
  </si>
  <si>
    <t>Agressão por meio de fumaça, fogo e chamas - áreas de comércio e de serviços</t>
  </si>
  <si>
    <t>X976</t>
  </si>
  <si>
    <t>Agressão por meio de fumaça, fogo e chamas - áreas industriais e em construção</t>
  </si>
  <si>
    <t>X977</t>
  </si>
  <si>
    <t>Agressão por meio de fumaça, fogo e chamas - fazenda</t>
  </si>
  <si>
    <t>X978</t>
  </si>
  <si>
    <t>Agressão por meio de fumaça, fogo e chamas - outros locais especificados</t>
  </si>
  <si>
    <t>X979</t>
  </si>
  <si>
    <t>Agressão por meio de fumaça, fogo e chamas - local não especificado</t>
  </si>
  <si>
    <t>X980</t>
  </si>
  <si>
    <t>Agressão por meio de vapor de água, gases ou objetos quentes - residência</t>
  </si>
  <si>
    <t>X981</t>
  </si>
  <si>
    <t>Agressão por meio de vapor de água, gases ou objetos quentes - habitação coletiva</t>
  </si>
  <si>
    <t>X982</t>
  </si>
  <si>
    <t>Agressão por meio de vapor de água, gases ou objetos quentes - escolas, outras instituições e áreas de administração pública</t>
  </si>
  <si>
    <t>X983</t>
  </si>
  <si>
    <t>Agressão por meio de vapor de água, gases ou objetos quentes - área para a prática de esportes e atletismo</t>
  </si>
  <si>
    <t>X984</t>
  </si>
  <si>
    <t>Agressão por meio de vapor de água, gases ou objetos quentes - rua e estrada</t>
  </si>
  <si>
    <t>X985</t>
  </si>
  <si>
    <t>Agressão por meio de vapor de água, gases ou objetos quentes - áreas de comércio e de serviços</t>
  </si>
  <si>
    <t>X986</t>
  </si>
  <si>
    <t>Agressão por meio de vapor de água, gases ou objetos quentes - áreas industriais e em construção</t>
  </si>
  <si>
    <t>X987</t>
  </si>
  <si>
    <t>Agressão por meio de vapor de água, gases ou objetos quentes - fazenda</t>
  </si>
  <si>
    <t>X988</t>
  </si>
  <si>
    <t>Agressão por meio de vapor de água, gases ou objetos quentes - outros locais especificados</t>
  </si>
  <si>
    <t>X989</t>
  </si>
  <si>
    <t>Agressão por meio de vapor de água, gases ou objetos quentes - local não especificado</t>
  </si>
  <si>
    <t>X990</t>
  </si>
  <si>
    <t>Agressão por meio de objeto cortante ou penetrante - residência</t>
  </si>
  <si>
    <t>X991</t>
  </si>
  <si>
    <t>Agressão por meio de objeto cortante ou penetrante - habitação coletiva</t>
  </si>
  <si>
    <t>X992</t>
  </si>
  <si>
    <t>Agressão por meio de objeto cortante ou penetrante - escolas, outras instituições e áreas de administração pública</t>
  </si>
  <si>
    <t>X993</t>
  </si>
  <si>
    <t>Agressão por meio de objeto cortante ou penetrante - área para a prática de esportes e atletismo</t>
  </si>
  <si>
    <t>X994</t>
  </si>
  <si>
    <t>Agressão por meio de objeto cortante ou penetrante - rua e estrada</t>
  </si>
  <si>
    <t>X995</t>
  </si>
  <si>
    <t>Agressão por meio de objeto cortante ou penetrante - áreas de comércio e de serviços</t>
  </si>
  <si>
    <t>X996</t>
  </si>
  <si>
    <t>Agressão por meio de objeto cortante ou penetrante - áreas industriais e em construção</t>
  </si>
  <si>
    <t>X997</t>
  </si>
  <si>
    <t>Agressão por meio de objeto cortante ou penetrante - fazenda</t>
  </si>
  <si>
    <t>X998</t>
  </si>
  <si>
    <t>Agressão por meio de objeto cortante ou penetrante - outros locais especificados</t>
  </si>
  <si>
    <t>X999</t>
  </si>
  <si>
    <t>Agressão por meio de objeto cortante ou penetrante - local não especificado</t>
  </si>
  <si>
    <t>Y000</t>
  </si>
  <si>
    <t>Agressão por meio de um objeto contundente - residência</t>
  </si>
  <si>
    <t>Y001</t>
  </si>
  <si>
    <t>Agressão por meio de um objeto contundente - habitação coletiva</t>
  </si>
  <si>
    <t>Y002</t>
  </si>
  <si>
    <t>Agressão por meio de um objeto contundente - escolas, outras instituições e áreas de administração pública</t>
  </si>
  <si>
    <t>Y003</t>
  </si>
  <si>
    <t>Agressão por meio de um objeto contundente - área para a prática de esportes e atletismo</t>
  </si>
  <si>
    <t>Y004</t>
  </si>
  <si>
    <t>Agressão por meio de um objeto contundente - rua e estrada</t>
  </si>
  <si>
    <t>Y005</t>
  </si>
  <si>
    <t>Agressão por meio de um objeto contundente - áreas de comércio e de serviços</t>
  </si>
  <si>
    <t>Y006</t>
  </si>
  <si>
    <t>Agressão por meio de um objeto contundente - áreas industriais e em construção</t>
  </si>
  <si>
    <t>Y007</t>
  </si>
  <si>
    <t>Agressão por meio de um objeto contundente - fazenda</t>
  </si>
  <si>
    <t>Y008</t>
  </si>
  <si>
    <t>Agressão por meio de um objeto contundente - outros locais especificados</t>
  </si>
  <si>
    <t>Y009</t>
  </si>
  <si>
    <t>Agressão por meio de um objeto contundente - local não especificado</t>
  </si>
  <si>
    <t>Y010</t>
  </si>
  <si>
    <t>Agressão por meio de projeção de um lugar elevado - residência</t>
  </si>
  <si>
    <t>Y011</t>
  </si>
  <si>
    <t>Agressão por meio de projeção de um lugar elevado - habitação coletiva</t>
  </si>
  <si>
    <t>Y012</t>
  </si>
  <si>
    <t>Agressão por meio de projeção de um lugar elevado - escolas, outras instituições e áreas de administração pública</t>
  </si>
  <si>
    <t>Y013</t>
  </si>
  <si>
    <t>Agressão por meio de projeção de um lugar elevado - área para a prática de esportes e atletismo</t>
  </si>
  <si>
    <t>Y014</t>
  </si>
  <si>
    <t>Agressão por meio de projeção de um lugar elevado - rua e estrada</t>
  </si>
  <si>
    <t>Y015</t>
  </si>
  <si>
    <t>Agressão por meio de projeção de um lugar elevado - áreas de comércio e de serviços</t>
  </si>
  <si>
    <t>Y016</t>
  </si>
  <si>
    <t>Agressão por meio de projeção de um lugar elevado - áreas industriais e em construção</t>
  </si>
  <si>
    <t>Y017</t>
  </si>
  <si>
    <t>Agressão por meio de projeção de um lugar elevado - fazenda</t>
  </si>
  <si>
    <t>Y018</t>
  </si>
  <si>
    <t>Agressão por meio de projeção de um lugar elevado - outros locais especificados</t>
  </si>
  <si>
    <t>Y019</t>
  </si>
  <si>
    <t>Agressão por meio de projeção de um lugar elevado - local não especificado</t>
  </si>
  <si>
    <t>Y020</t>
  </si>
  <si>
    <t>Agressão por meio de projeção ou colocação da vítima diante de um objeto em movimento - residência</t>
  </si>
  <si>
    <t>Y021</t>
  </si>
  <si>
    <t>Agressão por meio de projeção ou colocação da vítima diante de um objeto em movimento - habitação coletiva</t>
  </si>
  <si>
    <t>Y022</t>
  </si>
  <si>
    <t>Agressão por meio de projeção ou colocação da vítima diante de um objeto em movimento - escolas, outras instituições e áreas de administração pública</t>
  </si>
  <si>
    <t>Y023</t>
  </si>
  <si>
    <t>Agressão por meio de projeção ou colocação da vítima diante de um objeto em movimento - área para a prática de esportes e atletismo</t>
  </si>
  <si>
    <t>Y024</t>
  </si>
  <si>
    <t>Agressão por meio de projeção ou colocação da vítima diante de um objeto em movimento - rua e estrada</t>
  </si>
  <si>
    <t>Y025</t>
  </si>
  <si>
    <t>Agressão por meio de projeção ou colocação da vítima diante de um objeto em movimento - áreas de comércio e de serviços</t>
  </si>
  <si>
    <t>Y026</t>
  </si>
  <si>
    <t>Agressão por meio de projeção ou colocação da vítima diante de um objeto em movimento - áreas industriais e em construção</t>
  </si>
  <si>
    <t>Y027</t>
  </si>
  <si>
    <t>Agressão por meio de projeção ou colocação da vítima diante de um objeto em movimento - fazenda</t>
  </si>
  <si>
    <t>Y028</t>
  </si>
  <si>
    <t>Agressão por meio de projeção ou colocação da vítima diante de um objeto em movimento - outros locais especificados</t>
  </si>
  <si>
    <t>Y029</t>
  </si>
  <si>
    <t>Agressão por meio de projeção ou colocação da vítima diante de um objeto em movimento - local não especificado</t>
  </si>
  <si>
    <t>Y030</t>
  </si>
  <si>
    <t>Agressão por meio de impacto de um veículo a motor - residência</t>
  </si>
  <si>
    <t>Y031</t>
  </si>
  <si>
    <t>Agressão por meio de impacto de um veículo a motor - habitação coletiva</t>
  </si>
  <si>
    <t>Y032</t>
  </si>
  <si>
    <t>Agressão por meio de impacto de um veículo a motor - escolas, outras instituições e áreas de administração pública</t>
  </si>
  <si>
    <t>Y033</t>
  </si>
  <si>
    <t>Agressão por meio de impacto de um veículo a motor - área para a prática de esportes e atletismo</t>
  </si>
  <si>
    <t>Y034</t>
  </si>
  <si>
    <t>Agressão por meio de impacto de um veículo a motor - rua e estrada</t>
  </si>
  <si>
    <t>Y035</t>
  </si>
  <si>
    <t>Agressão por meio de impacto de um veículo a motor - áreas de comércio e de serviços</t>
  </si>
  <si>
    <t>Y036</t>
  </si>
  <si>
    <t>Agressão por meio de impacto de um veículo a motor - áreas industriais e em construção</t>
  </si>
  <si>
    <t>Y037</t>
  </si>
  <si>
    <t>Agressão por meio de impacto de um veículo a motor - fazenda</t>
  </si>
  <si>
    <t>Y038</t>
  </si>
  <si>
    <t>Agressão por meio de impacto de um veículo a motor - outros locais especificados</t>
  </si>
  <si>
    <t>Y039</t>
  </si>
  <si>
    <t>Agressão por meio de impacto de um veículo a motor - local não especificado</t>
  </si>
  <si>
    <t>Y040</t>
  </si>
  <si>
    <t>Agressão por meio de força corporal - residência</t>
  </si>
  <si>
    <t>Y041</t>
  </si>
  <si>
    <t>Agressão por meio de força corporal - habitação coletiva</t>
  </si>
  <si>
    <t>Y042</t>
  </si>
  <si>
    <t>Agressão por meio de força corporal - escolas, outras instituições e áreas de administração pública</t>
  </si>
  <si>
    <t>Y043</t>
  </si>
  <si>
    <t>Agressão por meio de força corporal - área para a prática de esportes e atletismo</t>
  </si>
  <si>
    <t>Y044</t>
  </si>
  <si>
    <t>Agressão por meio de força corporal - rua e estrada</t>
  </si>
  <si>
    <t>Y045</t>
  </si>
  <si>
    <t>Agressão por meio de força corporal - áreas de comércio e de serviços</t>
  </si>
  <si>
    <t>Y046</t>
  </si>
  <si>
    <t>Agressão por meio de força corporal - áreas industriais e em construção</t>
  </si>
  <si>
    <t>Y047</t>
  </si>
  <si>
    <t>Agressão por meio de força corporal - fazenda</t>
  </si>
  <si>
    <t>Y048</t>
  </si>
  <si>
    <t>Agressão por meio de força corporal - outros locais especificados</t>
  </si>
  <si>
    <t>Y049</t>
  </si>
  <si>
    <t>Agressão por meio de força corporal - local não especificado</t>
  </si>
  <si>
    <t>Y050</t>
  </si>
  <si>
    <t>Agressão sexual por meio de força física - residência</t>
  </si>
  <si>
    <t>Y051</t>
  </si>
  <si>
    <t>Agressão sexual por meio de força física - habitação coletiva</t>
  </si>
  <si>
    <t>Y052</t>
  </si>
  <si>
    <t>Agressão sexual por meio de força física - escolas, outras instituições e áreas de administração pública</t>
  </si>
  <si>
    <t>Y053</t>
  </si>
  <si>
    <t>Agressão sexual por meio de força física - área para a prática de esportes e atletismo</t>
  </si>
  <si>
    <t>Y054</t>
  </si>
  <si>
    <t>Agressão sexual por meio de força física - rua e estrada</t>
  </si>
  <si>
    <t>Y055</t>
  </si>
  <si>
    <t>Agressão sexual por meio de força física - áreas de comércio e de serviços</t>
  </si>
  <si>
    <t>Y056</t>
  </si>
  <si>
    <t>Agressão sexual por meio de força física - áreas industriais e em construção</t>
  </si>
  <si>
    <t>Y057</t>
  </si>
  <si>
    <t>Agressão sexual por meio de força física - fazenda</t>
  </si>
  <si>
    <t>Y058</t>
  </si>
  <si>
    <t>Agressão sexual por meio de força física - outros locais especificados</t>
  </si>
  <si>
    <t>Y059</t>
  </si>
  <si>
    <t>Agressão sexual por meio de força física - local não especificado</t>
  </si>
  <si>
    <t>Y060</t>
  </si>
  <si>
    <t>Negligência e abandono pelo esposo ou companheiro</t>
  </si>
  <si>
    <t>Y061</t>
  </si>
  <si>
    <t>Negligência e abandono pelos pais</t>
  </si>
  <si>
    <t>Y062</t>
  </si>
  <si>
    <t>Negligência e abandono por conhecido ou amigo</t>
  </si>
  <si>
    <t>Y068</t>
  </si>
  <si>
    <t>Negligência e abandono por outra pessoa especificada</t>
  </si>
  <si>
    <t>Y069</t>
  </si>
  <si>
    <t>Negligência e abandono por pessoa não especificada</t>
  </si>
  <si>
    <t>Y070</t>
  </si>
  <si>
    <t>Outras síndromes de maus tratos pelo esposo ou companheiro</t>
  </si>
  <si>
    <t>Y071</t>
  </si>
  <si>
    <t>Outras síndromes de maus tratos pelos pais</t>
  </si>
  <si>
    <t>Y072</t>
  </si>
  <si>
    <t>Outras síndromes de maus tratos por conhecido ou amigo</t>
  </si>
  <si>
    <t>Y073</t>
  </si>
  <si>
    <t>Outras síndromes de maus tratos por autoridades oficiais</t>
  </si>
  <si>
    <t>Y078</t>
  </si>
  <si>
    <t>Outras síndromes de maus tratos por outra pessoa especificada</t>
  </si>
  <si>
    <t>Y079</t>
  </si>
  <si>
    <t>Outras síndromes de maus tratos por pessoa não especificada</t>
  </si>
  <si>
    <t>Y080</t>
  </si>
  <si>
    <t>Agressão por outros meios especificados - residência</t>
  </si>
  <si>
    <t>Y081</t>
  </si>
  <si>
    <t>Agressão por outros meios especificados - habitação coletiva</t>
  </si>
  <si>
    <t>Y082</t>
  </si>
  <si>
    <t>Agressão por outros meios especificados - escolas, outras instituições e áreas de administração pública</t>
  </si>
  <si>
    <t>Y083</t>
  </si>
  <si>
    <t>Agressão por outros meios especificados - área para a prática de esportes e atletismo</t>
  </si>
  <si>
    <t>Y084</t>
  </si>
  <si>
    <t>Agressão por outros meios especificados - rua e estrada</t>
  </si>
  <si>
    <t>Y085</t>
  </si>
  <si>
    <t>Agressão por outros meios especificados - áreas de comércio e de serviços</t>
  </si>
  <si>
    <t>Y086</t>
  </si>
  <si>
    <t>Agressão por outros meios especificados - áreas industriais e em construção</t>
  </si>
  <si>
    <t>Y087</t>
  </si>
  <si>
    <t>Agressão por outros meios especificados - fazenda</t>
  </si>
  <si>
    <t>Y088</t>
  </si>
  <si>
    <t>Agressão por outros meios especificados - outros locais especificados</t>
  </si>
  <si>
    <t>Y089</t>
  </si>
  <si>
    <t>Agressão por outros meios especificados - local não especificado</t>
  </si>
  <si>
    <t>Y090</t>
  </si>
  <si>
    <t>Agressão por meios não especificados - residência</t>
  </si>
  <si>
    <t>Y091</t>
  </si>
  <si>
    <t>Agressão por meios não especificados - habitação coletiva</t>
  </si>
  <si>
    <t>Y092</t>
  </si>
  <si>
    <t>Agressão por meios não especificados - escolas, outras instituições e áreas de administração pública</t>
  </si>
  <si>
    <t>Y093</t>
  </si>
  <si>
    <t>Agressão por meios não especificados - área para a prática de esportes e atletismo</t>
  </si>
  <si>
    <t>Y094</t>
  </si>
  <si>
    <t>Agressão por meios não especificados - rua e estrada</t>
  </si>
  <si>
    <t>Y095</t>
  </si>
  <si>
    <t>Agressão por meios não especificados - áreas de comércio e de serviços</t>
  </si>
  <si>
    <t>Y096</t>
  </si>
  <si>
    <t>Agressão por meios não especificados - áreas industriais e em construção</t>
  </si>
  <si>
    <t>Y097</t>
  </si>
  <si>
    <t>Agressão por meios não especificados - fazenda</t>
  </si>
  <si>
    <t>Y098</t>
  </si>
  <si>
    <t>Agressão por meios não especificados - outros locais especificados</t>
  </si>
  <si>
    <t>Y099</t>
  </si>
  <si>
    <t>Agressão por meios não especificados - local não especificado</t>
  </si>
  <si>
    <t>Y100</t>
  </si>
  <si>
    <t>Envenenamento [intoxicação] por e exposição a analgésicos, antipiréticos e anti-reumáticos não-opiáceos, intenção não determinada - residência</t>
  </si>
  <si>
    <t>Y101</t>
  </si>
  <si>
    <t>Envenenamento [intoxicação] por e exposição a analgésicos, antipiréticos e anti-reumáticos não-opiáceos, intenção não determinada - habitação coletiva</t>
  </si>
  <si>
    <t>Y102</t>
  </si>
  <si>
    <t>Envenenamento [intoxicação] por e exposição a analgésicos, antipiréticos e anti-reumáticos não-opiáceos, intenção não determinada - escolas, outras instituições e áreas de administração pública</t>
  </si>
  <si>
    <t>Y103</t>
  </si>
  <si>
    <t>Envenenamento [intoxicação] por e exposição a analgésicos, antipiréticos e anti-reumáticos não-opiáceos, intenção não determinada - área para a prática de esportes e atletismo</t>
  </si>
  <si>
    <t>Y104</t>
  </si>
  <si>
    <t>Envenenamento [intoxicação] por e exposição a analgésicos, antipiréticos e anti-reumáticos não-opiáceos, intenção não determinada - rua e estrada</t>
  </si>
  <si>
    <t>Y105</t>
  </si>
  <si>
    <t>Envenenamento [intoxicação] por e exposição a analgésicos, antipiréticos e anti-reumáticos não-opiáceos, intenção não determinada - áreas de comércio e de serviços</t>
  </si>
  <si>
    <t>Y106</t>
  </si>
  <si>
    <t>Envenenamento [intoxicação] por e exposição a analgésicos, antipiréticos e anti-reumáticos não-opiáceos, intenção não determinada - áreas industriais e em construção</t>
  </si>
  <si>
    <t>Y107</t>
  </si>
  <si>
    <t>Envenenamento [intoxicação] por e exposição a analgésicos, antipiréticos e anti-reumáticos não-opiáceos, intenção não determinada - fazenda</t>
  </si>
  <si>
    <t>Y108</t>
  </si>
  <si>
    <t>Envenenamento [intoxicação] por e exposição a analgésicos, antipiréticos e anti-reumáticos não-opiáceos, intenção não determinada - outros locais especificados</t>
  </si>
  <si>
    <t>Y109</t>
  </si>
  <si>
    <t>Envenenamento [intoxicação] por e exposição a analgésicos, antipiréticos e anti-reumáticos não-opiáceos, intenção não determinada - local não especificado</t>
  </si>
  <si>
    <t>Y110</t>
  </si>
  <si>
    <t>Envenenamento [intoxicação] por e exposição a anticonvulsivantes [antiepilépticos], sedativos, hipnóticos, antiparkinsonianos e psicotrópicos não classificados em outra parte, intenção não determinada - residência</t>
  </si>
  <si>
    <t>Y111</t>
  </si>
  <si>
    <t>Envenenamento [intoxicação] por e exposição a anticonvulsivantes [antiepilépticos], sedativos, hipnóticos, antiparkinsonianos e psicotrópicos não classificados em outra parte, intenção não determinada - habitação coletiva</t>
  </si>
  <si>
    <t>Y112</t>
  </si>
  <si>
    <t>Envenenamento [intoxicação] por e exposição a anticonvulsivantes [antiepilépticos], sedativos, hipnóticos, antiparkinsonianos e psicotrópicos não classificados em outra parte, intenção não determinada - escolas, outras instituições e áreas de administração pública</t>
  </si>
  <si>
    <t>Y113</t>
  </si>
  <si>
    <t>Envenenamento [intoxicação] por e exposição a anticonvulsivantes [antiepilépticos], sedativos, hipnóticos, antiparkinsonianos e psicotrópicos não classificados em outra parte, intenção não determinada - área para a prática de esportes e atletismo</t>
  </si>
  <si>
    <t>Y114</t>
  </si>
  <si>
    <t>Envenenamento [intoxicação] por e exposição a anticonvulsivantes [antiepilépticos], sedativos, hipnóticos, antiparkinsonianos e psicotrópicos não classificados em outra parte, intenção não determinada - rua e estrada</t>
  </si>
  <si>
    <t>Y115</t>
  </si>
  <si>
    <t>Envenenamento [intoxicação] por e exposição a anticonvulsivantes [antiepilépticos], sedativos, hipnóticos, antiparkinsonianos e psicotrópicos não classificados em outra parte, intenção não determinada - áreas de comércio e de serviços</t>
  </si>
  <si>
    <t>Y116</t>
  </si>
  <si>
    <t>Envenenamento [intoxicação] por e exposição a anticonvulsivantes [antiepilépticos], sedativos, hipnóticos, antiparkinsonianos e psicotrópicos não classificados em outra parte, intenção não determinada - áreas industriais e em construção</t>
  </si>
  <si>
    <t>Y117</t>
  </si>
  <si>
    <t>Envenenamento [intoxicação] por e exposição a anticonvulsivantes [antiepilépticos], sedativos, hipnóticos, antiparkinsonianos e psicotrópicos não classificados em outra parte, intenção não determinada - fazenda</t>
  </si>
  <si>
    <t>Y118</t>
  </si>
  <si>
    <t>Envenenamento [intoxicação] por e exposição a anticonvulsivantes [antiepilépticos], sedativos, hipnóticos, antiparkinsonianos e psicotrópicos não classificados em outra parte, intenção não determinada - outros locais especificados</t>
  </si>
  <si>
    <t>Y119</t>
  </si>
  <si>
    <t>Envenenamento [intoxicação] por e exposição a anticonvulsivantes [antiepilépticos], sedativos, hipnóticos, antiparkinsonianos e psicotrópicos não classificados em outra parte, intenção não determinada - local não especificado</t>
  </si>
  <si>
    <t>Y120</t>
  </si>
  <si>
    <t>Envenenamento [intoxicação] por e exposição a narcóticos e a psicodislépticos [alucinógenos] não classificados em outra parte, intenção não determinada - residência</t>
  </si>
  <si>
    <t>Y121</t>
  </si>
  <si>
    <t>Envenenamento [intoxicação] por e exposição a narcóticos e a psicodislépticos [alucinógenos] não classificados em outra parte, intenção não determinada - habitação coletiva</t>
  </si>
  <si>
    <t>Y122</t>
  </si>
  <si>
    <t>Envenenamento [intoxicação] por e exposição a narcóticos e a psicodislépticos [alucinógenos] não classificados em outra parte, intenção não determinada - escolas, outras instituições e áreas de administração pública</t>
  </si>
  <si>
    <t>Y123</t>
  </si>
  <si>
    <t>Envenenamento [intoxicação] por e exposição a narcóticos e a psicodislépticos [alucinógenos] não classificados em outra parte, intenção não determinada - área para a prática de esportes e atletismo</t>
  </si>
  <si>
    <t>Y124</t>
  </si>
  <si>
    <t>Envenenamento [intoxicação] por e exposição a narcóticos e a psicodislépticos [alucinógenos] não classificados em outra parte, intenção não determinada - rua e estrada</t>
  </si>
  <si>
    <t>Y125</t>
  </si>
  <si>
    <t>Envenenamento [intoxicação] por e exposição a narcóticos e a psicodislépticos [alucinógenos] não classificados em outra parte, intenção não determinada - áreas de comércio e de serviços</t>
  </si>
  <si>
    <t>Y126</t>
  </si>
  <si>
    <t>Envenenamento [intoxicação] por e exposição a narcóticos e a psicodislépticos [alucinógenos] não classificados em outra parte, intenção não determinada - áreas industriais e em construção</t>
  </si>
  <si>
    <t>Y127</t>
  </si>
  <si>
    <t>Envenenamento [intoxicação] por e exposição a narcóticos e a psicodislépticos [alucinógenos] não classificados em outra parte, intenção não determinada - fazenda</t>
  </si>
  <si>
    <t>Y128</t>
  </si>
  <si>
    <t>Envenenamento [intoxicação] por e exposição a narcóticos e a psicodislépticos [alucinógenos] não classificados em outra parte, intenção não determinada - outros locais especificados</t>
  </si>
  <si>
    <t>Y129</t>
  </si>
  <si>
    <t>Envenenamento [intoxicação] por e exposição a narcóticos e a psicodislépticos [alucinógenos] não classificados em outra parte, intenção não determinada - local não especificado</t>
  </si>
  <si>
    <t>Y130</t>
  </si>
  <si>
    <t>Envenenamento [intoxicação] por e exposição a outras substâncias farmacológicas de ação sobre o sistema nervoso autônomo, intenção não determinada - residência</t>
  </si>
  <si>
    <t>Y131</t>
  </si>
  <si>
    <t>Envenenamento [intoxicação] por e exposição a outras substâncias farmacológicas de ação sobre o sistema nervoso autônomo, intenção não determinada - habitação coletiva</t>
  </si>
  <si>
    <t>Y132</t>
  </si>
  <si>
    <t>Envenenamento [intoxicação] por e exposição a outras substâncias farmacológicas de ação sobre o sistema nervoso autônomo, intenção não determinada - escolas, outras instituições e áreas de administração pública</t>
  </si>
  <si>
    <t>Y133</t>
  </si>
  <si>
    <t>Envenenamento [intoxicação] por e exposição a outras substâncias farmacológicas de ação sobre o sistema nervoso autônomo, intenção não determinada - área para a prática de esportes e atletismo</t>
  </si>
  <si>
    <t>Y134</t>
  </si>
  <si>
    <t>Envenenamento [intoxicação] por e exposição a outras substâncias farmacológicas de ação sobre o sistema nervoso autônomo, intenção não determinada - rua e estrada</t>
  </si>
  <si>
    <t>Y135</t>
  </si>
  <si>
    <t>Envenenamento [intoxicação] por e exposição a outras substâncias farmacológicas de ação sobre o sistema nervoso autônomo, intenção não determinada - áreas de comércio e de serviços</t>
  </si>
  <si>
    <t>Y136</t>
  </si>
  <si>
    <t>Envenenamento [intoxicação] por e exposição a outras substâncias farmacológicas de ação sobre o sistema nervoso autônomo, intenção não determinada - áreas industriais e em construção</t>
  </si>
  <si>
    <t>Y137</t>
  </si>
  <si>
    <t>Envenenamento [intoxicação] por e exposição a outras substâncias farmacológicas de ação sobre o sistema nervoso autônomo, intenção não determinada - fazenda</t>
  </si>
  <si>
    <t>Y138</t>
  </si>
  <si>
    <t>Envenenamento [intoxicação] por e exposição a outras substâncias farmacológicas de ação sobre o sistema nervoso autônomo, intenção não determinada - outros locais especificados</t>
  </si>
  <si>
    <t>Y139</t>
  </si>
  <si>
    <t>Envenenamento [intoxicação] por e exposição a outras substâncias farmacológicas de ação sobre o sistema nervoso autônomo, intenção não determinada - local não especificado</t>
  </si>
  <si>
    <t>Y140</t>
  </si>
  <si>
    <t>Envenenamento [intoxicação] por e exposição a outras drogas, medicamentos e substâncias biológicas e as não especificadas, intenção não determinada - residência</t>
  </si>
  <si>
    <t>Y141</t>
  </si>
  <si>
    <t>Envenenamento [intoxicação] por e exposição a outras drogas, medicamentos e substâncias biológicas e as não especificadas, intenção não determinada - habitação coletiva</t>
  </si>
  <si>
    <t>Y142</t>
  </si>
  <si>
    <t>Envenenamento [intoxicação] por e exposição a outras drogas, medicamentos e substâncias biológicas e as não especificadas, intenção não determinada - escolas, outras instituições e áreas de administração pública</t>
  </si>
  <si>
    <t>Y143</t>
  </si>
  <si>
    <t>Envenenamento [intoxicação] por e exposição a outras drogas, medicamentos e substâncias biológicas e as não especificadas, intenção não determinada - área para a prática de esportes e atletismo</t>
  </si>
  <si>
    <t>Y144</t>
  </si>
  <si>
    <t>Envenenamento [intoxicação] por e exposição a outras drogas, medicamentos e substâncias biológicas e as não especificadas, intenção não determinada - rua e estrada</t>
  </si>
  <si>
    <t>Y145</t>
  </si>
  <si>
    <t>Envenenamento [intoxicação] por e exposição a outras drogas, medicamentos e substâncias biológicas e as não especificadas, intenção não determinada - áreas de comércio e de serviços</t>
  </si>
  <si>
    <t>Y146</t>
  </si>
  <si>
    <t>Envenenamento [intoxicação] por e exposição a outras drogas, medicamentos e substâncias biológicas e as não especificadas, intenção não determinada - áreas industriais e em construção</t>
  </si>
  <si>
    <t>Y147</t>
  </si>
  <si>
    <t>Envenenamento [intoxicação] por e exposição a outras drogas, medicamentos e substâncias biológicas e as não especificadas, intenção não determinada - fazenda</t>
  </si>
  <si>
    <t>Y148</t>
  </si>
  <si>
    <t>Envenenamento [intoxicação] por e exposição a outras drogas, medicamentos e substâncias biológicas e as não especificadas, intenção não determinada - outros locais especificados</t>
  </si>
  <si>
    <t>Y149</t>
  </si>
  <si>
    <t>Envenenamento [intoxicação] por e exposição a outras drogas, medicamentos e substâncias biológicas e as não especificadas, intenção não determinada - local não especificado</t>
  </si>
  <si>
    <t>Y150</t>
  </si>
  <si>
    <t>Envenenamento [intoxicação] por e exposição ao álcool, intenção não determinada - residência</t>
  </si>
  <si>
    <t>Y151</t>
  </si>
  <si>
    <t>Envenenamento [intoxicação] por e exposição ao álcool, intenção não determinada - habitação coletiva</t>
  </si>
  <si>
    <t>Y152</t>
  </si>
  <si>
    <t>Envenenamento [intoxicação] por e exposição ao álcool, intenção não determinada - escolas, outras instituições e áreas de administração pública</t>
  </si>
  <si>
    <t>Y153</t>
  </si>
  <si>
    <t>Envenenamento [intoxicação] por e exposição ao álcool, intenção não determinada - área para a prática de esportes e atletismo</t>
  </si>
  <si>
    <t>Y154</t>
  </si>
  <si>
    <t>Envenenamento [intoxicação] por e exposição ao álcool, intenção não determinada - rua e estrada</t>
  </si>
  <si>
    <t>Y155</t>
  </si>
  <si>
    <t>Envenenamento [intoxicação] por e exposição ao álcool, intenção não determinada - áreas de comércio e de serviços</t>
  </si>
  <si>
    <t>Y156</t>
  </si>
  <si>
    <t>Envenenamento [intoxicação] por e exposição ao álcool, intenção não determinada - áreas industriais e em construção</t>
  </si>
  <si>
    <t>Y157</t>
  </si>
  <si>
    <t>Envenenamento [intoxicação] por e exposição ao álcool, intenção não determinada - fazenda</t>
  </si>
  <si>
    <t>Y158</t>
  </si>
  <si>
    <t>Envenenamento [intoxicação] por e exposição ao álcool, intenção não determinada - outros locais especificados</t>
  </si>
  <si>
    <t>Y159</t>
  </si>
  <si>
    <t>Envenenamento [intoxicação] por e exposição ao álcool, intenção não determinada - local não especificado</t>
  </si>
  <si>
    <t>Y160</t>
  </si>
  <si>
    <t>Envenenamento [intoxicação] por e exposição a solventes orgânicos e hidrocarbonetos halogenados e seus vapores, intenção não determinada - residência</t>
  </si>
  <si>
    <t>Y161</t>
  </si>
  <si>
    <t>Envenenamento [intoxicação] por e exposição a solventes orgânicos e hidrocarbonetos halogenados e seus vapores, intenção não determinada - habitação coletiva</t>
  </si>
  <si>
    <t>Y162</t>
  </si>
  <si>
    <t>Envenenamento [intoxicação] por e exposição a solventes orgânicos e hidrocarbonetos halogenados e seus vapores, intenção não determinada - escolas, outras instituições e áreas de administração pública</t>
  </si>
  <si>
    <t>Y163</t>
  </si>
  <si>
    <t>Envenenamento [intoxicação] por e exposição a solventes orgânicos e hidrocarbonetos halogenados e seus vapores, intenção não determinada - área para a prática de esportes e atletismo</t>
  </si>
  <si>
    <t>Y164</t>
  </si>
  <si>
    <t>Envenenamento [intoxicação] por e exposição a solventes orgânicos e hidrocarbonetos halogenados e seus vapores, intenção não determinada - rua e estrada</t>
  </si>
  <si>
    <t>Y165</t>
  </si>
  <si>
    <t>Envenenamento [intoxicação] por e exposição a solventes orgânicos e hidrocarbonetos halogenados e seus vapores, intenção não determinada - áreas de comércio e de serviços</t>
  </si>
  <si>
    <t>Y166</t>
  </si>
  <si>
    <t>Envenenamento [intoxicação] por e exposição a solventes orgânicos e hidrocarbonetos halogenados e seus vapores, intenção não determinada - áreas industriais e em construção</t>
  </si>
  <si>
    <t>Y167</t>
  </si>
  <si>
    <t>Envenenamento [intoxicação] por e exposição a solventes orgânicos e hidrocarbonetos halogenados e seus vapores, intenção não determinada - fazenda</t>
  </si>
  <si>
    <t>Y168</t>
  </si>
  <si>
    <t>Envenenamento [intoxicação] por e exposição a solventes orgânicos e hidrocarbonetos halogenados e seus vapores, intenção não determinada - outros locais especificados</t>
  </si>
  <si>
    <t>Y169</t>
  </si>
  <si>
    <t>Envenenamento [intoxicação] por e exposição a solventes orgânicos e hidrocarbonetos halogenados e seus vapores, intenção não determinada - local não especificado</t>
  </si>
  <si>
    <t>Y170</t>
  </si>
  <si>
    <t>Envenenamento [intoxicação] por e exposição a outros gases e vapores, intenção não determinada - residência</t>
  </si>
  <si>
    <t>Y171</t>
  </si>
  <si>
    <t>Envenenamento [intoxicação] por e exposição a outros gases e vapores, intenção não determinada - habitação coletiva</t>
  </si>
  <si>
    <t>Y172</t>
  </si>
  <si>
    <t>Envenenamento [intoxicação] por e exposição a outros gases e vapores, intenção não determinada - escolas, outras instituições e áreas de administração pública</t>
  </si>
  <si>
    <t>Y173</t>
  </si>
  <si>
    <t>Envenenamento [intoxicação] por e exposição a outros gases e vapores, intenção não determinada - área para a prática de esportes e atletismo</t>
  </si>
  <si>
    <t>Y174</t>
  </si>
  <si>
    <t>Envenenamento [intoxicação] por e exposição a outros gases e vapores, intenção não determinada - rua e estrada</t>
  </si>
  <si>
    <t>Y175</t>
  </si>
  <si>
    <t>Envenenamento [intoxicação] por e exposição a outros gases e vapores, intenção não determinada - áreas de comércio e de serviços</t>
  </si>
  <si>
    <t>Y176</t>
  </si>
  <si>
    <t>Envenenamento [intoxicação] por e exposição a outros gases e vapores, intenção não determinada - áreas industriais e em construção</t>
  </si>
  <si>
    <t>Y177</t>
  </si>
  <si>
    <t>Envenenamento [intoxicação] por e exposição a outros gases e vapores, intenção não determinada - fazenda</t>
  </si>
  <si>
    <t>Y178</t>
  </si>
  <si>
    <t>Envenenamento [intoxicação] por e exposição a outros gases e vapores, intenção não determinada - outros locais especificados</t>
  </si>
  <si>
    <t>Y179</t>
  </si>
  <si>
    <t>Envenenamento [intoxicação] por e exposição a outros gases e vapores, intenção não determinada - local não especificado</t>
  </si>
  <si>
    <t>Y180</t>
  </si>
  <si>
    <t>Envenenamento [intoxicação] por e exposição a pesticidas, intenção não determinada - residência</t>
  </si>
  <si>
    <t>Y181</t>
  </si>
  <si>
    <t>Envenenamento [intoxicação] por e exposição a pesticidas, intenção não determinada - habitação coletiva</t>
  </si>
  <si>
    <t>Y182</t>
  </si>
  <si>
    <t>Envenenamento [intoxicação] por e exposição a pesticidas, intenção não determinada - escolas, outras instituições e áreas de administração pública</t>
  </si>
  <si>
    <t>Y183</t>
  </si>
  <si>
    <t>Envenenamento [intoxicação] por e exposição a pesticidas, intenção não determinada - área para a prática de esportes e atletismo</t>
  </si>
  <si>
    <t>Y184</t>
  </si>
  <si>
    <t>Envenenamento [intoxicação] por e exposição a pesticidas, intenção não determinada - rua e estrada</t>
  </si>
  <si>
    <t>Y185</t>
  </si>
  <si>
    <t>Envenenamento [intoxicação] por e exposição a pesticidas, intenção não determinada - áreas de comércio e de serviços</t>
  </si>
  <si>
    <t>Y186</t>
  </si>
  <si>
    <t>Envenenamento [intoxicação] por e exposição a pesticidas, intenção não determinada - áreas industriais e em construção</t>
  </si>
  <si>
    <t>Y187</t>
  </si>
  <si>
    <t>Envenenamento [intoxicação] por e exposição a pesticidas, intenção não determinada - fazenda</t>
  </si>
  <si>
    <t>Y188</t>
  </si>
  <si>
    <t>Envenenamento [intoxicação] por e exposição a pesticidas, intenção não determinada - outros locais especificados</t>
  </si>
  <si>
    <t>Y189</t>
  </si>
  <si>
    <t>Envenenamento [intoxicação] por e exposição a pesticidas, intenção não determinada - local não especificado</t>
  </si>
  <si>
    <t>Y190</t>
  </si>
  <si>
    <t>Envenenamento [intoxicação] por e exposição a outros produtos químicos e substâncias nocivas e aos não especificados, intenção não determinada - residência</t>
  </si>
  <si>
    <t>Y191</t>
  </si>
  <si>
    <t>Envenenamento [intoxicação] por e exposição a outros produtos químicos e substâncias nocivas e aos não especificados, intenção não determinada - habitação coletiva</t>
  </si>
  <si>
    <t>Y192</t>
  </si>
  <si>
    <t>Envenenamento [intoxicação] por e exposição a outros produtos químicos e substâncias nocivas e aos não especificados, intenção não determinada - escolas, outras instituições e áreas de administração pública</t>
  </si>
  <si>
    <t>Y193</t>
  </si>
  <si>
    <t>Envenenamento [intoxicação] por e exposição a outros produtos químicos e substâncias nocivas e aos não especificados, intenção não determinada - área para a prática de esportes e atletismo</t>
  </si>
  <si>
    <t>Y194</t>
  </si>
  <si>
    <t>Envenenamento [intoxicação] por e exposição a outros produtos químicos e substâncias nocivas e aos não especificados, intenção não determinada - rua e estrada</t>
  </si>
  <si>
    <t>Y195</t>
  </si>
  <si>
    <t>Envenenamento [intoxicação] por e exposição a outros produtos químicos e substâncias nocivas e aos não especificados, intenção não determinada - áreas de comércio e de serviços</t>
  </si>
  <si>
    <t>Y196</t>
  </si>
  <si>
    <t>Envenenamento [intoxicação] por e exposição a outros produtos químicos e substâncias nocivas e aos não especificados, intenção não determinada - áreas industriais e em construção</t>
  </si>
  <si>
    <t>Y197</t>
  </si>
  <si>
    <t>Envenenamento [intoxicação] por e exposição a outros produtos químicos e substâncias nocivas e aos não especificados, intenção não determinada - fazenda</t>
  </si>
  <si>
    <t>Y198</t>
  </si>
  <si>
    <t>Envenenamento [intoxicação] por e exposição a outros produtos químicos e substâncias nocivas e aos não especificados, intenção não determinada - outros locais especificados</t>
  </si>
  <si>
    <t>Y199</t>
  </si>
  <si>
    <t>Envenenamento [intoxicação] por e exposição a outros produtos químicos e substâncias nocivas e aos não especificados, intenção não determinada - local não especificado</t>
  </si>
  <si>
    <t>Y200</t>
  </si>
  <si>
    <t>Enforcamento, estrangulamento e sufocação, intenção não determinada - residência</t>
  </si>
  <si>
    <t>Y201</t>
  </si>
  <si>
    <t>Enforcamento, estrangulamento e sufocação, intenção não determinada - habitação coletiva</t>
  </si>
  <si>
    <t>Y202</t>
  </si>
  <si>
    <t>Enforcamento, estrangulamento e sufocação, intenção não determinada - escolas, outras instituições e áreas de administração pública</t>
  </si>
  <si>
    <t>Y203</t>
  </si>
  <si>
    <t>Enforcamento, estrangulamento e sufocação, intenção não determinada - área para a prática de esportes e atletismo</t>
  </si>
  <si>
    <t>Y204</t>
  </si>
  <si>
    <t>Enforcamento, estrangulamento e sufocação, intenção não determinada - rua e estrada</t>
  </si>
  <si>
    <t>Y205</t>
  </si>
  <si>
    <t>Enforcamento, estrangulamento e sufocação, intenção não determinada - áreas de comércio e de serviços</t>
  </si>
  <si>
    <t>Y206</t>
  </si>
  <si>
    <t>Enforcamento, estrangulamento e sufocação, intenção não determinada - áreas industriais e em construção</t>
  </si>
  <si>
    <t>Y207</t>
  </si>
  <si>
    <t>Enforcamento, estrangulamento e sufocação, intenção não determinada - fazenda</t>
  </si>
  <si>
    <t>Y208</t>
  </si>
  <si>
    <t>Enforcamento, estrangulamento e sufocação, intenção não determinada - outros locais especificados</t>
  </si>
  <si>
    <t>Y209</t>
  </si>
  <si>
    <t>Enforcamento, estrangulamento e sufocação, intenção não determinada - local não especificado</t>
  </si>
  <si>
    <t>Y210</t>
  </si>
  <si>
    <t>Afogamento e submersão, intenção não determinada - residência</t>
  </si>
  <si>
    <t>Y211</t>
  </si>
  <si>
    <t>Afogamento e submersão, intenção não determinada - habitação coletiva</t>
  </si>
  <si>
    <t>Y212</t>
  </si>
  <si>
    <t>Afogamento e submersão, intenção não determinada - escolas, outras instituições e áreas de administração pública</t>
  </si>
  <si>
    <t>Y213</t>
  </si>
  <si>
    <t>Afogamento e submersão, intenção não determinada - área para a prática de esportes e atletismo</t>
  </si>
  <si>
    <t>Y214</t>
  </si>
  <si>
    <t>Afogamento e submersão, intenção não determinada - rua e estrada</t>
  </si>
  <si>
    <t>Y215</t>
  </si>
  <si>
    <t>Afogamento e submersão, intenção não determinada - áreas de comércio e de serviços</t>
  </si>
  <si>
    <t>Y216</t>
  </si>
  <si>
    <t>Afogamento e submersão, intenção não determinada - áreas industriais e em construção</t>
  </si>
  <si>
    <t>Y217</t>
  </si>
  <si>
    <t>Afogamento e submersão, intenção não determinada - fazenda</t>
  </si>
  <si>
    <t>Y218</t>
  </si>
  <si>
    <t>Afogamento e submersão, intenção não determinada - outros locais especificados</t>
  </si>
  <si>
    <t>Y219</t>
  </si>
  <si>
    <t>Afogamento e submersão, intenção não determinada - local não especificado</t>
  </si>
  <si>
    <t>Y220</t>
  </si>
  <si>
    <t>Disparo de pistola, intenção não determinada - residência</t>
  </si>
  <si>
    <t>Y221</t>
  </si>
  <si>
    <t>Disparo de pistola, intenção não determinada - habitação coletiva</t>
  </si>
  <si>
    <t>Y222</t>
  </si>
  <si>
    <t>Disparo de pistola, intenção não determinada - escolas, outras instituições e áreas de administração pública</t>
  </si>
  <si>
    <t>Y223</t>
  </si>
  <si>
    <t>Disparo de pistola, intenção não determinada - área para a prática de esportes e atletismo</t>
  </si>
  <si>
    <t>Y224</t>
  </si>
  <si>
    <t>Disparo de pistola, intenção não determinada - rua e estrada</t>
  </si>
  <si>
    <t>Y225</t>
  </si>
  <si>
    <t>Disparo de pistola, intenção não determinada - áreas de comércio e de serviços</t>
  </si>
  <si>
    <t>Y226</t>
  </si>
  <si>
    <t>Disparo de pistola, intenção não determinada - áreas industriais e em construção</t>
  </si>
  <si>
    <t>Y227</t>
  </si>
  <si>
    <t>Disparo de pistola, intenção não determinada - fazenda</t>
  </si>
  <si>
    <t>Y228</t>
  </si>
  <si>
    <t>Disparo de pistola, intenção não determinada - outros locais especificados</t>
  </si>
  <si>
    <t>Y229</t>
  </si>
  <si>
    <t>Disparo de pistola, intenção não determinada - local não especificado</t>
  </si>
  <si>
    <t>Y230</t>
  </si>
  <si>
    <t>Disparo de fuzil, carabina e arma de fogo de maior calibre, intenção não determinada - residência</t>
  </si>
  <si>
    <t>Y231</t>
  </si>
  <si>
    <t>Disparo de fuzil, carabina e arma de fogo de maior calibre, intenção não determinada - habitação coletiva</t>
  </si>
  <si>
    <t>Y232</t>
  </si>
  <si>
    <t>Disparo de fuzil, carabina e arma de fogo de maior calibre, intenção não determinada - escolas, outras instituições e áreas de administração pública</t>
  </si>
  <si>
    <t>Y233</t>
  </si>
  <si>
    <t>Disparo de fuzil, carabina e arma de fogo de maior calibre, intenção não determinada - área para a prática de esportes e atletismo</t>
  </si>
  <si>
    <t>Y234</t>
  </si>
  <si>
    <t>Disparo de fuzil, carabina e arma de fogo de maior calibre, intenção não determinada - rua e estrada</t>
  </si>
  <si>
    <t>Y235</t>
  </si>
  <si>
    <t>Disparo de fuzil, carabina e arma de fogo de maior calibre, intenção não determinada - áreas de comércio e de serviços</t>
  </si>
  <si>
    <t>Y236</t>
  </si>
  <si>
    <t>Disparo de fuzil, carabina e arma de fogo de maior calibre, intenção não determinada - áreas industriais e em construção</t>
  </si>
  <si>
    <t>Y237</t>
  </si>
  <si>
    <t>Disparo de fuzil, carabina e arma de fogo de maior calibre, intenção não determinada - fazenda</t>
  </si>
  <si>
    <t>Y238</t>
  </si>
  <si>
    <t>Disparo de fuzil, carabina e arma de fogo de maior calibre, intenção não determinada - outros locais especificados</t>
  </si>
  <si>
    <t>Y239</t>
  </si>
  <si>
    <t>Disparo de fuzil, carabina e arma de fogo de maior calibre, intenção não determinada - local não especificado</t>
  </si>
  <si>
    <t>Y240</t>
  </si>
  <si>
    <t>Disparo de outra arma de fogo e de arma de fogo não especificada, intenção não determinada - residência</t>
  </si>
  <si>
    <t>Y241</t>
  </si>
  <si>
    <t>Disparo de outra arma de fogo e de arma de fogo não especificada, intenção não determinada - habitação coletiva</t>
  </si>
  <si>
    <t>Y242</t>
  </si>
  <si>
    <t>Disparo de outra arma de fogo e de arma de fogo não especificada, intenção não determinada - escolas, outras instituições e áreas de administração pública</t>
  </si>
  <si>
    <t>Y243</t>
  </si>
  <si>
    <t>Disparo de outra arma de fogo e de arma de fogo não especificada, intenção não determinada - área para a prática de esportes e atletismo</t>
  </si>
  <si>
    <t>Y244</t>
  </si>
  <si>
    <t>Disparo de outra arma de fogo e de arma de fogo não especificada, intenção não determinada - rua e estrada</t>
  </si>
  <si>
    <t>Y245</t>
  </si>
  <si>
    <t>Disparo de outra arma de fogo e de arma de fogo não especificada, intenção não determinada - áreas de comércio e de serviços</t>
  </si>
  <si>
    <t>Y246</t>
  </si>
  <si>
    <t>Disparo de outra arma de fogo e de arma de fogo não especificada, intenção não determinada - áreas industriais e em construção</t>
  </si>
  <si>
    <t>Y247</t>
  </si>
  <si>
    <t>Disparo de outra arma de fogo e de arma de fogo não especificada, intenção não determinada - fazenda</t>
  </si>
  <si>
    <t>Y248</t>
  </si>
  <si>
    <t>Disparo de outra arma de fogo e de arma de fogo não especificada, intenção não determinada - outros locais especificados</t>
  </si>
  <si>
    <t>Y249</t>
  </si>
  <si>
    <t>Disparo de outra arma de fogo e de arma de fogo não especificada, intenção não determinada - local não especificado</t>
  </si>
  <si>
    <t>Y250</t>
  </si>
  <si>
    <t>Contato com material explosivo, intenção não determinada - residência</t>
  </si>
  <si>
    <t>Y251</t>
  </si>
  <si>
    <t>Contato com material explosivo, intenção não determinada - habitação coletiva</t>
  </si>
  <si>
    <t>Y252</t>
  </si>
  <si>
    <t>Contato com material explosivo, intenção não determinada - escolas, outras instituições e áreas de administração pública</t>
  </si>
  <si>
    <t>Y253</t>
  </si>
  <si>
    <t>Contato com material explosivo, intenção não determinada - área para a prática de esportes e atletismo</t>
  </si>
  <si>
    <t>Y254</t>
  </si>
  <si>
    <t>Contato com material explosivo, intenção não determinada - rua e estrada</t>
  </si>
  <si>
    <t>Y255</t>
  </si>
  <si>
    <t>Contato com material explosivo, intenção não determinada - áreas de comércio e de serviços</t>
  </si>
  <si>
    <t>Y256</t>
  </si>
  <si>
    <t>Contato com material explosivo, intenção não determinada - áreas industriais e em construção</t>
  </si>
  <si>
    <t>Y257</t>
  </si>
  <si>
    <t>Contato com material explosivo, intenção não determinada - fazenda</t>
  </si>
  <si>
    <t>Y258</t>
  </si>
  <si>
    <t>Contato com material explosivo, intenção não determinada - outros locais especificados</t>
  </si>
  <si>
    <t>Y259</t>
  </si>
  <si>
    <t>Contato com material explosivo, intenção não determinada - local não especificado</t>
  </si>
  <si>
    <t>Y260</t>
  </si>
  <si>
    <t>Exposição a fumaça, fogo e chamas, intenção não determinada - residência</t>
  </si>
  <si>
    <t>Y261</t>
  </si>
  <si>
    <t>Exposição a fumaça, fogo e chamas, intenção não determinada - habitação coletiva</t>
  </si>
  <si>
    <t>Y262</t>
  </si>
  <si>
    <t>Exposição a fumaça, fogo e chamas, intenção não determinada - escolas, outras instituições e áreas de administração pública</t>
  </si>
  <si>
    <t>Y263</t>
  </si>
  <si>
    <t>Exposição a fumaça, fogo e chamas, intenção não determinada - área para a prática de esportes e atletismo</t>
  </si>
  <si>
    <t>Y264</t>
  </si>
  <si>
    <t>Exposição a fumaça, fogo e chamas, intenção não determinada - rua e estrada</t>
  </si>
  <si>
    <t>Y265</t>
  </si>
  <si>
    <t>Exposição a fumaça, fogo e chamas, intenção não determinada - áreas de comércio e de serviços</t>
  </si>
  <si>
    <t>Y266</t>
  </si>
  <si>
    <t>Exposição a fumaça, fogo e chamas, intenção não determinada - áreas industriais e em construção</t>
  </si>
  <si>
    <t>Y267</t>
  </si>
  <si>
    <t>Exposição a fumaça, fogo e chamas, intenção não determinada - fazenda</t>
  </si>
  <si>
    <t>Y268</t>
  </si>
  <si>
    <t>Exposição a fumaça, fogo e chamas, intenção não determinada - outros locais especificados</t>
  </si>
  <si>
    <t>Y269</t>
  </si>
  <si>
    <t>Exposição a fumaça, fogo e chamas, intenção não determinada - local não especificado</t>
  </si>
  <si>
    <t>Y270</t>
  </si>
  <si>
    <t>Exposição a vapor de água, gases ou objetos quentes, intenção não determinada - residência</t>
  </si>
  <si>
    <t>Y271</t>
  </si>
  <si>
    <t>Exposição a vapor de água, gases ou objetos quentes, intenção não determinada - habitação coletiva</t>
  </si>
  <si>
    <t>Y272</t>
  </si>
  <si>
    <t>Exposição a vapor de água, gases ou objetos quentes, intenção não determinada - escolas, outras instituições e áreas de administração pública</t>
  </si>
  <si>
    <t>Y273</t>
  </si>
  <si>
    <t>Exposição a vapor de água, gases ou objetos quentes, intenção não determinada - área para a prática de esportes e atletismo</t>
  </si>
  <si>
    <t>Y274</t>
  </si>
  <si>
    <t>Exposição a vapor de água, gases ou objetos quentes, intenção não determinada - rua e estrada</t>
  </si>
  <si>
    <t>Y275</t>
  </si>
  <si>
    <t>Exposição a vapor de água, gases ou objetos quentes, intenção não determinada - áreas de comércio e de serviços</t>
  </si>
  <si>
    <t>Y276</t>
  </si>
  <si>
    <t>Exposição a vapor de água, gases ou objetos quentes, intenção não determinada - áreas industriais e em construção</t>
  </si>
  <si>
    <t>Y277</t>
  </si>
  <si>
    <t>Exposição a vapor de água, gases ou objetos quentes, intenção não determinada - fazenda</t>
  </si>
  <si>
    <t>Y278</t>
  </si>
  <si>
    <t>Exposição a vapor de água, gases ou objetos quentes, intenção não determinada - outros locais especificados</t>
  </si>
  <si>
    <t>Y279</t>
  </si>
  <si>
    <t>Exposição a vapor de água, gases ou objetos quentes, intenção não determinada - local não especificado</t>
  </si>
  <si>
    <t>Y280</t>
  </si>
  <si>
    <t>Contato com objeto cortante ou penetrante, intenção não determinada - residência</t>
  </si>
  <si>
    <t>Y281</t>
  </si>
  <si>
    <t>Contato com objeto cortante ou penetrante, intenção não determinada - habitação coletiva</t>
  </si>
  <si>
    <t>Y282</t>
  </si>
  <si>
    <t>Contato com objeto cortante ou penetrante, intenção não determinada - escolas, outras instituições e áreas de administração pública</t>
  </si>
  <si>
    <t>Y283</t>
  </si>
  <si>
    <t>Contato com objeto cortante ou penetrante, intenção não determinada - área para a prática de esportes e atletismo</t>
  </si>
  <si>
    <t>Y284</t>
  </si>
  <si>
    <t>Contato com objeto cortante ou penetrante, intenção não determinada - rua e estrada</t>
  </si>
  <si>
    <t>Y285</t>
  </si>
  <si>
    <t>Contato com objeto cortante ou penetrante, intenção não determinada - áreas de comércio e de serviços</t>
  </si>
  <si>
    <t>Y286</t>
  </si>
  <si>
    <t>Contato com objeto cortante ou penetrante, intenção não determinada - áreas industriais e em construção</t>
  </si>
  <si>
    <t>Y287</t>
  </si>
  <si>
    <t>Contato com objeto cortante ou penetrante, intenção não determinada - fazenda</t>
  </si>
  <si>
    <t>Y288</t>
  </si>
  <si>
    <t>Contato com objeto cortante ou penetrante, intenção não determinada - outros locais especificados</t>
  </si>
  <si>
    <t>Y289</t>
  </si>
  <si>
    <t>Contato com objeto cortante ou penetrante, intenção não determinada - local não especificado</t>
  </si>
  <si>
    <t>Y290</t>
  </si>
  <si>
    <t>Contato com objeto contundente, intenção não determinada - residência</t>
  </si>
  <si>
    <t>Y291</t>
  </si>
  <si>
    <t>Contato com objeto contundente, intenção não determinada - habitação coletiva</t>
  </si>
  <si>
    <t>Y292</t>
  </si>
  <si>
    <t>Contato com objeto contundente, intenção não determinada - escolas, outras instituições e áreas de administração pública</t>
  </si>
  <si>
    <t>Y293</t>
  </si>
  <si>
    <t>Contato com objeto contundente, intenção não determinada - área para a prática de esportes e atletismo</t>
  </si>
  <si>
    <t>Y294</t>
  </si>
  <si>
    <t>Contato com objeto contundente, intenção não determinada - rua e estrada</t>
  </si>
  <si>
    <t>Y295</t>
  </si>
  <si>
    <t>Contato com objeto contundente, intenção não determinada - áreas de comércio e de serviços</t>
  </si>
  <si>
    <t>Y296</t>
  </si>
  <si>
    <t>Contato com objeto contundente, intenção não determinada - áreas industriais e em construção</t>
  </si>
  <si>
    <t>Y297</t>
  </si>
  <si>
    <t>Contato com objeto contundente, intenção não determinada - fazenda</t>
  </si>
  <si>
    <t>Y298</t>
  </si>
  <si>
    <t>Contato com objeto contundente, intenção não determinada - outros locais especificados</t>
  </si>
  <si>
    <t>Y299</t>
  </si>
  <si>
    <t>Contato com objeto contundente, intenção não determinada - local não especificado</t>
  </si>
  <si>
    <t>Y300</t>
  </si>
  <si>
    <t>Queda, salto ou empurrado de um lugar elevado, intenção não determinada - residência</t>
  </si>
  <si>
    <t>Y301</t>
  </si>
  <si>
    <t>Queda, salto ou empurrado de um lugar elevado, intenção não determinada - habitação coletiva</t>
  </si>
  <si>
    <t>Y302</t>
  </si>
  <si>
    <t>Queda, salto ou empurrado de um lugar elevado, intenção não determinada - escolas, outras instituições e áreas de administração pública</t>
  </si>
  <si>
    <t>Y303</t>
  </si>
  <si>
    <t>Queda, salto ou empurrado de um lugar elevado, intenção não determinada - área para a prática de esportes e atletismo</t>
  </si>
  <si>
    <t>Y304</t>
  </si>
  <si>
    <t>Queda, salto ou empurrado de um lugar elevado, intenção não determinada - rua e estrada</t>
  </si>
  <si>
    <t>Y305</t>
  </si>
  <si>
    <t>Queda, salto ou empurrado de um lugar elevado, intenção não determinada - áreas de comércio e de serviços</t>
  </si>
  <si>
    <t>Y306</t>
  </si>
  <si>
    <t>Queda, salto ou empurrado de um lugar elevado, intenção não determinada - áreas industriais e em construção</t>
  </si>
  <si>
    <t>Y307</t>
  </si>
  <si>
    <t>Queda, salto ou empurrado de um lugar elevado, intenção não determinada - fazenda</t>
  </si>
  <si>
    <t>Y308</t>
  </si>
  <si>
    <t>Queda, salto ou empurrado de um lugar elevado, intenção não determinada - outros locais especificados</t>
  </si>
  <si>
    <t>Y309</t>
  </si>
  <si>
    <t>Queda, salto ou empurrado de um lugar elevado, intenção não determinada - local não especificado</t>
  </si>
  <si>
    <t>Y310</t>
  </si>
  <si>
    <t>Queda, permanência ou corrida diante de um objeto em movimento, intenção não determinada - residência</t>
  </si>
  <si>
    <t>Y311</t>
  </si>
  <si>
    <t>Queda, permanência ou corrida diante de um objeto em movimento, intenção não determinada - habitação coletiva</t>
  </si>
  <si>
    <t>Y312</t>
  </si>
  <si>
    <t>Queda, permanência ou corrida diante de um objeto em movimento, intenção não determinada - escolas, outras instituições e áreas de administração pública</t>
  </si>
  <si>
    <t>Y313</t>
  </si>
  <si>
    <t>Queda, permanência ou corrida diante de um objeto em movimento, intenção não determinada - área para a prática de esportes e atletismo</t>
  </si>
  <si>
    <t>Y314</t>
  </si>
  <si>
    <t>Queda, permanência ou corrida diante de um objeto em movimento, intenção não determinada - rua e estrada</t>
  </si>
  <si>
    <t>Y315</t>
  </si>
  <si>
    <t>Queda, permanência ou corrida diante de um objeto em movimento, intenção não determinada - áreas de comércio e de serviços</t>
  </si>
  <si>
    <t>Y316</t>
  </si>
  <si>
    <t>Queda, permanência ou corrida diante de um objeto em movimento, intenção não determinada - áreas industriais e em construção</t>
  </si>
  <si>
    <t>Y317</t>
  </si>
  <si>
    <t>Queda, permanência ou corrida diante de um objeto em movimento, intenção não determinada - fazenda</t>
  </si>
  <si>
    <t>Y318</t>
  </si>
  <si>
    <t>Queda, permanência ou corrida diante de um objeto em movimento, intenção não determinada - outros locais especificados</t>
  </si>
  <si>
    <t>Y319</t>
  </si>
  <si>
    <t>Queda, permanência ou corrida diante de um objeto em movimento, intenção não determinada - local não especificado</t>
  </si>
  <si>
    <t>Y320</t>
  </si>
  <si>
    <t>Impacto de um veículo a motor, intenção não determinada - residência</t>
  </si>
  <si>
    <t>Y321</t>
  </si>
  <si>
    <t>Impacto de um veículo a motor, intenção não determinada - habitação coletiva</t>
  </si>
  <si>
    <t>Y322</t>
  </si>
  <si>
    <t>Impacto de um veículo a motor, intenção não determinada - escolas, outras instituições e áreas de administração pública</t>
  </si>
  <si>
    <t>Y323</t>
  </si>
  <si>
    <t>Impacto de um veículo a motor, intenção não determinada - área para a prática de esportes e atletismo</t>
  </si>
  <si>
    <t>Y324</t>
  </si>
  <si>
    <t>Impacto de um veículo a motor, intenção não determinada - rua e estrada</t>
  </si>
  <si>
    <t>Y325</t>
  </si>
  <si>
    <t>Impacto de um veículo a motor, intenção não determinada - áreas de comércio e de serviços</t>
  </si>
  <si>
    <t>Y326</t>
  </si>
  <si>
    <t>Impacto de um veículo a motor, intenção não determinada - áreas industriais e em construção</t>
  </si>
  <si>
    <t>Y327</t>
  </si>
  <si>
    <t>Impacto de um veículo a motor, intenção não determinada - fazenda</t>
  </si>
  <si>
    <t>Y328</t>
  </si>
  <si>
    <t>Impacto de um veículo a motor, intenção não determinada - outros locais especificados</t>
  </si>
  <si>
    <t>Y329</t>
  </si>
  <si>
    <t>Impacto de um veículo a motor, intenção não determinada - local não especificado</t>
  </si>
  <si>
    <t>Y330</t>
  </si>
  <si>
    <t>Outros fatos ou eventos especificados, intenção não determinada - residência</t>
  </si>
  <si>
    <t>Y331</t>
  </si>
  <si>
    <t>Outros fatos ou eventos especificados, intenção não determinada - habitação coletiva</t>
  </si>
  <si>
    <t>Y332</t>
  </si>
  <si>
    <t>Outros fatos ou eventos especificados, intenção não determinada - escolas, outras instituições e áreas de administração pública</t>
  </si>
  <si>
    <t>Y333</t>
  </si>
  <si>
    <t>Outros fatos ou eventos especificados, intenção não determinada - área para a prática de esportes e atletismo</t>
  </si>
  <si>
    <t>Y334</t>
  </si>
  <si>
    <t>Outros fatos ou eventos especificados, intenção não determinada - rua e estrada</t>
  </si>
  <si>
    <t>Y335</t>
  </si>
  <si>
    <t>Outros fatos ou eventos especificados, intenção não determinada - áreas de comércio e de serviços</t>
  </si>
  <si>
    <t>Y336</t>
  </si>
  <si>
    <t>Outros fatos ou eventos especificados, intenção não determinada - áreas industriais e em construção</t>
  </si>
  <si>
    <t>Y337</t>
  </si>
  <si>
    <t>Outros fatos ou eventos especificados, intenção não determinada - fazenda</t>
  </si>
  <si>
    <t>Y338</t>
  </si>
  <si>
    <t>Outros fatos ou eventos especificados, intenção não determinada - outros locais especificados</t>
  </si>
  <si>
    <t>Y339</t>
  </si>
  <si>
    <t>Outros fatos ou eventos especificados, intenção não determinada - local não especificado</t>
  </si>
  <si>
    <t>Y340</t>
  </si>
  <si>
    <t>Fatos ou eventos não especificados e intenção não determinada - residência</t>
  </si>
  <si>
    <t>Y341</t>
  </si>
  <si>
    <t>Fatos ou eventos não especificados e intenção não determinada - habitação coletiva</t>
  </si>
  <si>
    <t>Y342</t>
  </si>
  <si>
    <t>Fatos ou eventos não especificados e intenção não determinada - escolas, outras instituições e áreas de administração pública</t>
  </si>
  <si>
    <t>Y343</t>
  </si>
  <si>
    <t>Fatos ou eventos não especificados e intenção não determinada - área para a prática de esportes e atletismo</t>
  </si>
  <si>
    <t>Y344</t>
  </si>
  <si>
    <t>Fatos ou eventos não especificados e intenção não determinada - rua e estrada</t>
  </si>
  <si>
    <t>Y345</t>
  </si>
  <si>
    <t>Fatos ou eventos não especificados e intenção não determinada - áreas de comércio e de serviços</t>
  </si>
  <si>
    <t>Y346</t>
  </si>
  <si>
    <t>Fatos ou eventos não especificados e intenção não determinada - áreas industriais e em construção</t>
  </si>
  <si>
    <t>Y347</t>
  </si>
  <si>
    <t>Fatos ou eventos não especificados e intenção não determinada - fazenda</t>
  </si>
  <si>
    <t>Y348</t>
  </si>
  <si>
    <t>Fatos ou eventos não especificados e intenção não determinada - outros locais especificados</t>
  </si>
  <si>
    <t>Y349</t>
  </si>
  <si>
    <t>Fatos ou eventos não especificados e intenção não determinada - local não especificado</t>
  </si>
  <si>
    <t>Y350</t>
  </si>
  <si>
    <t>Intervenção legal envolvendo o uso de armas de fogo</t>
  </si>
  <si>
    <t>Y351</t>
  </si>
  <si>
    <t>Intervenção legal envolvendo o uso de explosivos</t>
  </si>
  <si>
    <t>Y352</t>
  </si>
  <si>
    <t>Intervenção legal envolvendo o uso de gás</t>
  </si>
  <si>
    <t>Y353</t>
  </si>
  <si>
    <t>Intervenção legal envolvendo o uso de objetos contundentes</t>
  </si>
  <si>
    <t>Y354</t>
  </si>
  <si>
    <t>Intervenção legal envolvendo o uso de objetos cortantes e penetrantes</t>
  </si>
  <si>
    <t>Y355</t>
  </si>
  <si>
    <t>Execução legal</t>
  </si>
  <si>
    <t>Y356</t>
  </si>
  <si>
    <t>Intervenção legal envolvendo o uso de outros meios especificados</t>
  </si>
  <si>
    <t>Y357</t>
  </si>
  <si>
    <t>Intervenção legal, meio não especificado</t>
  </si>
  <si>
    <t>Y360</t>
  </si>
  <si>
    <t>Operações de guerra envolvendo explosão de armamento naval</t>
  </si>
  <si>
    <t>Y361</t>
  </si>
  <si>
    <t>Operações de guerra envolvendo destruição de aeronave</t>
  </si>
  <si>
    <t>Y362</t>
  </si>
  <si>
    <t>Operações de guerra envolvendo outras explosões ou fragmentos</t>
  </si>
  <si>
    <t>Y363</t>
  </si>
  <si>
    <t>Operações de guerra envolvendo incêndio, fogo e substâncias quentes</t>
  </si>
  <si>
    <t>Y364</t>
  </si>
  <si>
    <t>Operações de guerra envolvendo disparo de armas de fogo e de outras formas convencionais de combate</t>
  </si>
  <si>
    <t>Y365</t>
  </si>
  <si>
    <t>Operações de guerra envolvendo armamento nuclear</t>
  </si>
  <si>
    <t>Y366</t>
  </si>
  <si>
    <t>Operações de guerra envolvendo armas biológicas</t>
  </si>
  <si>
    <t>Y367</t>
  </si>
  <si>
    <t>Operações de guerra envolvendo armas químicas e outros meios de combate não-convencionais</t>
  </si>
  <si>
    <t>Y368</t>
  </si>
  <si>
    <t>Operações de guerra ocorridas após a cessação das hostilidades</t>
  </si>
  <si>
    <t>Y369</t>
  </si>
  <si>
    <t>Operações de guerra não especificadas</t>
  </si>
  <si>
    <t>Y400</t>
  </si>
  <si>
    <t>Efeitos adversos de penicilinas</t>
  </si>
  <si>
    <t>Y401</t>
  </si>
  <si>
    <t>Efeitos adversos de cefalosporinas e outras betalactaminas</t>
  </si>
  <si>
    <t>Y402</t>
  </si>
  <si>
    <t>Efeitos adversos do grupo do cloranfenicol</t>
  </si>
  <si>
    <t>Y403</t>
  </si>
  <si>
    <t>Efeitos adversos de macrolídeos</t>
  </si>
  <si>
    <t>Y404</t>
  </si>
  <si>
    <t>Efeitos adversos de tetraciclinas</t>
  </si>
  <si>
    <t>Y405</t>
  </si>
  <si>
    <t>Efeitos adversos de aminoglicosídeos</t>
  </si>
  <si>
    <t>Y406</t>
  </si>
  <si>
    <t>Efeitos adversos de rifamicinas</t>
  </si>
  <si>
    <t>Y407</t>
  </si>
  <si>
    <t>Efeitos adversos de antibióticos antifúngicos administrados por via sistêmica</t>
  </si>
  <si>
    <t>Y408</t>
  </si>
  <si>
    <t>Efeitos adversos de outros antibióticos administrados por via sistêmica</t>
  </si>
  <si>
    <t>Y409</t>
  </si>
  <si>
    <t>Efeitos adversos de antibiótico sistêmico, não especificado</t>
  </si>
  <si>
    <t>Y410</t>
  </si>
  <si>
    <t>Efeitos adversos de sulfonamidas</t>
  </si>
  <si>
    <t>Y411</t>
  </si>
  <si>
    <t>Efeitos adversos de drogas antimicobacterianas</t>
  </si>
  <si>
    <t>Y412</t>
  </si>
  <si>
    <t>Efeitos adversos de antimaláricos e drogas que atuam sobre outros protozoários parasitas do sangue</t>
  </si>
  <si>
    <t>Y413</t>
  </si>
  <si>
    <t>Efeitos adversos de outras drogas antiprotozoárias</t>
  </si>
  <si>
    <t>Y414</t>
  </si>
  <si>
    <t>Efeitos adversos de anti-helmínticos</t>
  </si>
  <si>
    <t>Y415</t>
  </si>
  <si>
    <t>Efeitos adversos de drogas antivirais</t>
  </si>
  <si>
    <t>Y418</t>
  </si>
  <si>
    <t>Efeitos adversos de outros antiinfecciosos e antiparasitários especificados</t>
  </si>
  <si>
    <t>Y419</t>
  </si>
  <si>
    <t>Efeitos adversos de antiinfecciosos e antiparasitários sistêmicos não especificados</t>
  </si>
  <si>
    <t>Y420</t>
  </si>
  <si>
    <t>Efeitos adversos de glicocorticóides e análogos sintéticos</t>
  </si>
  <si>
    <t>Y421</t>
  </si>
  <si>
    <t>Efeitos adversos de hormônios e substitutos da tireóide</t>
  </si>
  <si>
    <t>Y422</t>
  </si>
  <si>
    <t>Efeitos adversos de drogas antitireoidianas</t>
  </si>
  <si>
    <t>Y423</t>
  </si>
  <si>
    <t>Efeitos adversos de insulina e hipoglicêmicos orais (antidiabéticos)</t>
  </si>
  <si>
    <t>Y424</t>
  </si>
  <si>
    <t>Efeitos adversos de anticoncepcionais [contraceptivos] orais</t>
  </si>
  <si>
    <t>Y425</t>
  </si>
  <si>
    <t>Efeitos adversos de outros estrógenos e progestágenos</t>
  </si>
  <si>
    <t>Y426</t>
  </si>
  <si>
    <t>Efeitos adversos de antigonadotrofinas, antiestrógenos e antiandrógenos, não classificados em outra parte</t>
  </si>
  <si>
    <t>Y427</t>
  </si>
  <si>
    <t>Efeitos adversos de andrógenos e anabolizantes congêneres</t>
  </si>
  <si>
    <t>Y428</t>
  </si>
  <si>
    <t>Efeitos adversos de outros hormônios e os não especificados e seus substitutos sintéticos</t>
  </si>
  <si>
    <t>Y429</t>
  </si>
  <si>
    <t>Efeitos adversos de outros antagonistas hormonais e os não especificados</t>
  </si>
  <si>
    <t>Y430</t>
  </si>
  <si>
    <t>Efeitos adversos de drogas antialérgicas e antieméticas</t>
  </si>
  <si>
    <t>Y431</t>
  </si>
  <si>
    <t>Efeitos adversos de antimetabólicos antineoplásicos</t>
  </si>
  <si>
    <t>Y432</t>
  </si>
  <si>
    <t>Efeitos adversos de produtos naturais antineoplásicos</t>
  </si>
  <si>
    <t>Y433</t>
  </si>
  <si>
    <t>Efeitos adversos de outras drogas antineoplásicas</t>
  </si>
  <si>
    <t>Y434</t>
  </si>
  <si>
    <t>Efeitos adversos de agentes imunossupressores</t>
  </si>
  <si>
    <t>Y435</t>
  </si>
  <si>
    <t>Efeitos adversos de acidificantes e alcalinizantes</t>
  </si>
  <si>
    <t>Y436</t>
  </si>
  <si>
    <t>Efeitos adversos de enzimas, não classificadas em outra parte</t>
  </si>
  <si>
    <t>Y438</t>
  </si>
  <si>
    <t>Efeitos adversos de outras substâncias farmacológicas de ação primariamente sistêmica, não classificadas em outra parte</t>
  </si>
  <si>
    <t>Y439</t>
  </si>
  <si>
    <t>Efeitos adversos de substância farmacológica de ação sistêmica, não especificada</t>
  </si>
  <si>
    <t>Y440</t>
  </si>
  <si>
    <t>Efeitos adversos de preparações a base de ferro e outros preparações prescritas na anemia hipocrômica</t>
  </si>
  <si>
    <t>Y441</t>
  </si>
  <si>
    <t>Efeitos adversos da vitamina B12, ácido fólico e outros preparações prescritas nas anemias megaloblásticas</t>
  </si>
  <si>
    <t>Y442</t>
  </si>
  <si>
    <t>Efeitos adversos de anticoagulantes</t>
  </si>
  <si>
    <t>Y443</t>
  </si>
  <si>
    <t>Efeitos adversos de antagonistas de anticoagulantes, vitamina K e outros coagulantes</t>
  </si>
  <si>
    <t>Y444</t>
  </si>
  <si>
    <t>Efeitos adversos de drogas antitrombóticas [inibidores da agregação de plaquetas]</t>
  </si>
  <si>
    <t>Y445</t>
  </si>
  <si>
    <t>Efeitos adversos de trombolíticos</t>
  </si>
  <si>
    <t>Y446</t>
  </si>
  <si>
    <t>Efeitos adversos do sangue natural e produtos do sangue</t>
  </si>
  <si>
    <t>Y447</t>
  </si>
  <si>
    <t>Efeitos adversos de substitutos do plasma</t>
  </si>
  <si>
    <t>Y449</t>
  </si>
  <si>
    <t>Efeitos adversos de outras substâncias farmacológicas que atuam sobre os constituintes do sangue e as não especificadas</t>
  </si>
  <si>
    <t>Y450</t>
  </si>
  <si>
    <t>Efeitos adversos de opiáceos e analgésicos correlatos</t>
  </si>
  <si>
    <t>Y451</t>
  </si>
  <si>
    <t>Efeitos adversos de salicilatos</t>
  </si>
  <si>
    <t>Y452</t>
  </si>
  <si>
    <t>Efeitos adversos de derivados do ácido propiônico</t>
  </si>
  <si>
    <t>Y453</t>
  </si>
  <si>
    <t>Efeitos adversos de outras drogas antiinflamatórias não-esteróides</t>
  </si>
  <si>
    <t>Y454</t>
  </si>
  <si>
    <t>Efeitos adversos de anti-reumáticos</t>
  </si>
  <si>
    <t>Y455</t>
  </si>
  <si>
    <t>Efeitos adversos de derivados do 4-aminofenol</t>
  </si>
  <si>
    <t>Y458</t>
  </si>
  <si>
    <t>Efeitos adversos de outros analgésicos e antipiréticos</t>
  </si>
  <si>
    <t>Y459</t>
  </si>
  <si>
    <t>Efeitos adversos de substâncias analgésicas e antipiréticas não especificadas</t>
  </si>
  <si>
    <t>Y460</t>
  </si>
  <si>
    <t>Efeitos adversos de succimidas</t>
  </si>
  <si>
    <t>Y461</t>
  </si>
  <si>
    <t>Efeitos adversos de oxazolidínas</t>
  </si>
  <si>
    <t>Y462</t>
  </si>
  <si>
    <t>Efeitos adversos de derivados da hidantoína</t>
  </si>
  <si>
    <t>Y463</t>
  </si>
  <si>
    <t>Efeitos adversos de desoxibarbitúricos</t>
  </si>
  <si>
    <t>Y464</t>
  </si>
  <si>
    <t>Efeitos adversos de iminostilbenos</t>
  </si>
  <si>
    <t>Y465</t>
  </si>
  <si>
    <t>Efeitos adversos do ácido valpróico</t>
  </si>
  <si>
    <t>Y466</t>
  </si>
  <si>
    <t>Efeitos adversos de outros anticonvulsivantes (antiepilépticos) e os não especificados</t>
  </si>
  <si>
    <t>Y467</t>
  </si>
  <si>
    <t>Efeitos adversos de drogas antiparkinsonianas</t>
  </si>
  <si>
    <t>Y468</t>
  </si>
  <si>
    <t>Efeitos adversos de substâncias miorrelaxantes (anti-espásticas)</t>
  </si>
  <si>
    <t>Y470</t>
  </si>
  <si>
    <t>Efeitos adversos de barbitúricos, não classificados em outra parte</t>
  </si>
  <si>
    <t>Y471</t>
  </si>
  <si>
    <t>Efeitos adversos de benzodiazepínicos</t>
  </si>
  <si>
    <t>Y472</t>
  </si>
  <si>
    <t>Efeitos adversos de derivados do cloral</t>
  </si>
  <si>
    <t>Y473</t>
  </si>
  <si>
    <t>Efeitos adversos de paraldeído</t>
  </si>
  <si>
    <t>Y474</t>
  </si>
  <si>
    <t>Efeitos adversos de compostos de bromo</t>
  </si>
  <si>
    <t>Y475</t>
  </si>
  <si>
    <t>Efeitos adversos de sedativos e hipnóticos em associações não classificados em outra parte</t>
  </si>
  <si>
    <t>Y478</t>
  </si>
  <si>
    <t>Efeitos adversos de outros sedativos, hipnóticos e tranquilizantes [ansiolíticos]</t>
  </si>
  <si>
    <t>Y479</t>
  </si>
  <si>
    <t>Efeitos adversos de sedativos, hipnóticos e tranquilizantes [ansiolíticos], não especificados</t>
  </si>
  <si>
    <t>Y480</t>
  </si>
  <si>
    <t>Efeitos adversos de anestésicos por inalação</t>
  </si>
  <si>
    <t>Y481</t>
  </si>
  <si>
    <t>Efeitos adversos de anestésicos por via parenteral</t>
  </si>
  <si>
    <t>Y482</t>
  </si>
  <si>
    <t>Efeitos adversos de outros anestésicos gerais e os não especificados</t>
  </si>
  <si>
    <t>Y483</t>
  </si>
  <si>
    <t>Efeitos adversos de anestésicos locais</t>
  </si>
  <si>
    <t>Y484</t>
  </si>
  <si>
    <t>Efeitos adversos de anestésico, não especificado</t>
  </si>
  <si>
    <t>Y485</t>
  </si>
  <si>
    <t>Efeitos adversos de gases terapêuticos</t>
  </si>
  <si>
    <t>Y490</t>
  </si>
  <si>
    <t>Efeitos adversos de antidepressivos triciclos e tetracíclicos</t>
  </si>
  <si>
    <t>Y491</t>
  </si>
  <si>
    <t>Efeitos adversos de antidepressivos inibidores da mono-amino-oxidase</t>
  </si>
  <si>
    <t>Y492</t>
  </si>
  <si>
    <t>Efeitos adversos de outros antidepressivos e os não especificados</t>
  </si>
  <si>
    <t>Y493</t>
  </si>
  <si>
    <t>Efeitos adversos de antipsicóticos e neurolépticos fenotiazínicos</t>
  </si>
  <si>
    <t>Y494</t>
  </si>
  <si>
    <t>Efeitos adversos de neurolépticos a base da butirofenona e do tioxanteno</t>
  </si>
  <si>
    <t>Y495</t>
  </si>
  <si>
    <t>Efeitos adversos de outros antipsicóticos e neurolépticos</t>
  </si>
  <si>
    <t>Y496</t>
  </si>
  <si>
    <t>Efeitos adversos de psicodislépticos [alucinógenos]</t>
  </si>
  <si>
    <t>Y497</t>
  </si>
  <si>
    <t>Efeitos adversos de psicoestimulantes que podem provocar dependência</t>
  </si>
  <si>
    <t>Y498</t>
  </si>
  <si>
    <t>Efeitos adversos de outras substâncias psicotrópicas, não classificados em outra parte</t>
  </si>
  <si>
    <t>Y499</t>
  </si>
  <si>
    <t>Efeitos adversos de substância psicotrópica, não especificada</t>
  </si>
  <si>
    <t>Y500</t>
  </si>
  <si>
    <t>Efeitos adversos de analépticos</t>
  </si>
  <si>
    <t>Y501</t>
  </si>
  <si>
    <t>Efeitos adversos de antagonistas de receptores dos opiáceos</t>
  </si>
  <si>
    <t>Y502</t>
  </si>
  <si>
    <t>Efeitos adversos de metilxantinas, não classificadas em outra parte</t>
  </si>
  <si>
    <t>Y508</t>
  </si>
  <si>
    <t>Efeitos adversos de outros estimulantes do sistema nervoso central</t>
  </si>
  <si>
    <t>Y509</t>
  </si>
  <si>
    <t>Efeitos adversos de estimulante do sistema nervoso central, não especificado</t>
  </si>
  <si>
    <t>Y510</t>
  </si>
  <si>
    <t>Efeitos adversos de agentes anticolinesterásicos</t>
  </si>
  <si>
    <t>Y511</t>
  </si>
  <si>
    <t>Efeitos adversos de outros parasimpaticomiméticos [colinérgicos]</t>
  </si>
  <si>
    <t>Y512</t>
  </si>
  <si>
    <t>Efeitos adversos de ganglioplégicos, não classificados em outra parte</t>
  </si>
  <si>
    <t>Y513</t>
  </si>
  <si>
    <t>Efeitos adversos de outros parassimpaticolíticos [anticolinérgicos e antimuscarínicos] e espasmolíticos, não classificados em outra parte</t>
  </si>
  <si>
    <t>Y514</t>
  </si>
  <si>
    <t>Efeitos adversos de agonistas predominantemente alfa-adrenorreceptores, não classificados em outra parte</t>
  </si>
  <si>
    <t>Y515</t>
  </si>
  <si>
    <t>Efeitos adversos de agonistas predominantemente beta-adrenorreceptores, não classificados em outra parte</t>
  </si>
  <si>
    <t>Y516</t>
  </si>
  <si>
    <t>Efeitos adversos de antagonistas alfa-adrenorreceptores, não classificados em outra parte</t>
  </si>
  <si>
    <t>Y517</t>
  </si>
  <si>
    <t>Efeitos adversos de antagonistas beta-adrenorreceptores, não classificados em outra parte</t>
  </si>
  <si>
    <t>Y518</t>
  </si>
  <si>
    <t>Efeitos adversos de bloqueadores nervosos de ação central e adrenérgicos, não classificados em outra parte</t>
  </si>
  <si>
    <t>Y519</t>
  </si>
  <si>
    <t>Efeitos adversos de outras drogas que atuam primariamente sobre o sistema nervoso autônomo e as não especificadas</t>
  </si>
  <si>
    <t>Y520</t>
  </si>
  <si>
    <t>Efeitos adversos de glicosídeos estimulantes do coração e substâncias de ação semelhante</t>
  </si>
  <si>
    <t>Y521</t>
  </si>
  <si>
    <t>Efeitos adversos de antagonistas do cálcio [inibidores do cálcio]</t>
  </si>
  <si>
    <t>Y522</t>
  </si>
  <si>
    <t>Efeitos adversos de outras drogas antidisrrítmicas, não classificadas em outra parte</t>
  </si>
  <si>
    <t>Y523</t>
  </si>
  <si>
    <t>Efeitos adversos de vasodilatadores coronarianos, não classificados em outra parte</t>
  </si>
  <si>
    <t>Y524</t>
  </si>
  <si>
    <t>Efeitos adversos de inibidores da enzima de conversão da angiotensina</t>
  </si>
  <si>
    <t>Y525</t>
  </si>
  <si>
    <t>Efeitos adversos de outras drogas anti-hipertensivas, não classificadas em outra parte</t>
  </si>
  <si>
    <t>Y526</t>
  </si>
  <si>
    <t>Efeitos adversos de drogas anti-hiperlipidêmicas e antiarterioscleróticas</t>
  </si>
  <si>
    <t>Y527</t>
  </si>
  <si>
    <t>Efeitos adversos de vasodilatadores periféricos</t>
  </si>
  <si>
    <t>Y528</t>
  </si>
  <si>
    <t>Efeitos adversos de drogas antivaricosas, incluindo os agentes esclerosantes</t>
  </si>
  <si>
    <t>Y529</t>
  </si>
  <si>
    <t>Efeitos adversos de outras drogas que atuam primariamente sobre o aparelho cardiovascular e as não especificadas</t>
  </si>
  <si>
    <t>Y530</t>
  </si>
  <si>
    <t>Efeitos adversos de antagonistas dos receptores H2 da histamina</t>
  </si>
  <si>
    <t>Y531</t>
  </si>
  <si>
    <t>Efeitos adversos de outros medicamentos antiácidos e anti-secreção gástrica</t>
  </si>
  <si>
    <t>Y532</t>
  </si>
  <si>
    <t>Efeitos adversos de laxativos estimulantes</t>
  </si>
  <si>
    <t>Y533</t>
  </si>
  <si>
    <t>Efeitos adversos de laxativos salinos e osmóticos</t>
  </si>
  <si>
    <t>Y534</t>
  </si>
  <si>
    <t>Efeitos adversos de outros laxativos</t>
  </si>
  <si>
    <t>Y535</t>
  </si>
  <si>
    <t>Efeitos adversos de medicamentos que facilitam a digestão</t>
  </si>
  <si>
    <t>Y536</t>
  </si>
  <si>
    <t>Efeitos adversos de antidiarréicos</t>
  </si>
  <si>
    <t>Y537</t>
  </si>
  <si>
    <t>Efeitos adversos de eméticos</t>
  </si>
  <si>
    <t>Y538</t>
  </si>
  <si>
    <t>Efeitos adversos de outras substâncias que atuam primariamente sobre o aparelho gastrointestinal</t>
  </si>
  <si>
    <t>Y539</t>
  </si>
  <si>
    <t>Efeitos adversos de substâncias que atuam primariamente sobre o aparelho gastrointestinal, não especificadas</t>
  </si>
  <si>
    <t>Y540</t>
  </si>
  <si>
    <t>Efeitos adversos de mineralocorticóides</t>
  </si>
  <si>
    <t>Y541</t>
  </si>
  <si>
    <t>Efeitos adversos de antagonistas dos mineralocorticóides [antagonistas da aldosterona]</t>
  </si>
  <si>
    <t>Y542</t>
  </si>
  <si>
    <t>Efeitos adversos de inibidores da anidrase carbônica</t>
  </si>
  <si>
    <t>Y543</t>
  </si>
  <si>
    <t>Efeitos adversos de derivados da benzotiadiazína</t>
  </si>
  <si>
    <t>Y544</t>
  </si>
  <si>
    <t>Efeitos adversos de diuréticos de alça</t>
  </si>
  <si>
    <t>Y545</t>
  </si>
  <si>
    <t>Efeitos adversos de outros diuréticos</t>
  </si>
  <si>
    <t>Y546</t>
  </si>
  <si>
    <t>Efeitos adversos de agentes que atuam sobre o equilíbrio eletrolítico, calórico e hídrico</t>
  </si>
  <si>
    <t>Y547</t>
  </si>
  <si>
    <t>Efeitos adversos de medicamentos que atuam sobre o metabolismo de cálcio</t>
  </si>
  <si>
    <t>Y548</t>
  </si>
  <si>
    <t>Efeitos adversos de drogas que atuam sobre o metabolismo de ácido úrico</t>
  </si>
  <si>
    <t>Y549</t>
  </si>
  <si>
    <t>Efeitos adversos de sais minerais não classificados em outra parte</t>
  </si>
  <si>
    <t>Y550</t>
  </si>
  <si>
    <t>Efeitos adversos de ocitócicos</t>
  </si>
  <si>
    <t>Y551</t>
  </si>
  <si>
    <t>Efeitos adversos de relaxantes da musculatura esquelética [bloqueadores neuromusculares] [curarizantes]</t>
  </si>
  <si>
    <t>Y552</t>
  </si>
  <si>
    <t>Efeitos adversos de outras substâncias que atuam primariamente sobre os músculos e as não especificadas</t>
  </si>
  <si>
    <t>Y553</t>
  </si>
  <si>
    <t>Efeitos adversos de antitússicos</t>
  </si>
  <si>
    <t>Y554</t>
  </si>
  <si>
    <t>Efeitos adversos de expectorantes</t>
  </si>
  <si>
    <t>Y555</t>
  </si>
  <si>
    <t>Efeitos adversos de drogas anti-resfriado comum</t>
  </si>
  <si>
    <t>Y556</t>
  </si>
  <si>
    <t>Efeitos adversos de antiasmáticos, não classificados em outra parte</t>
  </si>
  <si>
    <t>Y559</t>
  </si>
  <si>
    <t>Efeitos adversos de outras drogas que atuam sobre o aparelho respiratório e as não especificadas</t>
  </si>
  <si>
    <t>Y560</t>
  </si>
  <si>
    <t>Efeitos adversos de drogas antifúngicas, antiinfecciosas e antiinflamatórias de uso local, não classificadas em outra parte</t>
  </si>
  <si>
    <t>Y561</t>
  </si>
  <si>
    <t>Efeitos adversos de antipruriginosos</t>
  </si>
  <si>
    <t>Y562</t>
  </si>
  <si>
    <t>Efeitos adversos de adstringentes e detergentes locais</t>
  </si>
  <si>
    <t>Y563</t>
  </si>
  <si>
    <t>Efeitos adversos de emolientes, suavizantes e protetores da pele</t>
  </si>
  <si>
    <t>Y564</t>
  </si>
  <si>
    <t>Efeitos adversos de ceratolíticos, ceratoplásticos e outros medicamentos e preparações capilares</t>
  </si>
  <si>
    <t>Y565</t>
  </si>
  <si>
    <t>Efeitos adversos de medicamentos e preparações de uso oftalmológico</t>
  </si>
  <si>
    <t>Y566</t>
  </si>
  <si>
    <t>Efeitos adversos de medicamentos e preparações usados em otorrinolaringologia</t>
  </si>
  <si>
    <t>Y567</t>
  </si>
  <si>
    <t>Efeitos adversos de drogas de uso dentário aplicadas topicamente</t>
  </si>
  <si>
    <t>Y568</t>
  </si>
  <si>
    <t>Efeitos adversos de outras substâncias de uso tópico</t>
  </si>
  <si>
    <t>Y569</t>
  </si>
  <si>
    <t>Efeitos adversos de substância não especificada de uso tópico</t>
  </si>
  <si>
    <t>Y570</t>
  </si>
  <si>
    <t>Efeitos adversos de depressores do apetite [anoréxicos]</t>
  </si>
  <si>
    <t>Y571</t>
  </si>
  <si>
    <t>Efeitos adversos de lipotrópicos</t>
  </si>
  <si>
    <t>Y572</t>
  </si>
  <si>
    <t>Efeitos adversos de antídotos e agentes quelantes, não classificados em outra parte</t>
  </si>
  <si>
    <t>Y573</t>
  </si>
  <si>
    <t>Efeitos adversos de substâncias para restringir a ingestão de álcool</t>
  </si>
  <si>
    <t>Y574</t>
  </si>
  <si>
    <t>Efeitos adversos de excipientes farmacêuticos</t>
  </si>
  <si>
    <t>Y575</t>
  </si>
  <si>
    <t>Efeitos adversos de substâncias utilizadas como contraste em radiologia</t>
  </si>
  <si>
    <t>Y576</t>
  </si>
  <si>
    <t>Efeitos adversos de outras substâncias para fins diagnósticos</t>
  </si>
  <si>
    <t>Y577</t>
  </si>
  <si>
    <t>Efeitos adversos de vitaminas, não classificadas em outra parte</t>
  </si>
  <si>
    <t>Y578</t>
  </si>
  <si>
    <t>Efeitos adversos de outras drogas e medicamentos</t>
  </si>
  <si>
    <t>Y579</t>
  </si>
  <si>
    <t>Efeitos adversos de droga e medicamento não especificado</t>
  </si>
  <si>
    <t>Y580</t>
  </si>
  <si>
    <t>Efeitos adversos da vacina BCG</t>
  </si>
  <si>
    <t>Y581</t>
  </si>
  <si>
    <t>Efeitos adversos de vacinas antitifoídica e antiparafoídica</t>
  </si>
  <si>
    <t>Y582</t>
  </si>
  <si>
    <t>Efeitos adversos da vacina anticolérica</t>
  </si>
  <si>
    <t>Y583</t>
  </si>
  <si>
    <t>Efeitos adversos da vacina antipeste</t>
  </si>
  <si>
    <t>Y584</t>
  </si>
  <si>
    <t>Efeitos adversos da vacina antitetânica</t>
  </si>
  <si>
    <t>Y585</t>
  </si>
  <si>
    <t>Efeitos adversos da vacina antidiftérica</t>
  </si>
  <si>
    <t>Y586</t>
  </si>
  <si>
    <t>Efeitos adversos da vacina antipertussis, incluindo as combinações em que um dos componentes é a antipertussis</t>
  </si>
  <si>
    <t>Y588</t>
  </si>
  <si>
    <t>Efeitos adversos de vacinas bacterianas mistas, exceto as combinações em que um dos componentes é a antipertussis</t>
  </si>
  <si>
    <t>Y589</t>
  </si>
  <si>
    <t>Efeitos adversos de outras vacinas bacterianas e as não especificadas</t>
  </si>
  <si>
    <t>Y590</t>
  </si>
  <si>
    <t>Efeitos adversos de vacinas antivirais</t>
  </si>
  <si>
    <t>Y591</t>
  </si>
  <si>
    <t>Efeitos adversos de vacinas anti-rickettsias</t>
  </si>
  <si>
    <t>Y592</t>
  </si>
  <si>
    <t>Efeitos adversos de vacinas antiprotozoários</t>
  </si>
  <si>
    <t>Y593</t>
  </si>
  <si>
    <t>Efeitos adversos da imunoglobulina</t>
  </si>
  <si>
    <t>Y598</t>
  </si>
  <si>
    <t>Efeitos adversos de outras vacinas e substâncias biológicas especificadas</t>
  </si>
  <si>
    <t>Y599</t>
  </si>
  <si>
    <t>Efeitos adversos de vacina ou substância biológica, não especificada</t>
  </si>
  <si>
    <t>Y600</t>
  </si>
  <si>
    <t>Corte, punção, perfuração ou hemorragia acidentais durante intervenção cirúrgica</t>
  </si>
  <si>
    <t>Y601</t>
  </si>
  <si>
    <t>Corte, punção, perfuração ou hemorragia acidentais durante infusão ou transfusão</t>
  </si>
  <si>
    <t>Y602</t>
  </si>
  <si>
    <t>Corte, punção, perfuração ou hemorragia acidentais durante hemodiálise ou outras perfusões</t>
  </si>
  <si>
    <t>Y603</t>
  </si>
  <si>
    <t>Corte, punção, perfuração ou hemorragia acidentais durante injeção ou vacinação (imunização)</t>
  </si>
  <si>
    <t>Y604</t>
  </si>
  <si>
    <t>Corte, punção, perfuração ou hemorragia acidentais durante exame endoscópico</t>
  </si>
  <si>
    <t>Y605</t>
  </si>
  <si>
    <t>Corte, punção, perfuração ou hemorragia acidentais durante cateterismo cardíaco</t>
  </si>
  <si>
    <t>Y606</t>
  </si>
  <si>
    <t>Corte, punção, perfuração ou hemorragia acidentais durante aspiração, punção ou outro tipo de cateterização</t>
  </si>
  <si>
    <t>Y607</t>
  </si>
  <si>
    <t>Corte, punção, perfuração ou hemorragia acidentais durante a administração de enema</t>
  </si>
  <si>
    <t>Y608</t>
  </si>
  <si>
    <t>Corte, punção, perfuração ou hemorragia acidentais durante a prestação de outros cuidados cirúrgicos e médicos</t>
  </si>
  <si>
    <t>Y609</t>
  </si>
  <si>
    <t>Corte, punção, perfuração ou hemorragia acidentais durante a prestação de cuidado cirúrgico e médico, não especificados</t>
  </si>
  <si>
    <t>Y610</t>
  </si>
  <si>
    <t>Objeto estranho deixado acidentalmente no corpo durante intervenção cirúrgica</t>
  </si>
  <si>
    <t>Y611</t>
  </si>
  <si>
    <t>Objeto estranho deixado acidentalmente no corpo durante infusão ou transfusão</t>
  </si>
  <si>
    <t>Y612</t>
  </si>
  <si>
    <t>Objeto estranho deixado acidentalmente no corpo durante hemodiálise ou outras perfusões</t>
  </si>
  <si>
    <t>Y613</t>
  </si>
  <si>
    <t>Objeto estranho deixado acidentalmente no corpo durante injeção ou vacinação (imunização)</t>
  </si>
  <si>
    <t>Y614</t>
  </si>
  <si>
    <t>Objeto estranho deixado acidentalmente no corpo durante exame endoscópico</t>
  </si>
  <si>
    <t>Y615</t>
  </si>
  <si>
    <t>Objeto estranho deixado acidentalmente no corpo durante cateterismo cardíaco</t>
  </si>
  <si>
    <t>Y616</t>
  </si>
  <si>
    <t>Objeto estranho deixado acidentalmente no corpo durante aspiração, punção ou outro tipo de cateterização</t>
  </si>
  <si>
    <t>Y617</t>
  </si>
  <si>
    <t>Objeto estranho deixado acidentalmente no corpo durante a extração de um cateter ou de compressas</t>
  </si>
  <si>
    <t>Y618</t>
  </si>
  <si>
    <t>Objeto estranho deixado acidentalmente no corpo durante a prestação de outro cuidado cirúrgico e médico</t>
  </si>
  <si>
    <t>Y619</t>
  </si>
  <si>
    <t>Objeto estranho deixado acidentalmente no corpo durante a prestação de cuidado cirúrgico e médico não especificados</t>
  </si>
  <si>
    <t>Y620</t>
  </si>
  <si>
    <t>Assepsia insuficiente durante intervenção cirúrgica</t>
  </si>
  <si>
    <t>Y621</t>
  </si>
  <si>
    <t>Assepsia insuficiente durante infusão ou transfusão</t>
  </si>
  <si>
    <t>Y622</t>
  </si>
  <si>
    <t>Assepsia insuficiente durante hemodiálise ou outras perfusões</t>
  </si>
  <si>
    <t>Y623</t>
  </si>
  <si>
    <t>Assepsia insuficiente durante injeção ou vacinação (imunização)</t>
  </si>
  <si>
    <t>Y624</t>
  </si>
  <si>
    <t>Assepsia insuficiente durante exame endoscópico</t>
  </si>
  <si>
    <t>Y625</t>
  </si>
  <si>
    <t>Assepsia insuficiente durante cateterismo cardíaco</t>
  </si>
  <si>
    <t>Y626</t>
  </si>
  <si>
    <t>Assepsia insuficiente durante aspiração, punção ou outro tipo de cateterização</t>
  </si>
  <si>
    <t>Y628</t>
  </si>
  <si>
    <t>Assepsia insuficiente durante a prestação de outro cuidado cirúrgico e médico</t>
  </si>
  <si>
    <t>Y629</t>
  </si>
  <si>
    <t>Assepsia insuficiente durante a prestação de cuidado cirúrgico e médico não especificados</t>
  </si>
  <si>
    <t>Y631</t>
  </si>
  <si>
    <t>Diluição incorreta de líquido usado durante a infusão</t>
  </si>
  <si>
    <t>Y632</t>
  </si>
  <si>
    <t>Superdosagem de radiação administrada durante a terapia</t>
  </si>
  <si>
    <t>Y633</t>
  </si>
  <si>
    <t>Exposição inadvertida de paciente a radiação durante a prestação de cuidado médico</t>
  </si>
  <si>
    <t>Y634</t>
  </si>
  <si>
    <t>Erro de dosagem na terapia por eletrochoque ou choque insulínico</t>
  </si>
  <si>
    <t>Y635</t>
  </si>
  <si>
    <t>Temperatura inadequada durante aplicação local ou curativo</t>
  </si>
  <si>
    <t>Y636</t>
  </si>
  <si>
    <t>Não administração de droga, medicamento ou substância biológica necessária</t>
  </si>
  <si>
    <t>Y638</t>
  </si>
  <si>
    <t>Erros de dosagem durante a prestação de outro cuidado médico e cirúrgico</t>
  </si>
  <si>
    <t>Y639</t>
  </si>
  <si>
    <t>Erros de dosagem durante a prestação de cuidados médico e cirúrgico, não especificados</t>
  </si>
  <si>
    <t>Y640</t>
  </si>
  <si>
    <t>Transfusão ou infusão de medicamento ou substância biológica contaminados</t>
  </si>
  <si>
    <t>Y641</t>
  </si>
  <si>
    <t>Injeção ou vacinação com medicamento ou substância biológica contaminados</t>
  </si>
  <si>
    <t>Y649</t>
  </si>
  <si>
    <t>Medicamento e substância biológica contaminados, administrada por meios não especificados</t>
  </si>
  <si>
    <t>Y650</t>
  </si>
  <si>
    <t>Uso de sangue incompatível em transfusão</t>
  </si>
  <si>
    <t>Y651</t>
  </si>
  <si>
    <t>Uso de líquido errado em infusão</t>
  </si>
  <si>
    <t>Y652</t>
  </si>
  <si>
    <t>Falha de sutura ou de ligadura durante intervenção cirúrgica</t>
  </si>
  <si>
    <t>Y653</t>
  </si>
  <si>
    <t>Cânula endotraqueal mal posicionada durante procedimento anestésico</t>
  </si>
  <si>
    <t>Y654</t>
  </si>
  <si>
    <t>Falha na introdução ou na remoção de outras cânulas ou instrumentos</t>
  </si>
  <si>
    <t>Y655</t>
  </si>
  <si>
    <t>Realização de uma operação inapropriada</t>
  </si>
  <si>
    <t>Y658</t>
  </si>
  <si>
    <t>Outros acidentes especificados durante a prestação de cuidado médico e cirúrgico</t>
  </si>
  <si>
    <t>Y66</t>
  </si>
  <si>
    <t>Não administração de cuidado médico e cirúrgico</t>
  </si>
  <si>
    <t>Y700</t>
  </si>
  <si>
    <t>Dispositivos (aparelhos) de anestesiologia, associados a incidentes adversos - dispositivos (aparelhos) para fins diagnósticos ou de monitorização</t>
  </si>
  <si>
    <t>Y701</t>
  </si>
  <si>
    <t>Dispositivos (aparelhos) de anestesiologia, associados a incidentes adversos - dispositivos (aparelhos) para fins terapêuticos (não-cirúrgicos) e aparelhagem de reabilitação</t>
  </si>
  <si>
    <t>Y702</t>
  </si>
  <si>
    <t>Dispositivos (aparelhos) de anestesiologia, associados a incidentes adversos - próteses e outros implantes, incluindo materiais e acessórios</t>
  </si>
  <si>
    <t>Y703</t>
  </si>
  <si>
    <t>Dispositivos (aparelhos) de anestesiologia, associados a incidentes adversos - instrumentos, materiais e aparelhos cirúrgicos (incluindo suturas)</t>
  </si>
  <si>
    <t>Y708</t>
  </si>
  <si>
    <t>Dispositivos (aparelhos) de anestesiologia, associados a incidentes adversos - dispositivos (aparelhos) diversos, inclusive combinações, não classificada em outra parte</t>
  </si>
  <si>
    <t>Y710</t>
  </si>
  <si>
    <t>Dispositivos (aparelhos) cardiovasculares, associados a incidentes adversos - dispositivos (aparelhos) para fins diagnósticos ou de monitorização</t>
  </si>
  <si>
    <t>Y711</t>
  </si>
  <si>
    <t>Dispositivos (aparelhos) cardiovasculares, associados a incidentes adversos - dispositivos (aparelhos) para fins terapêuticos (não-cirúrgicos) e aparelhagem de reabilitação</t>
  </si>
  <si>
    <t>Y712</t>
  </si>
  <si>
    <t>Dispositivos (aparelhos) cardiovasculares, associados a incidentes adversos - próteses e outros implantes, incluindo materiais e acessórios</t>
  </si>
  <si>
    <t>Y713</t>
  </si>
  <si>
    <t>Dispositivos (aparelhos) cardiovasculares, associados a incidentes adversos - instrumentos, materiais e aparelhos cirúrgicos (incluindo suturas)</t>
  </si>
  <si>
    <t>Y718</t>
  </si>
  <si>
    <t>Dispositivos (aparelhos) cardiovasculares, associados a incidentes adversos - dispositivos (aparelhos) diversos, inclusive combinações, não classificada em outra parte</t>
  </si>
  <si>
    <t>Y720</t>
  </si>
  <si>
    <t>Dispositivos (aparelhos) utilizados em otorrinolaringologia, associados a incidentes adversos - dispositivos (aparelhos) para fins diagnósticos ou de monitorização</t>
  </si>
  <si>
    <t>Y721</t>
  </si>
  <si>
    <t>Dispositivos (aparelhos) utilizados em otorrinolaringologia, associados a incidentes adversos - dispositivos (aparelhos) para fins terapêuticos (não-cirúrgicos) e aparelhagem de reabilitação</t>
  </si>
  <si>
    <t>Y722</t>
  </si>
  <si>
    <t>Dispositivos (aparelhos) utilizados em otorrinolaringologia, associados a incidentes adversos - próteses e outros implantes, incluindo materiais e acessórios</t>
  </si>
  <si>
    <t>Y723</t>
  </si>
  <si>
    <t>Dispositivos (aparelhos) utilizados em otorrinolaringologia, associados a incidentes adversos - instrumentos, materiais e aparelhos cirúrgicos (incluindo suturas)</t>
  </si>
  <si>
    <t>Y728</t>
  </si>
  <si>
    <t>Dispositivos (aparelhos) utilizados em otorrinolaringologia, associados a incidentes adversos - dispositivos (aparelhos) diversos, inclusive combinações, não classificada em outra parte</t>
  </si>
  <si>
    <t>Y730</t>
  </si>
  <si>
    <t>Dispositivos (aparelhos) usados em gastroenterologia e em urologia, associados a incidentes adversos - dispositivos (aparelhos) para fins diagnósticos ou de monitorização</t>
  </si>
  <si>
    <t>Y731</t>
  </si>
  <si>
    <t>Dispositivos (aparelhos) usados em gastroenterologia e em urologia, associados a incidentes adversos - dispositivos (aparelhos) para fins terapêuticos (não-cirúrgicos) e aparelhagem de reabilitação</t>
  </si>
  <si>
    <t>Y732</t>
  </si>
  <si>
    <t>Dispositivos (aparelhos) usados em gastroenterologia e em urologia, associados a incidentes adversos - próteses e outros implantes, incluindo materiais e acessórios</t>
  </si>
  <si>
    <t>Y733</t>
  </si>
  <si>
    <t>Dispositivos (aparelhos) usados em gastroenterologia e em urologia, associados a incidentes adversos - instrumentos, materiais e aparelhos cirúrgicos (incluindo suturas)</t>
  </si>
  <si>
    <t>Y738</t>
  </si>
  <si>
    <t>Dispositivos (aparelhos) usados em gastroenterologia e em urologia, associados a incidentes adversos - dispositivos (aparelhos) diversos, inclusive combinações, não classificada em outra parte</t>
  </si>
  <si>
    <t>Y740</t>
  </si>
  <si>
    <t>Dispositivos (aparelhos) gerais de uso hospitalar ou pessoal, associados a incidentes adversos - dispositivos (aparelhos) para fins diagnósticos ou de monitorização</t>
  </si>
  <si>
    <t>Y741</t>
  </si>
  <si>
    <t>Dispositivos (aparelhos) gerais de uso hospitalar ou pessoal, associados a incidentes adversos - dispositivos (aparelhos) para fins terapêuticos (não-cirúrgicos) e aparelhagem de reabilitação</t>
  </si>
  <si>
    <t>Y742</t>
  </si>
  <si>
    <t>Dispositivos (aparelhos) gerais de uso hospitalar ou pessoal, associados a incidentes adversos - próteses e outros implantes, incluindo materiais e acessórios</t>
  </si>
  <si>
    <t>Y743</t>
  </si>
  <si>
    <t>Dispositivos (aparelhos) gerais de uso hospitalar ou pessoal, associados a incidentes adversos - instrumentos, materiais e aparelhos cirúrgicos (incluindo suturas)</t>
  </si>
  <si>
    <t>Y748</t>
  </si>
  <si>
    <t>Dispositivos (aparelhos) gerais de uso hospitalar ou pessoal, associados a incidentes adversos - dispositivos (aparelhos) diversos, inclusive combinações, não classificada em outra parte</t>
  </si>
  <si>
    <t>Y750</t>
  </si>
  <si>
    <t>Dispositivos (aparelhos) utilizados em neurologia, associados a incidentes adversos - dispositivos (aparelhos) para fins diagnósticos ou de monitorização</t>
  </si>
  <si>
    <t>Y751</t>
  </si>
  <si>
    <t>Dispositivos (aparelhos) utilizados em neurologia, associados a incidentes adversos - dispositivos (aparelhos) para fins terapêuticos (não-cirúrgicos) e aparelhagem de reabilitação</t>
  </si>
  <si>
    <t>Y752</t>
  </si>
  <si>
    <t>Dispositivos (aparelhos) utilizados em neurologia, associados a incidentes adversos - próteses e outros implantes, incluindo materiais e acessórios</t>
  </si>
  <si>
    <t>Y753</t>
  </si>
  <si>
    <t>Dispositivos (aparelhos) utilizados em neurologia, associados a incidentes adversos - instrumentos, materiais e aparelhos cirúrgicos (incluindo suturas)</t>
  </si>
  <si>
    <t>Y758</t>
  </si>
  <si>
    <t>Dispositivos (aparelhos) utilizados em neurologia, associados a incidentes adversos - dispositivos (aparelhos) diversos, inclusive combinações, não classificada em outra parte</t>
  </si>
  <si>
    <t>Y760</t>
  </si>
  <si>
    <t>Dispositivos (aparelhos) utilizados em obstetrícia e em ginecologia, associados a incidentes adversos - dispositivos (aparelhos) para fins diagnósticos ou de monitorização</t>
  </si>
  <si>
    <t>Y761</t>
  </si>
  <si>
    <t>Dispositivos (aparelhos) utilizados em obstetrícia e em ginecologia, associados a incidentes adversos - dispositivos (aparelhos) para fins terapêuticos (não-cirúrgicos) e aparelhagem de reabilitação</t>
  </si>
  <si>
    <t>Y762</t>
  </si>
  <si>
    <t>Dispositivos (aparelhos) utilizados em obstetrícia e em ginecologia, associados a incidentes adversos - próteses e outros implantes, incluindo materiais e acessórios</t>
  </si>
  <si>
    <t>Y763</t>
  </si>
  <si>
    <t>Dispositivos (aparelhos) utilizados em obstetrícia e em ginecologia, associados a incidentes adversos - instrumentos, materiais e aparelhos cirúrgicos (incluindo suturas)</t>
  </si>
  <si>
    <t>Y768</t>
  </si>
  <si>
    <t>Dispositivos (aparelhos) utilizados em obstetrícia e em ginecologia, associados a incidentes adversos - dispositivos (aparelhos) diversos, inclusive combinações, não classificada em outra parte</t>
  </si>
  <si>
    <t>Y770</t>
  </si>
  <si>
    <t>Dispositivos (aparelhos) utilizados em oftalmologia, associados a incidentes adversos - dispositivos (aparelhos) para fins diagnósticos ou de monitorização</t>
  </si>
  <si>
    <t>Y771</t>
  </si>
  <si>
    <t>Dispositivos (aparelhos) utilizados em oftalmologia, associados a incidentes adversos - dispositivos (aparelhos) para fins terapêuticos (não-cirúrgicos) e aparelhagem de reabilitação</t>
  </si>
  <si>
    <t>Y772</t>
  </si>
  <si>
    <t>Dispositivos (aparelhos) utilizados em oftalmologia, associados a incidentes adversos - próteses e outros implantes, incluindo materiais e acessórios</t>
  </si>
  <si>
    <t>Y773</t>
  </si>
  <si>
    <t>Dispositivos (aparelhos) utilizados em oftalmologia, associados a incidentes adversos - instrumentos, materiais e aparelhos cirúrgicos (incluindo suturas)</t>
  </si>
  <si>
    <t>Y778</t>
  </si>
  <si>
    <t>Dispositivos (aparelhos) utilizados em oftalmologia, associados a incidentes adversos - dispositivos (aparelhos) diversos, inclusive combinações, não classificada em outra parte</t>
  </si>
  <si>
    <t>Y780</t>
  </si>
  <si>
    <t>Dispositivos (aparelhos) utilizados em radiologia, associados a incidentes adversos - dispositivos (aparelhos) para fins diagnósticos ou de monitorização</t>
  </si>
  <si>
    <t>Y781</t>
  </si>
  <si>
    <t>Dispositivos (aparelhos) utilizados em radiologia, associados a incidentes adversos - dispositivos (aparelhos) para fins terapêuticos (não-cirúrgicos) e aparelhagem de reabilitação</t>
  </si>
  <si>
    <t>Y782</t>
  </si>
  <si>
    <t>Dispositivos (aparelhos) utilizados em radiologia, associados a incidentes adversos - próteses e outros implantes, incluindo materiais e acessórios</t>
  </si>
  <si>
    <t>Y783</t>
  </si>
  <si>
    <t>Dispositivos (aparelhos) utilizados em radiologia, associados a incidentes adversos - instrumentos, materiais e aparelhos cirúrgicos (incluindo suturas)</t>
  </si>
  <si>
    <t>Y788</t>
  </si>
  <si>
    <t>Dispositivos (aparelhos) utilizados em radiologia, associados a incidentes adversos - dispositivos (aparelhos) diversos, inclusive combinações, não classificada em outra parte</t>
  </si>
  <si>
    <t>Y790</t>
  </si>
  <si>
    <t>Dispositivos (aparelhos) ortopédicos, associado a incidentes adversos - dispositivos (aparelhos) para fins diagnósticos ou de monitorização</t>
  </si>
  <si>
    <t>Y791</t>
  </si>
  <si>
    <t>Dispositivos (aparelhos) ortopédicos, associado a incidentes adversos - dispositivos (aparelhos) para fins terapêuticos (não-cirúrgicos) e aparelhagem de reabilitação</t>
  </si>
  <si>
    <t>Y792</t>
  </si>
  <si>
    <t>Dispositivos (aparelhos) ortopédicos, associado a incidentes adversos - próteses e outros implantes, incluindo materiais e acessórios</t>
  </si>
  <si>
    <t>Y793</t>
  </si>
  <si>
    <t>Dispositivos (aparelhos) ortopédicos, associado a incidentes adversos - instrumentos, materiais e aparelhos cirúrgicos (incluindo suturas)</t>
  </si>
  <si>
    <t>Y798</t>
  </si>
  <si>
    <t>Dispositivos (aparelhos) ortopédicos, associado a incidentes adversos - dispositivos (aparelhos) diversos, inclusive combinações, não classificada em outra parte</t>
  </si>
  <si>
    <t>Y800</t>
  </si>
  <si>
    <t>Dispositivos (aparelhos) utilizados em medicina física (fisiatria), associado a incidentes adversos - dispositivos (aparelhos) para fins diagnósticos ou de monitorização</t>
  </si>
  <si>
    <t>Y801</t>
  </si>
  <si>
    <t>Dispositivos (aparelhos) utilizados em medicina física (fisiatria), associado a incidentes adversos - dispositivos (aparelhos) para fins terapêuticos (não-cirúrgicos) e aparelhagem de reabilitação</t>
  </si>
  <si>
    <t>Y802</t>
  </si>
  <si>
    <t>Dispositivos (aparelhos) utilizados em medicina física (fisiatria), associado a incidentes adversos - próteses e outros implantes, incluindo materiais e acessórios</t>
  </si>
  <si>
    <t>Y803</t>
  </si>
  <si>
    <t>Dispositivos (aparelhos) utilizados em medicina física (fisiatria), associado a incidentes adversos - instrumentos, materiais e aparelhos cirúrgicos (incluindo suturas)</t>
  </si>
  <si>
    <t>Y808</t>
  </si>
  <si>
    <t>Dispositivos (aparelhos) utilizados em medicina física (fisiatria), associado a incidentes adversos - dispositivos (aparelhos) diversos, inclusive combinações, não classificada em outra parte</t>
  </si>
  <si>
    <t>Y810</t>
  </si>
  <si>
    <t>Dispositivos (aparelhos) utilizados em cirurgia geral ou cirurgia plástica, associados a incidente adversos - dispositivos (aparelhos) para fins diagnósticos ou de monitorização</t>
  </si>
  <si>
    <t>Y811</t>
  </si>
  <si>
    <t>Dispositivos (aparelhos) utilizados em cirurgia geral ou cirurgia plástica, associados a incidente adversos - dispositivos (aparelhos) para fins terapêuticos (não-cirúrgicos) e aparelhagem de reabilitação</t>
  </si>
  <si>
    <t>Y812</t>
  </si>
  <si>
    <t>Dispositivos (aparelhos) utilizados em cirurgia geral ou cirurgia plástica, associados a incidente adversos - próteses e outros implantes, incluindo materiais e acessórios</t>
  </si>
  <si>
    <t>Y813</t>
  </si>
  <si>
    <t>Dispositivos (aparelhos) utilizados em cirurgia geral ou cirurgia plástica, associados a incidente adversos - instrumentos, materiais e aparelhos cirúrgicos (incluindo suturas)</t>
  </si>
  <si>
    <t>Y818</t>
  </si>
  <si>
    <t>Dispositivos (aparelhos) utilizados em cirurgia geral ou cirurgia plástica, associados a incidente adversos - dispositivos (aparelhos) diversos, inclusive combinações, não classificada em outra parte</t>
  </si>
  <si>
    <t>Y820</t>
  </si>
  <si>
    <t>Outros dispositivos (aparelhos) associados a incidentes adversos e os não especificados - dispositivos (aparelhos) para fins diagnósticos ou de monitorização</t>
  </si>
  <si>
    <t>Y821</t>
  </si>
  <si>
    <t>Outros dispositivos (aparelhos) associados a incidentes adversos e os não especificados - dispositivos (aparelhos) para fins terapêuticos (não-cirúrgicos) e aparelhagem de reabilitação</t>
  </si>
  <si>
    <t>Y822</t>
  </si>
  <si>
    <t>Outros dispositivos (aparelhos) associados a incidentes adversos e os não especificados - próteses e outros implantes, incluindo materiais e acessórios</t>
  </si>
  <si>
    <t>Y823</t>
  </si>
  <si>
    <t>Outros dispositivos (aparelhos) associados a incidentes adversos e os não especificados - instrumentos, materiais e aparelhos cirúrgicos (incluindo suturas)</t>
  </si>
  <si>
    <t>Y828</t>
  </si>
  <si>
    <t>Outros dispositivos (aparelhos) associados a incidentes adversos e os não especificados - dispositivos (aparelhos) diversos, inclusive combinações, não classificada em outra parte</t>
  </si>
  <si>
    <t>Y830</t>
  </si>
  <si>
    <t>Reação anormal em paciente ou complicação tardia, causadas por intervenção cirúrgica com transplante de todo o órgão, sem menção de acidente durante a intervenção</t>
  </si>
  <si>
    <t>Y831</t>
  </si>
  <si>
    <t>Reação anormal em paciente ou complicação tardia, causadas por intervenção cirúrgica com implante de uma prótese interna, sem menção de acidente durante a intervenção</t>
  </si>
  <si>
    <t>Y832</t>
  </si>
  <si>
    <t>Reação anormal em paciente ou complicação tardia, causadas por intervenção cirúrgica com anastomose, derivação ("bypass") ou enxerto, sem menção de acidente durante a intervenção</t>
  </si>
  <si>
    <t>Y833</t>
  </si>
  <si>
    <t>Reação anormal em paciente ou complicação tardia, causadas por intervenção cirúrgica com formação de estoma externo, sem menção de acidente durante a intervenção</t>
  </si>
  <si>
    <t>Y834</t>
  </si>
  <si>
    <t>Reação anormal em paciente ou complicação tardia, causadas por outras cirurgias reparadoras, sem menção de acidente durante a intervenção</t>
  </si>
  <si>
    <t>Y835</t>
  </si>
  <si>
    <t>Reação anormal em paciente ou complicação tardia, causadas por amputação de membro(s), sem menção de acidente durante a intervenção</t>
  </si>
  <si>
    <t>Y836</t>
  </si>
  <si>
    <t>Reação anormal em paciente ou complicação tardia, causadas por remoção de um outro órgão (parcial) (total), sem menção de acidente durante a intervenção</t>
  </si>
  <si>
    <t>Y838</t>
  </si>
  <si>
    <t>Reação anormal em paciente ou complicação tardia, causadas por outras intervenções ou procedimentos cirúrgicos, sem menção de acidente durante a intervenção</t>
  </si>
  <si>
    <t>Y839</t>
  </si>
  <si>
    <t>Reação anormal em paciente ou complicação tardia, causadas por intervenção cirúrgica, não especificada, sem menção de acidente durante a intervenção</t>
  </si>
  <si>
    <t>Y840</t>
  </si>
  <si>
    <t>Reação anormal em paciente ou complicação tardia, causadas por cateterismo cardíaco, sem menção de acidente durante o procedimento</t>
  </si>
  <si>
    <t>Y841</t>
  </si>
  <si>
    <t>Reação anormal em paciente ou complicação tardia, causadas por hemodiálise, sem menção de acidente durante o procedimento</t>
  </si>
  <si>
    <t>Y842</t>
  </si>
  <si>
    <t>Reação anormal em paciente ou complicação tardia, causadas por procedimento radiológico e radioterapia, sem menção de acidente durante o procedimento</t>
  </si>
  <si>
    <t>Y843</t>
  </si>
  <si>
    <t>Reação anormal em paciente ou complicação tardia, causadas por terapia por choque, sem menção de acidente durante o procedimento</t>
  </si>
  <si>
    <t>Y844</t>
  </si>
  <si>
    <t>Reação anormal em paciente ou complicação tardia, causadas por aspiração de líquido, sem menção de acidente durante o procedimento</t>
  </si>
  <si>
    <t>Y845</t>
  </si>
  <si>
    <t>Reação anormal em paciente ou complicação tardia, causadas por colocação de sonda gástrica ou duodenal, sem menção de acidente durante o procedimento</t>
  </si>
  <si>
    <t>Y846</t>
  </si>
  <si>
    <t>Reação anormal em paciente ou complicação tardia, causadas por cateterismo urinário, sem menção de acidente durante o procedimento</t>
  </si>
  <si>
    <t>Y847</t>
  </si>
  <si>
    <t>Reação anormal em paciente ou complicação tardia, causadas por amostra de sangue, sem menção de acidente durante o procedimento</t>
  </si>
  <si>
    <t>Y848</t>
  </si>
  <si>
    <t>Reação anormal em paciente ou complicação tardia, causadas por outros procedimentos médicos, sem menção de acidente durante o procedimento</t>
  </si>
  <si>
    <t>Y849</t>
  </si>
  <si>
    <t>Reação anormal em paciente ou complicação tardia, causadas por procedimento médico, não especificado, sem menção de acidente durante o procedimento</t>
  </si>
  <si>
    <t>Y850</t>
  </si>
  <si>
    <t>Seqüelas de um acidente de veículo a motor</t>
  </si>
  <si>
    <t>Y859</t>
  </si>
  <si>
    <t>Seqüelas de outros acidentes de transporte e dos não especificados</t>
  </si>
  <si>
    <t>Y86</t>
  </si>
  <si>
    <t>Seqüelas de outros acidentes</t>
  </si>
  <si>
    <t>Y870</t>
  </si>
  <si>
    <t>Seqüelas de lesões autoprovocadas intencionalmente</t>
  </si>
  <si>
    <t>Y871</t>
  </si>
  <si>
    <t>Seqüelas de uma agressão</t>
  </si>
  <si>
    <t>Y872</t>
  </si>
  <si>
    <t>Seqüelas de um fato cuja intenção é indeterminada</t>
  </si>
  <si>
    <t>Y880</t>
  </si>
  <si>
    <t>Seqüelas de efeitos adversos causados por drogas, medicamentos ou substâncias biológicas usados com finalidade terapêutica</t>
  </si>
  <si>
    <t>Y881</t>
  </si>
  <si>
    <t>Seqüelas de acidentes durante a prestação de cuidado médico e cirúrgico</t>
  </si>
  <si>
    <t>Y882</t>
  </si>
  <si>
    <t>Seqüelas de incidentes adversos associados com o uso de dispositivos (aparelhos) médicos durante atos diagnósticos ou terapêuticos</t>
  </si>
  <si>
    <t>Y883</t>
  </si>
  <si>
    <t>Seqüelas de reação anormal em paciente ou complicação tardia causada por procedimento médico e cirúrgico sem menção de acidente durante o procedimento</t>
  </si>
  <si>
    <t>Y890</t>
  </si>
  <si>
    <t>Seqüelas de intervenção legal</t>
  </si>
  <si>
    <t>Y891</t>
  </si>
  <si>
    <t>Seqüelas de operações de guerra</t>
  </si>
  <si>
    <t>Y899</t>
  </si>
  <si>
    <t>Seqüelas de causa externa não especificada</t>
  </si>
  <si>
    <t>Y900</t>
  </si>
  <si>
    <t>Alcoolemia inferior a 20 mg/100 ml</t>
  </si>
  <si>
    <t>Y901</t>
  </si>
  <si>
    <t>Alcoolemia de 20-39 mg/100ml</t>
  </si>
  <si>
    <t>Y902</t>
  </si>
  <si>
    <t>Alcoolemia de 40-59 mg/100ml</t>
  </si>
  <si>
    <t>Y903</t>
  </si>
  <si>
    <t>Alcoolemia de 60-79 mg/100ml</t>
  </si>
  <si>
    <t>Y904</t>
  </si>
  <si>
    <t>Alcoolemia de 80-99 mg/100ml</t>
  </si>
  <si>
    <t>Y905</t>
  </si>
  <si>
    <t>Alcoolemia de 100-119 mg/100ml</t>
  </si>
  <si>
    <t>Y906</t>
  </si>
  <si>
    <t>Alcoolemia de 120-199 mg/100ml</t>
  </si>
  <si>
    <t>Y907</t>
  </si>
  <si>
    <t>Alcoolemia de 200-239 mg/100ml</t>
  </si>
  <si>
    <t>Y908</t>
  </si>
  <si>
    <t>Alcoolemia igual ou superior a 240 mg/100ml</t>
  </si>
  <si>
    <t>Y909</t>
  </si>
  <si>
    <t>Presença de álcool no sangue, taxa não especificada</t>
  </si>
  <si>
    <t>Y910</t>
  </si>
  <si>
    <t>Intoxicação alcoólica leve</t>
  </si>
  <si>
    <t>Y911</t>
  </si>
  <si>
    <t>Intoxicação alcoólica moderada</t>
  </si>
  <si>
    <t>Y912</t>
  </si>
  <si>
    <t>Intoxicação alcoólica grave</t>
  </si>
  <si>
    <t>Y913</t>
  </si>
  <si>
    <t>Intoxicação alcoólica muito grave</t>
  </si>
  <si>
    <t>Y919</t>
  </si>
  <si>
    <t>Envolvimento com álcool não especificado de outra forma</t>
  </si>
  <si>
    <t>Y95</t>
  </si>
  <si>
    <t>Circunstância relativa as condições nosocomiais (hospitalares)</t>
  </si>
  <si>
    <t>Y96</t>
  </si>
  <si>
    <t>Circunstância relativa às condições de trabalho</t>
  </si>
  <si>
    <t>Y97</t>
  </si>
  <si>
    <t>Circunstâncias relativas a condições de poluição ambiental</t>
  </si>
  <si>
    <t>Y98</t>
  </si>
  <si>
    <t>Circunstâncias relativas a condições do modo de vida</t>
  </si>
  <si>
    <t>Z000</t>
  </si>
  <si>
    <t>Exame médico geral</t>
  </si>
  <si>
    <t>Z001</t>
  </si>
  <si>
    <t>Exame de rotina de saúde da criança</t>
  </si>
  <si>
    <t>Z002</t>
  </si>
  <si>
    <t>Exame no período de crescimento rápido na infância</t>
  </si>
  <si>
    <t>Z003</t>
  </si>
  <si>
    <t>Exame do adolescente durante o crescimento na puberdade</t>
  </si>
  <si>
    <t>Z004</t>
  </si>
  <si>
    <t>Exame psiquiátrico geral não classificado em outra parte</t>
  </si>
  <si>
    <t>Z005</t>
  </si>
  <si>
    <t>Exame de doador potencial de órgão e tecido</t>
  </si>
  <si>
    <t>Z006</t>
  </si>
  <si>
    <t>Exame para comparação ou de controle de normalidade num programa de investigação clínica</t>
  </si>
  <si>
    <t>Z008</t>
  </si>
  <si>
    <t>Outros exames gerais</t>
  </si>
  <si>
    <t>Z010</t>
  </si>
  <si>
    <t>Exame dos olhos e da visão</t>
  </si>
  <si>
    <t>Z011</t>
  </si>
  <si>
    <t>Exame dos ouvidos e da audição</t>
  </si>
  <si>
    <t>Z012</t>
  </si>
  <si>
    <t>Exame dentário</t>
  </si>
  <si>
    <t>Z013</t>
  </si>
  <si>
    <t>Exame da pressão arterial</t>
  </si>
  <si>
    <t>Z014</t>
  </si>
  <si>
    <t>Exame ginecológico (geral) (de rotina)</t>
  </si>
  <si>
    <t>Z015</t>
  </si>
  <si>
    <t>Testes cutâneos de diagnóstico e sensibilização</t>
  </si>
  <si>
    <t>Z016</t>
  </si>
  <si>
    <t>Exame radiológico não classificado em outra parte</t>
  </si>
  <si>
    <t>Z017</t>
  </si>
  <si>
    <t>Exame de laboratório</t>
  </si>
  <si>
    <t>Z018</t>
  </si>
  <si>
    <t>Outros exames especiais especificados</t>
  </si>
  <si>
    <t>Z019</t>
  </si>
  <si>
    <t>Exame especial não especificado</t>
  </si>
  <si>
    <t>Z020</t>
  </si>
  <si>
    <t>Exame para admissão a instituição educacional</t>
  </si>
  <si>
    <t>Z021</t>
  </si>
  <si>
    <t>Exame pré-emprego (pré-admissional)</t>
  </si>
  <si>
    <t>Z022</t>
  </si>
  <si>
    <t>Exame para admissão em instituição residencial</t>
  </si>
  <si>
    <t>Z023</t>
  </si>
  <si>
    <t>Exame para a incorporação nas forças armadas</t>
  </si>
  <si>
    <t>Z024</t>
  </si>
  <si>
    <t>Exame para licença para a condução de veículos (carteira de motorista)</t>
  </si>
  <si>
    <t>Z025</t>
  </si>
  <si>
    <t>Exame para participação em esporte</t>
  </si>
  <si>
    <t>Z026</t>
  </si>
  <si>
    <t>Exame para fins de seguro</t>
  </si>
  <si>
    <t>Z027</t>
  </si>
  <si>
    <t>Obtenção de atestado médico</t>
  </si>
  <si>
    <t>Z028</t>
  </si>
  <si>
    <t>Outros exames para propósitos administrativos</t>
  </si>
  <si>
    <t>Z029</t>
  </si>
  <si>
    <t>Exame não especificado com finalidades administrativas</t>
  </si>
  <si>
    <t>Z030</t>
  </si>
  <si>
    <t>Observação por suspeita de tuberculose</t>
  </si>
  <si>
    <t>Z031</t>
  </si>
  <si>
    <t>Observação por suspeita de neoplasia maligna</t>
  </si>
  <si>
    <t>Z032</t>
  </si>
  <si>
    <t>Observação por suspeita de transtornos mentais e do comportamento</t>
  </si>
  <si>
    <t>Z033</t>
  </si>
  <si>
    <t>Observação por suspeita de transtorno do sistema nervoso</t>
  </si>
  <si>
    <t>Z034</t>
  </si>
  <si>
    <t>Observação por suspeita de infarto do miocárdio</t>
  </si>
  <si>
    <t>Z035</t>
  </si>
  <si>
    <t>Observação por suspeita de outras doenças cardiovasculares</t>
  </si>
  <si>
    <t>Z036</t>
  </si>
  <si>
    <t>Observação por suspeita de efeito tóxico de substância ingerida</t>
  </si>
  <si>
    <t>Z038</t>
  </si>
  <si>
    <t>Observação por suspeita de outras doenças e afecções</t>
  </si>
  <si>
    <t>Z039</t>
  </si>
  <si>
    <t>Observação por suspeita de doença ou afecção não especificada</t>
  </si>
  <si>
    <t>Z040</t>
  </si>
  <si>
    <t>Teste para álcool e para drogas no sangue</t>
  </si>
  <si>
    <t>Z041</t>
  </si>
  <si>
    <t>Exame e observação após acidente de transporte</t>
  </si>
  <si>
    <t>Z042</t>
  </si>
  <si>
    <t>Exame e observação após acidente de trabalho</t>
  </si>
  <si>
    <t>Z043</t>
  </si>
  <si>
    <t>Exame e observação após outro acidente</t>
  </si>
  <si>
    <t>Z044</t>
  </si>
  <si>
    <t>Exame e observação após alegação de estupro e sedução</t>
  </si>
  <si>
    <t>Z045</t>
  </si>
  <si>
    <t>Exame e observação após outros ferimentos infligidos</t>
  </si>
  <si>
    <t>Z046</t>
  </si>
  <si>
    <t>Exame psiquiátrico geral, requerido por autoridade</t>
  </si>
  <si>
    <t>Z048</t>
  </si>
  <si>
    <t>Exame e observação por outras razões especificadas</t>
  </si>
  <si>
    <t>Z049</t>
  </si>
  <si>
    <t>Exame e observação por razão não especificada</t>
  </si>
  <si>
    <t>Z080</t>
  </si>
  <si>
    <t>Exame de seguimento após tratamento cirúrgico de neoplasia maligna</t>
  </si>
  <si>
    <t>Z081</t>
  </si>
  <si>
    <t>Exame de seguimento após radioterapia por neoplasia maligna</t>
  </si>
  <si>
    <t>Z082</t>
  </si>
  <si>
    <t>Exame de seguimento após quimioterapia por neoplasia maligna</t>
  </si>
  <si>
    <t>Z087</t>
  </si>
  <si>
    <t>Exame de seguimento após tratamento misto por neoplasia maligna</t>
  </si>
  <si>
    <t>Z088</t>
  </si>
  <si>
    <t>Exame de seguimento após outro tratamento por neoplasia maligna</t>
  </si>
  <si>
    <t>Z089</t>
  </si>
  <si>
    <t>Exame de seguimento após tratamento não especificado por neoplasia maligna</t>
  </si>
  <si>
    <t>Z090</t>
  </si>
  <si>
    <t>Exame de seguimento após cirurgia por outras afecções</t>
  </si>
  <si>
    <t>Z091</t>
  </si>
  <si>
    <t>Exame de seguimento após radioterapia por outras afecções</t>
  </si>
  <si>
    <t>Z092</t>
  </si>
  <si>
    <t>Exame de seguimento após quimioterapia por outras afecções</t>
  </si>
  <si>
    <t>Z093</t>
  </si>
  <si>
    <t>Exame de seguimento após psicoterapia</t>
  </si>
  <si>
    <t>Z094</t>
  </si>
  <si>
    <t>Exame de seguimento após tratamento de fratura</t>
  </si>
  <si>
    <t>Z097</t>
  </si>
  <si>
    <t>Exame de seguimento após tratamento combinado por outras afecções</t>
  </si>
  <si>
    <t>Z098</t>
  </si>
  <si>
    <t>Exame de seguimento após outro tratamento por outras afecções</t>
  </si>
  <si>
    <t>Z099</t>
  </si>
  <si>
    <t>Exame de seguimento após tratamento não especificado por outras afecções</t>
  </si>
  <si>
    <t>Z100</t>
  </si>
  <si>
    <t>Exame de saúde ocupacional</t>
  </si>
  <si>
    <t>Z101</t>
  </si>
  <si>
    <t>Exame geral de rotina de residentes de instituições</t>
  </si>
  <si>
    <t>Z102</t>
  </si>
  <si>
    <t>Exame geral de rotina de pessoas das forças armadas</t>
  </si>
  <si>
    <t>Z103</t>
  </si>
  <si>
    <t>Exame geral de rotina de equipe esportiva</t>
  </si>
  <si>
    <t>Z108</t>
  </si>
  <si>
    <t>Exame geral de rotina de outra subpopulação definida</t>
  </si>
  <si>
    <t>Z110</t>
  </si>
  <si>
    <t>Exame especial de rastreamento de doenças infecciosas intestinais</t>
  </si>
  <si>
    <t>Z111</t>
  </si>
  <si>
    <t>Exame especial de rastreamento de tuberculose pulmonar</t>
  </si>
  <si>
    <t>Z112</t>
  </si>
  <si>
    <t>Exame especial de rastreamento de outras doenças bacterianas</t>
  </si>
  <si>
    <t>Z113</t>
  </si>
  <si>
    <t>Exame especial de rastreamento de infecções de transmissão predominantemente sexual</t>
  </si>
  <si>
    <t>Z114</t>
  </si>
  <si>
    <t>Exame especial de rastreamento de vírus da imunodeficiência humana [HIV]</t>
  </si>
  <si>
    <t>Z115</t>
  </si>
  <si>
    <t>Exame especial de rastreamento de outras doenças virais</t>
  </si>
  <si>
    <t>Z116</t>
  </si>
  <si>
    <t>Exame especial de rastreamento de outras doenças por protozoários e por helmintos</t>
  </si>
  <si>
    <t>Z118</t>
  </si>
  <si>
    <t>Exame especial de rastreamento de outras doenças infecciosas e parasitárias</t>
  </si>
  <si>
    <t>Z119</t>
  </si>
  <si>
    <t>Exame especial de rastreamento para doença infecciosa e parasitária não especificada</t>
  </si>
  <si>
    <t>Z120</t>
  </si>
  <si>
    <t>Exame especial de rastreamento de neoplasia do estômago</t>
  </si>
  <si>
    <t>Z121</t>
  </si>
  <si>
    <t>Exame especial de rastreamento de neoplasia do trato intestinal</t>
  </si>
  <si>
    <t>Z122</t>
  </si>
  <si>
    <t>Exame especial de rastreamento de neoplasia de órgãos respiratórios</t>
  </si>
  <si>
    <t>Z123</t>
  </si>
  <si>
    <t>Exame especial de rastreamento de neoplasia de mama</t>
  </si>
  <si>
    <t>Z124</t>
  </si>
  <si>
    <t>Exame especial de rastreamento de neoplasia do colo do útero</t>
  </si>
  <si>
    <t>Z125</t>
  </si>
  <si>
    <t>Exame especial de rastreamento de neoplasia da próstata</t>
  </si>
  <si>
    <t>Z126</t>
  </si>
  <si>
    <t>Exame especial de rastreamento de neoplasia da bexiga</t>
  </si>
  <si>
    <t>Z128</t>
  </si>
  <si>
    <t>Exame especial de rastreamento de neoplasias de outras localizações</t>
  </si>
  <si>
    <t>Z129</t>
  </si>
  <si>
    <t>Exame especial de rastreamento de neoplasia não especificada</t>
  </si>
  <si>
    <t>Z130</t>
  </si>
  <si>
    <t>Exame especial de rastreamento de doenças do sangue e dos órgãos hematopoéticos de alguns transtornos imunitários</t>
  </si>
  <si>
    <t>Z131</t>
  </si>
  <si>
    <t>Exame especial de rastreamento de diabetes mellitus</t>
  </si>
  <si>
    <t>Z132</t>
  </si>
  <si>
    <t>Exame especial de rastreamento de transtornos nutricionais</t>
  </si>
  <si>
    <t>Z133</t>
  </si>
  <si>
    <t>Exame especial de rastreamento de transtornos mentais e do comportamento</t>
  </si>
  <si>
    <t>Z134</t>
  </si>
  <si>
    <t>Exame especial de rastreamento de alguns transtornos do desenvolvimento na infância</t>
  </si>
  <si>
    <t>Z135</t>
  </si>
  <si>
    <t>Exame especial de rastreamento de doenças dos ouvidos e dos olhos</t>
  </si>
  <si>
    <t>Z136</t>
  </si>
  <si>
    <t>Exame especial de rastreamento de doenças cardiovasculares</t>
  </si>
  <si>
    <t>Z137</t>
  </si>
  <si>
    <t>Exame especial de rastreamento de malformações congênitas, deformidades e anomalias cromossômicas</t>
  </si>
  <si>
    <t>Z138</t>
  </si>
  <si>
    <t>Exame especial de rastreamento de outras doenças e transtornos especificados</t>
  </si>
  <si>
    <t>Z139</t>
  </si>
  <si>
    <t>Exame especial de rastreamento não especificado</t>
  </si>
  <si>
    <t>Z200</t>
  </si>
  <si>
    <t>Contato com e exposição a doenças infecciosas intestinais</t>
  </si>
  <si>
    <t>Z201</t>
  </si>
  <si>
    <t>Contato com e exposição à tuberculose</t>
  </si>
  <si>
    <t>Z202</t>
  </si>
  <si>
    <t>Contato com e exposição a infecções de transmissão predominantemente sexual</t>
  </si>
  <si>
    <t>Z203</t>
  </si>
  <si>
    <t>Contato com e exposição à raiva</t>
  </si>
  <si>
    <t>Z204</t>
  </si>
  <si>
    <t>Contato com e exposição à rubéola</t>
  </si>
  <si>
    <t>Z205</t>
  </si>
  <si>
    <t>Contato com e exposição à hepatite viral</t>
  </si>
  <si>
    <t>Z206</t>
  </si>
  <si>
    <t>Contato com e exposição ao vírus da imunodeficiência humana [HIV]</t>
  </si>
  <si>
    <t>Z207</t>
  </si>
  <si>
    <t>Contato com e exposição à pediculose, acaríase e outras infestações</t>
  </si>
  <si>
    <t>Z208</t>
  </si>
  <si>
    <t>Contato com e exposição a outras doenças transmissíveis</t>
  </si>
  <si>
    <t>Z209</t>
  </si>
  <si>
    <t>Contato com e exposição a doença transmissível não especificada</t>
  </si>
  <si>
    <t>Z21</t>
  </si>
  <si>
    <t>Estado de infecção assintomática pelo vírus da imunodeficiência humana [HIV]</t>
  </si>
  <si>
    <t>Z220</t>
  </si>
  <si>
    <t>Portador de febre tifóide</t>
  </si>
  <si>
    <t>Z221</t>
  </si>
  <si>
    <t>Portador de outras doenças infecciosas intestinais</t>
  </si>
  <si>
    <t>Z222</t>
  </si>
  <si>
    <t>Portador de difteria</t>
  </si>
  <si>
    <t>Z223</t>
  </si>
  <si>
    <t>Portador de outras doenças bacterianas especificadas</t>
  </si>
  <si>
    <t>Z224</t>
  </si>
  <si>
    <t>Portador de infecções com modo de transmissão predominantemente sexual</t>
  </si>
  <si>
    <t>Z225</t>
  </si>
  <si>
    <t>Portador de hepatite viral</t>
  </si>
  <si>
    <t>Z226</t>
  </si>
  <si>
    <t>Portador de infecção pelo vírus T-linfotrópico tipo 1 [HTLV-1]</t>
  </si>
  <si>
    <t>Z228</t>
  </si>
  <si>
    <t>Portador de outras doenças infecciosas</t>
  </si>
  <si>
    <t>Z229</t>
  </si>
  <si>
    <t>Portador de doença infecciosa não especificada</t>
  </si>
  <si>
    <t>Z230</t>
  </si>
  <si>
    <t>Necessidade de imunização somente contra cólera</t>
  </si>
  <si>
    <t>Z231</t>
  </si>
  <si>
    <t>Necessidade de imunização somente contra febre tifóide e paratifóide [TAB]</t>
  </si>
  <si>
    <t>Z232</t>
  </si>
  <si>
    <t>Necessidade de imunização contra tuberculose [BCG]</t>
  </si>
  <si>
    <t>Z233</t>
  </si>
  <si>
    <t>Necessidade de imunização contra a peste</t>
  </si>
  <si>
    <t>Z234</t>
  </si>
  <si>
    <t>Necessidade de imunização contra a tularemia</t>
  </si>
  <si>
    <t>Z235</t>
  </si>
  <si>
    <t>Necessidade de imunização somente contra o tétano</t>
  </si>
  <si>
    <t>Z236</t>
  </si>
  <si>
    <t>Necessidade de imunização somente contra a difteria</t>
  </si>
  <si>
    <t>Z237</t>
  </si>
  <si>
    <t>Necessidade de imunização somente contra a coqueluche</t>
  </si>
  <si>
    <t>Z238</t>
  </si>
  <si>
    <t>Vacinação contra outras doenças bacterianas únicas</t>
  </si>
  <si>
    <t>Z240</t>
  </si>
  <si>
    <t>Necessidade de imunização contra a poliomielite</t>
  </si>
  <si>
    <t>Z241</t>
  </si>
  <si>
    <t>Necessidade de imunização contra a encefalite viral transmitida por artrópodes</t>
  </si>
  <si>
    <t>Z242</t>
  </si>
  <si>
    <t>Necessidade de imunização contra a raiva</t>
  </si>
  <si>
    <t>Z243</t>
  </si>
  <si>
    <t>Necessidade de imunização contra a febre amarela</t>
  </si>
  <si>
    <t>Z244</t>
  </si>
  <si>
    <t>Necessidade de imunização somente contra o sarampo</t>
  </si>
  <si>
    <t>Z245</t>
  </si>
  <si>
    <t>Necessidade de imunização somente contra a rubéola</t>
  </si>
  <si>
    <t>Z246</t>
  </si>
  <si>
    <t>Necessidade de imunização somente contra a hepatite viral</t>
  </si>
  <si>
    <t>Z250</t>
  </si>
  <si>
    <t>Necessidade de imunização somente contra a caxumba [parotidite epidêmica]</t>
  </si>
  <si>
    <t>Z251</t>
  </si>
  <si>
    <t>Necessidade de imunização somente contra a influenza [gripe]</t>
  </si>
  <si>
    <t>Z258</t>
  </si>
  <si>
    <t>Necessidade de imunização contra outras doenças virais únicas especificadas</t>
  </si>
  <si>
    <t>Z260</t>
  </si>
  <si>
    <t>Necessidade de imunização contra a leishmaniose</t>
  </si>
  <si>
    <t>Z268</t>
  </si>
  <si>
    <t>Necessidade de imunização contra outras doenças infecciosas especificadas únicas</t>
  </si>
  <si>
    <t>Z269</t>
  </si>
  <si>
    <t>Necessidade de imunização contra doença infecciosa não especificada</t>
  </si>
  <si>
    <t>Z270</t>
  </si>
  <si>
    <t>Necessidade de imunização contra a cólera e as febres tifóide e paratifóides [Cólera + TAB]</t>
  </si>
  <si>
    <t>Z271</t>
  </si>
  <si>
    <t>Necessidade de imunização associada contra a difteria-pertussis-tétano, combinada [DPT]</t>
  </si>
  <si>
    <t>Z272</t>
  </si>
  <si>
    <t>Necessidade de imunização contra a difteria-pertussis-tétano com febres tifóide e paratifóides [DPT + TAB]</t>
  </si>
  <si>
    <t>Z273</t>
  </si>
  <si>
    <t>Necessidade de imunização contra a difteria-pertussis-tétano com poliomielite [DPT + pólio]</t>
  </si>
  <si>
    <t>Z274</t>
  </si>
  <si>
    <t>Necessidade de imunização contra o sarampo-caxumba-rubéola</t>
  </si>
  <si>
    <t>Z278</t>
  </si>
  <si>
    <t>Necessidade de imunização contra outras combinações de doenças infecciosas</t>
  </si>
  <si>
    <t>Z279</t>
  </si>
  <si>
    <t>Necessidade de imunização contra combinações não especificadas de doenças infecciosas</t>
  </si>
  <si>
    <t>Z280</t>
  </si>
  <si>
    <t>Imunização não realizada por contra-indicação</t>
  </si>
  <si>
    <t>Z281</t>
  </si>
  <si>
    <t>Imunização não realizada por decisão do paciente devida à crença ou a grupo de pressão</t>
  </si>
  <si>
    <t>Z282</t>
  </si>
  <si>
    <t>Imunização não realizada por decisão do paciente devida a razões outras e às não especificadas</t>
  </si>
  <si>
    <t>Z288</t>
  </si>
  <si>
    <t>Imunização não realizada por outras razões</t>
  </si>
  <si>
    <t>Z289</t>
  </si>
  <si>
    <t>Imunização não realizada por razões não especificadas</t>
  </si>
  <si>
    <t>Z290</t>
  </si>
  <si>
    <t>Isolamento</t>
  </si>
  <si>
    <t>Z291</t>
  </si>
  <si>
    <t>Imunoterapia profilática</t>
  </si>
  <si>
    <t>Z292</t>
  </si>
  <si>
    <t>Outras quimioterapias profiláticas</t>
  </si>
  <si>
    <t>Z298</t>
  </si>
  <si>
    <t>Outras medidas profiláticas especificadas</t>
  </si>
  <si>
    <t>Z299</t>
  </si>
  <si>
    <t>Medida profilática não especificada</t>
  </si>
  <si>
    <t>Z301</t>
  </si>
  <si>
    <t>Inserção de dispositivo anticoncepcional (intra-uterino)</t>
  </si>
  <si>
    <t>Z302</t>
  </si>
  <si>
    <t>Esterilização</t>
  </si>
  <si>
    <t>Z303</t>
  </si>
  <si>
    <t>Extração menstrual</t>
  </si>
  <si>
    <t>Z304</t>
  </si>
  <si>
    <t>Supervisão do uso de medicamentos anticoncepcionais</t>
  </si>
  <si>
    <t>Z305</t>
  </si>
  <si>
    <t>Supervisão de dispositivo anticoncepcional (intra-uterino)</t>
  </si>
  <si>
    <t>Z308</t>
  </si>
  <si>
    <t>Outro procedimento anticoncepcional</t>
  </si>
  <si>
    <t>Z309</t>
  </si>
  <si>
    <t>Procedimento anticoncepcional não especificado</t>
  </si>
  <si>
    <t>Z310</t>
  </si>
  <si>
    <t>Tuboplastia ou vasoplastia após esterilização prévia</t>
  </si>
  <si>
    <t>Z311</t>
  </si>
  <si>
    <t>Inseminação artificial</t>
  </si>
  <si>
    <t>Z312</t>
  </si>
  <si>
    <t>Fecundação "in vitro"</t>
  </si>
  <si>
    <t>Z313</t>
  </si>
  <si>
    <t>Outros métodos assistidos de fertilização</t>
  </si>
  <si>
    <t>Z314</t>
  </si>
  <si>
    <t>Investigação e testes com relação à procriação</t>
  </si>
  <si>
    <t>Z318</t>
  </si>
  <si>
    <t>Outra medida especificada de procriação</t>
  </si>
  <si>
    <t>Z319</t>
  </si>
  <si>
    <t>Medida procriativa não especificada</t>
  </si>
  <si>
    <t>Z320</t>
  </si>
  <si>
    <t>Gravidez (ainda) não confirmada</t>
  </si>
  <si>
    <t>Z321</t>
  </si>
  <si>
    <t>Gravidez confirmada</t>
  </si>
  <si>
    <t>Z33</t>
  </si>
  <si>
    <t>Gravidez como achado casual</t>
  </si>
  <si>
    <t>Z340</t>
  </si>
  <si>
    <t>Supervisão de primeira gravidez normal</t>
  </si>
  <si>
    <t>Z348</t>
  </si>
  <si>
    <t>Supervisão de outra gravidez normal</t>
  </si>
  <si>
    <t>Z349</t>
  </si>
  <si>
    <t>Supervisão de gravidez normal, não especificada</t>
  </si>
  <si>
    <t>Z350</t>
  </si>
  <si>
    <t>Supervisão de gravidez com história de esterilidade</t>
  </si>
  <si>
    <t>Z351</t>
  </si>
  <si>
    <t>Supervisão de gravidez com história de aborto</t>
  </si>
  <si>
    <t>Z352</t>
  </si>
  <si>
    <t>Supervisão de gravidez com outros antecedentes de procriação problemática</t>
  </si>
  <si>
    <t>Z353</t>
  </si>
  <si>
    <t>Supervisão de gravidez com história de assistência pré-natal insuficiente</t>
  </si>
  <si>
    <t>Z354</t>
  </si>
  <si>
    <t>Supervisão de gravidez com grande multiparidade</t>
  </si>
  <si>
    <t>Z355</t>
  </si>
  <si>
    <t>Supervisão de primigesta idosa</t>
  </si>
  <si>
    <t>Z356</t>
  </si>
  <si>
    <t>Supervisão de primigesta muito jovem</t>
  </si>
  <si>
    <t>Z357</t>
  </si>
  <si>
    <t>Supervisão de gravidez de alto risco devido a problemas sociais</t>
  </si>
  <si>
    <t>Z358</t>
  </si>
  <si>
    <t>Supervisão de outras gravidezes de alto risco</t>
  </si>
  <si>
    <t>Z359</t>
  </si>
  <si>
    <t>Supervisão não especificada de gravidez de alto risco</t>
  </si>
  <si>
    <t>Z360</t>
  </si>
  <si>
    <t>Rastreamento de anomalias cromossômicas</t>
  </si>
  <si>
    <t>Z361</t>
  </si>
  <si>
    <t>Rastreamento pré-natal de taxa elevada de alfa-fetoproteínas</t>
  </si>
  <si>
    <t>Z362</t>
  </si>
  <si>
    <t>Outros rastreamentos pré-natais por amniocentese</t>
  </si>
  <si>
    <t>Z363</t>
  </si>
  <si>
    <t>Rastreamento pré-natal de malformações por ultrassom e outros meios físicos</t>
  </si>
  <si>
    <t>Z364</t>
  </si>
  <si>
    <t>Rastreamento pré-natal do retardo de crescimento do feto por ultrassom e outros métodos físicos</t>
  </si>
  <si>
    <t>Z365</t>
  </si>
  <si>
    <t>Rastreamento pré-natal de isoimunização</t>
  </si>
  <si>
    <t>Z368</t>
  </si>
  <si>
    <t>Outros rastreamentos pré-natais</t>
  </si>
  <si>
    <t>Z369</t>
  </si>
  <si>
    <t>Rastreamento pré-natal não especificado</t>
  </si>
  <si>
    <t>Z370</t>
  </si>
  <si>
    <t>Nascimento único, nativivo [nado-vivo]</t>
  </si>
  <si>
    <t>Z371</t>
  </si>
  <si>
    <t>Nascimento único, natimorto [feto-morto]</t>
  </si>
  <si>
    <t>Z372</t>
  </si>
  <si>
    <t>Nascimento gemelar, gêmeos (ambos) nativivos [nado-vivos]</t>
  </si>
  <si>
    <t>Z373</t>
  </si>
  <si>
    <t>Nascimento gemelar, um dos gêmeos, nativivo [nado-vivo], o outro, natimorto [feto-morto]</t>
  </si>
  <si>
    <t>Z374</t>
  </si>
  <si>
    <t>Nascimento gemelar, gêmeos natimortos [feto-mortos]</t>
  </si>
  <si>
    <t>Z375</t>
  </si>
  <si>
    <t>Outros nascimentos múltiplos, todos nativivos [nado-vivos]</t>
  </si>
  <si>
    <t>Z376</t>
  </si>
  <si>
    <t>Outros nascimentos múltiplos, alguns nativivos [nado-vivos]</t>
  </si>
  <si>
    <t>Z377</t>
  </si>
  <si>
    <t>Outros nascimentos múltiplos, todos natimortos [feto-mortos]</t>
  </si>
  <si>
    <t>Z379</t>
  </si>
  <si>
    <t>Nascimento não especificado</t>
  </si>
  <si>
    <t>Z380</t>
  </si>
  <si>
    <t>Criança única, nascida em hospital</t>
  </si>
  <si>
    <t>Z381</t>
  </si>
  <si>
    <t>Criança única, nascida fora do hospital</t>
  </si>
  <si>
    <t>Z382</t>
  </si>
  <si>
    <t>Criança única, não especificado quanto ao local de nascimento</t>
  </si>
  <si>
    <t>Z383</t>
  </si>
  <si>
    <t>Gêmeos (duplos), nascidos em hospital</t>
  </si>
  <si>
    <t>Z384</t>
  </si>
  <si>
    <t>Gêmeos (duplos), nascidos fora de hospital</t>
  </si>
  <si>
    <t>Z385</t>
  </si>
  <si>
    <t>Gêmeos, não especificados quanto ao local de nascimento</t>
  </si>
  <si>
    <t>Z386</t>
  </si>
  <si>
    <t>Outros nascimentos múltiplos, em hospital</t>
  </si>
  <si>
    <t>Z387</t>
  </si>
  <si>
    <t>Outros nascimentos múltiplos, fora de hospital</t>
  </si>
  <si>
    <t>Z388</t>
  </si>
  <si>
    <t>Outros nascimentos múltiplos, não especificados quanto ao local de nascimento</t>
  </si>
  <si>
    <t>Z390</t>
  </si>
  <si>
    <t>Assistência e exame imediatamente após o parto</t>
  </si>
  <si>
    <t>Z391</t>
  </si>
  <si>
    <t>Assistência e exame da mãe nutriz</t>
  </si>
  <si>
    <t>Z392</t>
  </si>
  <si>
    <t>Seguimento pós-parto de rotina</t>
  </si>
  <si>
    <t>Z400</t>
  </si>
  <si>
    <t>Cirurgia profilática para fatores de risco relacionados com neoplasias malignas</t>
  </si>
  <si>
    <t>Z408</t>
  </si>
  <si>
    <t>Outra cirurgia profilática</t>
  </si>
  <si>
    <t>Z409</t>
  </si>
  <si>
    <t>Cirurgia profilática não especificada</t>
  </si>
  <si>
    <t>Z410</t>
  </si>
  <si>
    <t>Transplante de cabelo</t>
  </si>
  <si>
    <t>Z411</t>
  </si>
  <si>
    <t>Outras intervenções de cirurgia plástica por razões estéticas</t>
  </si>
  <si>
    <t>Z412</t>
  </si>
  <si>
    <t>Circuncisão ritual e de rotina</t>
  </si>
  <si>
    <t>Z413</t>
  </si>
  <si>
    <t>Perfuração do lobo da orelha</t>
  </si>
  <si>
    <t>Z418</t>
  </si>
  <si>
    <t>Outros procedimentos para outros propósitos exceto cuidados de saúde</t>
  </si>
  <si>
    <t>Z419</t>
  </si>
  <si>
    <t>Procedimentos não especificado para outros propósitos exceto cuidados de saúde</t>
  </si>
  <si>
    <t>Z420</t>
  </si>
  <si>
    <t>Seguimento envolvendo cirurgia plástica da cabeça e do pescoço</t>
  </si>
  <si>
    <t>Z421</t>
  </si>
  <si>
    <t>Seguimento envolvendo cirurgia plástica de mama</t>
  </si>
  <si>
    <t>Z422</t>
  </si>
  <si>
    <t>Seguimento envolvendo cirurgia plástica de outras partes do tronco</t>
  </si>
  <si>
    <t>Z423</t>
  </si>
  <si>
    <t>Seguimento envolvendo cirurgia plástica das extremidades superiores</t>
  </si>
  <si>
    <t>Z424</t>
  </si>
  <si>
    <t>Seguimento envolvendo cirurgia plástica das extremidades inferiores</t>
  </si>
  <si>
    <t>Z428</t>
  </si>
  <si>
    <t>Seguimento envolvendo cirurgia plástica de outras partes do corpo</t>
  </si>
  <si>
    <t>Z429</t>
  </si>
  <si>
    <t>Seguimento envolvendo cirurgia plástica não especificada</t>
  </si>
  <si>
    <t>Z430</t>
  </si>
  <si>
    <t>Cuidados à traqueostomia</t>
  </si>
  <si>
    <t>Z431</t>
  </si>
  <si>
    <t>Cuidados à gastrostomia</t>
  </si>
  <si>
    <t>Z432</t>
  </si>
  <si>
    <t>Cuidados à ileostomia</t>
  </si>
  <si>
    <t>Z433</t>
  </si>
  <si>
    <t>Cuidados à colostomia</t>
  </si>
  <si>
    <t>Z434</t>
  </si>
  <si>
    <t>Cuidados a outros orifícios artificiais do tubo digestivo</t>
  </si>
  <si>
    <t>Z435</t>
  </si>
  <si>
    <t>Cuidados à cistostomia</t>
  </si>
  <si>
    <t>Z436</t>
  </si>
  <si>
    <t>Cuidados a outros orifícios artificiais das vias urinárias</t>
  </si>
  <si>
    <t>Z437</t>
  </si>
  <si>
    <t>Cuidados à vagina artificial</t>
  </si>
  <si>
    <t>Z438</t>
  </si>
  <si>
    <t>Cuidados a outros orifícios artificiais</t>
  </si>
  <si>
    <t>Z439</t>
  </si>
  <si>
    <t>Cuidados a orifício artificial não especificado</t>
  </si>
  <si>
    <t>Z440</t>
  </si>
  <si>
    <t>Colocação e ajustamento de braço artificial (parcial) (total)</t>
  </si>
  <si>
    <t>Z441</t>
  </si>
  <si>
    <t>Colocação e ajustamento de perna artificial (parcial) (total)</t>
  </si>
  <si>
    <t>Z442</t>
  </si>
  <si>
    <t>Colocação e ajustamento de olho artificial</t>
  </si>
  <si>
    <t>Z443</t>
  </si>
  <si>
    <t>Colocação e ajustamento de prótese externa de mama</t>
  </si>
  <si>
    <t>Z448</t>
  </si>
  <si>
    <t>Colocação e ajustamento de outros aparelhos de prótese externa</t>
  </si>
  <si>
    <t>Z449</t>
  </si>
  <si>
    <t>Colocação e ajustamento de aparelho de prótese externa não especificado</t>
  </si>
  <si>
    <t>Z450</t>
  </si>
  <si>
    <t>Ajustamento e manuseio de marca-passo cardíaco</t>
  </si>
  <si>
    <t>Z451</t>
  </si>
  <si>
    <t>Ajustamento e manuseio de bomba de infusão</t>
  </si>
  <si>
    <t>Z452</t>
  </si>
  <si>
    <t>Ajustamento e manuseio de dispositivo de acesso vascular</t>
  </si>
  <si>
    <t>Z453</t>
  </si>
  <si>
    <t>Ajustamento e manuseio de dispositivo implantado de audição</t>
  </si>
  <si>
    <t>Z458</t>
  </si>
  <si>
    <t>Ajustamento e manuseio de outros dispositivos implantados</t>
  </si>
  <si>
    <t>Z459</t>
  </si>
  <si>
    <t>Ajustamento e manuseio de dispositivo implantado não especificado</t>
  </si>
  <si>
    <t>Z460</t>
  </si>
  <si>
    <t>Colocação e ajustamento de óculos e lentes de contato</t>
  </si>
  <si>
    <t>Z461</t>
  </si>
  <si>
    <t>Colocação e ajustamento de aparelho auditivo</t>
  </si>
  <si>
    <t>Z462</t>
  </si>
  <si>
    <t>Colocação e ajustamento de outros aparelhos relacionados com o sistema nervoso e órgãos dos sentidos</t>
  </si>
  <si>
    <t>Z463</t>
  </si>
  <si>
    <t>Colocação e ajustamento de dispositivo de prótese dentária</t>
  </si>
  <si>
    <t>Z464</t>
  </si>
  <si>
    <t>Colocação e ajustamento de aparelho ortodôntico</t>
  </si>
  <si>
    <t>Z465</t>
  </si>
  <si>
    <t>Colocação e ajustamento de ileostomia e de outros dispositivos intestinais</t>
  </si>
  <si>
    <t>Z466</t>
  </si>
  <si>
    <t>Colocação e ajustamento de prótese urinária</t>
  </si>
  <si>
    <t>Z467</t>
  </si>
  <si>
    <t>Colocação e ajustamento de aparelho ortopédico</t>
  </si>
  <si>
    <t>Z468</t>
  </si>
  <si>
    <t>Colocação e ajustamento de outros aparelhos especificados</t>
  </si>
  <si>
    <t>Z469</t>
  </si>
  <si>
    <t>Colocação e ajustamento de aparelho não especificado</t>
  </si>
  <si>
    <t>Z470</t>
  </si>
  <si>
    <t>Seguimento envolvendo remoção de placa de fratura e outros dispositivos de fixação interna</t>
  </si>
  <si>
    <t>Z478</t>
  </si>
  <si>
    <t>Outros seguimentos ortopédicos especificados</t>
  </si>
  <si>
    <t>Z479</t>
  </si>
  <si>
    <t>Seguimento ortopédico não especificado</t>
  </si>
  <si>
    <t>Z480</t>
  </si>
  <si>
    <t>Cuidados a curativos e suturas cirúrgicas</t>
  </si>
  <si>
    <t>Z488</t>
  </si>
  <si>
    <t>Outro seguimento cirúrgico especificado</t>
  </si>
  <si>
    <t>Z489</t>
  </si>
  <si>
    <t>Seguimento cirúrgico não especificado</t>
  </si>
  <si>
    <t>Z490</t>
  </si>
  <si>
    <t>Cuidado preparatório para diálise</t>
  </si>
  <si>
    <t>Z491</t>
  </si>
  <si>
    <t>Diálise extracorpórea</t>
  </si>
  <si>
    <t>Z492</t>
  </si>
  <si>
    <t>Outras diálises</t>
  </si>
  <si>
    <t>Z500</t>
  </si>
  <si>
    <t>Reabilitação cardíaca</t>
  </si>
  <si>
    <t>Z501</t>
  </si>
  <si>
    <t>Outra fisioterapia</t>
  </si>
  <si>
    <t>Z502</t>
  </si>
  <si>
    <t>Reabilitação de alcoólatra</t>
  </si>
  <si>
    <t>Z503</t>
  </si>
  <si>
    <t>Reabilitação de toxicodependentes</t>
  </si>
  <si>
    <t>Z504</t>
  </si>
  <si>
    <t>Psicoterapia, não classificada em outra parte</t>
  </si>
  <si>
    <t>Z505</t>
  </si>
  <si>
    <t>Reabilitação da linguagem</t>
  </si>
  <si>
    <t>Z506</t>
  </si>
  <si>
    <t>Treinamento ortóptico</t>
  </si>
  <si>
    <t>Z507</t>
  </si>
  <si>
    <t>Terapia ocupacional e reabilitação vocacional não classificada em outra parte</t>
  </si>
  <si>
    <t>Z508</t>
  </si>
  <si>
    <t>Cuidados envolvendo uso de outros procedimentos de reabilitação</t>
  </si>
  <si>
    <t>Z509</t>
  </si>
  <si>
    <t>Cuidados envolvendo uso de procedimento de reabilitação não especificado</t>
  </si>
  <si>
    <t>Z510</t>
  </si>
  <si>
    <t>Sessão de radioterapia</t>
  </si>
  <si>
    <t>Z511</t>
  </si>
  <si>
    <t>Sessão de quimioterapia por neoplasia</t>
  </si>
  <si>
    <t>Z512</t>
  </si>
  <si>
    <t>Outra quimioterapia</t>
  </si>
  <si>
    <t>Z513</t>
  </si>
  <si>
    <t>Transfusão de sangue, sem diagnóstico registrado</t>
  </si>
  <si>
    <t>Z514</t>
  </si>
  <si>
    <t>Cuidado preparatório para tratamento subsequente não classificado em outra parte</t>
  </si>
  <si>
    <t>Z515</t>
  </si>
  <si>
    <t>Cuidado paliativo</t>
  </si>
  <si>
    <t>Z516</t>
  </si>
  <si>
    <t>Dessensibilização a alérgenos</t>
  </si>
  <si>
    <t>Z518</t>
  </si>
  <si>
    <t>Outro cuidado médico especificado</t>
  </si>
  <si>
    <t>Z519</t>
  </si>
  <si>
    <t>Cuidado médico não especificado</t>
  </si>
  <si>
    <t>Z520</t>
  </si>
  <si>
    <t>Doador de sangue</t>
  </si>
  <si>
    <t>Z521</t>
  </si>
  <si>
    <t>Doador de pele</t>
  </si>
  <si>
    <t>Z522</t>
  </si>
  <si>
    <t>Doador de osso</t>
  </si>
  <si>
    <t>Z523</t>
  </si>
  <si>
    <t>Doador de medula óssea</t>
  </si>
  <si>
    <t>Z524</t>
  </si>
  <si>
    <t>Doador de rim</t>
  </si>
  <si>
    <t>Z525</t>
  </si>
  <si>
    <t>Doador de córnea</t>
  </si>
  <si>
    <t>Z526</t>
  </si>
  <si>
    <t>Doador de fígado</t>
  </si>
  <si>
    <t>Z527</t>
  </si>
  <si>
    <t>Doador de coração</t>
  </si>
  <si>
    <t>Z528</t>
  </si>
  <si>
    <t>Doador de outros órgãos ou tecidos</t>
  </si>
  <si>
    <t>Z529</t>
  </si>
  <si>
    <t>Doador de órgão ou tecido não especificado</t>
  </si>
  <si>
    <t>Z530</t>
  </si>
  <si>
    <t>Procedimento não realizado devido à contra-indicação</t>
  </si>
  <si>
    <t>Z531</t>
  </si>
  <si>
    <t>Procedimento não realizado devido à decisão do paciente por razões de crença ou grupo de pressão</t>
  </si>
  <si>
    <t>Z532</t>
  </si>
  <si>
    <t>Procedimento não realizado devido à decisão do paciente por outras razões e as não especificadas</t>
  </si>
  <si>
    <t>Z538</t>
  </si>
  <si>
    <t>Procedimento não realizado por outras razões</t>
  </si>
  <si>
    <t>Z539</t>
  </si>
  <si>
    <t>Procedimento não realizado por razão não especificada</t>
  </si>
  <si>
    <t>Z540</t>
  </si>
  <si>
    <t>Convalescença após cirurgia</t>
  </si>
  <si>
    <t>Z541</t>
  </si>
  <si>
    <t>Convalescença após radioterapia</t>
  </si>
  <si>
    <t>Z542</t>
  </si>
  <si>
    <t>Convalescença após quimioterapia</t>
  </si>
  <si>
    <t>Z543</t>
  </si>
  <si>
    <t>Convalescença após psicoterapia</t>
  </si>
  <si>
    <t>Z544</t>
  </si>
  <si>
    <t>Convalescença após tratamento de fratura</t>
  </si>
  <si>
    <t>Z547</t>
  </si>
  <si>
    <t>Convalescença após tratamento combinado</t>
  </si>
  <si>
    <t>Z548</t>
  </si>
  <si>
    <t>Convalescença após outro tratamento</t>
  </si>
  <si>
    <t>Z549</t>
  </si>
  <si>
    <t>Convalescença após tratamento não especificado</t>
  </si>
  <si>
    <t>Z550</t>
  </si>
  <si>
    <t>Analfabetismo e baixa escolaridade</t>
  </si>
  <si>
    <t>Z551</t>
  </si>
  <si>
    <t>Escolarização não disponível e impossível</t>
  </si>
  <si>
    <t>Z552</t>
  </si>
  <si>
    <t>Reprovação em exames</t>
  </si>
  <si>
    <t>Z553</t>
  </si>
  <si>
    <t>Maus resultados escolares</t>
  </si>
  <si>
    <t>Z554</t>
  </si>
  <si>
    <t>Má adaptação escolar e dificuldades com professores e colegas</t>
  </si>
  <si>
    <t>Z558</t>
  </si>
  <si>
    <t>Outros problemas relacionados com a educação e com a alfabetização</t>
  </si>
  <si>
    <t>Z559</t>
  </si>
  <si>
    <t>Problemas não especificados relacionados com a educação e com a alfabetização</t>
  </si>
  <si>
    <t>Z560</t>
  </si>
  <si>
    <t>Desemprego não especificado</t>
  </si>
  <si>
    <t>Z561</t>
  </si>
  <si>
    <t>Mudança de emprego</t>
  </si>
  <si>
    <t>Z562</t>
  </si>
  <si>
    <t>Ameaça de perda de emprego</t>
  </si>
  <si>
    <t>Z563</t>
  </si>
  <si>
    <t>Ritmo de trabalho penoso</t>
  </si>
  <si>
    <t>Z564</t>
  </si>
  <si>
    <t>Desacordo com patrão e colegas de trabalho</t>
  </si>
  <si>
    <t>Z565</t>
  </si>
  <si>
    <t>Má adaptação ao trabalho</t>
  </si>
  <si>
    <t>Z566</t>
  </si>
  <si>
    <t>Outras dificuldades físicas e mentais relacionadas ao trabalho</t>
  </si>
  <si>
    <t>Z567</t>
  </si>
  <si>
    <t>Outros problemas e os não especificados relacionados com o emprego</t>
  </si>
  <si>
    <t>Z570</t>
  </si>
  <si>
    <t>Exposição ocupacional ao ruído</t>
  </si>
  <si>
    <t>Z571</t>
  </si>
  <si>
    <t>Exposição ocupacional à radiação</t>
  </si>
  <si>
    <t>Z572</t>
  </si>
  <si>
    <t>Exposição ocupacional à poeira (pó)</t>
  </si>
  <si>
    <t>Z573</t>
  </si>
  <si>
    <t>Exposição ocupacional a outros contaminantes do ar</t>
  </si>
  <si>
    <t>Z574</t>
  </si>
  <si>
    <t>Exposição ocupacional a agentes tóxicos na agricultura</t>
  </si>
  <si>
    <t>Z575</t>
  </si>
  <si>
    <t>Exposição ocupacional a agentes tóxicos em outras indústrias</t>
  </si>
  <si>
    <t>Z576</t>
  </si>
  <si>
    <t>Exposição ocupacional a temperaturas extremas</t>
  </si>
  <si>
    <t>Z577</t>
  </si>
  <si>
    <t>Exposição ocupacional à vibração</t>
  </si>
  <si>
    <t>Z578</t>
  </si>
  <si>
    <t>Exposição ocupacional a outros fatores de risco</t>
  </si>
  <si>
    <t>Z579</t>
  </si>
  <si>
    <t>Exposição ocupacional a fator de risco não especificado</t>
  </si>
  <si>
    <t>Z580</t>
  </si>
  <si>
    <t>Exposição ao ruído</t>
  </si>
  <si>
    <t>Z581</t>
  </si>
  <si>
    <t>Exposição à poluição atmosférica</t>
  </si>
  <si>
    <t>Z582</t>
  </si>
  <si>
    <t>Exposição à poluição da água</t>
  </si>
  <si>
    <t>Z583</t>
  </si>
  <si>
    <t>Exposição à poluição do solo</t>
  </si>
  <si>
    <t>Z584</t>
  </si>
  <si>
    <t>Exposição à radiação</t>
  </si>
  <si>
    <t>Z585</t>
  </si>
  <si>
    <t>Exposição a outras poluições</t>
  </si>
  <si>
    <t>Z586</t>
  </si>
  <si>
    <t>Água potável insuficiente</t>
  </si>
  <si>
    <t>Z587</t>
  </si>
  <si>
    <t>Exposição à fumaça de tabaco</t>
  </si>
  <si>
    <t>Z588</t>
  </si>
  <si>
    <t>Outros problemas relacionados com o ambiente físico</t>
  </si>
  <si>
    <t>Z589</t>
  </si>
  <si>
    <t>Problema não especificado relacionado com o ambiente físico</t>
  </si>
  <si>
    <t>Z590</t>
  </si>
  <si>
    <t>Falta de domicílio fixo</t>
  </si>
  <si>
    <t>Z591</t>
  </si>
  <si>
    <t>Habitação inadequada</t>
  </si>
  <si>
    <t>Z592</t>
  </si>
  <si>
    <t>Desacordo com vizinhos, locatários e proprietários</t>
  </si>
  <si>
    <t>Z593</t>
  </si>
  <si>
    <t>Problemas relacionados com a vida em instituição residencial</t>
  </si>
  <si>
    <t>Z594</t>
  </si>
  <si>
    <t>Falta de alimentação adequada</t>
  </si>
  <si>
    <t>Z595</t>
  </si>
  <si>
    <t>Pobreza extrema</t>
  </si>
  <si>
    <t>Z596</t>
  </si>
  <si>
    <t>Baixo rendimento</t>
  </si>
  <si>
    <t>Z597</t>
  </si>
  <si>
    <t>Seguro social e medidas de bem-estar social insuficientes</t>
  </si>
  <si>
    <t>Z598</t>
  </si>
  <si>
    <t>Outros problemas relacionados com a habitação e com as circunstâncias econômicas</t>
  </si>
  <si>
    <t>Z599</t>
  </si>
  <si>
    <t>Circunstâncias não especificadas econômicas ou de habitação</t>
  </si>
  <si>
    <t>Z600</t>
  </si>
  <si>
    <t>Problemas de adaptação às transições do ciclo de vida</t>
  </si>
  <si>
    <t>Z601</t>
  </si>
  <si>
    <t>Situação parental atípica</t>
  </si>
  <si>
    <t>Z602</t>
  </si>
  <si>
    <t>Viver só</t>
  </si>
  <si>
    <t>Z603</t>
  </si>
  <si>
    <t>Dificuldade de aculturação</t>
  </si>
  <si>
    <t>Z604</t>
  </si>
  <si>
    <t>Exclusão e rejeição sociais</t>
  </si>
  <si>
    <t>Z605</t>
  </si>
  <si>
    <t>Objeto de discriminação e perseguição percebidas</t>
  </si>
  <si>
    <t>Z608</t>
  </si>
  <si>
    <t>Outros problemas relacionados com o meio social</t>
  </si>
  <si>
    <t>Z609</t>
  </si>
  <si>
    <t>Problema não especificado relacionado com o meio social</t>
  </si>
  <si>
    <t>Z610</t>
  </si>
  <si>
    <t>Perda de relação afetiva na infância</t>
  </si>
  <si>
    <t>Z611</t>
  </si>
  <si>
    <t>Remoção do lar na infância</t>
  </si>
  <si>
    <t>Z612</t>
  </si>
  <si>
    <t>Padrão alterado de relações familiares na infância</t>
  </si>
  <si>
    <t>Z613</t>
  </si>
  <si>
    <t>Eventos que originam a perda de auto-estima na infância</t>
  </si>
  <si>
    <t>Z614</t>
  </si>
  <si>
    <t>Problemas relacionados com abuso sexual alegado de uma criança por uma pessoa de dentro de seu grupo</t>
  </si>
  <si>
    <t>Z615</t>
  </si>
  <si>
    <t>Problemas relacionados com abuso sexual alegado de uma criança por pessoa de fora de seu grupo</t>
  </si>
  <si>
    <t>Z616</t>
  </si>
  <si>
    <t>Problemas relacionados com abuso físico alegado da criança</t>
  </si>
  <si>
    <t>Z617</t>
  </si>
  <si>
    <t>Experiência pessoal amedrontadora na infância</t>
  </si>
  <si>
    <t>Z618</t>
  </si>
  <si>
    <t>Outros eventos da vida pessoal negativos na infância</t>
  </si>
  <si>
    <t>Z619</t>
  </si>
  <si>
    <t>Evento pessoal negativo não especificado na infância</t>
  </si>
  <si>
    <t>Z620</t>
  </si>
  <si>
    <t>Supervisão e controle inadequado por parte dos pais</t>
  </si>
  <si>
    <t>Z621</t>
  </si>
  <si>
    <t>Superproteção por parte dos pais</t>
  </si>
  <si>
    <t>Z622</t>
  </si>
  <si>
    <t>Educação numa instituição</t>
  </si>
  <si>
    <t>Z623</t>
  </si>
  <si>
    <t>Hostilidade com relação a uma criança, transformada em bode expiatório</t>
  </si>
  <si>
    <t>Z624</t>
  </si>
  <si>
    <t>Negligência emocional da criança</t>
  </si>
  <si>
    <t>Z625</t>
  </si>
  <si>
    <t>Outros problemas relacionados com negligência na educação dos filhos</t>
  </si>
  <si>
    <t>Z626</t>
  </si>
  <si>
    <t>Pressões não apropriadas por parte dos pais e outras falhas de educação</t>
  </si>
  <si>
    <t>Z628</t>
  </si>
  <si>
    <t>Outros problemas especificados relacionados com a educação dos filhos</t>
  </si>
  <si>
    <t>Z629</t>
  </si>
  <si>
    <t>Problema não especificado relacionado com a educação dos filhos</t>
  </si>
  <si>
    <t>Z630</t>
  </si>
  <si>
    <t>Problemas nas relações com cônjuge ou parceiro</t>
  </si>
  <si>
    <t>Z631</t>
  </si>
  <si>
    <t>Problemas nas relações com os pais ou com os sogros</t>
  </si>
  <si>
    <t>Z632</t>
  </si>
  <si>
    <t>Suporte familiar inadequado</t>
  </si>
  <si>
    <t>Z633</t>
  </si>
  <si>
    <t>Ausência de um dos membros da família</t>
  </si>
  <si>
    <t>Z634</t>
  </si>
  <si>
    <t>Desaparecimento ou falecimento de um membro da família</t>
  </si>
  <si>
    <t>Z635</t>
  </si>
  <si>
    <t>Rompimento da família por separação ou divórcio</t>
  </si>
  <si>
    <t>Z636</t>
  </si>
  <si>
    <t>Parente dependente de cuidados, residente no domicílio</t>
  </si>
  <si>
    <t>Z637</t>
  </si>
  <si>
    <t>Outros acontecimentos difíceis com incidência na família ou no lar</t>
  </si>
  <si>
    <t>Z638</t>
  </si>
  <si>
    <t>Outros problemas especificados relacionados com o grupo primário de suporte</t>
  </si>
  <si>
    <t>Z639</t>
  </si>
  <si>
    <t>Problema não especificado relacionado com o grupo primário de suporte</t>
  </si>
  <si>
    <t>Z640</t>
  </si>
  <si>
    <t>Problemas relacionados com uma gravidez não desejada</t>
  </si>
  <si>
    <t>Z641</t>
  </si>
  <si>
    <t>Problemas relacionados com multiparidade</t>
  </si>
  <si>
    <t>Z642</t>
  </si>
  <si>
    <t>Procura e aceitação de intervenções físicas, nutricionais, ou químicas conhecidas como perigosas ou nocivas</t>
  </si>
  <si>
    <t>Z643</t>
  </si>
  <si>
    <t>Procura e aceitação de intervenções comportamentais ou psicológicas conhecidas como perigosas ou nocivas</t>
  </si>
  <si>
    <t>Z644</t>
  </si>
  <si>
    <t>Desacordo com conselheiros</t>
  </si>
  <si>
    <t>Z650</t>
  </si>
  <si>
    <t>Condenação, sem prisão, por tribunal civil ou criminal</t>
  </si>
  <si>
    <t>Z651</t>
  </si>
  <si>
    <t>Prisão ou encarceramento</t>
  </si>
  <si>
    <t>Z652</t>
  </si>
  <si>
    <t>Problemas ligados à libertação de prisão</t>
  </si>
  <si>
    <t>Z653</t>
  </si>
  <si>
    <t>Problemas ligados à outras circunstâncias legais</t>
  </si>
  <si>
    <t>Z654</t>
  </si>
  <si>
    <t>Vítima de crime ou de atos terroristas</t>
  </si>
  <si>
    <t>Z655</t>
  </si>
  <si>
    <t>Exposição a catástrofe, guerra e outras hostilidades</t>
  </si>
  <si>
    <t>Z658</t>
  </si>
  <si>
    <t>Outros problemas especificados relacionados com circunstâncias psicossociais</t>
  </si>
  <si>
    <t>Z659</t>
  </si>
  <si>
    <t>Problemas relacionados com circunstâncias psicossociais não especificadas</t>
  </si>
  <si>
    <t>Z708</t>
  </si>
  <si>
    <t>Outros aconselhamentos em matéria de sexualidade</t>
  </si>
  <si>
    <t>Z710</t>
  </si>
  <si>
    <t>Pessoa que consulta no interesse de um terceiro</t>
  </si>
  <si>
    <t>Z711</t>
  </si>
  <si>
    <t>Pessoa com medo de uma queixa para a qual não foi feito diagnóstico</t>
  </si>
  <si>
    <t>Z712</t>
  </si>
  <si>
    <t>Pessoa que consulta para explicação de achados de exame</t>
  </si>
  <si>
    <t>Z718</t>
  </si>
  <si>
    <t>Outros aconselhamentos especificados</t>
  </si>
  <si>
    <t>Z720</t>
  </si>
  <si>
    <t>Uso do tabaco</t>
  </si>
  <si>
    <t>Z721</t>
  </si>
  <si>
    <t>Uso de álcool</t>
  </si>
  <si>
    <t>Z722</t>
  </si>
  <si>
    <t>Uso de droga</t>
  </si>
  <si>
    <t>Z723</t>
  </si>
  <si>
    <t>Falta de exercício físico</t>
  </si>
  <si>
    <t>Z724</t>
  </si>
  <si>
    <t>Regime e hábitos alimentares inadequados</t>
  </si>
  <si>
    <t>Z725</t>
  </si>
  <si>
    <t>Comportamento sexual de alto risco</t>
  </si>
  <si>
    <t>Z726</t>
  </si>
  <si>
    <t>Mania de jogo e apostas</t>
  </si>
  <si>
    <t>Z728</t>
  </si>
  <si>
    <t>Outros problemas relacionados com o estilo de vida</t>
  </si>
  <si>
    <t>Z729</t>
  </si>
  <si>
    <t>Problema não especificado relacionado com o estilo de vida</t>
  </si>
  <si>
    <t>Z730</t>
  </si>
  <si>
    <t>Esgotamento</t>
  </si>
  <si>
    <t>Z732</t>
  </si>
  <si>
    <t>Falta de repouso e de lazer</t>
  </si>
  <si>
    <t>Z733</t>
  </si>
  <si>
    <t>Stress não classificado em outra parte</t>
  </si>
  <si>
    <t>Z734</t>
  </si>
  <si>
    <t>Habilidades sociais inadequadas não classificadas em outra parte</t>
  </si>
  <si>
    <t>Z735</t>
  </si>
  <si>
    <t>Conflito sobre o papel social, não classificado em outra parte</t>
  </si>
  <si>
    <t>Z736</t>
  </si>
  <si>
    <t>Limites impostos às atividades por invalidez</t>
  </si>
  <si>
    <t>Z738</t>
  </si>
  <si>
    <t>Outros problemas relacionados com a organização do seu modo de vida</t>
  </si>
  <si>
    <t>Z739</t>
  </si>
  <si>
    <t>Problema relacionado com a organização de seu modo de vida não especificado</t>
  </si>
  <si>
    <t>Z740</t>
  </si>
  <si>
    <t>Mobilidade reduzida</t>
  </si>
  <si>
    <t>Z741</t>
  </si>
  <si>
    <t>Necessidade de assistência com cuidados pessoais</t>
  </si>
  <si>
    <t>Z742</t>
  </si>
  <si>
    <t>Necessidade de assistência a domicílio, sendo que nenhuma pessoa do lar é capaz de assegurar os cuidados</t>
  </si>
  <si>
    <t>Z743</t>
  </si>
  <si>
    <t>Necessidade de supervisão contínua</t>
  </si>
  <si>
    <t>Z748</t>
  </si>
  <si>
    <t>Outros problemas relacionados com a dependência de pessoa que oferece cuidados de saúde</t>
  </si>
  <si>
    <t>Z749</t>
  </si>
  <si>
    <t>Problema não especificado relacionado com a dependência de pessoa que oferece cuidados de saúde</t>
  </si>
  <si>
    <t>Z750</t>
  </si>
  <si>
    <t>Falta de disponibilidade de serviços médicos no domicílio</t>
  </si>
  <si>
    <t>Z751</t>
  </si>
  <si>
    <t>Pessoa esperando ser admitida em estabelecimento médico adequado em outra parte</t>
  </si>
  <si>
    <t>Z752</t>
  </si>
  <si>
    <t>Outro período de espera para investigação e tratamento</t>
  </si>
  <si>
    <t>Z753</t>
  </si>
  <si>
    <t>Facilidades de saúde não disponíveis ou não acessíveis</t>
  </si>
  <si>
    <t>Z754</t>
  </si>
  <si>
    <t>Outras organizações de cuidados não disponíveis ou não acessíveis</t>
  </si>
  <si>
    <t>Z755</t>
  </si>
  <si>
    <t>Cuidados dispensados para ajudar às famílias durante as férias</t>
  </si>
  <si>
    <t>Z758</t>
  </si>
  <si>
    <t>Outras dificuldades especificadas relacionadas com facilidades médicas e com outros cuidados de saúde</t>
  </si>
  <si>
    <t>Z759</t>
  </si>
  <si>
    <t>Problema não especificado relacionado com facilidades médicas e com outros cuidados de saúde</t>
  </si>
  <si>
    <t>Z760</t>
  </si>
  <si>
    <t>Emissão de prescrição de repetição</t>
  </si>
  <si>
    <t>Z761</t>
  </si>
  <si>
    <t>Supervisão e cuidado de saúde de crianças assistidas</t>
  </si>
  <si>
    <t>Z762</t>
  </si>
  <si>
    <t>Supervisão de cuidado de saúde de outras crianças ou recém-nascidos sadios</t>
  </si>
  <si>
    <t>Z763</t>
  </si>
  <si>
    <t>Pessoa em boa saúde acompanhando pessoa doente</t>
  </si>
  <si>
    <t>Z764</t>
  </si>
  <si>
    <t>Outros pensionistas em estabelecimentos de cuidados de saúde</t>
  </si>
  <si>
    <t>Z765</t>
  </si>
  <si>
    <t>Pessoa fingindo ser doente [simulação consciente]</t>
  </si>
  <si>
    <t>Z768</t>
  </si>
  <si>
    <t>Contatos com serviços de saúde por outras circunstâncias especificadas</t>
  </si>
  <si>
    <t>Z769</t>
  </si>
  <si>
    <t>Pessoa em contato com serviços de saúde em circunstâncias não especificadas</t>
  </si>
  <si>
    <t>Z800</t>
  </si>
  <si>
    <t>História familiar de neoplasia maligna de órgãos digestivos</t>
  </si>
  <si>
    <t>Z801</t>
  </si>
  <si>
    <t>História familiar de neoplasia maligna de traquéia, brônquio e pulmão</t>
  </si>
  <si>
    <t>Z802</t>
  </si>
  <si>
    <t>História familiar de neoplasia maligna de outros órgãos respiratórios e intratorácicos</t>
  </si>
  <si>
    <t>Z803</t>
  </si>
  <si>
    <t>História familiar de neoplasia de mama</t>
  </si>
  <si>
    <t>Z804</t>
  </si>
  <si>
    <t>História familiar de neoplasia maligna de órgãos genitais</t>
  </si>
  <si>
    <t>Z805</t>
  </si>
  <si>
    <t>História familiar de neoplasia maligna do trato urinário</t>
  </si>
  <si>
    <t>Z806</t>
  </si>
  <si>
    <t>História familiar de leucemia</t>
  </si>
  <si>
    <t>Z807</t>
  </si>
  <si>
    <t>História familiar de outras neoplasias malignas dos tecidos linfático, hematopoético e correlacionados</t>
  </si>
  <si>
    <t>Z808</t>
  </si>
  <si>
    <t>História familiar de neoplasia maligna de outros órgãos ou aparelhos</t>
  </si>
  <si>
    <t>Z809</t>
  </si>
  <si>
    <t>História familiar de neoplasia maligna não especificada</t>
  </si>
  <si>
    <t>Z810</t>
  </si>
  <si>
    <t>História familiar de retardo mental</t>
  </si>
  <si>
    <t>Z811</t>
  </si>
  <si>
    <t>História familiar de abuso de álcool</t>
  </si>
  <si>
    <t>Z812</t>
  </si>
  <si>
    <t>História familiar de abuso de fumo</t>
  </si>
  <si>
    <t>Z813</t>
  </si>
  <si>
    <t>História familiar de abuso de outra substância psicoativa</t>
  </si>
  <si>
    <t>Z814</t>
  </si>
  <si>
    <t>História familiar de abuso de outra substância</t>
  </si>
  <si>
    <t>Z818</t>
  </si>
  <si>
    <t>História familiar de outros transtornos mentais e comportamentais</t>
  </si>
  <si>
    <t>Z820</t>
  </si>
  <si>
    <t>História familiar de epilepsia e de outras doenças do sistema nervoso</t>
  </si>
  <si>
    <t>Z821</t>
  </si>
  <si>
    <t>História familiar de cegueira e perda de visão</t>
  </si>
  <si>
    <t>Z822</t>
  </si>
  <si>
    <t>História familiar de surdez e perda de audição</t>
  </si>
  <si>
    <t>Z823</t>
  </si>
  <si>
    <t>História familiar de acidente vascular cerebral</t>
  </si>
  <si>
    <t>Z824</t>
  </si>
  <si>
    <t>História familiar de doença isquêmica do coração e outras doenças do aparelho circulatório</t>
  </si>
  <si>
    <t>Z825</t>
  </si>
  <si>
    <t>História familiar de asma e outras doenças respiratórias inferiores crônicas</t>
  </si>
  <si>
    <t>Z826</t>
  </si>
  <si>
    <t>História familiar de artrite e outras doenças do sistema osteomuscular e tecido conjuntivo</t>
  </si>
  <si>
    <t>Z827</t>
  </si>
  <si>
    <t>História familiar de malformações e deformações congênitas e anomalias cromossômicas</t>
  </si>
  <si>
    <t>Z828</t>
  </si>
  <si>
    <t>História familiar de outras incapacidades e doenças crônicas que conduzem a incapacitação, não classificadas em outra parte</t>
  </si>
  <si>
    <t>Z830</t>
  </si>
  <si>
    <t>História familiar de doença pelo vírus da imunodeficiência humana [HIV]</t>
  </si>
  <si>
    <t>Z831</t>
  </si>
  <si>
    <t>História familiar de outras doenças infecciosas e parasitárias</t>
  </si>
  <si>
    <t>Z832</t>
  </si>
  <si>
    <t>História familiar de doenças do sangue e dos órgãos hematopoéticos e alguns transtornos imunitários</t>
  </si>
  <si>
    <t>Z833</t>
  </si>
  <si>
    <t>História familiar de diabetes mellitus</t>
  </si>
  <si>
    <t>Z834</t>
  </si>
  <si>
    <t>História familiar de outras doenças endócrinas, nutricionais e metabólicas</t>
  </si>
  <si>
    <t>Z835</t>
  </si>
  <si>
    <t>História familiar de outros transtornos dos olhos e dos ouvidos</t>
  </si>
  <si>
    <t>Z836</t>
  </si>
  <si>
    <t>História familiar de doenças do aparelho respiratório</t>
  </si>
  <si>
    <t>Z837</t>
  </si>
  <si>
    <t>História familiar das doenças do aparelho digestivo</t>
  </si>
  <si>
    <t>Z840</t>
  </si>
  <si>
    <t>História familiar de doenças da pele e do tecido subcutâneo</t>
  </si>
  <si>
    <t>Z841</t>
  </si>
  <si>
    <t>História familiar de transtornos do rim e ureter</t>
  </si>
  <si>
    <t>Z842</t>
  </si>
  <si>
    <t>História familiar de outras doenças do aparelho geniturinário</t>
  </si>
  <si>
    <t>Z843</t>
  </si>
  <si>
    <t>História familiar de consangüinidade</t>
  </si>
  <si>
    <t>Z848</t>
  </si>
  <si>
    <t>História familiar de outras afecções especificadas</t>
  </si>
  <si>
    <t>Z850</t>
  </si>
  <si>
    <t>História pessoal de neoplasia maligna de órgãos digestivos</t>
  </si>
  <si>
    <t>Z851</t>
  </si>
  <si>
    <t>História pessoal de neoplasia maligna de traquéia, brônquio e pulmão</t>
  </si>
  <si>
    <t>Z852</t>
  </si>
  <si>
    <t>História pessoal de neoplasia maligna de outros órgãos respiratórios e intratorácicos</t>
  </si>
  <si>
    <t>Z853</t>
  </si>
  <si>
    <t>História pessoal de neoplasia maligna de mama</t>
  </si>
  <si>
    <t>Z854</t>
  </si>
  <si>
    <t>História pessoal de neoplasia maligna de órgãos genitais</t>
  </si>
  <si>
    <t>Z855</t>
  </si>
  <si>
    <t>História pessoal de neoplasia maligna de trato urinário</t>
  </si>
  <si>
    <t>Z856</t>
  </si>
  <si>
    <t>História pessoal de leucemia</t>
  </si>
  <si>
    <t>Z857</t>
  </si>
  <si>
    <t>História pessoal de outras neoplasias malignas do tecido linfático, hematopoético e tecidos correlatos</t>
  </si>
  <si>
    <t>Z858</t>
  </si>
  <si>
    <t>História pessoal de neoplasias malignas de outros órgãos ou aparelhos</t>
  </si>
  <si>
    <t>Z859</t>
  </si>
  <si>
    <t>História pessoal de neoplasia maligna não especificada</t>
  </si>
  <si>
    <t>Z860</t>
  </si>
  <si>
    <t>História pessoal de outras neoplasias</t>
  </si>
  <si>
    <t>Z861</t>
  </si>
  <si>
    <t>História pessoal de doenças infecciosas e parasitárias</t>
  </si>
  <si>
    <t>Z862</t>
  </si>
  <si>
    <t>História pessoal de doenças do sangue e dos órgãos hematopoéticos e alguns transtornos imunitários</t>
  </si>
  <si>
    <t>Z863</t>
  </si>
  <si>
    <t>História pessoal de doenças endócrinas, nutricionais e metabólicas</t>
  </si>
  <si>
    <t>Z864</t>
  </si>
  <si>
    <t>História pessoal de abuso de substâncias psicoativas</t>
  </si>
  <si>
    <t>Z865</t>
  </si>
  <si>
    <t>História pessoal de outros transtornos mentais e comportamentais</t>
  </si>
  <si>
    <t>Z866</t>
  </si>
  <si>
    <t>História pessoal de doenças do sistema nervoso e dos órgãos dos sentidos</t>
  </si>
  <si>
    <t>Z867</t>
  </si>
  <si>
    <t>História pessoal de doenças do aparelho circulatório</t>
  </si>
  <si>
    <t>Z870</t>
  </si>
  <si>
    <t>História pessoal de doenças do aparelho respiratório</t>
  </si>
  <si>
    <t>Z871</t>
  </si>
  <si>
    <t>História pessoal de doenças do aparelho digestivo</t>
  </si>
  <si>
    <t>Z872</t>
  </si>
  <si>
    <t>História pessoal de doenças da pele e tecido subcutâneo</t>
  </si>
  <si>
    <t>Z873</t>
  </si>
  <si>
    <t>História pessoal de doenças do sistema osteomuscular e tecido conjuntivo</t>
  </si>
  <si>
    <t>Z874</t>
  </si>
  <si>
    <t>História pessoal de doenças do aparelho geniturinário</t>
  </si>
  <si>
    <t>Z875</t>
  </si>
  <si>
    <t>História pessoal de complicações da gravidez, parto e puerpério</t>
  </si>
  <si>
    <t>Z876</t>
  </si>
  <si>
    <t>História pessoal de algumas afecções originadas no período perinatal</t>
  </si>
  <si>
    <t>Z877</t>
  </si>
  <si>
    <t>História pessoal de malformações e deformidades congênitas e anomalias cromossômicas</t>
  </si>
  <si>
    <t>Z878</t>
  </si>
  <si>
    <t>História pessoal de outras afecções especificadas</t>
  </si>
  <si>
    <t>Z880</t>
  </si>
  <si>
    <t>História pessoal de alergia à penicilina</t>
  </si>
  <si>
    <t>Z881</t>
  </si>
  <si>
    <t>História pessoal de alergia a outro agente antibiótico</t>
  </si>
  <si>
    <t>Z882</t>
  </si>
  <si>
    <t>História pessoal de alergia às sulfonamidas</t>
  </si>
  <si>
    <t>Z883</t>
  </si>
  <si>
    <t>História pessoal de alergia a outros agentes antiinfecciosos</t>
  </si>
  <si>
    <t>Z884</t>
  </si>
  <si>
    <t>História pessoal de alergia a agente anestésico</t>
  </si>
  <si>
    <t>Z885</t>
  </si>
  <si>
    <t>História pessoal de alergia a agente narcótico</t>
  </si>
  <si>
    <t>Z886</t>
  </si>
  <si>
    <t>História pessoal de alergia a agente analgésico</t>
  </si>
  <si>
    <t>Z887</t>
  </si>
  <si>
    <t>História pessoal de alergia a soro e à vacina</t>
  </si>
  <si>
    <t>Z888</t>
  </si>
  <si>
    <t>História pessoal de alergia a outros drogas, medicamentos e substâncias biológicas</t>
  </si>
  <si>
    <t>Z889</t>
  </si>
  <si>
    <t>História pessoal de alergia a drogas, medicamentos e substâncias biológicas não especificadas</t>
  </si>
  <si>
    <t>Z890</t>
  </si>
  <si>
    <t>Ausência adquirida de dedo(s) da mão [inclusive polegar] unilateral</t>
  </si>
  <si>
    <t>Z891</t>
  </si>
  <si>
    <t>Ausência adquirida de mão e punho</t>
  </si>
  <si>
    <t>Z892</t>
  </si>
  <si>
    <t>Ausência adquirida de braço acima do punho</t>
  </si>
  <si>
    <t>Z893</t>
  </si>
  <si>
    <t>Ausência adquirida de ambos membros superiores [qualquer nível]</t>
  </si>
  <si>
    <t>Z894</t>
  </si>
  <si>
    <t>Ausência adquirida de pé e tornozelo</t>
  </si>
  <si>
    <t>Z895</t>
  </si>
  <si>
    <t>Ausência adquirida da perna ao nível ou abaixo do joelho</t>
  </si>
  <si>
    <t>Z896</t>
  </si>
  <si>
    <t>Ausência adquirida da perna acima do joelho</t>
  </si>
  <si>
    <t>Z897</t>
  </si>
  <si>
    <t>Ausência adquirida de ambos membros inferiores [qualquer nível, exceto somente artelhos]</t>
  </si>
  <si>
    <t>Z898</t>
  </si>
  <si>
    <t>Ausência adquirida dos membros superiores e inferiores [qualquer nível]</t>
  </si>
  <si>
    <t>Z899</t>
  </si>
  <si>
    <t>Ausência adquirida de membro não especificado</t>
  </si>
  <si>
    <t>Z900</t>
  </si>
  <si>
    <t>Ausência adquirida de parte da cabeça e do pescoço</t>
  </si>
  <si>
    <t>Z901</t>
  </si>
  <si>
    <t>Ausência adquirida da(s) mama(s)</t>
  </si>
  <si>
    <t>Z902</t>
  </si>
  <si>
    <t>Ausência adquirida [de parte] do pulmão</t>
  </si>
  <si>
    <t>Z903</t>
  </si>
  <si>
    <t>Ausência adquirida de parte do estômago</t>
  </si>
  <si>
    <t>Z904</t>
  </si>
  <si>
    <t>Ausência adquirida de outras partes do trato digestivo</t>
  </si>
  <si>
    <t>Z905</t>
  </si>
  <si>
    <t>Ausência adquirida do rim</t>
  </si>
  <si>
    <t>Z906</t>
  </si>
  <si>
    <t>Ausência adquirida de outras partes do trato urinário</t>
  </si>
  <si>
    <t>Z907</t>
  </si>
  <si>
    <t>Ausência adquirida de órgão(s) genital(is)</t>
  </si>
  <si>
    <t>Z908</t>
  </si>
  <si>
    <t>Ausência adquirida de outros órgãos</t>
  </si>
  <si>
    <t>Z910</t>
  </si>
  <si>
    <t>História pessoal de alergia exceto a drogas e a substâncias biológicas</t>
  </si>
  <si>
    <t>Z911</t>
  </si>
  <si>
    <t>História pessoal de não aderência a tratamento ou regime médico</t>
  </si>
  <si>
    <t>Z912</t>
  </si>
  <si>
    <t>História pessoal de má higiene pessoal</t>
  </si>
  <si>
    <t>Z913</t>
  </si>
  <si>
    <t>História pessoal de ciclo vigília-sono anormal</t>
  </si>
  <si>
    <t>Z914</t>
  </si>
  <si>
    <t>História pessoal de trauma psicológico não classificado em outra parte</t>
  </si>
  <si>
    <t>Z915</t>
  </si>
  <si>
    <t>História pessoal de auto agressão</t>
  </si>
  <si>
    <t>Z916</t>
  </si>
  <si>
    <t>História pessoal de outros traumas físicos</t>
  </si>
  <si>
    <t>Z918</t>
  </si>
  <si>
    <t>História pessoal de outros fatores de risco especificados não classificados em outra parte</t>
  </si>
  <si>
    <t>Z920</t>
  </si>
  <si>
    <t>História pessoal de anticoncepção</t>
  </si>
  <si>
    <t>Z921</t>
  </si>
  <si>
    <t>História pessoal de uso de longo prazo (atual) de anticoagulantes</t>
  </si>
  <si>
    <t>Z922</t>
  </si>
  <si>
    <t>História pessoal de uso de longo prazo (atual) de outros medicamentos</t>
  </si>
  <si>
    <t>Z923</t>
  </si>
  <si>
    <t>História pessoal de irradiação</t>
  </si>
  <si>
    <t>Z924</t>
  </si>
  <si>
    <t>História pessoal de cirurgia de grande porte não classificada em outra parte</t>
  </si>
  <si>
    <t>Z925</t>
  </si>
  <si>
    <t>História pessoal de medidas de reabilitação</t>
  </si>
  <si>
    <t>Z926</t>
  </si>
  <si>
    <t>História pessoal de quimioterapia para doença neoplásica</t>
  </si>
  <si>
    <t>Z928</t>
  </si>
  <si>
    <t>História pessoal de outros tratamentos médicos</t>
  </si>
  <si>
    <t>Z929</t>
  </si>
  <si>
    <t>História pessoal de tratamento médico não especificado</t>
  </si>
  <si>
    <t>Z930</t>
  </si>
  <si>
    <t>Traqueostomia</t>
  </si>
  <si>
    <t>Z931</t>
  </si>
  <si>
    <t>Gastrostomia</t>
  </si>
  <si>
    <t>Z932</t>
  </si>
  <si>
    <t>Ileostomia</t>
  </si>
  <si>
    <t>Z933</t>
  </si>
  <si>
    <t>Colostomia</t>
  </si>
  <si>
    <t>Z934</t>
  </si>
  <si>
    <t>Outros orifícios artificiais do trato gastrointestinal</t>
  </si>
  <si>
    <t>Z935</t>
  </si>
  <si>
    <t>Cistostomia</t>
  </si>
  <si>
    <t>Z936</t>
  </si>
  <si>
    <t>Outros orifícios artificiais do aparelho urinário</t>
  </si>
  <si>
    <t>Z938</t>
  </si>
  <si>
    <t>Outros orifícios artificiais</t>
  </si>
  <si>
    <t>Z939</t>
  </si>
  <si>
    <t>Orifício artificial não especificado</t>
  </si>
  <si>
    <t>Z940</t>
  </si>
  <si>
    <t>Rim transplantado</t>
  </si>
  <si>
    <t>Z941</t>
  </si>
  <si>
    <t>Coração transplantado</t>
  </si>
  <si>
    <t>Z942</t>
  </si>
  <si>
    <t>Pulmão transplantado</t>
  </si>
  <si>
    <t>Z943</t>
  </si>
  <si>
    <t>Coração e pulmões transplantados</t>
  </si>
  <si>
    <t>Z944</t>
  </si>
  <si>
    <t>Fígado transplantado</t>
  </si>
  <si>
    <t>Z945</t>
  </si>
  <si>
    <t>Pele transplantada</t>
  </si>
  <si>
    <t>Z946</t>
  </si>
  <si>
    <t>Osso transplantado</t>
  </si>
  <si>
    <t>Z947</t>
  </si>
  <si>
    <t>Córnea transplantada</t>
  </si>
  <si>
    <t>Z948</t>
  </si>
  <si>
    <t>Outros órgãos e tecidos transplantados</t>
  </si>
  <si>
    <t>Z949</t>
  </si>
  <si>
    <t>Órgão e tecido não especificado transplantado</t>
  </si>
  <si>
    <t>Z950</t>
  </si>
  <si>
    <t>Presença de marca-passo cardíaco</t>
  </si>
  <si>
    <t>Z951</t>
  </si>
  <si>
    <t>Presença de enxerto de ponte ["bypass"] aortocoronária</t>
  </si>
  <si>
    <t>Z952</t>
  </si>
  <si>
    <t>Presença de prótese de válvula cardíaca</t>
  </si>
  <si>
    <t>Z953</t>
  </si>
  <si>
    <t>Presença de valva cardíaca xenógena</t>
  </si>
  <si>
    <t>Z954</t>
  </si>
  <si>
    <t>Presença de outras substituições valvares cardíacas</t>
  </si>
  <si>
    <t>Z955</t>
  </si>
  <si>
    <t>Presença de implante e enxerto de angioplastia coronária</t>
  </si>
  <si>
    <t>Z958</t>
  </si>
  <si>
    <t>Presença de outros implantes e enxertos cardíacos e vasculares</t>
  </si>
  <si>
    <t>Z959</t>
  </si>
  <si>
    <t>Presença de implante e enxerto cardíaco e vascular não especificado</t>
  </si>
  <si>
    <t>Z960</t>
  </si>
  <si>
    <t>Presença de implantes urogenitais</t>
  </si>
  <si>
    <t>Z961</t>
  </si>
  <si>
    <t>Presença de lente intra-ocular</t>
  </si>
  <si>
    <t>Z962</t>
  </si>
  <si>
    <t>Presença de implante otológicos e audiológicos</t>
  </si>
  <si>
    <t>Z963</t>
  </si>
  <si>
    <t>Presença de laringe artificial</t>
  </si>
  <si>
    <t>Z964</t>
  </si>
  <si>
    <t>Presença de implantes endócrinos</t>
  </si>
  <si>
    <t>Z965</t>
  </si>
  <si>
    <t>Presença de raiz dentária e implantes mandibulares</t>
  </si>
  <si>
    <t>Z966</t>
  </si>
  <si>
    <t>Presença de implantes articulares ortopédicos</t>
  </si>
  <si>
    <t>Z967</t>
  </si>
  <si>
    <t>Presença de outros implantes de osso e tendão</t>
  </si>
  <si>
    <t>Z968</t>
  </si>
  <si>
    <t>Presença de outros implantes funcionais especificados</t>
  </si>
  <si>
    <t>Z969</t>
  </si>
  <si>
    <t>Presença de implante funcional não especificado</t>
  </si>
  <si>
    <t>Z970</t>
  </si>
  <si>
    <t>Presença de olho artificial</t>
  </si>
  <si>
    <t>Z971</t>
  </si>
  <si>
    <t>Presença de membro artificial (completo) (parcial)</t>
  </si>
  <si>
    <t>Z972</t>
  </si>
  <si>
    <t>Presença de dispositivo protético dentário (completo) (parcial)</t>
  </si>
  <si>
    <t>Z973</t>
  </si>
  <si>
    <t>Presença de óculos e de lentes de contato</t>
  </si>
  <si>
    <t>Z974</t>
  </si>
  <si>
    <t>Presença de aparelho externo de surdez</t>
  </si>
  <si>
    <t>Z975</t>
  </si>
  <si>
    <t>Presença de dispositivo anticoncepcional intra-uterino [DIU]</t>
  </si>
  <si>
    <t>Z978</t>
  </si>
  <si>
    <t>Presença de outros dispositivos especificados</t>
  </si>
  <si>
    <t>Z980</t>
  </si>
  <si>
    <t>Derivação intestinal ou anastomose intestinal</t>
  </si>
  <si>
    <t>Z981</t>
  </si>
  <si>
    <t>Artrodese</t>
  </si>
  <si>
    <t>Z982</t>
  </si>
  <si>
    <t>Presença de dispositivo de drenagem do líquor</t>
  </si>
  <si>
    <t>Z988</t>
  </si>
  <si>
    <t>Outros estados pós-cirúrgicos especificados</t>
  </si>
  <si>
    <t>Z990</t>
  </si>
  <si>
    <t>Dependência de aspirador</t>
  </si>
  <si>
    <t>Z991</t>
  </si>
  <si>
    <t>Dependência de respirador</t>
  </si>
  <si>
    <t>Z992</t>
  </si>
  <si>
    <t>Dependência de diálise renal</t>
  </si>
  <si>
    <t>Z993</t>
  </si>
  <si>
    <t>Dependência de cadeira de rodas</t>
  </si>
  <si>
    <t>Z998</t>
  </si>
  <si>
    <t>Dependência de outras máquinas e aparelhos capacitantes</t>
  </si>
  <si>
    <t>Z999</t>
  </si>
  <si>
    <t>Dependência de máquina e aparelho capacitante não especificado</t>
  </si>
  <si>
    <t>U049</t>
  </si>
  <si>
    <t>Síndrome respiratória aguda grave [Severe acute respiratory syndrome) [SARS], não especificada</t>
  </si>
  <si>
    <t>U800</t>
  </si>
  <si>
    <t>Agente resistente à penicilina</t>
  </si>
  <si>
    <t>U801</t>
  </si>
  <si>
    <t>Agente resistente à meticilina</t>
  </si>
  <si>
    <t>U808</t>
  </si>
  <si>
    <t>Agente resistente a outro antibiótico relacionado à penicilina</t>
  </si>
  <si>
    <t>U810</t>
  </si>
  <si>
    <t>Agente resistente à vancomicina</t>
  </si>
  <si>
    <t>U818</t>
  </si>
  <si>
    <t>Agente resistente a outros antibióticos relacionado à vancomicina</t>
  </si>
  <si>
    <t>U88</t>
  </si>
  <si>
    <t>Agente resistente a múltiplos antibióticos</t>
  </si>
  <si>
    <t>U898</t>
  </si>
  <si>
    <t>Agente resistente a outro antibiótico especificado único</t>
  </si>
  <si>
    <t>U899</t>
  </si>
  <si>
    <t>Agente resistente a antibiótico não especificado</t>
  </si>
  <si>
    <t>U99</t>
  </si>
  <si>
    <t>CID 10ª Revisão não disponível</t>
  </si>
  <si>
    <t>-</t>
  </si>
  <si>
    <t>Levofloxacina</t>
  </si>
  <si>
    <t>Vancomicina</t>
  </si>
  <si>
    <t>Enterorragia</t>
  </si>
  <si>
    <t>Meropenem</t>
  </si>
  <si>
    <t>Pneumonia Comunitária Grave</t>
  </si>
  <si>
    <t>Crise Convulsiva</t>
  </si>
  <si>
    <t>Osteoartrose erosiva</t>
  </si>
  <si>
    <t>Osteoartrose primária generalizada</t>
  </si>
  <si>
    <t>Superinfecção Delta aguda de portador de hepatite B</t>
  </si>
  <si>
    <t>Cefepima</t>
  </si>
  <si>
    <t>Imipenem</t>
  </si>
  <si>
    <t>Abacavir</t>
  </si>
  <si>
    <t>Aciclovir</t>
  </si>
  <si>
    <t>Amicacina</t>
  </si>
  <si>
    <t>Amoxicilina</t>
  </si>
  <si>
    <t>Ampicilina</t>
  </si>
  <si>
    <t>Amprenavir</t>
  </si>
  <si>
    <t>Anfotericina B</t>
  </si>
  <si>
    <t>Azitromicina</t>
  </si>
  <si>
    <t>Aztreonam</t>
  </si>
  <si>
    <t>Benzoato de Benzila</t>
  </si>
  <si>
    <t>Caspofungina</t>
  </si>
  <si>
    <t>Cefalexina</t>
  </si>
  <si>
    <t>Cefalotina</t>
  </si>
  <si>
    <t>Cefazolina</t>
  </si>
  <si>
    <t>Cefotaxima</t>
  </si>
  <si>
    <t>Cefpiroma</t>
  </si>
  <si>
    <t>Ceftazidima</t>
  </si>
  <si>
    <t>Ceftriaxona</t>
  </si>
  <si>
    <t>Cefuroxima</t>
  </si>
  <si>
    <t>Cetoconazol</t>
  </si>
  <si>
    <t>Ciprofloxacina</t>
  </si>
  <si>
    <t>Claritromicina</t>
  </si>
  <si>
    <t>Clindamicina</t>
  </si>
  <si>
    <t>Daptomicina</t>
  </si>
  <si>
    <t>Doxiciclina</t>
  </si>
  <si>
    <t>Efavirenz</t>
  </si>
  <si>
    <t>Eritromicina</t>
  </si>
  <si>
    <t>Ertapenem</t>
  </si>
  <si>
    <t>Estavudina</t>
  </si>
  <si>
    <t>Estreptomicina</t>
  </si>
  <si>
    <t>Etambutol</t>
  </si>
  <si>
    <t>Etionamida</t>
  </si>
  <si>
    <t>Fluconazol</t>
  </si>
  <si>
    <t>Ganciclovir</t>
  </si>
  <si>
    <t>Gatifloxacina</t>
  </si>
  <si>
    <t>Gentamicina</t>
  </si>
  <si>
    <t>Indinavir</t>
  </si>
  <si>
    <t>Isoniazida</t>
  </si>
  <si>
    <t>Itraconazol</t>
  </si>
  <si>
    <t>Linezolida</t>
  </si>
  <si>
    <t>Lopinavir/r</t>
  </si>
  <si>
    <t>Mebendazol</t>
  </si>
  <si>
    <t>Metronidazol</t>
  </si>
  <si>
    <t>Moxifloxacina</t>
  </si>
  <si>
    <t>Nelfinavir</t>
  </si>
  <si>
    <t>Nevirapina</t>
  </si>
  <si>
    <t>Norfloxacina</t>
  </si>
  <si>
    <t>Oxacilina</t>
  </si>
  <si>
    <t>Pentamidina</t>
  </si>
  <si>
    <t>Pirazinamida</t>
  </si>
  <si>
    <t>Polimixina B</t>
  </si>
  <si>
    <t>Rifampicina</t>
  </si>
  <si>
    <t>Ritonavir</t>
  </si>
  <si>
    <t>Saquinavir</t>
  </si>
  <si>
    <t>Secnidazol</t>
  </si>
  <si>
    <t>Teicoplanina</t>
  </si>
  <si>
    <t>Tigeciclina</t>
  </si>
  <si>
    <t>Valaciclovir</t>
  </si>
  <si>
    <t>Zidovudina</t>
  </si>
  <si>
    <t>Ivermectina</t>
  </si>
  <si>
    <t>Hematoma subdural agudo não traumático</t>
  </si>
  <si>
    <t>Hematoma subdural agudo traumático</t>
  </si>
  <si>
    <t>Glicose</t>
  </si>
  <si>
    <t>Ácido Fólico</t>
  </si>
  <si>
    <t>Carbamazepina</t>
  </si>
  <si>
    <t>Ciclosporina</t>
  </si>
  <si>
    <t>Digoxina</t>
  </si>
  <si>
    <t>Fenobarbital</t>
  </si>
  <si>
    <t>Albumina</t>
  </si>
  <si>
    <t>ITU</t>
  </si>
  <si>
    <t>Hipotensão Arterial</t>
  </si>
  <si>
    <t>ICC Descompensada</t>
  </si>
  <si>
    <t>IAM C/ SST</t>
  </si>
  <si>
    <t>IAM S/ SST</t>
  </si>
  <si>
    <t>BAV de 1º Grau</t>
  </si>
  <si>
    <t>BAV de 2º Grau</t>
  </si>
  <si>
    <t>BAVT</t>
  </si>
  <si>
    <t>Síndrome Coronariana Aguda C/ SST</t>
  </si>
  <si>
    <t>Síndrome Coronariana Aguda S/ SST</t>
  </si>
  <si>
    <t>I21.4</t>
  </si>
  <si>
    <t>SCA</t>
  </si>
  <si>
    <t>SCA C/ SST</t>
  </si>
  <si>
    <t>SCA S/ SST</t>
  </si>
  <si>
    <t>Síndrome Coronariana Aguda</t>
  </si>
  <si>
    <t>Infecção Urinária</t>
  </si>
  <si>
    <t>N39.0</t>
  </si>
  <si>
    <t>IRpA</t>
  </si>
  <si>
    <t>J96.0</t>
  </si>
  <si>
    <t>Rastreamento</t>
  </si>
  <si>
    <t>Epiglotite por Haemophylus</t>
  </si>
  <si>
    <t>H1N1</t>
  </si>
  <si>
    <t>Influenza A</t>
  </si>
  <si>
    <t>Influenza B</t>
  </si>
  <si>
    <t>Influenza C</t>
  </si>
  <si>
    <t>Meningococcemia</t>
  </si>
  <si>
    <t>Pneumonia por estreptococo do grupo A</t>
  </si>
  <si>
    <t>Pneumonia por Haemophylus</t>
  </si>
  <si>
    <t>7º DIH outra unidade</t>
  </si>
  <si>
    <t>Abscesso</t>
  </si>
  <si>
    <t>Antrax</t>
  </si>
  <si>
    <t>Bronquiolite</t>
  </si>
  <si>
    <t>Celulite: drenagem não contida</t>
  </si>
  <si>
    <t>Conjuntivite bacteriana</t>
  </si>
  <si>
    <t>Conjuntivite Viral Hemorrágica</t>
  </si>
  <si>
    <t>Doença Exantemática</t>
  </si>
  <si>
    <t>Drenagem não contida pelo curativo</t>
  </si>
  <si>
    <t>Estafilococcia pele, ferida e queimadura com secreção não contida</t>
  </si>
  <si>
    <t>Estreptococcia pele, ferida e queimadura com secreção não contida</t>
  </si>
  <si>
    <t>Febre Hemorrágica</t>
  </si>
  <si>
    <t>Gastroenterite com diarreia não contida</t>
  </si>
  <si>
    <t>Grande Queimado</t>
  </si>
  <si>
    <t>Hepatite B com sangramento não contido</t>
  </si>
  <si>
    <t>Hepatite C com sangramento não contido</t>
  </si>
  <si>
    <t>Herpes neonatal</t>
  </si>
  <si>
    <t>Herpes simples</t>
  </si>
  <si>
    <t>Herpes Zoster disseminado em imunocompetente</t>
  </si>
  <si>
    <t>Herpes Zoster localizado em imunossuprimido</t>
  </si>
  <si>
    <t>HIV com sangramento não contido</t>
  </si>
  <si>
    <t>Influenza aviária</t>
  </si>
  <si>
    <t>Influenza suína</t>
  </si>
  <si>
    <t>Rubéola congênita</t>
  </si>
  <si>
    <t>SARS</t>
  </si>
  <si>
    <t>Úlcera secretiva</t>
  </si>
  <si>
    <t>Herpes Zoster</t>
  </si>
  <si>
    <t>Gotículas</t>
  </si>
  <si>
    <t>Contato</t>
  </si>
  <si>
    <t>Aerosol</t>
  </si>
  <si>
    <t>Internação nos últimos 6 meses</t>
  </si>
  <si>
    <t>Oriundo de Home Care</t>
  </si>
  <si>
    <t>Cuidadora residencial</t>
  </si>
  <si>
    <t>Quimioterapia</t>
  </si>
  <si>
    <t>Radioterapia</t>
  </si>
  <si>
    <t>Pós cateterismo cardíaco</t>
  </si>
  <si>
    <t>Câmara hiperbárica</t>
  </si>
  <si>
    <t>Doença</t>
  </si>
  <si>
    <t>Precaução</t>
  </si>
  <si>
    <t>Aerosol e Contato</t>
  </si>
  <si>
    <t>Duração</t>
  </si>
  <si>
    <t>até resultado do rastreamento</t>
  </si>
  <si>
    <t>Durante o período da doença</t>
  </si>
  <si>
    <t>Durante a hospitalização</t>
  </si>
  <si>
    <t>Durante a doença</t>
  </si>
  <si>
    <t>Terapêutica eficaz em 24 hs</t>
  </si>
  <si>
    <t>Manter precaução em pacientes com menos de 3 anos durante toda a hospitalização e em maiores de 3 anos até 2 semanas do início dos sintomas</t>
  </si>
  <si>
    <t>Até que todas as lesões estejam em fase de crostas</t>
  </si>
  <si>
    <t>Até 24 hs de terapêutica eficaz</t>
  </si>
  <si>
    <t>Durante 7 dias</t>
  </si>
  <si>
    <t>Durante a internação</t>
  </si>
  <si>
    <t>Até 3 dias de terapêutica eficaz</t>
  </si>
  <si>
    <t>Manter precauções até 1 ano de idade (a menos que a cultura viral de urina e nasofaringe sejam negativas após 3 meses de idade)</t>
  </si>
  <si>
    <t>Ostomizado</t>
  </si>
  <si>
    <t>100% até que todas as lesões estejam em fase de crostas</t>
  </si>
  <si>
    <t>Terapêutica eficaz mais melhora clínica, com 3 (três) baciloscopias negativas consecutivas, desde que coletadas em dias diferentes</t>
  </si>
  <si>
    <t>Até completar antibioticoterapia mais duas culturas negativas com intervalo de 24 hs</t>
  </si>
  <si>
    <t>até 5 (cinco) dias após Início da terapêutica específica</t>
  </si>
  <si>
    <t>Até 7 (sete) dias após o início do exantema</t>
  </si>
  <si>
    <t>Até 9 dias após o início do edema da parótida</t>
  </si>
  <si>
    <t>Até 24 hs após início da terapêutica específica</t>
  </si>
  <si>
    <t>Bactéria Multirresistente</t>
  </si>
  <si>
    <t>Até término da antibioticoterapia e cultura negativa</t>
  </si>
  <si>
    <t>Após 24 hs de terapêutica eficaz</t>
  </si>
  <si>
    <t>KPC</t>
  </si>
  <si>
    <t>Acinetobacter MR</t>
  </si>
  <si>
    <t>Adenovírus (lactente/pré escolar)</t>
  </si>
  <si>
    <t>Colite por C. difficile</t>
  </si>
  <si>
    <t>Diarreia (incontinentes ou fralda)</t>
  </si>
  <si>
    <t>Programa de diálise</t>
  </si>
  <si>
    <t>Enterovirose (lactente/pré-escolar)</t>
  </si>
  <si>
    <t>Escarlatina (lactente/pré-escolar)</t>
  </si>
  <si>
    <t>Faringite (lactente/pré-escolar)</t>
  </si>
  <si>
    <t>Furunculose (criança)</t>
  </si>
  <si>
    <t>Pneumonia por Legionella (crianças)</t>
  </si>
  <si>
    <t>Transferência hospitalar</t>
  </si>
  <si>
    <t>Tuberculose laríngea</t>
  </si>
  <si>
    <t>Período &gt; 24 hs em P.S</t>
  </si>
  <si>
    <t>Pneumonia meningocócica (lactentes/pré-escolar)</t>
  </si>
  <si>
    <t>Parvovírus B19 (crise transitória)</t>
  </si>
  <si>
    <t>Parvovírus B19 (imunosuprimido)</t>
  </si>
  <si>
    <t>Meningite por Haemophylus</t>
  </si>
  <si>
    <t>Colonização germe MDR &lt; 1 ano</t>
  </si>
  <si>
    <t>Infecção germe MDR &lt; 1 ano</t>
  </si>
  <si>
    <t>Actinomicose</t>
  </si>
  <si>
    <t>Angina de Vincent</t>
  </si>
  <si>
    <t>Antraz cutâneo</t>
  </si>
  <si>
    <t>Antraz pulmonar</t>
  </si>
  <si>
    <t>Babebiose</t>
  </si>
  <si>
    <t>Brucelose</t>
  </si>
  <si>
    <t>Citomegalovirose</t>
  </si>
  <si>
    <t>Doença de Creutzfeld-Jacob</t>
  </si>
  <si>
    <t>Criptococose</t>
  </si>
  <si>
    <t>Dermatofitose</t>
  </si>
  <si>
    <t>Tínea</t>
  </si>
  <si>
    <t>Ptiríase versicolor</t>
  </si>
  <si>
    <t>Endometrite</t>
  </si>
  <si>
    <t>Enterobíase</t>
  </si>
  <si>
    <t>Enterovirose em adultos</t>
  </si>
  <si>
    <t>Enterocolite necrotizante</t>
  </si>
  <si>
    <t>Esporotricose</t>
  </si>
  <si>
    <t>Estafilococcia secreção contida</t>
  </si>
  <si>
    <t>Enterocolite por estafilococo</t>
  </si>
  <si>
    <t>Pneumonia estafilocóccica</t>
  </si>
  <si>
    <t>Síndrome da pele escaldada</t>
  </si>
  <si>
    <t>Estreptococcia secreção contida</t>
  </si>
  <si>
    <t>Sepse puerperal</t>
  </si>
  <si>
    <t>Estreptococcia neonatal</t>
  </si>
  <si>
    <t>Estreptococcia não A e não B</t>
  </si>
  <si>
    <t>Exantema súbito</t>
  </si>
  <si>
    <t>Febre Amarela</t>
  </si>
  <si>
    <t>Febre por arranhadura do gato</t>
  </si>
  <si>
    <t>Febre por mordedura do rato</t>
  </si>
  <si>
    <t>Febre recorrente</t>
  </si>
  <si>
    <t>Diarreia não contida por enterohemorrágica</t>
  </si>
  <si>
    <t>Rotavírus em adultos</t>
  </si>
  <si>
    <t>Rotavírus em crianças &lt; 6 anos</t>
  </si>
  <si>
    <t>Hantavírus pulmonar</t>
  </si>
  <si>
    <t>Hepatite B sem sangramento</t>
  </si>
  <si>
    <t>Encefalite Herpética</t>
  </si>
  <si>
    <t>Herpes zoster em imunocompetente</t>
  </si>
  <si>
    <t>Hidatidose</t>
  </si>
  <si>
    <t>AIDS com sangramento incontido</t>
  </si>
  <si>
    <t>Intoxicação alimentar</t>
  </si>
  <si>
    <t>Síndrome de Kawasaki</t>
  </si>
  <si>
    <t>Legionelose</t>
  </si>
  <si>
    <t>Listeriose</t>
  </si>
  <si>
    <t>Mieloidose</t>
  </si>
  <si>
    <t>Infecção de ferida cirúrgica</t>
  </si>
  <si>
    <t>Meningite asséptica</t>
  </si>
  <si>
    <t>Meningite por Gram - em neonatos</t>
  </si>
  <si>
    <t>Meningite Meningocóccica</t>
  </si>
  <si>
    <t>Mucormicose</t>
  </si>
  <si>
    <t>Micobacteriose atípica</t>
  </si>
  <si>
    <t>Nocardiose</t>
  </si>
  <si>
    <t>Psitacose</t>
  </si>
  <si>
    <t>Tracoma agudo</t>
  </si>
  <si>
    <t>Tuberculose extrapulmonar lesão drenando</t>
  </si>
  <si>
    <t>Padrão e Aerosol</t>
  </si>
  <si>
    <t>Tuberculose extrapulmonar sem drenagem</t>
  </si>
  <si>
    <t>Tularemia</t>
  </si>
  <si>
    <t>Tifo endêmico</t>
  </si>
  <si>
    <t>Zigomicose</t>
  </si>
  <si>
    <t>Padrão</t>
  </si>
  <si>
    <t>Abscesso drenagem contida</t>
  </si>
  <si>
    <t>Sepse cutânea</t>
  </si>
  <si>
    <t>Até a remissão</t>
  </si>
  <si>
    <t>Doenças Imunosupressoras</t>
  </si>
  <si>
    <t>Até reversão da doença</t>
  </si>
  <si>
    <t>Dermatite Eczematosa</t>
  </si>
  <si>
    <t>Dermatite Bolhosa</t>
  </si>
  <si>
    <t>Dermatite Vesicular</t>
  </si>
  <si>
    <t>Até a remissão evidente da superfície da pele</t>
  </si>
  <si>
    <t>Linfoma</t>
  </si>
  <si>
    <t>Leucemia Aguda</t>
  </si>
  <si>
    <t>Queimaduras</t>
  </si>
  <si>
    <t>Recém Natos</t>
  </si>
  <si>
    <t>Até o 1º mês de vida</t>
  </si>
  <si>
    <t>Terapia Imunossupressora</t>
  </si>
  <si>
    <t>Durante o período do uso do medicamento</t>
  </si>
  <si>
    <t>Reversa</t>
  </si>
  <si>
    <t>Clearance</t>
  </si>
  <si>
    <t>Enteral</t>
  </si>
  <si>
    <t>Edema Agudo de Pulmão</t>
  </si>
  <si>
    <t>EAP</t>
  </si>
  <si>
    <t>Aminofilina</t>
  </si>
  <si>
    <t>Amiodarona</t>
  </si>
  <si>
    <t>Atracúrio</t>
  </si>
  <si>
    <t>Dobutamina</t>
  </si>
  <si>
    <t>Fentanil</t>
  </si>
  <si>
    <t>Heparina</t>
  </si>
  <si>
    <t>Midazolam</t>
  </si>
  <si>
    <t>Noradrenalina</t>
  </si>
  <si>
    <t>Propofol</t>
  </si>
  <si>
    <t>Tiopental</t>
  </si>
  <si>
    <t>Genérico</t>
  </si>
  <si>
    <t>Lamivudina</t>
  </si>
  <si>
    <t>Ácido Acetilsalicílico</t>
  </si>
  <si>
    <t>Abciximab</t>
  </si>
  <si>
    <t>Acarbose</t>
  </si>
  <si>
    <t>Acetazolamida</t>
  </si>
  <si>
    <t>N-Acetilcisteína</t>
  </si>
  <si>
    <t>Vitamina C</t>
  </si>
  <si>
    <t>Ácido Folínico</t>
  </si>
  <si>
    <t>Ácido Nicotínico</t>
  </si>
  <si>
    <t>Ácido Tranexâmico</t>
  </si>
  <si>
    <t>Ácido Valpróico</t>
  </si>
  <si>
    <t>Alteplase</t>
  </si>
  <si>
    <t>Nifedipina</t>
  </si>
  <si>
    <t>Adenosina</t>
  </si>
  <si>
    <t>Adrenalina</t>
  </si>
  <si>
    <t>Ibuprofeno</t>
  </si>
  <si>
    <t>Salbutamol</t>
  </si>
  <si>
    <t>Óleo Mineral</t>
  </si>
  <si>
    <t>AGE</t>
  </si>
  <si>
    <t>Tirofiban</t>
  </si>
  <si>
    <t>Água Livre</t>
  </si>
  <si>
    <t>Água</t>
  </si>
  <si>
    <t>Biperideno</t>
  </si>
  <si>
    <t>Albendazol</t>
  </si>
  <si>
    <t>Espironolactona</t>
  </si>
  <si>
    <t>Metildopa</t>
  </si>
  <si>
    <t>Hidróxido de Alumínio</t>
  </si>
  <si>
    <t>Alopurinol</t>
  </si>
  <si>
    <t>Alprazolam</t>
  </si>
  <si>
    <t>Amantadina</t>
  </si>
  <si>
    <t>Glimepirida</t>
  </si>
  <si>
    <t>Ambroxol</t>
  </si>
  <si>
    <t>Amitriptilina</t>
  </si>
  <si>
    <t>Anlodipina</t>
  </si>
  <si>
    <t>Amoxicilina/clavulanato</t>
  </si>
  <si>
    <t>Ampicilina/sulbactam</t>
  </si>
  <si>
    <t>Clorpromazina</t>
  </si>
  <si>
    <t>Amrinona</t>
  </si>
  <si>
    <t>Ranitidina</t>
  </si>
  <si>
    <t>Hidralazina</t>
  </si>
  <si>
    <t>Etoricoxibe</t>
  </si>
  <si>
    <t>Atazanavir</t>
  </si>
  <si>
    <t>Atenolol</t>
  </si>
  <si>
    <t>Clonidina</t>
  </si>
  <si>
    <t>Atorvastatina</t>
  </si>
  <si>
    <t>Atropina</t>
  </si>
  <si>
    <t>Sulfassalazina</t>
  </si>
  <si>
    <t>Sulfametoxazol-Trimetoprim</t>
  </si>
  <si>
    <t>Mupirocin</t>
  </si>
  <si>
    <t>Diltiazem</t>
  </si>
  <si>
    <t>Bamifilina</t>
  </si>
  <si>
    <t>Vitamina B1</t>
  </si>
  <si>
    <t>Penicilina G</t>
  </si>
  <si>
    <t>Betametasona</t>
  </si>
  <si>
    <t>Bicarbonato de Sódio</t>
  </si>
  <si>
    <t>Lamivudina/Zidovudina</t>
  </si>
  <si>
    <t>Bisacodil</t>
  </si>
  <si>
    <t>Esmolol</t>
  </si>
  <si>
    <t>Bromazepam</t>
  </si>
  <si>
    <t>Bromoprida</t>
  </si>
  <si>
    <t>Hioscina</t>
  </si>
  <si>
    <t>Hioscina/Dipirona</t>
  </si>
  <si>
    <t>Buspirona</t>
  </si>
  <si>
    <t>Nitrendipina</t>
  </si>
  <si>
    <t>Captopril</t>
  </si>
  <si>
    <t>Levodopa/Carbidopa</t>
  </si>
  <si>
    <t>Lítio</t>
  </si>
  <si>
    <t>Carvedilol</t>
  </si>
  <si>
    <t>Doxazosina</t>
  </si>
  <si>
    <t>Diclofenaco</t>
  </si>
  <si>
    <t>Cilostazol</t>
  </si>
  <si>
    <t>Cefaclor</t>
  </si>
  <si>
    <t>Deslanosídeo C</t>
  </si>
  <si>
    <t>Cefadroxil</t>
  </si>
  <si>
    <t>Celecoxibe</t>
  </si>
  <si>
    <t>Cetoprofeno</t>
  </si>
  <si>
    <t>Cetorolaco</t>
  </si>
  <si>
    <t>Vitamina B12</t>
  </si>
  <si>
    <t>Cimetidina</t>
  </si>
  <si>
    <t>Cinarizina</t>
  </si>
  <si>
    <t>Citalopram</t>
  </si>
  <si>
    <t>Complexo B</t>
  </si>
  <si>
    <t>Loratadina</t>
  </si>
  <si>
    <t>Enoxiparina</t>
  </si>
  <si>
    <t>Clonazepam</t>
  </si>
  <si>
    <t>Clopidogrel</t>
  </si>
  <si>
    <t>Clortalidona</t>
  </si>
  <si>
    <t>Codeína</t>
  </si>
  <si>
    <t>Codergocrina</t>
  </si>
  <si>
    <t>Colchicina</t>
  </si>
  <si>
    <t>Colestiramina</t>
  </si>
  <si>
    <t>Timolol</t>
  </si>
  <si>
    <t>Losartan</t>
  </si>
  <si>
    <t>Curativo</t>
  </si>
  <si>
    <t>Diosmina + Hesperidina</t>
  </si>
  <si>
    <t>Dantrolene</t>
  </si>
  <si>
    <t>Glibenclamida</t>
  </si>
  <si>
    <t>Dapsona</t>
  </si>
  <si>
    <t>Pirimetamina</t>
  </si>
  <si>
    <t>Darunavir</t>
  </si>
  <si>
    <t>Desmopressina</t>
  </si>
  <si>
    <t>Didanosina</t>
  </si>
  <si>
    <t>Dexametasona</t>
  </si>
  <si>
    <t>Dexclorfeniramina</t>
  </si>
  <si>
    <t>Dexmedetomidine</t>
  </si>
  <si>
    <t>Gliclazida</t>
  </si>
  <si>
    <t>Diazepam</t>
  </si>
  <si>
    <t>Verapamil</t>
  </si>
  <si>
    <t>Dimenidrinato</t>
  </si>
  <si>
    <t>Dimeticona</t>
  </si>
  <si>
    <t>Morfina</t>
  </si>
  <si>
    <t>Dinitrato de Isossorbida</t>
  </si>
  <si>
    <t>Valsartan</t>
  </si>
  <si>
    <t>Dipirona</t>
  </si>
  <si>
    <t>Meperidina</t>
  </si>
  <si>
    <t>Domperidona</t>
  </si>
  <si>
    <t>Trazodona</t>
  </si>
  <si>
    <t>Hidroclorotiazida</t>
  </si>
  <si>
    <t>Drotrecogina Alfa</t>
  </si>
  <si>
    <t>Enalapril</t>
  </si>
  <si>
    <t>Vasopressina</t>
  </si>
  <si>
    <t>Vitamina E</t>
  </si>
  <si>
    <t>Eritropoietina</t>
  </si>
  <si>
    <t>Estreptoquinase</t>
  </si>
  <si>
    <t>Rivastigmina</t>
  </si>
  <si>
    <t>Piroxicam</t>
  </si>
  <si>
    <t>Fenazopiridina</t>
  </si>
  <si>
    <t>Prometazina</t>
  </si>
  <si>
    <t>Fenitoína</t>
  </si>
  <si>
    <t>Finasterida</t>
  </si>
  <si>
    <t>Vitamina K</t>
  </si>
  <si>
    <t>Fleet Enema</t>
  </si>
  <si>
    <t>Floratil</t>
  </si>
  <si>
    <t>Flumazenil</t>
  </si>
  <si>
    <t>Flunarizina</t>
  </si>
  <si>
    <t>Flunitrazepam</t>
  </si>
  <si>
    <t>Fluoxetina</t>
  </si>
  <si>
    <t>Tiabendazol</t>
  </si>
  <si>
    <t>Furosemida</t>
  </si>
  <si>
    <t>Gabapentina</t>
  </si>
  <si>
    <t>Genfibrozil</t>
  </si>
  <si>
    <t>Gingko Biloba</t>
  </si>
  <si>
    <t>Glicerina</t>
  </si>
  <si>
    <t>Metformina</t>
  </si>
  <si>
    <t>Gluconato de Cálcio</t>
  </si>
  <si>
    <t>Haloperidol</t>
  </si>
  <si>
    <t>Hidrocortisona</t>
  </si>
  <si>
    <t>Hisoscel</t>
  </si>
  <si>
    <t>Imipramina</t>
  </si>
  <si>
    <t>Loperamida</t>
  </si>
  <si>
    <t>Indapamida</t>
  </si>
  <si>
    <t>Propranolol</t>
  </si>
  <si>
    <t>KCl</t>
  </si>
  <si>
    <t>Ketamina</t>
  </si>
  <si>
    <t>Lactulose</t>
  </si>
  <si>
    <t>Lansoprazol</t>
  </si>
  <si>
    <t>Levodopa</t>
  </si>
  <si>
    <t>Levomepromazina</t>
  </si>
  <si>
    <t>Levosimendam</t>
  </si>
  <si>
    <t>Levotiroxina sódica</t>
  </si>
  <si>
    <t>Lidocaína</t>
  </si>
  <si>
    <t>Lisinopril</t>
  </si>
  <si>
    <t>Lorazepam</t>
  </si>
  <si>
    <t>Lovastatina</t>
  </si>
  <si>
    <t>Manitol</t>
  </si>
  <si>
    <t>Warfarin</t>
  </si>
  <si>
    <t>Mesalazina</t>
  </si>
  <si>
    <t>Piridostigmina</t>
  </si>
  <si>
    <t>Metadona</t>
  </si>
  <si>
    <t>Prednisona</t>
  </si>
  <si>
    <t>Metilprednisolona</t>
  </si>
  <si>
    <t>Metimazol</t>
  </si>
  <si>
    <t>Metoclopramida</t>
  </si>
  <si>
    <t>Metoprolol</t>
  </si>
  <si>
    <t>Metotrexate</t>
  </si>
  <si>
    <t>Milrinona</t>
  </si>
  <si>
    <t>Mononitrato de Isossorbida</t>
  </si>
  <si>
    <t>NaCl</t>
  </si>
  <si>
    <t>Naloxona</t>
  </si>
  <si>
    <t>Ramipril</t>
  </si>
  <si>
    <t>Nebivolol</t>
  </si>
  <si>
    <t>Nimesulida</t>
  </si>
  <si>
    <t>Nimodipina</t>
  </si>
  <si>
    <t>Nitroprussiato de Sódio</t>
  </si>
  <si>
    <t>Nistatina</t>
  </si>
  <si>
    <t>Nitroglicerina</t>
  </si>
  <si>
    <t>Sulfato Ferroso</t>
  </si>
  <si>
    <t>Nortriptilina</t>
  </si>
  <si>
    <t>Nutrição Parenteral Total</t>
  </si>
  <si>
    <t>Ocitocina</t>
  </si>
  <si>
    <t>Octreotida</t>
  </si>
  <si>
    <t>Omeprazol</t>
  </si>
  <si>
    <t>Ondansetrona</t>
  </si>
  <si>
    <t>Oseltamivir</t>
  </si>
  <si>
    <t>Pancurônio</t>
  </si>
  <si>
    <t>Paracetamol</t>
  </si>
  <si>
    <t>Paroxetina</t>
  </si>
  <si>
    <t>Pentoxifilina</t>
  </si>
  <si>
    <t>Piperacilina/tazobactam</t>
  </si>
  <si>
    <t>Vitamina B6</t>
  </si>
  <si>
    <t>Plasma Fresco Congelado</t>
  </si>
  <si>
    <t>Plasma fresco congelado</t>
  </si>
  <si>
    <t>Tinidazol</t>
  </si>
  <si>
    <t>Pravastatina</t>
  </si>
  <si>
    <t>Prednisolona</t>
  </si>
  <si>
    <t>Procainamida</t>
  </si>
  <si>
    <t>Propafenona</t>
  </si>
  <si>
    <t>Propatilnitrato</t>
  </si>
  <si>
    <t>Propiltiouracil</t>
  </si>
  <si>
    <t>Protamina</t>
  </si>
  <si>
    <t>Succinilcolina</t>
  </si>
  <si>
    <t>Quinidina</t>
  </si>
  <si>
    <t>Quinupristina/dalfopristina</t>
  </si>
  <si>
    <t>Rifampicina/Isoniazida</t>
  </si>
  <si>
    <t>Ringer Lactato</t>
  </si>
  <si>
    <t>Ringer Simples</t>
  </si>
  <si>
    <t>Risperidona</t>
  </si>
  <si>
    <t>Rivaroxabana</t>
  </si>
  <si>
    <t>Sertralina</t>
  </si>
  <si>
    <t>Sinvastatina</t>
  </si>
  <si>
    <t>Sotalol</t>
  </si>
  <si>
    <t>Sucralfato</t>
  </si>
  <si>
    <t>Sulfato de Magnésio</t>
  </si>
  <si>
    <t>Tamarine</t>
  </si>
  <si>
    <t>Tenoxicam</t>
  </si>
  <si>
    <t>Ticarcilina/clavulanato</t>
  </si>
  <si>
    <t>Ticlopidina</t>
  </si>
  <si>
    <t>Tramadol</t>
  </si>
  <si>
    <t>Trimetazidina</t>
  </si>
  <si>
    <t>Vecurônio</t>
  </si>
  <si>
    <t>Hidroxietilamido</t>
  </si>
  <si>
    <t>Hepatopatia</t>
  </si>
  <si>
    <t>Gravidez</t>
  </si>
  <si>
    <t>Lactação</t>
  </si>
  <si>
    <t>Posologia Corrigida</t>
  </si>
  <si>
    <t>Insuficiência hepática leve (Child-Pugh 5-6): recomenda-se 200 mg (10 ml da solução oral), duas vezes ao dia. O uso da solução é recomendado para melhor ajuste da dose. Insuficiência hepática moderada a grave (Child-Pugh &gt; 6): o uso é contra-indicado pelo fabricante.</t>
  </si>
  <si>
    <t>C1: a) Estudos em animais detectaram efeito teratogênico, mas não há disponibilidade de estudos controlados em humanos; b) Não foram realizados estudos em animais nem em humanos. Recomendação: uso compatível.</t>
  </si>
  <si>
    <t>Não se sabe se o abacavir é excretado no leite materno. Devido à possibilidade de transmissão do HIV e de reações adversas em lactentes, as mães devem ser instruídas a não amamentar caso estejam sendo tratadas com aabacavir.</t>
  </si>
  <si>
    <t>O uso está contra-indicado na insuficiência hepática grave.</t>
  </si>
  <si>
    <t>A amamentação deve ser interrompida, uma vez que a excreção de abciximab no leite humano ou de animais não foi estudada.</t>
  </si>
  <si>
    <t>Não há necessidade de ajuste na insuficiência hepática.</t>
  </si>
  <si>
    <t>B: a) Estudos em animais não demonstraram risco para o feto, no entanto não foram realizados estudos controlados em humanos; b) Estudos em animais demostraram riscos para o feto, o que não foi confirmado por estudos controlados em humanos.</t>
  </si>
  <si>
    <t>Uso criterioso durante a amamentação. Não há dados disponíveis sobre segurança para uso durante o período da lactação. A baixa biodisponibilidade (&lt;2%) torna improvável concentração significativa no leite, assim como a ocorrência de efeitos adversos no lactente.</t>
  </si>
  <si>
    <t>É contra-indicado em pacientes com cirrose, devido ao risco de encefalopatia hepática.</t>
  </si>
  <si>
    <t>Uso compatível com a amamentação.</t>
  </si>
  <si>
    <t>Uso compatível com amamentação. Concentrações significativas no leite materno após administração sistêmica.</t>
  </si>
  <si>
    <t>Evitar o uso na doença hepática grave.</t>
  </si>
  <si>
    <t>D: Há evidência positiva de risco fetal humano, porém, os benefícios do uso em gestantes podem ser aceitáveis em face dos riscos (ex.: risco de vida). Tetatogênico no primeiro trimestre e retarda o trabalho de parrto no último trimestre (contra-indicado nestes períodos).</t>
  </si>
  <si>
    <t xml:space="preserve">Uso criterioso durante a amamentação. Evitar tratamento prolongado. Observar anorexia, anemia hemolítica, petéquias, tempo de sangramento prolongado e acidose metabólica no lactente. Risco em potencial de síndrome de Reye. </t>
  </si>
  <si>
    <t>N: Sem dados disponíveis.</t>
  </si>
  <si>
    <t>C: a) Estudos em animais detectaram efeito teratogênico, mas não há disponibilidade de estudos controlados em humanos; b) Não foram realizados estudos em animais nem em humanos.</t>
  </si>
  <si>
    <t>O ácido nicotínico é contra-indicado na disfunção hepática significativa ou inexplicada.</t>
  </si>
  <si>
    <t xml:space="preserve">Uso criterioso durante a amamentação. Não há dados sobre segurança para uso durante o período da lactação. Não exceder dose de 2g/dia pelo risco de hepatotoxicidade. </t>
  </si>
  <si>
    <t>Não é recomendado o seu uso durante a lactação.</t>
  </si>
  <si>
    <t>Redução da dose é necessária. Clearance está diminuído com a insuficiência hepática. A doença hepática está também associada à diminuição da concentração de albumina e 2 a 2,6 vezes ao aumento da fração livre. Concentrações livres de valproato podem ser elevadas enquanto que as concentrações totais parecem normais. Seu uso é contra-indicado em insuficiência hepática grave.</t>
  </si>
  <si>
    <t>X: Estudos em animais ou seres humanos revelaram efeitos deletérios sobre o concepto que ultrapassam os benefícios. O fármaco está contra-indicado durante a gestação e em mulheres que pretendam engravidar. Recomendação: formalmente contra-indicado durante a gravidez.</t>
  </si>
  <si>
    <t>Uso compatível com a amamentação</t>
  </si>
  <si>
    <t>Cápsulas e comprimidos não devem ser utilizados por via enteral: risco de perda de princípio ativo e aderência ao material da sonda. A perda do revestimento entérico pela trituração pode propiciar a inativação do princípio ativo e/ou favorecer a irritação da mucosa gástrica. Alternativa: xarope. Se utilizar na forma de xarope em via pós-pilórica, diluir pelo menos na mesma quantidade água a fim de evitar a diarréia causada pela alta osmolaridade; e lavar bem a sonda após a aplicação para evitar obstrução e complexação com proteínas da dieta. Pode ocorrer irritação no TGI.  Monitorar efeitos do medicamento.</t>
  </si>
  <si>
    <t>Deve ser usado com cautela.</t>
  </si>
  <si>
    <t>Deve-se ter cautela nos pacientes com insuficiência hepática.</t>
  </si>
  <si>
    <t>A: Estudos controlados em humanos e animais não demonstraram risco para o feto no primeiro ou demais trimestres. A possibilidade de dano é remota. Recomendação: uso compatível.</t>
  </si>
  <si>
    <t>Devem ser utilizadas doses reduzidas em pacientes com insuficiênci hepática. Nos estágios iniciais do tratamento, recomenda-se que sejam realizados testes periódicos da função hepática.</t>
  </si>
  <si>
    <t>É recomendada a redução da dose habitual para 50-60% e evitar o uso em cirróticos.</t>
  </si>
  <si>
    <t>D: Há evidência positiva de risco fetal humano, porém, os benefícios do uso em gestantes podem ser aceitáveis em face dos riscos (ex.: risco de vida).</t>
  </si>
  <si>
    <t>Uso criterioso durante a amamentação. Evitar uso prolongado. Pode provocar sedação e sucção fraca no lactente. Pico de concentração no plasma materno entre 1 e 2 horas após o uso. As concentrações de benzodiazepínicos, inclusive de alprazolam, são baixas no leite materno. No entanto, não se deve amamentar durante a utilização do fármaco.</t>
  </si>
  <si>
    <t>O uso está contra-indicado nas hepatopatias graves, incluindo insuficiência hepática, cirrose, hipertensão portal (varizes esofágicas) e hepatite ativa.</t>
  </si>
  <si>
    <t>Uso criterioso durante a lactação. Não há relatos de efeitos colaterais em crianças amamentadas.  A experiência do uso da alteplase durante a gravidez e a lactação é muito limitada. Nos casos de doenças agudas com risco de morte, deve-se avaliar a relação risco-benefício. Não se sabe se a alteplase é excretada no leite materno.</t>
  </si>
  <si>
    <t xml:space="preserve">Uso criterioso durante a amamentação. Evitar se possível. Possível bloqueio da produção de prolactina. Observar volume de leite. Pode inibir a lactação. </t>
  </si>
  <si>
    <t>N B: o ambroxol está contra-indicado no 1º trimestre de gravidez.</t>
  </si>
  <si>
    <t>Se utilizar na forma de xarope em via pós-pilórica, diluir pelo menos na mesma quantidade água a fim de evitar a diarréia causada pela alta osmolaridade; e lavar bem a sonda após a aplicação para evitar obstrução complexação com proteínas da dieta</t>
  </si>
  <si>
    <t>D3: Há evidência positiva de risco fetal humano, porém, os benefícios do uso em gestantes podem ser aceitáveis em face dos riscos (ex.: risco de vida). Recomendação: Evitar o uso, perigoso.</t>
  </si>
  <si>
    <t>Não há recomendação quanto ao ajuste de dose em pacientes com insuficiência hepática.</t>
  </si>
  <si>
    <t>O uso seguro durante a gravidez não foi estabelecido. Portanto, a amincifilina só deve ser administrada a gestantes se o médico julgar que os benefícios potenciais ultrapassem os possíveis riscos.</t>
  </si>
  <si>
    <t>Uso compatível com a amamentação em doses habituais por curto período. Concentrações no leite materno entre 6,7 a 20% da dose terapêutica do recém-nascido. Observar irritabilidade, náuseas e vômitos no lactente.</t>
  </si>
  <si>
    <t>Em dieta enteral: a maceração do comprimido não é recomendada, pois pode destruir princípio ativo e obstruir a sonda; se via endovenosa for inviável, parar dieta 1 h antes e 2 h após.</t>
  </si>
  <si>
    <t>A dose de amiodarona deverá ser reduzida ou suspensa se as transaminases excederem três vezes os valores normais.</t>
  </si>
  <si>
    <t>Uso contraindicado durante a amamentação.</t>
  </si>
  <si>
    <t>Uso com cuidado e monitore os níveis plasmáticos e a resposta do paciente.</t>
  </si>
  <si>
    <t xml:space="preserve">B1: a) Estudos em animais não demonstraram risco para o feto, no entanto não foram realizados estudos controlados em humanos; b) Estudos em animais demostraram riscos para o feto, o que não foi confirmado por estudos controlados em humanos. Recomendação: uso compatível. </t>
  </si>
  <si>
    <t xml:space="preserve">Administrar apenas a suspensão oral via sonda.
</t>
  </si>
  <si>
    <t>Em pacientes com disfunção hepática deve ser empregada com cautela, devendo-se monitorar a função hepática. Não há recomendação quanto ao ajuste da dose.</t>
  </si>
  <si>
    <t>B1: a) Estudos em animais não demonstraram risco para o feto, no entanto não foram realizados estudos controlados em humanos; b) Estudos em animais demostraram riscos para o feto, o que não foi confirmado por estudos controlados em humanos. Recomendação: uso compatível.</t>
  </si>
  <si>
    <t xml:space="preserve">Não utilizar a forma de comprimidos ou cápsulas por via enteral. Não há estudos sobre eficácia, segurança e farmacocinética.
</t>
  </si>
  <si>
    <t>Deve ser utilizado com cautela em pacientes com insuficiência hepática. Com base nos dados farmacocinéticos, a dose de Amprenavir cápsulas deve ser reduzida para 450 mg, duas vezes ao dia em doentess adultos com insuficiência hepática moderada, e para 300 mg duas vezes ao dia em doentes adultos com insuficiência hepática grave. Não se podem fazer recomendações posológicas em crianças com insuficiência hepática. A utilização de amprenavir em associação com ritonavir não foi estudada em doentes com insuficiência hepática. Relativamente a esta associação não se pode recomendar qualquer posologia. A associação deve ser administrada com precaução em doentes com insuficiência hepática leve e moderada e está contra-indicada em doentes com insuficiência hepática grave.</t>
  </si>
  <si>
    <t>Desconhece-se se o amprenavir é excretado no leite humano. Recomenda-se, portanto, que as mulheres em tratamento não amamentem os seus filhos. Além disso, recomenda-se que as mulheres com infecção pelo HIV não amamentem de modo a evitar a transmissão do vírus para o lactente.</t>
  </si>
  <si>
    <t>D2: Há evidência positiva de risco fetal humano, porém, os benefícios do uso em gestantes podem ser aceitáveis em face dos riscos (ex.: risco de vida). Recomendação: usar com cautela, pesando os possíveis riscos fetais e o benefício para a mãe.</t>
  </si>
  <si>
    <t>A amrinona é contra-indicada para lactantes. Pesar o risco/benefício.</t>
  </si>
  <si>
    <t>Uso criterioso durante a amamentação. Não há dados sobre segurança para uso durante o período da lactação. É improvável que a quantidade no leite seja relevante para o lactente. Pico de concentração no plasma materno menor que 1 hora após o uso.  Não se sabe se a anfotericina B é excretada no leite humano. Da mesma forma, os dados são conflitantes com relação à extensão da absorção por via oral, se ela existe. Devido ao fato de que muitas drogas são excretadas no leite materno e considerando-se a toxicidade potencial da anfotericina B, é prudente aconselhar as mães a suspenderem a lactação durante o tratamento.</t>
  </si>
  <si>
    <t>Assim como com todos os antagonistas do cálcio, a meia-vida da anlodipina é prolongada em pacientes com insuficiência hepática e as recomendações posológicas neste caso não estão estabelecidas. Portanto, o fármaco deve ser administrado com cautela nestes pacientes.</t>
  </si>
  <si>
    <t>Este medicamento não deve ser utilizado por mulheres grávidas sem orientação</t>
  </si>
  <si>
    <t xml:space="preserve">Uso criterioso durante a lactação. Não há dados sobre transferência para o leite materno. Observar hipotensão e bradicardia no lactente se uso prolongado pela nutriz. </t>
  </si>
  <si>
    <t>◾Insuficiência hepática leve a moderada: Usar com cautela; se insuficiência moderada (Child-Pugh classe B) e nenhuma falha virológica prévia, reduzir a dose para 300 mg uma vez ao dia. 
◾Insuficiência hepática grave (Child-Pugh classe C): Uso não recomendado. 
◾Observação: Os pacientes com hepatite B ou C podem estar em risco aumentado de descompensação hepática.</t>
  </si>
  <si>
    <t>B: Medicamentos para os quais os estudos com animais de laboratório não demonstraram risco fetal (mas não existem estudos adequados em humanos) e medicamentos cujos estudos com animais indicaram algum risco, mas que não foram comprovados em humanos em estudos devidamente controlados.</t>
  </si>
  <si>
    <t>◾Desconhece-se se o atazanavir ou seus metabólitos são excretados no leite humano. 
◾Como recomendação geral, as mulheres infectadas pelo HIV não devem amamentar os filhos para evitar a transmissão do HIV.</t>
  </si>
  <si>
    <t>◾Pacientes que não estão em hemodiálise: nenhum ajuste é necessário. 
◾Pacientes em hemodiálise sem uso prévio de anti-retrovirais: Tomar 300 mg de Atazanavir com 100 mg de Ritonavir uma vez por dia. 
◾Pacientes em hemodiálise e com uso prévio de anti-retrovirais: Uso não recomendado.</t>
  </si>
  <si>
    <t xml:space="preserve"> Uso criterioso durante a amamentação. Descrito apenas um caso de bradicardia, cianose, hipotermia e hipotensão em lactente amamentado durante uso materno de 100 mg desse fármaco. Outros estudos não encontraram efeitos adversos no lactente. Pico de concentração no plasma materno entre 2 e 4 horas após o uso. Há acúmulo significativo no leite materno. Usar com cautela no período de lactação.</t>
  </si>
  <si>
    <t xml:space="preserve">Princípio ativo parcialmente solúvel em água.: Pausar a dieta (30 minutos antes e após)e irrigar a sonda antes e ao término da administração do medicamento. Monitorar efeitos do medicamento.
</t>
  </si>
  <si>
    <t>Está contra-indicada na doença hepática ativa ou na presença de elevações persistentes e inesperadas das transaminases séricas excedendo em 3 vezes o limite superior da normalidade.</t>
  </si>
  <si>
    <t>Uso criterioso durante a amamentação. Não há dados sobre segurança para uso durante o período da lactação. Risco teórico de redução do colesterol sérico no lactente. O medicamento é contra-indicado durante a lactação. Não se sabe se a atorvastatina é excretada no leite materno. Devido ao potencial de ocorrência de reações adversas em lactentes, mulheres utilizando o fármaco não devem amamentar.</t>
  </si>
  <si>
    <t>B: Estudos em animais têm indicado que o atracúrio não possui efeitos significativos no desenvolvimento fetal.  Assim como outros agentes bloqueadores neuromusculares, atracúrio deve ser usado durante a gravidez somente se o possível benefício para a mãe for superior ao risco potencial para o feto. Tracrium é adequado para manutenção de relaxamento muscular durante cesariana por não atravessar a placenta em quantidades clinicamente significativas nas doses recomendadas.</t>
  </si>
  <si>
    <t xml:space="preserve">Uso criterioso durante a amamentação. Excreção para o leite materno improvável pelo elevado peso molecular e alta polaridade. Baixa biodisponibilidade. </t>
  </si>
  <si>
    <t>Uso criterioso durante a amamentação. Não há dados sobre segurança para uso durante o período da lactação. Excretada para o leite materno em pequena quantidade. Não existem informações quanto aos efeitos adversos nos lactentes. Pico de concentração no plasma materno em 1 hora após o uso. A atropina é contra-indicada durante a lactação. Pesar risco/benefício.</t>
  </si>
  <si>
    <t> Uma vez que a principal via de eliminação da azitromicina é o fígado, deve ser utilizada com cautela em pacientes com disfunção hepática significativa. No entanto não há qualquer diretriz específica sobre como ajustar a dose nessa situação.</t>
  </si>
  <si>
    <t>C2: a) Estudos em animais detectaram efeito teratogênico, mas não há disponibilidade de estudos controlados em humanos; b) Não foram realizados estudos em animais nem em humanos. Recomendação: usar com cautela, pesando os possíveis rsicos fetais e o benefício para a mãe.</t>
  </si>
  <si>
    <t> Deve ser administrada com cautela nos casos de insuficiência hepática, porém não há recomendações específicas a respeito do ajuste de doses</t>
  </si>
  <si>
    <t>O seu uso não é recomendado durante o período de lactação.</t>
  </si>
  <si>
    <t> Ajustes podem ser necessários em pacientes com insuficiência hepática já que a betametasona é extensivamente metabolizada pelo fígado.</t>
  </si>
  <si>
    <t>C?: a) Estudos em animais detectaram efeito teratogênico, mas não há disponibilidade de estudos controlados em humanos; b) Não foram realizados estudos em animais nem em humanos. Recomendação: sem dados disponíveis.</t>
  </si>
  <si>
    <t> Deve ser utilizado com cautela em pacientes com insuficiência hepatica</t>
  </si>
  <si>
    <t> Não há dados sobre farmacocinética em pacientes com insuficiência hepática, de tal forma que seu uso nestes pacientes deve ser avaliado com cuidado.</t>
  </si>
  <si>
    <t>Uso criterioso durante a amamentação. Não há dados sobre transferência para o leite materno. Risco de efeitos anticolinérgicos. O fabricante não recomenda seu uso durante a fase de lactação. </t>
  </si>
  <si>
    <t xml:space="preserve">Não macerar o comprimido: a perda do revestimento entérico pela trituração pode propiciar a inativação do princípio ativo. Risco de obstrução; não recomendada a administração via sonda. O bisacodil é praticamente insolúvel em água, por essa razão poderá ocorrer formação de precipitados obstruindo as sondas enterais e risco de perda de princípio ativo pela trituração da drágea.
</t>
  </si>
  <si>
    <t> Pacientes com comprometimento da função hepática necessitam de doses menores, em razão de variações individuais em sensibilidade e farmacocinética.</t>
  </si>
  <si>
    <t>D: Há evidência positiva de risco fetal humano, porém, os benefícios do uso em gestantes podem ser aceitáveis em face dos riscos (ex.: risco de vida). Sua utilização no período perinatal provoca alterações na termorregulação, pode favorecer apneia, hipotonia muscular e diminuição na pontuação do Apgar do recém-nascido. Seu uso deve ser evitado durante o primeiro trimestre. Durante o segundo e terceiro trimestre, o uso ocasional de benzodiazepínicos não costuma afetar a gestação e o feto de forma negativa.</t>
  </si>
  <si>
    <t>Uso compatível com a amamentação. Observar efeitos colaterais no lactente.</t>
  </si>
  <si>
    <t>Solução oral - Sonda gástrica: Pausar a dieta e irrigar a sonda antes e ao término da administração do medicamento. Sonda entérica: Dados não relatados. Em caso de administração, monitorar efeitos do medicamento; Comprimido - Administrar preferencialmente a solução oral. Sonda gástrica: Pausar a dieta e irrigar a sonda antes e ao término da administração do medicamento. Sonda entérica: Dados não relatados. Em caso de administração, monitorar efeitos do medicamento.</t>
  </si>
  <si>
    <t> Pacientes com insuficiência hepática demonstraram aumento dos níveis plasmáticos e uma meia-vida prolongada de buspirona. Utilização em doentes com insuficiência hepática grave não é recomendada.</t>
  </si>
  <si>
    <t>Uso criterioso durante a amamentação. Não há dados sobre transferência para o leite materno. Baixo poder de sedação no lactente. Pico de concentração no plasma entre 1 e 1,5 hora após o uso. A extensão da excreção de buspirona ou dos seus metabólitos no leite materno é desconhecida.</t>
  </si>
  <si>
    <t>Não utilizar a forma de comprimidos ou cápsulas por via enteral. Não há estudos sobre eficácia, segurança e farmacocinética.</t>
  </si>
  <si>
    <t> Em raras ocasiões, os inibidores da ECA têm sido associados a uma síndrome que se inicia com icterícia colestática e progride para uma necrose hepática fulminante e (algumas vezes) morte. Os mecanismos desta síndrome não são conhecidos. Pacientes recebendo inibidores da ECA que desenvolveram icterícia ou elevações acentuadas das enzimas hepáticas devem descontinuar o tratamento com inibidores da ECA e receber acompanhamento médico apropriado.</t>
  </si>
  <si>
    <t>O estado basal e as avaliações periódicas da função hepática devem ser monitorados durante o tratamento, particularmente em pacientes com história de doença hepática. O medicamento deve ser descontinuado imediatamente em caso de agravamento da disfunção hepática ou em doenças hepáticas ativas. </t>
  </si>
  <si>
    <t>Em dieta enteral, parar a dieta 1 hora antes e 2 horas após a administração; lavar sonda com bastante volume de água antes e após administração, para evitar aderência à sonda devido à alta ligação às moléculas protéicas. O comoprimido de liberação gradual não deve ser triturado, pois perde as características de liberação controlada.</t>
  </si>
  <si>
    <t> O uso do carvedilol é contra-indicado na disfunção hepática severa.</t>
  </si>
  <si>
    <t>Uso criterioso durante a amamentação. Não há dados sobre segurança para uso durante o período da lactação. Risco teórico de hipoglicemia, hipotensão, bradicardia e letargia, portanto recomenda-se não amamentar.</t>
  </si>
  <si>
    <t> Insuficiência hepática leve (Child-Pugh de 5 a 6) não requer ajuste posológico. Insuficiência hepática moderada (Child-Pugh de 7 a 9): após a dose inicial de 70 mg, recomenda-se a administração de 35 mg de caspofungina por dia. Não há experiência clínica em pacientes com Insuficiência hepática grave (Child-Pugh acima de 9).</t>
  </si>
  <si>
    <t>Não se sabe se a medicação é excretada no leite humano. Portanto, mulheres recebendo caspofungina não devem amamentar.</t>
  </si>
  <si>
    <t>Recomenda-se utilizar cefadroxil suspensão, pois não há estudos sobre eficácia, segurança e farmacocinética na administração de cefadroxila cápsulas por sonda.</t>
  </si>
  <si>
    <t>Na insuficiência hepática grave há necessidade de redução moderada da dose diária, podendo administrar a medicação a cada 12 horas.</t>
  </si>
  <si>
    <t>N: Não há estudos controlados.</t>
  </si>
  <si>
    <t>Uso compatível durante a amamentação.</t>
  </si>
  <si>
    <t>Quando houver associação de insuficiência hepática e renal a dose não deve exceder 2 g/dia.</t>
  </si>
  <si>
    <t>O comprimido não deve ser utilizado via sonda. Risco de Obstrução. Não deve ser macerado, conforme orientações do fabricante.</t>
  </si>
  <si>
    <t>Devido ao risco de toxicidade hepática grave, cetoconazol oral deve ser utilizado apenas se os benefícios potenciais forem considerados superiores aos potenciais riscos, considerando outras terapias antifúngicas eficazes.</t>
  </si>
  <si>
    <t xml:space="preserve">Uso criterioso durante a amamentação. Preferir fluconazol. </t>
  </si>
  <si>
    <t>Insuficiência hepática e albumina &lt;3,5 g / dL: dose máxima: 100 mg / dia.</t>
  </si>
  <si>
    <t>D1: Há evidência positiva de risco fetal humano, porém, os benefícios do uso em gestantes podem ser aceitáveis em face dos riscos (ex.: risco de vida). Recomendação: uso possível em algumas condições.</t>
  </si>
  <si>
    <t xml:space="preserve">A forma retard não deve ser triturado, pois perde as características de liberação prolongada, levando ao risco de manutenção inadequada do nível sérico do fármaco. A cápsula pode ser aberta e o conteúdo dissolvido em água, imediatamente antes da administração. Irrigar a sonda antes e ao término da administração do medicamento.
</t>
  </si>
  <si>
    <t>Não há recomendações de ajuste de dose. Caso haja elevação das enzimas hepáticas, recomenda-se a interrupção do tratamento.</t>
  </si>
  <si>
    <t>O ajuste na insuficiência hepática é provavelmente necessário; usar com cautela.</t>
  </si>
  <si>
    <t>N: Sem dados disponíveis.  Recomenda-se não utilizar a ciclosporina durante a gravidez.</t>
  </si>
  <si>
    <t xml:space="preserve">Uso criterioso durante a amamentação. Em 14 casos descritos, os níveis no leite foram baixos e os níveis séricos no lactente foram baixos ou indetectáveis. Contudo, devido ao risco potencial de imunossupressão, sugere-se realizar monitorização clínica e laboratorial do lactente. </t>
  </si>
  <si>
    <t>Possui risco carcinogênico, quando manipulado. Há risco de adsorção com materiais com PVC; diluir a dose em 10 – 20 mL de água destilada.Irrigar a sonda antes e ao término da administração do medicamento.</t>
  </si>
  <si>
    <t>Uso não recomendado.</t>
  </si>
  <si>
    <t>A dose usual é segura em caso de doença hepática leve, mas deve ser administrada com cautela na doença hepática grave. Além disso, há aumento do risco de toxicidade do sistema nervoso central se o paciente for portador de cirrose hepática.</t>
  </si>
  <si>
    <t>N: Sem dados disponíveis. Contra-indicada na gestação e na lactação.</t>
  </si>
  <si>
    <t>N: Sem dados disponíveis. O uso da cinarizina na gravidez só se justifica se os benefícios forem maiores que os potenciais riscos.</t>
  </si>
  <si>
    <t xml:space="preserve">Uso criterioso durante a amamentação. Não há dados sobre transferência para o leite materno. Uso em crianças está relacionado com fadiga e queda de cabelo. </t>
  </si>
  <si>
    <t>Evitar via sonda. Não há estudos sobre eficácia, segurança e farmacocinética.</t>
  </si>
  <si>
    <t>Ajuste somente na presença de insuficiência hepática grave.</t>
  </si>
  <si>
    <t>Uso criterioso durante a amamentação. Excretada para o leite materno em quantidades elevadas. Relatado um caso de colite pseudomembranosa em um lactente cuja mãe usou ciprofloxacina por seis dias.</t>
  </si>
  <si>
    <t>Administração via SNG produz uma perda significativa na biodisponibilidade em relação à SNE. As dietas enterais podem diminuir a concentração plasmática e a biodisponibilidade do fármaco de 46 a 70%. Sonda gástrica /entérica: Pausar a dieta (1 hora antes e reiniciar 1 hora após medicamento); irrigar a sonda antes e ao término da administração do medicamento.</t>
  </si>
  <si>
    <t>A dose máxima diária não deverá ultrapassar 30 mg/dia.</t>
  </si>
  <si>
    <t>Não usar a forma comprimido por via enteral: não há estudos sobre eficácia, segurança e farmacocinética.</t>
  </si>
  <si>
    <t>A cápsula pode ser aberta e o conteúdo diluído em água. Pode ocorrer irritação e danos ao TGI.</t>
  </si>
  <si>
    <t>Contra-indicado na insuficiência hepática grave.</t>
  </si>
  <si>
    <t>D1: Há evidência positiva de risco fetal humano, porém, os benefícios do uso em gestantes podem ser aceitáveis em face dos riscos (ex.: risco de vida). Recomendação: uso possível em algumas condições. Sua utilização no período perinatal provoca alterações na termorregulação, pode favorecer apneia, hipotonia muscular e diminuição na pontuação do Apgar do recém-nascido. Seu uso deve ser evitado durante o primeiro trimestre. Durante o segundo e terceiro trimestre, o uso ocasional de benzodiazepínicos não costuma afetar a gestação e o feto de forma negativa.</t>
  </si>
  <si>
    <t xml:space="preserve">Uso criterioso durante a amamentação. Excretado no leite materno, porém estudos mostraram baixa incidência de toxicidade em crianças amamentadas. Relato de apnéia, cianose e hipotonia em uma criança cuja mãe fazia uso do medicamento durante a gravidez. </t>
  </si>
  <si>
    <t>Preferencialmente administrar a solução oral. Monitorar efeitos do medicamento.</t>
  </si>
  <si>
    <t>Não há descrição na bula do produto sobre ajuste na disfunção hepática.</t>
  </si>
  <si>
    <t>Uso criterioso durante a amamentação. Excretado para o leite materno, sem registros clínicos de toxicidade no recém-nascido. Pode reduzir a secreção de prolactina e diminuir a produção de leite no período pós-parto imediato.</t>
  </si>
  <si>
    <t>Pausar a dieta e irrigar a sonda antes e ao término da administração do medicamento. Monitorar efeitos do medicamento.</t>
  </si>
  <si>
    <t>A experiência é limitada em pacientes com doença hepática grave que possam apresentar diátese hemorrágica. Clopidogrel deve ser utilizado com cautela nesta população.</t>
  </si>
  <si>
    <t>B2: a) Estudos em animais não demonstraram risco para o feto, no entanto não foram realizados estudos controlados em humanos; b) Estudos em animais demostraram riscos para o feto, o que não foi confirmado por estudos controlados em humanos. Recomendação: usar com cautela, pesando os possíveis riscos fetais e o benefício para a mãe. O clopidogrel não deve ser usado na gravidez, a menos que seja evidente a sua necessidade.</t>
  </si>
  <si>
    <t>Uso criterioso durante a lactação. Contraindicado em indivíduos com discrasias sanguíneas. Não há dados sobre transferência para o leite materno.</t>
  </si>
  <si>
    <t>Evitar o uso na disfunção hepática grave.</t>
  </si>
  <si>
    <t xml:space="preserve">Uso criterioso durante a amamentação. Possui meia-vida longa. Uso prolongado pela nutriz pode aumentar o risco de apnéia e morte súbita na infância. A Academia Americana de Pediatria considera preocupante o uso deste fármaco durante a amamentação, cujo efeito na criança ainda não é conhecido. Observar letargia e sedação no lactente. </t>
  </si>
  <si>
    <t>Usar com cautela em pacientes com disfunção hepática grave.</t>
  </si>
  <si>
    <t>Uso criterioso durante a amamentação. Risco teórico de redução da produção láctea.</t>
  </si>
  <si>
    <t>Deve ser utilizado com cautela e com ajustes de dose em pacientes com insuficiência hepática.</t>
  </si>
  <si>
    <t xml:space="preserve">Uso criterioso durante a amamentação. Efeitos colaterais raros nos recém-nascidos. </t>
  </si>
  <si>
    <t>Em dieta enteral, e utilizar xarope via pós-pilórica, diluir em igual quantidade água p/ evitar diarréia por alta osmolaridade; lavar sonda após p/ evitar obstrução por complexação com proteínas da dieta.</t>
  </si>
  <si>
    <t>Não há dados sobre o uso da codergocrina na doença hepática</t>
  </si>
  <si>
    <t>Não deve  ser utlizado durante a lactação.</t>
  </si>
  <si>
    <t>Comprometimento hepático leve a moderado: não é necessário ajuste de dose; acompanhar de perto os efeitos adversos; Comprometimento hepático grave: ajuste da dose não é necessária, mas pode considerada; curso do tratamento não deve ser repetido com frequência maior do que q cada 14 dias.</t>
  </si>
  <si>
    <t xml:space="preserve">Uso criterioso durante a amamentação. Não há dados sobre segurança para uso durante o período da lactação. </t>
  </si>
  <si>
    <t>Está contra-indicada na obstrução biliar completa, situação em que a bile não é secretada no intestino.</t>
  </si>
  <si>
    <t>Dissolver o granulado em volume adequado de água destilada (60 - 100 mL) e administrar imediatamente. Pausar a dieta (20 minutos antes da administração) e irrigar a sonda antes e ao término da administração do medicamento. É preferencial para administração por SNG. Monitorar efeitos do medicamento.</t>
  </si>
  <si>
    <t xml:space="preserve">Uso criterioso durante a amamentação devido à B3 (ácido nicotínico). Não há dados sobre segurança para uso durante o período da lactação. Não ultrapassar a dose de 2mg/dia. </t>
  </si>
  <si>
    <t>Não utilizar. Medicamento possui revestimento e excipientes que podem obstruir a sonda quando macerados.</t>
  </si>
  <si>
    <t>É importante reconhecer que podem ocorrer durante a terapia desordens hepáticas, podendo ser fatal e não fatal, do tipo idiossincrático ou hipersensível. 
No início da terapia com Dantrolen é aconselhável fazer estudos da função hepática (SGOT, SGPT, fosfatase alcalina, bilirrubina total) para a linha de base ou para estabelecer se há presença de hepatopatias. Se as anormalidades hepáticas da linha de base forem confirmadas, fica claro que o potencial hepatotóxico do Dantroleno pode aumentar, embora o potencial não tenha sido ainda estabelecido.
Os estudos da função hepática devem ser realizados a intervalos apropriados durante a terapia com Dantroleno. Se tais estudos revelam valores anormais, a terapia deve ser interrompida. Apenas quando os benefícios da droga forem de maior importância é que a terapia deve ser reinstituída. Alguns pacientes revelaram retorno aos valores laboratoriais normais na continuação da terapia, enquanto que outros não. Se os sintomas compatíveis com a hepatite, acompanhados de anormalidades nos testes da função hepática, ou icterícia aparecerem, a terapia deve ser suspensa. Se esses sintomas foram causados por Dantroleno, eles tendem à reversão quando a administração é descontinuada.
A terapia foi reinstituída em alguns pacientes que desenvolveram evidências de dano hepatocelular clínico e/ou laboratorial. Se tal reinstituição é feita, deve ser apenas em pacientes que realmente necessitem de Dantroleno e somente depois que as anormalidades e os sintomas laboratoriais prévios tenham sido esclarecidos. O paciente deve ser hospitalizado e a droga reiniciada em doses muito pequenas e aumentadas gradualmente. O monitoramento laboratorial deve ser freqüente e a droga deve ser imediatamente suspensa se ocorrer qualquer reincidência de hepatopatia. Alguns pacientes reagiram com sinais estranhos de hepatopatia com a administração de doses variadas, enquanto outros não. Dantrolen deve ser usado com particular precaução em mulheres e em pacientes com mais de 35 anos de idade, visto que parece ser maior a relação droga-indução, potencialmente fatal, de doença hepatocelular nesses grupos.</t>
  </si>
  <si>
    <t>C: A segurança para utilização do dantrolene na gravidez não foi estabelecida, sendo classificado pela FDA (Food and Drug Aministration) como fármaco de categoria C, cuja segurança na gestação em humanos não foi determinada e em estudos animais foram positivos para risco fetal ou não foram realizados e o fármaco não deve ser administrado, a não ser em condições onde os benefícios compensem os potenciais riscos. No pós-parto determina atonia uterina</t>
  </si>
  <si>
    <t xml:space="preserve">Uso criterioso durante a amamentação. Suspender o aleitamento materno por dois dias após administração endovenosa. Observar náusea, vômito, fadiga e fraqueza muscular no lactente. </t>
  </si>
  <si>
    <t>Sem ajuste</t>
  </si>
  <si>
    <t xml:space="preserve">Categoria C. Dapsona é carcinogênica em animais. Dapsona tem sido usada em mulheres grávidas, sem evidência de dano fetal. </t>
  </si>
  <si>
    <t>É distribuída no leite e não é aconselhável a amamentação durante o seu uso, podendo ocorrer hemólise no lactente.</t>
  </si>
  <si>
    <t>Evitar quando clearance for menor ou igual a 50 ml/min/m². Não há dados quanto à adaptação de doses em IR.</t>
  </si>
  <si>
    <t>Não se sabe se é excretado no leite</t>
  </si>
  <si>
    <t>O darunavir é metabolizado pelo sistema hepático. Não é necessário efetuar ajuste na posologia em doentes com comprometimento hepático ligeiro (Classe A de Child-Pugh) ou moderado (Classe B de Child-Pugh), no entanto  PREZISTA deve ser utilizado com precaução nestes doentes. Não existem dados de farmacocinética disponíveis em doentes com comprometimento hepático grave. O comprometimento hepático grave pode provocar um aumento da exposição ao darunavir e um agravamento do seu perfil de segurança. Assim, PREZISTA não deve ser utilizado em doentes com comprometimento hepático grave (Classe C de Child-Pugh).</t>
  </si>
  <si>
    <t>Darunavir administrado em associação com uma dose baixa de ritonavir só deve ser utilizado durante a gravidez se o benefício potencial justificar o risco potencial.</t>
  </si>
  <si>
    <t>Desconhece-se se darunavir é excretado no leite humano. Os estudos realizados no rato demonstraram que darunavir é excretado no leite e doses elevadas (1.000 mg/kg/dia) causaram toxicidade. Devido ao potencial para a transmissão de VIH e o potencial para reações adversas em lactentes amamentados, as mães deverão ser aconselhadas a não amamentar, em nenhuma circunstância se estiverem a ser tratadas com darunavir.</t>
  </si>
  <si>
    <t xml:space="preserve">Uso criterioso durante a lactação. Não há dados sobre segurança para uso durante o período da lactação. </t>
  </si>
  <si>
    <t>Desmopressina é transferida para o leite materno, porém a quantidade que pode ser transferida à criança é muito pequena e provavelmente é inferior à quantidade necessária para influenciar na diurese. Assim, em doses terapêuticas, sabe-se que a desmopressina é transferida para o leite materno, porém considera-se improvável qualquer risco a criança.</t>
  </si>
  <si>
    <t>Usar com cautela em pacientes com disfunção hepática, incluindo cirrose. O uso a longo prazo tem sido associado com a retenção de líquidos.</t>
  </si>
  <si>
    <t xml:space="preserve">Uso criterioso durante a amamentação. Evitar doses altas por tempo prolongado. Não há dados sobre transferência para o leite materno. Compatível apenas em dose única. </t>
  </si>
  <si>
    <t>Se for utilizar o medicamento por via digestiva, substituir o compimido por elixir (diluir a dose em volume adequado de água destilada para diminuir a viscosidade). Irrigar a sonda antes e ao término da administração do medicamento.</t>
  </si>
  <si>
    <t xml:space="preserve">Uso criterioso durante a amamentação. Não há dados sobre segurança para uso durante o período da lactação. Observar sonolência e irritabilidade no lactente. </t>
  </si>
  <si>
    <t>Disfunção hepática: reduções de dose podem ser necessárias para os pacientes com disfunção hepática, pois a dexmedetomidina é metabolizada principalmente no fígado.</t>
  </si>
  <si>
    <t>C: Não há estudos adequados em mulheres (em experimentos animais ocorreram alguns efeitos adversos para o feto). O benefício potencial do produto pode justificar o risco potencial durante a gravidez.</t>
  </si>
  <si>
    <t>Não se sabe se a dexmedetomidina é distribuído na leite; não amamentar.</t>
  </si>
  <si>
    <t>Pacientes com insuficiência hepática devem receber doses menores.</t>
  </si>
  <si>
    <t xml:space="preserve">Uso criterioso durante a amamentação. Metabólitos ativos e meia-vida prolongada. Relato de letargia, sedação e sucção débil no lactente. Evitar uso prolongado. Pico de concentração no plasma materno entre 1 e 2 horas após o uso. </t>
  </si>
  <si>
    <t>Pode exigir um ajuste de dose.</t>
  </si>
  <si>
    <t>D1: Há evidência positiva de risco fetal humano, porém, os benefícios do uso em gestantes podem ser aceitáveis em face dos riscos (ex.: risco de vida). Recomendação: uso possível em algumas condições. A partir do 3º trimestre inibe a síntese de prostaglandinas; prolonga a gravidez, determina oligúria fetal, oligoâmnio, dismorfoses faciais, contratura muscular, oclusão prematura do ducto arterioso e hipertensão pulmonar primária do RN. Avaliar risco/benefício.</t>
  </si>
  <si>
    <t>A perda do revestimento entérico pela trituração pode propiciar a inativação do princípio ativo e/ou favorecer a irritação da mucosa gástrica. A forma de retard não deve ser triturada, pois perde as características de liberação prolongada, levando ao risco de manutenção inadequada do nível sérico do fármaco.</t>
  </si>
  <si>
    <t>Diluir a dose em volume adequado de água destilada. Irrigar a sonda antes e ao término da administração do medicamento. Monitorar nível sérico da digoxina.
DIGOXINA 0,25mg Comp Digoxina S
Preferencialmente administrar o elixir, mas a forma de comprimido também pode ser utilizada; diluir a dose em volume adequado de água destilada. Irrigar a sonda antes e ao término da administração do medicamento. Monitorar nível sérico da digoxina.</t>
  </si>
  <si>
    <t>Sem recomendações posológicas específicas disponíveis. É extensivamente metabolizado pelo fígado. Sua meia-vida é aumentada em pacientes com cirrose.</t>
  </si>
  <si>
    <t>Uso criterioso durante a amamentação.</t>
  </si>
  <si>
    <t>B2: a) Estudos em animais não demonstraram risco para o feto, no entanto não foram realizados estudos controlados em humanos; b) Estudos em animais demostraram riscos para o feto, o que não foi confirmado por estudos controlados em humanos. Recomendação: usar com cautela, pesando os possíveis riscos fetais e o benefício para a mãe.</t>
  </si>
  <si>
    <t>Preferencialmente administrar a solução oral.</t>
  </si>
  <si>
    <t>Uso criterioso durante a amamentação. Absorção variável. Possui metabólitos ativos. Não há dados sobre transferência para o leite materno.</t>
  </si>
  <si>
    <t>Comprimido sublingual ou a cápsula de liberação gradual: não administrar via sonda, pois há alteração nas propriedades do fármaco, desencadeando variações séricas.</t>
  </si>
  <si>
    <t>Em razão da ausência de dados extensos sobre a passagem deste medicamento para o leite materno, a amamentação não é recomendada durante o tratamento.</t>
  </si>
  <si>
    <t>Em pacientes com insuficiência hepática, desaconselha-se o uso de altas doses de dipirona, visto que a taxa de eliminação é reduzida nestes pacientes. Entretanto, para tratamento a curto prazo não é necessária redução da dose. Não existe experiência com o uso de dipirona a longo prazo em pacientes com insuficiência hepática.</t>
  </si>
  <si>
    <t>Sem dados.</t>
  </si>
  <si>
    <t>B: Estudos de reprodução realizados em ratos com dose até a dose normal em humanos (10mgc/Kg/min em 24 horas, dose total de 14,4mg/Kg), e em coelhos com doses até o dobro da dose normal em humanos, não revelou qualquer evidência de dano fetal provocado pela Dobutamina. Não há, entretanto, qualquer estudo adequado e bem controlado em mulheres grávidas. Uma vez que estudos de reprodução em animais nem sempre são preditivos da resposta em humanos, este medicamento não deve ser usado durante a gravidez, a não ser que seja evidentemente necessário.</t>
  </si>
  <si>
    <t>Usar com cautela nos pacientes com insuficiência hepática.</t>
  </si>
  <si>
    <t>Doxazosina deve ser administrada com cuidado a pacientes com evidência de alterações na função hepática ou a pacientes que estejam recebendo drogas que reconhecidamente influenciam o metabolismo hepático. Não usar na insuficiência hepática severa.</t>
  </si>
  <si>
    <t xml:space="preserve">Uso criterioso durante a amamentação. Não há dados sobre segurança para uso durante o período da lactação. Os níveis no leite materno são 20 vezes maiores que os níveis plasmáticos, produzindo risco teórico de efeitos adversos no lactente como hipotensão. </t>
  </si>
  <si>
    <t xml:space="preserve">Uso criterioso durante a amamentação. Meia-vida longa: após uma dose oral de 100mg foi encontrada 0,77mg/L no leite materno e 0,380mg/L 24 horas após. Possibilidade de manchas nos dentes. </t>
  </si>
  <si>
    <t>Não foram efectuados estudos em animais no que diz respeito aos efeitos na gravidez, desenvolvimento embrionário e fetal, parto e desenvolvimento pós-natal com Drotrecogina Alfa. Assim, desconhece-se o risco potencial nos humanos. Só deve ser administrada durante a gravidez se absolutamente necessário.</t>
  </si>
  <si>
    <t>Uso criterioso durante a lactação. Não se sabe se drotrecogina alfa é excretado no leite materno ou se existem potenciais efeitos na criança a ser amamentada. A excreção é improvável devido ao seu alto peso molecular.  Assim, a doente não deve amamentar enquanto está em tratamento.</t>
  </si>
  <si>
    <t>O uso não é recomendado em pacientes com insuficiência hepática moderada a grave.</t>
  </si>
  <si>
    <t>Uso contra-indicado durante a amamentação.</t>
  </si>
  <si>
    <t>A hidrólise do enalaprilato pode ser adiada e/ou prejudicada em pacientes com insuficiência hepática grave, mas os efeitos farmacodinâmicos da droga não parecem ser significativamente alterados. Nenhum ajuste da dosagem é necessário.</t>
  </si>
  <si>
    <t>Recomenda-se cautela na utilização de enoxiparina em pacientes com hepatopatia.</t>
  </si>
  <si>
    <t>N: Sem dados disponíveis. Ainda não existem informações sobre o uso no 1º e no 3º trimestres de gravidez.</t>
  </si>
  <si>
    <t xml:space="preserve">Uso criterioso durante a amamentação. Não há dados sobre segurança para uso durante o período da lactação. Excreção de grandes concentrações no leite materno improvável pelo alto peso molecular. </t>
  </si>
  <si>
    <t>B1/X: a) Estudos em animais não demonstraram risco para o feto, no entanto não foram realizados estudos controlados em humanos; b) Estudos em animais demostraram riscos para o feto, o que não foi confirmado por estudos controlados em humanos. Recomendação: estearato o uso compatível; o estolato está contra-indicado.</t>
  </si>
  <si>
    <t>C2: a eritropoietina não deve ser utilizada por mulheres grávidas sem orientação médica.</t>
  </si>
  <si>
    <t xml:space="preserve">Uso criterioso durante a amamentação. Não há dados sobre segurança para uso durante o período da lactação. Pico de concentração no plasma materno em 15 minutos após o uso. </t>
  </si>
  <si>
    <t>Uso criterioso durante a amamentação. Excretada no leite materno. Baixa absorção gastrointestinal. Possibilidade de alteração da flora intestinal. Observar exantema e diarréia no lactente.</t>
  </si>
  <si>
    <t>Na bula do produto não há menção sobre necessidade de ajuste de dose na insuficiência hepática.</t>
  </si>
  <si>
    <t>Não se sabe se a estreptoquinase é excretada no leite; problemas não documentados.</t>
  </si>
  <si>
    <t>Uso compatível com a amamentação. Observar icterícia no lactente.</t>
  </si>
  <si>
    <t>Uso não recomendado na insuficiência hepática grave.</t>
  </si>
  <si>
    <t xml:space="preserve">Uso criterioso durante a amamentação. Dados insuficientes sobre segurança para uso durante o período da lactação. </t>
  </si>
  <si>
    <t>Em pacientes com insuficiência hepática leve (escore de Child-Pugh de 5-6), a dose de 60 mg uma vez ao dia não deve ser excedida. Em pacientes com insuficiência hepática moderada (escore de Child-Pugh de 7-9), a dose deve ser reduzida; a dose de 60 mg em dias alternados não deve ser excedida. Não há dados clínicos ou farmacocinéticos em pacientes com insuficiência hepática grave (escore de Child-Pugh &gt;9).</t>
  </si>
  <si>
    <t>Recomenda-se diluir em volume igual ou maior que 20 ml.</t>
  </si>
  <si>
    <t>Segura nas doses habituais em relação à doença hepática leve; a depuração pode estar substancialmente reduzida na cirrose e o monitoramento da concentração sérica com o ajuste da dose são aconselhados. Os níveis de fenitoína livre devem ser acompanhados de perto.</t>
  </si>
  <si>
    <t xml:space="preserve">Se for utilizar em comprimido, lavar sonda com 60 ml de água antes e após administração, para evitar aderência devido à alta ligação às moléculas protéicas. Ocorre redução nas concentrações plasmáticas do fármaco de 50 – 80% quando administrado com dietas. Pausar a dieta 1 a 2 horas antes da administração e recomeçá-la após 1 hora. Monitorar níveis séricos e efeitos.
</t>
  </si>
  <si>
    <t>Aumento dos efeitos indesejáveis podem ocorrer na doença hepática severa. Monitorar os níveis plasmáticos e ajustar a dose de acordo.</t>
  </si>
  <si>
    <t xml:space="preserve">Uso criterioso durante a amamentação. Raros efeitos adversos no lactente. Observar sonolência. </t>
  </si>
  <si>
    <t>Usar com cautela</t>
  </si>
  <si>
    <t>Recomenda-se usar com precaução em doentes com alterações da função hepática, pois a finasterida é metabolizada extensivamente no fígado.</t>
  </si>
  <si>
    <t>Não há qualquer tipo de recomendação a respeito do uso durante a lactação. Desta forma, cabe ao médico julgar o benefício do uso deste medicamento em mulheres que estejam amamentando.</t>
  </si>
  <si>
    <t>É preferível para administração a SNG.Monitorar efeitos do medicamento.</t>
  </si>
  <si>
    <t>Pode ser utilizada por via enteral. A cápsula pode ser aberta e o conteúdo dissolvido em água. Irrigar a sonda antes e ao término da administração do medicamento.</t>
  </si>
  <si>
    <t>Não é necessário ajuste na disfunção hepática</t>
  </si>
  <si>
    <t>Abrir a cápsula e aguardar a dissolução dos grânulos, não macerar. Administrar após completa solubilização. Irrigar a sonda antes e ao término da administração do medicamento.</t>
  </si>
  <si>
    <t>O flumazenil é secretado no leite materno; portanto, não deve ser administrado a mulheres que estão amamentando. A administração de flumazenil em situações de emergência não está contra-indicada durante a lactação.</t>
  </si>
  <si>
    <t>Como a flunarizina é extensivamente metabolizada no fígado, ajuste de dose será necessário.</t>
  </si>
  <si>
    <t>A excreção da flunarizina no leite materno é desconhecida e, portanto, seu uso durante a amamentação é desaconselhado.</t>
  </si>
  <si>
    <t>Não utilizar: medicamento possui excipientes que podem obstruir a sonda quando macerados e solubilizados.</t>
  </si>
  <si>
    <t>Pacientes com alteração da função hepática devem receber dose reduzida. Contra-indicado na insuficência hepática grave.</t>
  </si>
  <si>
    <t>C: a) Estudos em animais detectaram efeito teratogênico, mas não há disponibilidade de estudos controlados em humanos; b) Não foram realizados estudos em animais nem em humanos. Recomendação: uso compatível. Sua utilização no período perinatal provoca alterações na termorregulação, pode favorecer apneia, hipotonia muscular e diminuição na pontuação do Apgar do recém-nascido. Seu uso deve ser evitado durante o primeiro trimestre. Durante o segundo e terceiro trimestre, o uso ocasional de benzodiazepínicos não costuma afetar a gestação e o feto de forma negativa.</t>
  </si>
  <si>
    <t>Uso criterioso durante a amamentação. Evitar uso prolongado. Observar sedação e sonolência no lactente. Pico de concentração no plasma materno em 2 horas após o uso.</t>
  </si>
  <si>
    <t>Utilizar doses menores ou menos frequentes. Em pacientes com cirrose compensada sem ascite administrar 50% da dose normal.</t>
  </si>
  <si>
    <t>D: Há evidência positiva de risco fetal humano, porém, os benefícios do uso em gestantes podem ser aceitáveis em face dos riscos (ex.: risco de vida). Suspender terapia no terceiro trimestre, evitando sintomas de abstinência no recém-nascido.</t>
  </si>
  <si>
    <t>A cápsula pode ser aberta e o conteúdo dissolvido em água, imediatamente antes da administração.Irrigar a sonda antes e ao término da administração do medicamento. Monitorar efeitos do medicamento.</t>
  </si>
  <si>
    <t>Na cirrose ocorre diminuição do efeito natriurético com aumento da sensibilidade à hipocalemia e depleção de volume.</t>
  </si>
  <si>
    <t>As cápsulas podem ser abertas e o conteúdo dissolvido em água imediatamente antes da administração. Irrigar a sonda antes e ao término da administração do medicamento.</t>
  </si>
  <si>
    <t xml:space="preserve">Uso contraindicado durante a amamentação. Não há dados sobre segurança para uso durante o período da lactação. Efeito carcinogênico e mutagênico em ratos. </t>
  </si>
  <si>
    <t>C: Não há risco de malformações ; as fluoroquinolonas produzem artropatia devido a danos na cartilagem em animais de experimentação. Há relatos no ser humano, porém, não há estudos controlados.</t>
  </si>
  <si>
    <t>Não há dados disponíveis.</t>
  </si>
  <si>
    <t>O uso está contra-indicado na insuficiência hepática.</t>
  </si>
  <si>
    <t>Uso criterioso durante a amamentação. Não há dados sobre segurança para uso durante o período da lactação.</t>
  </si>
  <si>
    <t>Uso criterioso durante a amamentação. Não há dados sobre segurança para uso durante o período da lactação. Não há qualquer tipo de recomendação a respeito do uso da gingko biloba durante a lactação.</t>
  </si>
  <si>
    <t>Glicerina Supositório</t>
  </si>
  <si>
    <t>Uso criterioso durante a amamentação. Não há dados sobre segurança para uso durante o período da lactação. Provavelmente seguro para uso via retal. Evitar uso oral devido à elevada biodisponibilidade por esta via e risco de desidratação do lactente.</t>
  </si>
  <si>
    <t>O tratamento deve ser iniciado com a menor dose possível e as diretrizes para os aumentos na dosagem devem ser rigorosamente respeitadas, a fim de evitar qualquer reação hipoglicêmica. Interromper o tratamento se ocorrer icterícia colestática.</t>
  </si>
  <si>
    <t xml:space="preserve">Uso criterioso durante a amamentação. Não há dados sobre segurança para uso durante o período da lactação. Estudos em roedores mostram excreção significativa para o leite e níveis plasmáticos elevados nos filhotes. Observar hipoglicemia no lactente. </t>
  </si>
  <si>
    <t xml:space="preserve">
A administração por sonda não é recomendada; os comprimidos são sulcados e podem ser partidos ao meio, mas não devem ser macerados, conforme orientação do fabricante.
</t>
  </si>
  <si>
    <t>O cálcio passa pela barreira placentária e atinge a circulação do feto e a sua concentração. Por conseguinte, as mulheres grávidas apenas devem receber injeções de cálcio se tal for considerado absolutamente essencial. A dose administrada deve ser cuidadosamente calculada e os níveis de cálcio no sangue devem ser avaliados regularmente por forma a evitar que se tornem excessivos (hipercalcémia), o que pode ser prejudicial para o feto.</t>
  </si>
  <si>
    <t>D3: Há evidência positiva de risco fetal humano, porém, os benefícios do uso em gestantes podem ser aceitáveis em face dos riscos (ex.: risco de vida). Recomendação: Evitar o uso, perigoso. O uso do haloperidol, especialmente entre a 6ª e a 10ª semanas de gestação, se associa a malformações neonatais. Há sempre absoluta necessidade de se considerar o risco decorrente da suspensão do tratamento com antipsicóticos, tendo em vista o aumento de mortes fetais nesses casos.</t>
  </si>
  <si>
    <t>Se usar a via enteral, diluir a dose em volume adequado de água. Não pode ser administrado concomitante com dieta pelo risco de precipitação. Pausar a dieta e irrigar a sonda antes e ao término da administração do medicamento. Monitorar efeitos do medicamento.</t>
  </si>
  <si>
    <t>Uso contra-indicada na disfunção hepática grave.</t>
  </si>
  <si>
    <t>Comprimido não macerável; em dieta enteral, dar preferência pela administração contínua da dieta, pois em bolus reduz o pico sérico da hidralazina em até 80%.</t>
  </si>
  <si>
    <t>Usar com cautela na disfunção hepática grave.</t>
  </si>
  <si>
    <t>Em dieta enteral, parar a dieta 1 h antes e 2 h depois, não administrando drogas que necessitem de ph ácido durante esse período.</t>
  </si>
  <si>
    <t>Contra-indicado na doença hepática grave.</t>
  </si>
  <si>
    <t xml:space="preserve">Uso criterioso durante a amamentação. Excretada para o leite materno em quantidades insignificantes. Observar possíveis efeitos anticolinérgicos no lactente. </t>
  </si>
  <si>
    <t>Não utilizar a forma de comprimido por via enteral. Alternativa: Buscopan Composto Gotas.</t>
  </si>
  <si>
    <t>Evitar o uso na insuficiência hepática grave.</t>
  </si>
  <si>
    <t>Administrar preferencialmente a suspensão oral.</t>
  </si>
  <si>
    <t>A insuficiência hepática pode comprometer a depuração da cilastatina, de tal forma que nos casos de disfunção grave deve se considerar aumentar o intervalo entre as doses.</t>
  </si>
  <si>
    <t>C3: a) Estudos em animais detectaram efeito teratogênico, mas não há disponibilidade de estudos controlados em humanos; b) Não foram realizados estudos em animais nem em humanos. Recomendação: evitar o uso, perigoso.</t>
  </si>
  <si>
    <t>Pausar a dieta e irrigar a sonda antes e ao término da administração do medicamento. Monitorar efeitos do medicamento (pH da dieta poderá afetar a absorção).</t>
  </si>
  <si>
    <t>Usar com cautela em pacientes com insuficiência hepática grave. Na cirrose, evitar desequilíbrio eletrolítico e ácido-básico que possa levar à encefalopatia hepática.</t>
  </si>
  <si>
    <t>Tomar 600 mg a cada 8 horas se insuficiência hepática leve a moderada devido à cirrose.</t>
  </si>
  <si>
    <t>C: não há estudos adequados e bem controlados em mulheres grávidas, portanto deve ser avaliado o risco/benefício antes de se prescrever Indinavir durante a gravidez. Os estudos de toxicidade no desenvolvimento realizados em ratos e em coelhos (a doses comparáveis ou ligeiramente mais elevadas do que aquelas às quais são expostos os seres humanos) não revelaram evidência de teratogenicidade. Não foram observadas, em ratos, alterações externas ou viscerais relacionadas ao tratamento. Foram observados em ratos, comparativamente aos controles, aumentos na incidência de costelas supranumerárias e de costelas  cervicais. Não foram observadas alterações externas, viscerais ou no esqueleto, em coelhos. Em  ambas as espécies, não foram observados efeitos na sobrevivência do embrião/feto ou no peso do 
feto, relacionados ao tratamento. A exposição do feto ao Indinavir no útero foi significativa em ratos. Uma vez que a exposição fetal foi baixa em coelhos, está em andamento um estudo de toxicidade no desenvolvimento, em cães. Não se sabe se a administração de Indinavir no período perinatal exacerbará a hiperbilirrubinemia em recém-nascidos.</t>
  </si>
  <si>
    <t xml:space="preserve">As mães devem ser orientadas a descontinuar a amamentação se estiverem recebendo Indinavir, pois os estudos realizados em ratos demonstraram que o Indinavir é excretado no leite das lactantes. Embora não se saiba se Indinavir é excretado no leite humano, há o potencial para os efeitos adversos do Indinavir em bebês que estão sendo amamentados. </t>
  </si>
  <si>
    <t>Insuficiência hepática pode reduzir as necessidades de insulina dos pacientes, é recomendado cuidadoso monitoramento da glicose e ajustes de dose de insulina.</t>
  </si>
  <si>
    <t>Em doentes com insuficiência hepática grave, a isoniazida deve ser administrada em metade da dose usual.</t>
  </si>
  <si>
    <t>Uso criterioso durante a amamentação. Excretada para o leite materno em quantidades significativas, apesar de não haver relatos de efeitos adversos. Observar sinais e sintomas de neurite periférica e hepatite no lactente.</t>
  </si>
  <si>
    <t>Dados limitados estão disponíveis sobre o uso oral de itraconazol em pacientes com insuficiência hepática. Deve ser administrado com cautela em pacientes desta população.</t>
  </si>
  <si>
    <t>Uso criterioso durante a amamentação. Absorção pelo lactente é improvável, pois depende de um meio muito ácido para absorção, o que não é esperado numa dieta a base de leite. Preferir fluconazol.</t>
  </si>
  <si>
    <t>Absorve em meio ácido, não deve ser administrado via pós-pilórica; se administrar IBP concomitante, administrar com líquidos ácidos; maceração não recomendada.</t>
  </si>
  <si>
    <t>Uso criterioso durante a amamentação. Não há relato de efeitos adversos em lactentes. Pico de concentração no leite materno entre 4 e 6 horas após o uso.</t>
  </si>
  <si>
    <t>Não macerar, não utilizar por sonda enteral. Não há estudos sobre eficácia, segurança e farmacocinética.</t>
  </si>
  <si>
    <t>Sem ajuste pela função renal, apenas pelo peso. Não utilizar em pessoas com menos de 15 kg; Peso entre 15 e 24 kg: 1/2 (meio) comprimido dose única; Peso entre 25 e 35 kg: 1 (um) comprimido dose única; Peso entre 36 e 50 Kg: 1 e 1/2 (um comprimido mais meio) dose única; Peso entre 51 e 65 kg: 2 (dois) comprimidos dose única; Peso entre 66 e 80 kg: 2 e 1/2 (dois comprimidos mais meio) dose única; Peso entre 81 e 95 kg: 3 (três comprimidos) dose única; Peso entre 96 e 114 kg: 3 e 1/2 (três comprimidos e meio) dose única; Peso maior ou igual a 115 kg: 4 (quatro comprimidos) dose única.</t>
  </si>
  <si>
    <t>O comprimido não deve ser macerado, pois perde a característica de liberação gradativa além de possuir revestimento que quando macerado causa a obstrução da sonda. Alternativa: Cloreto de potássio 6% solução aquosa.</t>
  </si>
  <si>
    <t xml:space="preserve">C: Não há estudos adequados em mulheres (em experimentos animais ocorreram alguns efeitos adversos para o feto). O benefício potencial do produto pode justificar o risco potencial durante a gravidez. Quando usado em baixas doses não tem apresentado reações adversas; outros recomendam não usar.
 </t>
  </si>
  <si>
    <t>Em uso de sonda enteral, lavar bem a sonda após a aplicação para evitar obstrução complexação com proteínas da dieta.</t>
  </si>
  <si>
    <t> Em pacientes com insuficiência hepática pode ser necessário um ajuste na dose da zidovudina</t>
  </si>
  <si>
    <t>Recomenda-se que as mães em tratamento não amamentem ao seio. </t>
  </si>
  <si>
    <t>Deve-se ter cautela na prescrição de lansoprazol a pacientes idosos com disfunção hepática, não excedendo 30 mg ao dia.</t>
  </si>
  <si>
    <t xml:space="preserve">Uso criterioso durante a amamentação. Não há dados sobre transferência para o leite materno. Absorção pelo lactente provavelmente insignificante. Risco teórico de diminuição da acidez gástrica no lactente. </t>
  </si>
  <si>
    <t>Usar com precaução. A bula do produto não traz recomendações específicas.</t>
  </si>
  <si>
    <t>Uso criterioso durante a amamentação. Não há relato de efeito adverso no lactente. Pode inibir a lactação. Evitar se possível.</t>
  </si>
  <si>
    <t>A administração de carbidopa/levodopa e dieta enteral pode acarretar a diminuição da absorção do fármaco. Recomenda-se pausar a dieta enteral 1 hora antes e 1 hora depois da administração. Irrigar a sonda antes e ao término da administração do medicamento.</t>
  </si>
  <si>
    <t xml:space="preserve">Uso criterioso durante a amamentação. Provavelmente os níveis no leite materno são idênticos aos da ofloxacina. O uso das fluorquinolonas tem aumentado em pacientes pediátricos pela sua baixa toxicidade. O pico plasmático ocorre em 5 horas após o uso do fármaco pela nutriz. A meia-vida é estimada em 7 horas e após 48 horas são detectadas quantidades insignificantes no leite. Observar mudanças na flora intestinal, candidíase ou diarréia no lactente. </t>
  </si>
  <si>
    <t>Administração pela SNG produz uma perda significativa da biodisponibilidade em relação à SNE. Recomenda-se pausar a dieta 1 a 2 horas antes da administração do fármaco. Monitorar os efeitos do medicamento.</t>
  </si>
  <si>
    <t>A monitorização do tratamento da levomepromazina deve ser reforçada em caso de insuficiência hepática grave, devido ao acúmulo.</t>
  </si>
  <si>
    <t xml:space="preserve">Uso criterioso durante a amamentação. Não há dados sobre segurança para uso durante o período da lactação. Observar sonolência e letargia no lactente. </t>
  </si>
  <si>
    <t xml:space="preserve">A eliminação da levosimendana é levemente reduzida em pacientes com insuficiência hepática leve devido à cirrose. O efeito da insuficiência hepática moderada a grave sobre a farmacocinética da levosimendam não foi avaliado. A farmacocinética do metabólito ativo não foi investigada na insuficiência hepática. </t>
  </si>
  <si>
    <t>Não há experiência no uso de levosimendana em mulheres grávidas. Estudos com animais demonstraram efeitos tóxicos sobre a reprodução. Portanto, levosimendana somente deve ser usada em mulheres grávidas se os possíveis benefícios justificarem os possíveis riscos ao feto.</t>
  </si>
  <si>
    <t>Não se sabe se a levosimendana é excretada no leite humano. Portanto, mulheres recebendo levosimendana não devem amamentar.</t>
  </si>
  <si>
    <t>Em dieta enteral, não administrar junto a formulações a base de soja, pois aumenta a eliminação fecal. Administração com dieta enteral poderá reduzir a absorção e promover alterações na biodisponibilidade do medicamento.Pausar a dieta 1 hora antes da administração do fármaco e recomeçá-la após 1 hora da administração do mesmo. Monitorar efeitos do medicamento.</t>
  </si>
  <si>
    <t>A lidocaína deve ser usada com cuidado em pacientes com doenças hepáticas.</t>
  </si>
  <si>
    <t>Uso contraindicado durante a amamentação. Não há dados sobre segurança para uso durante o período da lactação. Relato de mielossupressão em animais e trombocitopenia em adultos.</t>
  </si>
  <si>
    <t>Sonda gástrica: Pausar a dieta e irrigar a sonda antes e ao término da administração do medicamento. É preferível a administração por SNG. Sonda entérica: Não recomendado pela possível variação na absorção do fármaco (início no
estômago). Se for administrado, os efeitos do medicamento devem ser monitorados.</t>
  </si>
  <si>
    <t xml:space="preserve">Uso criterioso durante a amamentação. Não há dados sobre segurança para uso durante o período da lactação. Pico de concentração no plasma materno em 7 horas após o uso. </t>
  </si>
  <si>
    <t>Uso criterioso durante a amamentação. Monitorizar os níveis séricos no lactente. Observar inquietação, fraqueza e hipotermia no lactente.</t>
  </si>
  <si>
    <t>Comprimido de liberação controlada, não pode ser triturado. Utilizar a forma convencional.</t>
  </si>
  <si>
    <t>Embora não existam dados farmacocinéticos disponíveis em pacientes com insuficiência hepática, loperamida deve ser utilizada com precaução nestes pacientes devido à redução do metabolismo de primeira passagem.</t>
  </si>
  <si>
    <t>É metabolizado principalmente pelo fígado. Portanto, deve haver cuidado quando este produto for administrado a pacientes com insuficiência hepática.
Em pacientes com insuficiência hepática leve a moderada a concentração plasmática do lopinavir pode ser aumentada em 30%.
Não foi estudado em pacientes com insuficiência hepática grave.</t>
  </si>
  <si>
    <t>Devido ao potencial de transmissão do HIV e possíveis reações adversas lopinavir/ritonavir, as mães devem ser instruídas a não amamentar enquanto estiverem recebendo esta medicação. É desconhecido se o lopinavir é excretado no leite humano.</t>
  </si>
  <si>
    <t>Pacientes com hepatopatia grave devem iniciar o tratamento com doses baixas de loratadina, uma vez que podem ter sua depuração reduzida: uma dose inicial de 5 mg ou 5 ml diários ou de 10 mg ou 10 ml em dias alternados é recomendada.</t>
  </si>
  <si>
    <t>Como ocorre com todos os benzodiazepínicos, o uso do lorazepam pode piorar a encefalopatia hepática; portanto, o lorazepam deve ser utilizado com cautela em pacientes com insuficiência hepática grave e/ou encefalopatia.</t>
  </si>
  <si>
    <t>Uso criterioso durante a amamentação. Excretado para o leite materno em pequenas quantidades. Evitar uso prolongado. Observar sedação no lactente. Pico de concentração no plasma materno em 2 horas após o uso.</t>
  </si>
  <si>
    <t>A dose inicial de losartana deve ser reduzida para 25 mg/dia.</t>
  </si>
  <si>
    <t>C/D: C 1º trimestre e D no 2º e no 3º</t>
  </si>
  <si>
    <t>Uso criterioso durante a lactação. Não há dados sobre transferência para o leite materno. Utilizar somente quando não for possível usar inibidores da ECA. Evitar o uso no período neonatal.</t>
  </si>
  <si>
    <t>Deve ser usada com cautela em pacientes com história de doença hepática. Hepatopatia ativa é uma contra-indicação para o uso dessa droga.</t>
  </si>
  <si>
    <t xml:space="preserve">Uso criterioso durante a amamentação. Não há dados sobre segurança para uso durante o período da lactação. Excretado no leite. Pode reduzir a absorção de colesterol pelo lactente. </t>
  </si>
  <si>
    <t>Uso compatível com a amamentação após 48 horas do parto. Uso criterioso durante a amamentação nas primeiras 48 horas após o parto. Excreção para o leite materno improvável após esse período. Risco teórico de diarréia osmótica no recém-nascido se usado pela nutriz nos primeiros dias após o parto.</t>
  </si>
  <si>
    <t>Recomenda-se redução da dose em pacientes portadores de insuficiência hepática, para prevenção de aumento dos níveis séricos da droga e desenvolvimentode efeitos tóxicos.</t>
  </si>
  <si>
    <t>Uso criterioso durante a amamentação. Baixa absorção oral e grande ligação protéica. Um relato de diminuição da produção do leite.</t>
  </si>
  <si>
    <t>Deve ser utilizada com cautela e em doses reduzidas em pacientes com insuficiência hepática.</t>
  </si>
  <si>
    <t>Uso compatível com a amamentação para uso de curta duração. Uso criterioso no período pós-parto imediato. Observar sucção débil e sedação no lactente.</t>
  </si>
  <si>
    <t xml:space="preserve">Uso criterioso durante a amamentação. Não há dados sobre segurança para uso durante o período da lactação. Excreção para o leite materno provável pelo baixo peso molecular. </t>
  </si>
  <si>
    <t>A mesalazina é contra-indicada na insuficiência hepática grave.</t>
  </si>
  <si>
    <t>Deve-se ter cautela na administração da mesalazina à lactantes.</t>
  </si>
  <si>
    <t>Quando triturado o medicamento sofre alteração e consequente perda da eficácia.</t>
  </si>
  <si>
    <t>Evitar o uso da metadona na doença hepática grave.</t>
  </si>
  <si>
    <t>Uso criterioso durante a amamentação. Não há dados sobre segurança para uso durante o período da lactação. Observar sedação no lactente. A metadona é excretada no leite. Recomenda-se não amamentar.</t>
  </si>
  <si>
    <t>Evitar a metformina, pois a insuficiência hepática é um fator de risco para o desenvolvimento de acidose láctica durante tratamento com metformina.</t>
  </si>
  <si>
    <t>Pode ser utilizada, porém existe risco de obstrução em sondas de menor calibre. Monitorar glicemia.</t>
  </si>
  <si>
    <t xml:space="preserve">Uso criterioso durante a amamentação. Não há efeitos adversos descritos nos lactentes. Contudo, recomenda-se monitorização da função tireoideana dos lactentes nos primeiros meses de uso pela nutriz. </t>
  </si>
  <si>
    <t>Uso compatível com a amamentação por curto período. Em uso por mais de quatro semanas, foram descritos efeitos colaterais como agitação, sedação e manifestações extras piramidais na nutriz. Não foram relatados efeitos adversos</t>
  </si>
  <si>
    <t>Se for utilizar a via enteral, a fim de diminuir a osmolaridade do medicamento e não interferir na absorção se sugere que a dose seja diluída em volume adequado de água.</t>
  </si>
  <si>
    <t>Quando há sinais de sério comprometimento da função hepática, deve-se considerar uma redução da dose.</t>
  </si>
  <si>
    <t>C/D2: C: fabricante; D2: análise de especialistas.</t>
  </si>
  <si>
    <t xml:space="preserve">Uso criterioso durante a amamentação. Não há dados sobre segurança para uso durante o período da lactação. Risco teórico de hipoglicemia, hipotensão, bradicardia e letargia no lactente. </t>
  </si>
  <si>
    <t>Recomendado ajuste da dose deste medicamento na insuficiência renal, porém não existem diretrizes específicas sobre este ajuste.</t>
  </si>
  <si>
    <t>Uso criterioso por curtos períodos. Contraindicado para uso crônico. Suspender a amamentação por 4 dias após a administração do fármaco. Eliminado no leite; pelo risco potencial de efeitos adversos na criança, não amamentar.</t>
  </si>
  <si>
    <t>Pacientes com disfunção hepática grave devem receber doses menores de metronidazol, porém não há uma recomendação específica de como realizar tal redução.</t>
  </si>
  <si>
    <t>Uso compatível com a amamentação. Quando administrado por via venosa, recomendar interrupção da amamentação por 22 horas. A excreção da droga pode conferir gosto amrgo ao leite materno. A maioria dos estudos não relatou efeitos colaterais nos lactentes; no entanto, observar piora do apetite, vômitos e diarréia. Quando utilizado por via vaginal ou tópico, os níveis no leite materno são insignificantes.</t>
  </si>
  <si>
    <t>D1: Há evidência positiva de risco fetal humano, porém, os benefícios do uso em gestantes podem ser aceitáveis em face dos riscos (ex.: risco de vida). Recomendação: uso possível em algumas condições. Sua utilização no período perinatal provoca alterações na termorregulação, pode favorecer apneia, hipotonia muscular e diminuição na pontuação do Apgar do recém-nascido. Seu uso deve ser evitado durante o primeiro trimestre por causar danos ao feto. Durante o segundo e terceiro trimestre, o uso ocasional de benzodiazepínicos não costuma afetar a gestação e o feto de forma negativa.</t>
  </si>
  <si>
    <t>Uso criterioso durante a amamentação. Absorção variável. Possui metabólitos ativos. Não se sabe sobre a excreção do mononitrato de isossorbida no leite materno.</t>
  </si>
  <si>
    <t>Inalterada na doença hepática leve. Metabolismo extrahepático substancial pode ocorrer. Sedação excessiva pode ocorrer em cirrose.</t>
  </si>
  <si>
    <t>Uso criterioso durante a amamentação. Na dependência materna, suspender a amamentação. Em altas doses, observar sedação no lactente, apesar de não haver relatos desse efeito em crianças amamentadas.  A morfina é excretada no leite materno. Por esta razão, deve haver muito cuidado na administração a pacientes que estejam amamentando.</t>
  </si>
  <si>
    <t>Sugere-se que a dose da solução seja diluída em volume adequado de água para administração.</t>
  </si>
  <si>
    <t>Uso citerioso durante a amamentação. Embora não se tenha demonstrado que a acetilcisteína seja excretada no leite materno, recomenda-se a sua administração com precaução durante a lactação.</t>
  </si>
  <si>
    <t>Diluir o granulado em 100 mL ou mais de água destilada. Sonda gástrica: Pausar a dieta e irrigar a sonda antes e ao término da administração do medicamento.</t>
  </si>
  <si>
    <t>Deve ser administrada com cautela, pois a segurança e eficácia do seu uso em pacientes com insuficiência hepática não foram bem estabelecidas em estudos clínicos controlados.</t>
  </si>
  <si>
    <t xml:space="preserve">Uso criterioso durante a amamentação. Risco para o lactente improvável pela baixa concentração no leite materno e absorção oral mínima. Contudo, recomenda-se que não seja administrado diretamente em lactentes cujas mães são dependentes químicas de narcóticos. </t>
  </si>
  <si>
    <t>Informação disponível sobre pacientes com insuficiência hepática ou com função hepática diminuída é limitada. Por isso, o uso de nebivolol nestes pacientes é contraindicado.</t>
  </si>
  <si>
    <t>C: Nebivolol não deve ser usado durante a gravidez a não ser quando for claramente necessário. Em geral, os β- bloqueadores reduzem a perfusão placentária, fato que pode estar associado com o atraso de crescimento, morte intra-uterina, aborto ou parto prematuro. Podem ainda ocorrer hipoglicemia e bradicardia no feto ou no recém-nascido nos três primeiros dias. Se o tratamento com nebivolol for considerado necessário, o fluxo uteroplacentário e o crescimento do feto devem ser monitorizados. Em caso de efeitos prejudiciais na gravidez ou no feto, deve ser considerado um tratamento alternativo. Os recém-nascidos devem ser cuidadosamente monitorizados.</t>
  </si>
  <si>
    <t>Estudos efetuados em animais mostraram que o nebivolol é excretado no leite materno. Desconhece-se se o nebivolol é excretado no leite humano. A maioria dos β-bloqueadores, especialmente os compostos lipofílicos como o nebivolol e os respectivos metabolitos ativos, passam ao leite, numa percentagem variável. Portanto, a amamentação não é recomendada durante a administração de nebivolol.</t>
  </si>
  <si>
    <t>2,5 mg (meio comprimido) VO 1 x ao dia</t>
  </si>
  <si>
    <t>Nenhum ajuste da dose é necessário em pacientes com comprometimento leve (Child-Pugh classe A). Uso não recomendado em pacientes com insuficiência hepática moderada a grave (Child-Pugh classe B ou C).</t>
  </si>
  <si>
    <t>Não há dados disponíveis sobre a excreção de nelfinavir no leite humano. É recomendado que mulheres infectadas pelo HIV não amamentem seus filhos sob nenhuma circunstância, visando evitar a transmissão do vírus.</t>
  </si>
  <si>
    <t>Uso contra-indicado em pacientes com insuficiência hepática moderada a grave. Interromper o uso se acontecimentos adversos hepáticos sintomáticos ocorrerem.</t>
  </si>
  <si>
    <t xml:space="preserve">Uso criterioso durante a amamentação. Observados níveis moderados no leite e elevados (supraterapêuticos) no plasma do lactente. Possível anemia discreta no lactente. </t>
  </si>
  <si>
    <t>Na disfunção hepática deve-se fazer monitorização cuidadosa. Em pacientes cirróticos, recomenda-se redução de 50%-60% da dose.</t>
  </si>
  <si>
    <t xml:space="preserve">A administração via sonda não é recomendada, pois a dose extraída pode ser incompleta e o conteúdo pode aderir-se à parede da sonda causando obstrução. Se for retard, o comprimido não deve ser triturado, pois perde as características de liberação controlada levando ao risco de toxicidade, manutenção inadequada do nível sérico do fármaco, além do risco de obstrução da sonda.
</t>
  </si>
  <si>
    <t>Pacientes que apresentaram testes de função hepática anormais devem descontinuar o tratamento. Estes pacientes não devem reiniciar o tratamento.</t>
  </si>
  <si>
    <t>Não existem estudos adequados e bem controlados em mulheres grávidas. Portanto, havendo a necessidade de administrar nimodipino durante a gravidez, os benefícios e riscos potenciais deverão ser considerados cuidadosamente, levando-se em conta a gravidade do quadro clínico.</t>
  </si>
  <si>
    <t>Devido ao extenso metabolismo hepático, deve-se iniciar com a menor dose efetiva (5 ou 10 mg/dia).</t>
  </si>
  <si>
    <t>N: Sem dados disponíveis. Contra-indicada na gestação.</t>
  </si>
  <si>
    <t>Uso criterioso durante a amamentação. Recomenda-se cautela quando utilizada por período prolongado e em doses elevadas. Risco teórico de metemoglobinemia em lactentes.</t>
  </si>
  <si>
    <t>Havendo acentuada alteração da função hepática, só devem ser administradas doses baixas, ou administrar tratamento profilático usando os antídotos recomendados.</t>
  </si>
  <si>
    <t>Uso criterioso durante a lactação. Não há dados sobre segurança para uso durante o período da lactação. Risco de efeitos tóxicos em uso por período superior a 24 horas devido à produção do metabólito tiocianato.</t>
  </si>
  <si>
    <t xml:space="preserve">Uso criterioso durante a amamentação. Excretada para o leite materno em pequenas quantidades. Observar diarréia no lactente. Pico de concentração no plasma materno entre 1 e 2 horas após o uso. </t>
  </si>
  <si>
    <t>Em dieta enteral, parar a dieta 1 h antes e 2 h depois da administração (ligação com cálcio, ferro e magnésio diminuem absorção).</t>
  </si>
  <si>
    <t>Doses mais baixas e titulação mais lenta são recomendadas dependendo da individualização da dose.</t>
  </si>
  <si>
    <t>As cápsulas podem ser abertas e o conteúdo dissolvido em água imediatamente antes da administração.Irrigar a sonda antes e ao término da administração do medicamento.</t>
  </si>
  <si>
    <t>Pacientes não devem amamentar durante o tratamento com octreotide.</t>
  </si>
  <si>
    <t>Uso compatível com a amamentação. Evitar uso prolongado pela diminuição da absorção das vitaminas A, D e E.</t>
  </si>
  <si>
    <t>Dar preferência à via parenteral.</t>
  </si>
  <si>
    <t>Insuficência hepática grave: máximo de 8 mg/dia.</t>
  </si>
  <si>
    <t>Não é necessário ajuste de dose para pacientes que tenham disfunção hepática leve a moderada e que estejam em tratamento ou profilaxia para influenza. A segurança e a farmacocinética em pacientes com disfunção hepática grave não foram estudadas.</t>
  </si>
  <si>
    <t>Uso compatível com a amamentação. Níveis estimados no latente 0,5% dos níveis da mãe, quantidade improvável para determinar efeitos adversos.</t>
  </si>
  <si>
    <t>Sonda gástrica: Pausar a dieta e irrigar a sonda antes e ao término da administração do medicamento. A SNG é a via preferencial para administração. Sonda entérica: Dados não encontrados. Monitorar efeitos do medicamento.</t>
  </si>
  <si>
    <t>Apesar da pequena participação do fígado na eliminação do pancurônio, as maiores alterações farmacocinéticas foram observadas em pacientes com doença hepática. Pode ocorrer resistência à atividade bloqueadora neuromuscular do pancurônio, devido a um aumento considerável (até 50%) no volume de distribuição do fármaco. Ao mesmo tempo, doenças hepáticas e/ou das vias biliares podem prolongar a meia vida de eliminação de pancurônio. A possibilidade de ocorrer retardo do início de ação, a exigência de dosagens mais altas e o prolongamento do tempo de duração e do tempo de recuperação devem ser levados em consideração quando pancurônio for usado nestes pacientes.</t>
  </si>
  <si>
    <t>O uso do pancurônio na gravidez não está ainda estabelecido com relação à possibilidade de efeitos adversos no desenvolvimento fetal. Deste modo, não deverá ser usado em mulheres com risco de gravidez e particularmente no início da gravidez, a não ser que o médico julgue os benefícios esperados contra os riscos possíveis. O pancurônio pode ser utilizado na cesárea, porém a reversão poderá ser insatisfatória em pacientes que receberam Sulfato de Magnésio. Pancurônio não afeta o índice de Apgar, o tônus muscular fetal, nem a adaptação cardio-respiratória.</t>
  </si>
  <si>
    <t>Uso criterioso durante a amamentação. Excreção para o leite materno improvável pelo elevado peso molecular e alta polaridade. Baixa biodisponibilidade. Não há dados sobre o uso do pancurônio durante a lactação em humanos. Só deve ser administrado a mulheres que amamentam quando o médico concluir que os benefícios superam os riscos.</t>
  </si>
  <si>
    <t>Terapia de baixa dose é geralmente bem tolerada na doença hepática / cirrose. No entanto, os casos de hepatotoxicidade com doses diárias de paracetamol &lt; 4 g/dia têm sido relatadas. Evitar o uso crônico na insuficiência hepática.</t>
  </si>
  <si>
    <t>O tratamento deve ser iniciado com dosagem de 10 mg. Aumentar se necessário por incrementos de 10 mg/dia em intervalos de pelo menos uma semana. A dosagem máxima é de 40 mg/dia.</t>
  </si>
  <si>
    <t>Medicamento não deve ser macerado e possui excipientes que podem obstruir a sonda quando macerados.</t>
  </si>
  <si>
    <t>Estudos com brometo de pancurônio demonstraram sua segurança para uso em cesarianas. Brometo de pancurônio não afeta o</t>
  </si>
  <si>
    <t>Em pacientes com comprometimento severo da função hepática, é necessária uma redução da dose, de acordo com a tolerância individual.</t>
  </si>
  <si>
    <t xml:space="preserve">Uso criterioso durante a amamentação. Excretada no leite materno em pequenas quantidades. </t>
  </si>
  <si>
    <t>O comprimido possui núcleo que impede a liberação imediata do medicamento, causando alteração da eficácia. Dar preferência à via parenteral.</t>
  </si>
  <si>
    <t xml:space="preserve">Uso criterioso durante a amamentação. Observar icterícia no lactente. </t>
  </si>
  <si>
    <t>Apesar da rápida transferência dos agentes voláteis através da barreira placentária, a concentração fetal permanece menor que a</t>
  </si>
  <si>
    <t>Deve ser usado com cautela em pacientes com distúrbio hepático.</t>
  </si>
  <si>
    <t xml:space="preserve">Uso criterioso durante a amamentação. Excretada no leite materno em quantidades significativas. Evitar em lactentes que estejam fazendo uso de outro antagonista de folatos. Possível efeito carcinogênico. </t>
  </si>
  <si>
    <t xml:space="preserve">Não há dados na Literatura sobre administração via sonda. Não utilizar.
</t>
  </si>
  <si>
    <t>É necessário reduzir a dose.</t>
  </si>
  <si>
    <t>Não macerar: Não há estudos sobre eficácia, segurança e farmacocinética.</t>
  </si>
  <si>
    <t>Recomenda-se uma dose inicial mais baixa (10 mg/dia) na disfunção hepática.</t>
  </si>
  <si>
    <t>Uso criterioso durante a amamentação. Não há dados sobre segurança para uso durante o período da lactação. Risco teórico de redução do colesterol sérico no lactente.</t>
  </si>
  <si>
    <t>Sonda gástrica: Pausar a dieta e irrigar a sonda antes e ao término da administração do medicamento. É preferível para administração. Sonda entérica: Dados não relatados. Monitorar efeitos do medicamento.</t>
  </si>
  <si>
    <t>Usar com cautela.</t>
  </si>
  <si>
    <t>Uso criterioso durante a amamentação. Presente no leite materno. Não foram descritos efeitos adversos em lactentes. Risco teórico de hepatotoxicidade. A AAP classifica como compatível.</t>
  </si>
  <si>
    <t>Usar com cautela. Foi relatada icterícia colestática com o uso de prometazina.</t>
  </si>
  <si>
    <t>Uso compatível com a amamentação quando utilizada em dose única. Evitar doses repetidas. Observar possíveis efeitos colaterais como sonolência no lactente.</t>
  </si>
  <si>
    <t>Se utilizar na forma de xarope em via pós-pilórica, diluir pelo menos na mesma quantidade água a fim de evitar a diarréia causada pela alta osmolaridade; e lavar bem a sonda após a aplicação para evitar obstrução complexação com proteínas da dieta.</t>
  </si>
  <si>
    <t>A redução é necessária, porém, orientações específicas não estão disponíveis.</t>
  </si>
  <si>
    <t>Recomenda-se cautela na disfunção hepática grave.</t>
  </si>
  <si>
    <t>Não há informação na bula do produto sobre o uso em lactantes.</t>
  </si>
  <si>
    <t>Não macerar, não utilizar por sonda. Não há estudos sobre eficácia, segurança e farmacocinética</t>
  </si>
  <si>
    <t>Propofol não deve ser usado durante a gestação. Propofol atravessa a placenta e pode estar associado à depressão neonatal. Não deve ser usado para anestesia obstétrica.</t>
  </si>
  <si>
    <t xml:space="preserve"> A segurança para o neonato, quando do uso de Propofol em mulheres que estejam amamentando, não foi estabelecida.</t>
  </si>
  <si>
    <t>Na doença hepática crônica pode ocorrer redução importante da frequência cardíaca com doses convencionais. Para esses pacientes, iniciar dosagem baixa e monitorar frequencia cardíaca.</t>
  </si>
  <si>
    <t>Uso compatível com a amamentação. Evitar em mães cujos filhos sejam portadores de asma.</t>
  </si>
  <si>
    <t>É preferível para administração a SNG. Monitorar efeitos do medicamento.</t>
  </si>
  <si>
    <t>Uso criterioso durante a lactação. Não há dados sobre segurança para uso durante o período da lactação.</t>
  </si>
  <si>
    <t>Aumentar o intervalo entre as doses pode ser indicado. Reduzir as doses de manutenção em 50% e monitorizar os níveis séricos de perto.</t>
  </si>
  <si>
    <t>Não é necessário ajuste posológico em pacientes com insuficiência hepática leve (escore Child-Pugh A). Em pacientes com insuficiência hepática moderada (escore Child-Pugh B) baseado nos dados de farmacocinética, uma redução da dose para 5 mg/kg deve ser considerada, porém a experiência clínica nesta dose é limitada. Quinupristina / Dalfopristina não é recomendada em pacientes com insuficiência hepática severa.</t>
  </si>
  <si>
    <t>B. Não demosntrou ser teratogênica em estudo com animais. No entanto, não foram realizados estudos adequados e controlados em humanos. Utilizar durante a gestção somente em casos necessários.</t>
  </si>
  <si>
    <t>Uso criterioso durante a amamentação. Não há dados sobre segurança para uso durante o período da lactação. Excreção para o leite materno improvável. Não recomendada.</t>
  </si>
  <si>
    <t>A dose máxima diária permitida nesses pacientes é de 2,5 mg.</t>
  </si>
  <si>
    <t xml:space="preserve">Uso criterioso durante a lactação. Não há dados sobre segurança para uso durante o período da lactação. Pico de concentração no plasma materno entre 2 e 4 horas após o uso. </t>
  </si>
  <si>
    <t>Evitar o uso via sonda. Não há estudos sobre eficácia, segurança e farmacocinética.</t>
  </si>
  <si>
    <t>Os pacientes com disfunção hepática constituem grupo de maior risco de efeitos tóxicos. Só se deve empregar em caso de real necessidade e sob supervisão médica, com monitorização sérica.</t>
  </si>
  <si>
    <t>Sem ajuste renal. Apenas pelo peso - Peso entre 21 e 35 Kg: 300 mg (01 comprimido); Peso entre 36 e 45 kg: 450 mg (01 comprimido e meio); Peso maior que 45 kg: 600 mg (02 comprimidos).</t>
  </si>
  <si>
    <t>Uso criterioso durante a amamentação. A isoniazida é excretada para o leite materno em quantidades significativas, apesar de não haver relatos de efeitos adversos. Observar sinais e sintomas de neurite periférica e hepatite (icterícia) no lactente.</t>
  </si>
  <si>
    <t>Dose inicial de 0,5 mg duas vezes ao dia, a titulação deve progredir lentamente em incrementos de não mais que 0,5 mg duas vezes ao dia, aumentos na dose &gt; 1,5 mg duas vezes ao dia devem ocorrer em intervalos de 1 semana. A fração livre média da risperidona no plasma sofre um aumento de 35% em pacientes com insuficiência hepática em comparação com indivíduos saudáveis.</t>
  </si>
  <si>
    <t xml:space="preserve">Uso criterioso durante a amamentação. Não há relato de efeito adverso no lactente, porém os estudos são escassos. Observar sonolência no lactente. Pico de concentração no plasma materno entre 3 e 17 horas após o uso. </t>
  </si>
  <si>
    <t>É preferível para administração por SNG. Irrigar a sonda antes e ao término da administração do medicamento. Monitorar efeitos do medicamento.</t>
  </si>
  <si>
    <t>Nenhum ajuste de dose é necessário na insuficiência hepática leve ou moderada; no entanto, a monitoração cuidadosa é necessária na insuficiência hepática moderada (níveis podem ser diminuídos). Deve ser utilizado com cautela em pacientes com insuficiência hepática grave.</t>
  </si>
  <si>
    <t>Não se sabe se ritonavir é excretado no leite humano. Já que vários medicamentos são excretados no leite humano e se desconhecem os efeitos de ritonavir no desenvolvimento das crianças, ritonavir somente deve ser administrado a lactantes quando, na opinião do médico, os benefícios potenciais claramente justificarem os possíveis riscos.
Não se recomenda que mulheres infectadas pelo HIV amamentem seus filhos para evitar a transmissão do HIV.</t>
  </si>
  <si>
    <t>Está contra-indicada em pacientes com doença hepática associada à coagulopatia, levando a um risco de sangramento clinivamente relevante. Não é necessário ajuste de dose em pacientes com outras doenças hepáticas.</t>
  </si>
  <si>
    <t>A rivaroxabana não deve ser utilizada durante a amamentação.</t>
  </si>
  <si>
    <t>Pacientes com insuficiência hepática leve/moderada não necessitam de ajuste de dose. O seu uso é contraindicado em pacientes com insuficiência hepática grave.</t>
  </si>
  <si>
    <t>Não deve ser usado durante a lactação.</t>
  </si>
  <si>
    <t xml:space="preserve">Se utilizar na forma de xarope em via pós-pilórica, diluir pelo menos na mesma quantidade água a fim de evitar a diarréia causada pela alta osmolaridade; e lavar bem a sonda após a aplicação para evitar obstrução complexação com proteínas da dieta. O comprimido não deve ser macerado, pois não há estudos sobre eficácia, segurança e farmacocinética.
</t>
  </si>
  <si>
    <t>Não é necessário ajuste de doses para pacientes com insuficiência hepática leve. Recomenda-se cautela em pacientes com insuficiência hepática moderada. Quando reforçado com ritonavir é contra-indicado para pacientes com insuficiência hepática grave.</t>
  </si>
  <si>
    <t>B: a) Estudos em animais não demonstraram risco para o feto, no entanto não foram realizados estudos controlados em humanos; b) Estudos em animais demostraram riscos para o feto, o que não foi confirmado por estudos controlados em humanos. O secnidazol está contra-indicado no 1º trimestre de gravidez.</t>
  </si>
  <si>
    <t>Uma dose menor ou menos frequente deve ser considerada para pacientes com insuficiência hepática.</t>
  </si>
  <si>
    <t>Há risco de obstrução da sonda. Irrigar a sonda antes e ao término da administração do medicamento.</t>
  </si>
  <si>
    <t>Está contra-indicada na doença hepática ativa ou em casos de aumentos persistentes e inexplicados das transaminases séricas.</t>
  </si>
  <si>
    <t>A dissolução do comprimido em água pode levar alguns minutos. Irrigar a sonda antes e ao término da administração do medicamento. Monitorar efeitos do medicamento.</t>
  </si>
  <si>
    <t>Soro Fisiológico</t>
  </si>
  <si>
    <t>Soro Glicosado</t>
  </si>
  <si>
    <t xml:space="preserve"> Uso criterioso durante a amamentação. Não há dados sobre segurança para uso durante o período da lactação. Risco teórico de hipoglicemia, hipotensão, bradicardia e letargia no lactente. </t>
  </si>
  <si>
    <t>Uso criterioso durante a amamentação. Excreção para o leite materno improvável pelo elevado peso molecular e alta polaridade. Baixa biodisponibilidade. Não há dados disponíveis.</t>
  </si>
  <si>
    <t>Em dieta enteral, utilizar na forma líquida; se utilizar o comprimido, diluir em grande quantidade de suco ácido para melhorar absorção e evitar obstrução da sonda; não administrar em posição pós-pilórica.</t>
  </si>
  <si>
    <t xml:space="preserve">Uso criterioso durante a amamentação. Compatível com a amamentação em crianças nascidas a termo e maiores de um mês de vida. Evitar em neonatos com hiperbilirrubinemia, crianças menores de um mês de vida, prematuras ou deficientes em G-6-PD. Observar hemólise e icterícia no lactente. O trimetropin é compatível com a amamentação. </t>
  </si>
  <si>
    <t>Comprimido comum: Risco de obstrução. Pausar a dieta e irrigar a sonda antes e ao término da administração do medicamento. Ação prolongada (BACTRIM F: O princípio ativo e os excipientes quando macerados podem causar obstrução da sonda. Não utilizar por via enteral.</t>
  </si>
  <si>
    <t>Uso não recomendado; pesar benefício versus risco.</t>
  </si>
  <si>
    <t>N: Sem dados disponíveis. A sulfassalazina só deve ser usada na gravidez se a avaliação médica concluir que é necessário.</t>
  </si>
  <si>
    <t xml:space="preserve">Uso criterioso durante a amamentação. Somente um terço da dose é absorvida pela mãe. Observar diarréia e desconforto abdominal no lactente. Descrito um caso de hipersensibilidade (reação alérgica). </t>
  </si>
  <si>
    <t>A perda do revestimento gastrorresistente pela trituração pode propiciar a inativação do princípio ativo e favorecer a irritação da mucosa gástrica. Pausar a dieta e irrigar a sonda antes e ao término da administração do medicamento. Monitorar efeitos do medicamento.</t>
  </si>
  <si>
    <t>C: Como os estudos realizados em mulheres grávidas não excluem o risco de danos ao feto, o sulfato de magnésio parenteral deve ser utilizado na gravidez somente se estritamente necessário.</t>
  </si>
  <si>
    <t>A dissolução do comprimido em água pode levar alguns minutos. Irrigar a sonda antes e ao término da administração do medicamento. Optar pela solução se for utilizar a via enteral. Risco de obstrução. Administrar a solução oral via sonda, fica como opcional a diluição ou não da dose em água. Irrigar a sonda antes e ao término da administração do medicamento. Monitorar os efeitos do medicamento, possível redução na biodisponibilidade se administração
jejunal.</t>
  </si>
  <si>
    <t>Não especificado na bula.</t>
  </si>
  <si>
    <t>Evitar o comprimido via sonda. O princípio ativo pode obstruir a sonda quando solubilizado em água.</t>
  </si>
  <si>
    <t>A administração deve ser cautelosa nos pacientes com disfunção hepática.</t>
  </si>
  <si>
    <t>Evitar o comprimido via sonda. Não há estudos sobre eficácia, segurança e farmacocinética.</t>
  </si>
  <si>
    <t>Nos casos de disfunção hepática associada à insuficiência renal (clearance de creatinina &lt; 10 ml/min/m²) a dose deve ser de 2 g de ticarcilina a cada 24 horas.</t>
  </si>
  <si>
    <t>Como a ticlopidina é extensivamente metabolizada pelo fígado, deve ser utilizada com cuidado em pacientes com disfunção hepática. O tratamento deve ser suspenso e testes de função hepática monitorados se o paciente desenvolver hepatite ou icterícia.</t>
  </si>
  <si>
    <t>Sonda gástrica: Pausar a dieta e irrigar a sonda antes e ao término da administração do medicamento.Sonda entérica: Pausar a dieta e irrigar a sonda antes e ao término da administração do medicamento.</t>
  </si>
  <si>
    <t>Não é necessário ajustar a dose em pacientes com insuficiência hepática leve a moderada (Child Pugh A e B). Com base no perfil farmacocinético da tigeciclina em pacientes com insuficiência hepática grave (Child Pugh C), a dose da tigeciclina deve ser alterada para 100 mg seguida de 25 mg a cada 12 horas. Os pacientes com insuficiência hepática grave (Child Pugh C) devem ser tratados com cautela e monitorados quanto à resposta ao tratamento.</t>
  </si>
  <si>
    <t>Uso compatível com a amamentação quando utilizada por períodos menores que três semanas. Uso crônico pode provocar manchas nos dentes. Atingem baixos níveis no leite materno. Apesar de serem contraindicadas para gestantes, são consideradas seguras no período da lactação quando utilizadas por até três semanas. Evitar uso mais prolongado, mesmo quando por via tópica, como para o tratamento da acne. A Academia Americana de Pediatria considera seu uso seguro na amamentação.</t>
  </si>
  <si>
    <t>Uso compativel com a amamentação.</t>
  </si>
  <si>
    <t>Usar com cautela em pacientes com disfunção hepática; risco de prolongar ou potencializar o efeito hipnótico.</t>
  </si>
  <si>
    <t>Não se sabe se a tirofibana é excretada no leite humano. Como muitos medicamentos são excretados no leite humano e em razão do potencial de efeitos adversos para o lactente, deve-se optar por descontinuar a amamentação ou o tratamento com fármaco, levando-se em consideração a importância do medicamento para a mãe.</t>
  </si>
  <si>
    <t>Cirrose: a dose recomendada é de 50 mg a cada 12 horas.</t>
  </si>
  <si>
    <t>Uso criterioso durante a amamentação. Não há dados sobre segurança para uso durante o período da lactação. Observar sedação no lactente.</t>
  </si>
  <si>
    <t>As cápsulas podem ser abertas e o conteúdo dissolvido em água. Irrigar a sonda antes e ao término da administração do medicamento. Monitorar efeitos do medicamento.</t>
  </si>
  <si>
    <t>C3: a) Estudos em animais detectaram efeito teratogênico, mas não há disponibilidade de estudos controlados em humanos; b) Não foram realizados estudos em animais nem em humanos. Recomendação: evitar o uso, perigoso. A trazodona não deve ser usada no primeiro trimestre de gravidez.</t>
  </si>
  <si>
    <t>Estudos feitos em animais não demonstraram efeito teratogênico; entretanto, na ausência de dados clínicos, o risco de má formação fetal não pode ser excluído. Portanto, por motivos de segurança, é preferível evitar a prescrição deste medicamento durante a gravidez.</t>
  </si>
  <si>
    <t>Na ausência de dados sobre a excreção do fármaco no leite materno, não é recomendável amamentar durante o tratamento. Um risco para recém nascidos não pode ser excluído.</t>
  </si>
  <si>
    <t>Não é necessário ajuste de dose para pacientes com insuficiência hepática de origem não biliar e sem colestase. Pacientes com insuficiência hepática de leve a moderada somente devem tomar doses acima de 80 mg duas vezes ao dia se o benefício clínico for superior ao risco associado com a exposição aumentada a valsartana.</t>
  </si>
  <si>
    <t>Uso criterioso durante a lactação. Não há dados sobre segurança para uso durante o período da lactação. Evitar o uso no período neonatal e em mães de crianças pré-termo.</t>
  </si>
  <si>
    <t>A utilização da vancomicina, cujo índice de ligação às proteínas plasmáticas é muito elevado, na presença de insuficiência hepática com diminuição dos níveis plasmáticos de albumina, exige a determinação periódica de sua concentração sérica, para ajuste apropriado das doses ou de seus intervalos de administração.</t>
  </si>
  <si>
    <t>B1: Num estudo clínico controlado foram avaliados os efeitos ototóxicos e nefrotóxicos potenciais do cloridrato de vancomicina em crianças, quando o fármaco foi administrado a mulheres grávidas com infecções estafilocócicas graves por abuso de fármacos intravenosos. O cloridrato de vancomicina foi encontrado no cordão umbilical. Não se verificou qualquer perda de audição neurosensorial ou nefrotoxicidade atribuível ao cloridrato de vancomicina. Uma criança cuja mãe recebeu cloridrato de vancomicina no terceiro trimestre de gravidez, manifestou perda da condução auditiva, que não foi atribuída ao cloridrato de vancomicina. Devido ao número das doentes tratadas neste estudo ser limitado e o cloridrato de vancomicina ter sido administrado apenas nos segundo e terceiro trimestres de gravidez, não se sabe se o cloridrato de vancomicina causa dano fetal. O cloridrato de vancomicina só deve ser administrado a grávidas quando for absolutamente necessário.</t>
  </si>
  <si>
    <t>C1: a) Estudos em animais detectaram efeito teratogênico, mas não há disponibilidade de estudos controlados em humanos; b) Não foram realizados estudos em animais nem em humanos. Recomendação: usar com cautela, pesando os possíveis riscos fetais e o benefício para a mãe.</t>
  </si>
  <si>
    <t>Uso criterioso durante a amamentação. Excreção para o leite materno improvável pelo elevado peso molecular e alta polaridade. Baixa biodisponibilidade. Não se sabe se o vecurônio é excretado no leite humano. Se necessário utilizar, pesar o risco/benefício.</t>
  </si>
  <si>
    <t>Um ajuste de dose faz-se necessário em pacientes com disfunção hepática, com doses reduzidas para início do tratamento.
Na cirrose, deve-se reduzir a dose para 20% e 50% do normal para a administração oral e intravenosa, respectivamente, e monitororizar com ECG.</t>
  </si>
  <si>
    <t>A forma convencional pode ser utilizada via sonda. A forma de liberação lenta não pode triturar, pois perde o efeito de liberação retardada.</t>
  </si>
  <si>
    <t>Pausar a dieta e irrigar a sonda antes e ao término da administração do medicamento. Monitorar possíveis reações adversas no TGI.</t>
  </si>
  <si>
    <t>Uso compatível com a amamentação. Doses elevadas (maior que 600 mg/dia) podem inibir a lactação.</t>
  </si>
  <si>
    <t>Uso compatível com a amamentação. Observar hemólise e icterícia em crianças pré-termo.</t>
  </si>
  <si>
    <t>Dissolver o comprimido em água e administrar ao finalizar a efervecência. Irrigar a sonda antes e ao término da administração do medicamento.</t>
  </si>
  <si>
    <t>Uso compatível com a amamentação. Excretada no leite. Risco teórico de toxicidade em lactentes cujas mães consomem altas doses.</t>
  </si>
  <si>
    <t>Em pacientes com disfunção hepática severa, a formação de protrombina pode estar prejudicada.
Nestes casos, uma estreita monitorização dos parâmetros de coagulação se faz necessária após administração.</t>
  </si>
  <si>
    <t>O INR deve ser monitorizado rigorosamente. A resposta pode ser marcadamente aumentada nos casos de icterícia obstrutiva, hepatite e cirrose.</t>
  </si>
  <si>
    <t>X: Estudos em animais ou seres humanos revelaram efeitos deletérios sobre o concepto que ultrapassam os benefícios. O fármaco está contra-indicado durante a gestação e em mulheres que pretendam engravidar. Recomendação: formalmente contra-indicado durante a gravidez. Os derivados cumarínicos atravessam a placenta; 1 a cada 6 gestações expostas nasce anormal ou resulta em aborto ou natimorto; 6ª a 9ª semana: embriopatia (hipoplasia nasal, defeitos de crânio, mal formações dos olhos e orelhas, atrofia óptica, alteração da calcificação das epífises vertebral e femoral.</t>
  </si>
  <si>
    <t>Dieta contínua ou intermitente, via SNG, gastrostomia e SNE, deve ser pausada antes da administração do fármaco o maior tempo possível. Recomenda-se que o intervalo de pausa da dieta deve ser de, ao menos, 1 hora antes e 1 hora após a administração do fármaco, para se evitar variações bruscas no INR. Não administrar junto a alimentos que contém vitamina K, ou formulações a base de soja, pois aumenta a eliminação fecal.</t>
  </si>
  <si>
    <t>Uso criterioso durante a amamentação. Nível plasmático no lactente muito elevado (2,5 vezes os níveis maternos). Observar anemia no lactente.</t>
  </si>
  <si>
    <t>Fenoterol: 10-20 gts/3-5 ml SF de 15/15 minutos; Fenoterol aerossol: 4-8 puffs de 15/15 minutos</t>
  </si>
  <si>
    <t>Salbutamol (alternativa ao fenoterol) - 10-20 gts/3-5 ml SF de 15/15 minutos; 4-8 puffs de 15/15 minutos; 150-250 mcg SC ou IM 15/15 minutos; 500 mcg IV contínuo.</t>
  </si>
  <si>
    <t>Terbutalina - 150-250 mcg SC ou Im 15/15 minutos</t>
  </si>
  <si>
    <t xml:space="preserve">Formoterol - aerossol ou cápsula para inalação: até 4 puffs ou 4 inalações: i jato, outro em 1 minuto, mais 2 após 30 minutos. </t>
  </si>
  <si>
    <t>Brometo de Ipratrópio - 4-8 puffs a cada 30 minutos; 0,5 mg a cada 30 minutos.</t>
  </si>
  <si>
    <t>Aminofilina - 5-10 mg/kg/dia</t>
  </si>
  <si>
    <t>Sulfato de Magnésio - na crise muito grave: 1 a 2 g (10 - 20 ml de MgSO4 a 20%) + 50/100 ml SG5% IV em 20 minutos.</t>
  </si>
  <si>
    <t>ATB - se necessário.</t>
  </si>
  <si>
    <t>AAS - 325 mg nas primeiras 48 hs do início dos sintomas.</t>
  </si>
  <si>
    <t>Candidíase Sistêmica</t>
  </si>
  <si>
    <t>Fluconazol - em pacientes não-imunossuprimidos. Cautela em candidemias por espécies de Candida não-albicans, em particular C. glabrata. Bem absorvido via oral.</t>
  </si>
  <si>
    <t>C. albicans, C. tropicalis, C. parapsilosis - Anfotericina B (0,6 mg/kg/dia)</t>
  </si>
  <si>
    <t>C. glabrata - Anfotericina B (0,7 mg/kg/dia)</t>
  </si>
  <si>
    <t>C. krusei - Anfotericina B 1 mg/kg/dia</t>
  </si>
  <si>
    <r>
      <t>Formulações lipídicas - menor toxicidade que a anfotericina B convencional, com eficácia similar: lipossomal (Ambisome</t>
    </r>
    <r>
      <rPr>
        <sz val="11"/>
        <color theme="1"/>
        <rFont val="Calibri"/>
        <family val="2"/>
      </rPr>
      <t>®), complexo lipídico (Abelcet®) e dispersão coloidal (Amphocil®). A toxicidade é menor para a apresentação lipossomal (mais cara). Indicações: a) falência do tratamento na dose de 50 mg/dia de anfotericina B convencional; b) creatinina &gt; 2,5 mg%; c) transplante de medula óssea em uso concomitante de drogas nefrotóxicas.</t>
    </r>
  </si>
  <si>
    <t>Caspofungina - tem se mostrado eficaz no tratamento de cepas de Candida (sensíveis e resistentes a fluconazol), Aspergillus spp e Histoplasma.</t>
  </si>
  <si>
    <t>Voriconazol - triazólico, mostrou a mesma taxa de sucesso que a anfotericina B lipossomal e com menor toxicidade renal.</t>
  </si>
  <si>
    <t>Cetoacidose Diabética</t>
  </si>
  <si>
    <t>Hidratação - Soro Fisiológico 0,9% nas primeiras 2 hs. Após, Soro Fisiológico 0,9% (se sódio baixo) ou Salina 0,45% (se sódio normal ou alto). Iniciar Soro Glicosado 5% quando a glicemia estiver em torno de 250 mg%</t>
  </si>
  <si>
    <t>Insulina dripping (0,15 U/kg em bolus, após 0,1 U/kg/hora - 5 a 7 U/hora em adultos). Objetivo: queda da glicemia em torno de 50-75 mg%/hora. Glicemia 250 mg%: insulina pela metade a fim de manter a glicemia entre 150-200 mg%. Interromper infusão quando HCO3 &gt; 18 mEq/L ou pH &gt; 7,30. Obs.: antes de iniciar insulina IV, corrigir K+ para 3,3 mEq/L.</t>
  </si>
  <si>
    <t>Potássio: &lt; 3,3 mEq/L: 40 mEq/hora, 2/3 como KCl e 1/3 como KPO4; &gt; 5: monitorar a cada 2 horas; Normal: 20 a 30 mEq a cada litro de solução infundida (2/3 KCl e 1/3 KPO4).</t>
  </si>
  <si>
    <r>
      <t xml:space="preserve">HCO3: </t>
    </r>
    <r>
      <rPr>
        <b/>
        <u/>
        <sz val="11"/>
        <color theme="1"/>
        <rFont val="Calibri"/>
        <family val="2"/>
        <scheme val="minor"/>
      </rPr>
      <t>pH &lt; 6,9</t>
    </r>
    <r>
      <rPr>
        <sz val="11"/>
        <color theme="1"/>
        <rFont val="Calibri"/>
        <family val="2"/>
        <scheme val="minor"/>
      </rPr>
      <t xml:space="preserve">: 100 ml de HCO3 em 400 ml de água, a 200 ml/hora; </t>
    </r>
    <r>
      <rPr>
        <b/>
        <u/>
        <sz val="11"/>
        <color theme="1"/>
        <rFont val="Calibri"/>
        <family val="2"/>
        <scheme val="minor"/>
      </rPr>
      <t>pH entre 6,9 e 7,0</t>
    </r>
    <r>
      <rPr>
        <sz val="11"/>
        <color theme="1"/>
        <rFont val="Calibri"/>
        <family val="2"/>
        <scheme val="minor"/>
      </rPr>
      <t xml:space="preserve">: 50 ml em 200 ml de água em 1 hora; </t>
    </r>
    <r>
      <rPr>
        <b/>
        <u/>
        <sz val="11"/>
        <color theme="1"/>
        <rFont val="Calibri"/>
        <family val="2"/>
        <scheme val="minor"/>
      </rPr>
      <t>pH &gt; 7,0</t>
    </r>
    <r>
      <rPr>
        <sz val="11"/>
        <color theme="1"/>
        <rFont val="Calibri"/>
        <family val="2"/>
        <scheme val="minor"/>
      </rPr>
      <t>: não fazer.</t>
    </r>
  </si>
  <si>
    <t>Fosfato: repor em ICC, anemia, depressão respiratória ou fosfat0 &lt; 1,0 mg%. 20 a 30 mEq de KPO4 adicionados à reposição.</t>
  </si>
  <si>
    <t>Ganciclovir - 5 mg/kg IV 12/12 hs por 14 a 21 dias</t>
  </si>
  <si>
    <t>Foscarnet - alternativa ao ganciclovir. 90 mg/kg IV 12/12 hs por 14 a 21 dias.</t>
  </si>
  <si>
    <t>Anfotericina B - 0,7 mg/kg/dia IV ou Lipossomal 4 mg/kg/dia IV até negativação da cultura</t>
  </si>
  <si>
    <t>Fluorocitosina - 25 mg/kg/dia 6/6 hs até negativação da cultura</t>
  </si>
  <si>
    <t>Fluconazol - alternativa à anfotericina. 400 a 800 mg/dia (junto com a fluorocitosina)</t>
  </si>
  <si>
    <t>Sulfato de Magnésio - ataque: 20 ml a 20% (4 g) IV a velocidade de 1 g/minuto. Imediatamente após, 10 g IM divididas em, duas injeções de 5 g (10 ml a 50%). Manter a administração de 5 g IM de 4 / 4 hs enquanto apresentar: reflexo patelar presente, fluxo urinário de 25 ml/h, frequência respiratória maior que 14 ipm; manutenção do esquema até 24 hs de puerpério.</t>
  </si>
  <si>
    <t>Hidralazina - 5 mg IV de 15 a 20 minutos de intervalo com o objetivo de atingir uma PAD de 90 a 100 mmHg. Pode ser utilizada em dripping com 40 mg em 250 ml de SG5% a 0,5 a 10 mg/hora.</t>
  </si>
  <si>
    <t>Nipride - cuidado com a toxicidade fetal.</t>
  </si>
  <si>
    <t>Labetalol - 20 mg IV, a seguir 20 a 80 mg a cada 30 minutos até a dose total de 300 mg, ou em dripping de 1 a 2 mg/minuto até obter-se a PAD de 90 a 100 mmHg, após manter uma dose de 0,5 mg/min.</t>
  </si>
  <si>
    <t>Hidratação - Ringer lactato 60 a 125 ml/hora.</t>
  </si>
  <si>
    <t>Morfina - 1 a 3 mg a cada 5 minutos até controle da dor ou efeitos colaterais (vômitos, depressão respiratória)</t>
  </si>
  <si>
    <t>Beta-Bloqueador (Propranolol 0,05-0,15 ng/kg a cada 4-6 hs; Metoprolol: 5 mg 10/10 minutos até 15 mg; Esmolol: 0,5 mg/kg em 2 a 5 minutos, a seguir dripping 0,1-0,2 mcg/kg/min). Manter FC entre 60-80 bpm e PAS entre 100-120 mmHg (evitar FC &lt; 55 e PAS &lt; 90)</t>
  </si>
  <si>
    <t>Obs.: em caso de contra-indicação absoluta ao uso de beta-bloqueador (asma, DPOC grave), verapamil ou diltiazem (cronotropismo negativo)</t>
  </si>
  <si>
    <t>Nipride: caso o uso do betabloqueador não tenha sido suficiente para atingir a PAS almejada.</t>
  </si>
  <si>
    <t>Encefalopatia Hepática</t>
  </si>
  <si>
    <t>Grau 1 - Lactulose: 10 ml 3 a 4 vezes ao dia;; Enema de retenção/clister: 1 a 3 vezes ao dia (1 litro de água + 10 ml de lactulose + 200 ml de vaselina líquida ou clister tipo Fleet Enema) quando houver obstipação intestinal ou hemorragia digestiva.</t>
  </si>
  <si>
    <t>Grau 2 e 3 - solução parenteral de aminoácidos de cadeia ramificada (47 g de proteínas/dia); Enemas com neomicina ou lactulose; Lactulose ou lactilol através da SNG, controlando a dose pelo efeito laxativo desejado; Flumazenil: 0,5 mg IV, seguida de uma infusão venosa de 0,2 a 0,4 mg/hora em 24 hs (10 ampolas em 500 ml de SG5% em 24 hs), por vários dias.</t>
  </si>
  <si>
    <t>Grau 4 - Manitol: pelo edema cerebral; Tiopental ou pentobarbital.</t>
  </si>
  <si>
    <t>Transplante ortotópico.</t>
  </si>
  <si>
    <t>Estado de Mal Epiléptico</t>
  </si>
  <si>
    <t xml:space="preserve">Diazepam: 10 mg a cada 5 minutos até cessar a crise (máximo; 40 mg) </t>
  </si>
  <si>
    <t>Fenitoína: 20 mg/kg a 50 mg/min. Reduzir velocidade se houver arritmia ou hipotensão. Se as crises persistirem, pode-se dar uma dose adicional de 5-10 mg/kg.</t>
  </si>
  <si>
    <t>Glicose 50% - na ausência de hiperglicemia, fazer 50 ml.</t>
  </si>
  <si>
    <t>Tiamina - 100 mg IV</t>
  </si>
  <si>
    <t>Fenobarbital - 20 mg/kg na velocidade de 75-100 mg/min nos casos de crises refratárias ao uso do diazepam e da fenitoína.</t>
  </si>
  <si>
    <t>Midazolam - nos casos refratários como 2ª opção. Dose de ataque: 0,1-0,3 mg/kg IV, manutenção 0,05-0,4 mg/kg/hora.</t>
  </si>
  <si>
    <t>Tiopental - caso as crises não resolvam com as medicações já citadas. Iniciar em menos de 1 hora após o diagnóstico, visando cessação das crises e EEG com surtosupressão. Ataque: 100 a 250 mg em 30 segundos. Doses adicionais de 50 mg a cada 3 minutos até o controle. Iniciar dose de manutenção após controle das crises: 3-5 mg/kg/hora em infusão contínua.</t>
  </si>
  <si>
    <t>Propofol - opção ao tiopental. Dose inicial de 1,5 mg/kg, manutenção de 2 a 10 mg/kg/hora.</t>
  </si>
  <si>
    <t>Fasceíte Necrotizante</t>
  </si>
  <si>
    <t>Adquirida em comunidade - Ceftriaxona + Metronidazol/Clindamicina</t>
  </si>
  <si>
    <t>Adquirida a nível hospitalar - Cefepima ou Imipenem/Meropenem ou Piperacilina/tazobactam</t>
  </si>
  <si>
    <t>Suspeita de Clostridium perfringens - Penicilina Cristalina  18.000.00 UI/dia (CC normal)</t>
  </si>
  <si>
    <t>Oxigenioterapia hiperbárica</t>
  </si>
  <si>
    <t>Hemorragia Sub-aracnóidea</t>
  </si>
  <si>
    <t>Nimodipina - 60 mg (02 comprimidos) via oral a cada 4 hs.</t>
  </si>
  <si>
    <t>Hidantal - dose de ataque 15 mg/kg em 30 minutos; manter 100 mg a cada 8 hs durante 14 dias apenas em caso de ressangramento, Hunt-Hess IV e V, hemorragia de artéria cerebral média, hematoma subdural e infarto cerebral. Ou nos casos em que houve crise convulsiva documentada.</t>
  </si>
  <si>
    <t>Antitérmicos (controle rigoroso da temperatura).</t>
  </si>
  <si>
    <t>Controle glicêmico (manter em torno de 150 mg%)</t>
  </si>
  <si>
    <t>Decúbito acima de 30°</t>
  </si>
  <si>
    <t>Tratar distúrbios do sódio e magnésio.</t>
  </si>
  <si>
    <t>Manitol - apenas em caso de edema cerebral documentado ou piora do estado neurológico.</t>
  </si>
  <si>
    <t>Terapia 3H: apenas nos casos de vasoespasmo confirmado.</t>
  </si>
  <si>
    <t>Remover drogas: vitamina D, vitamina A, lítio</t>
  </si>
  <si>
    <t>Expansão volêmica com salina isotônica, visando aumentar a excreção renal.</t>
  </si>
  <si>
    <t xml:space="preserve"> Mitramicina - em casos de hioercalcemia de causa tumoral.</t>
  </si>
  <si>
    <t>Etidronato - utilizados na doença de Paget, por via IV na dose de 7,7 mg/kg/dia em 4 horas durante 3 a 7 dias.</t>
  </si>
  <si>
    <t>Calcitonina - 50 a 200 UI IM a cada 12 hs</t>
  </si>
  <si>
    <t>Diuréticos de alça.</t>
  </si>
  <si>
    <t>Glicocorticóides - na hipervitaminose D. 40 a 60 mg/dia de prednisona com redução progressiva.</t>
  </si>
  <si>
    <t>Diálise - em insuficiência renal.</t>
  </si>
  <si>
    <t>Expansão volêmica com cristalóides com sinais de hiporreflexia, bradiaaritmias com aumento do intervalo QT e BAVs</t>
  </si>
  <si>
    <t>Gluconato de Cálcio - 1 g IV em 3 minutos, seguido de diálise em níveis superiores a 10 mEq/l (depressão respiratória).</t>
  </si>
  <si>
    <t>Remover drogas que causam hipernatremia: manitol, lítio, fenitoína, naloxone, demeclociclina.</t>
  </si>
  <si>
    <t>Repor água livre. Défifit de água: (Na - 140) x 0,6 x Peso / 140</t>
  </si>
  <si>
    <t>Diabetes Insipidus - DDAVP: 5 a 20 mg 2 x ao dia (0,05 a 0,1 ml de DDAVP) intranasal ou mucosa oral, individualizando dose de acordo com evolução (controlar sódio a cada 4 hs). Alternativa: DDAVP aquosa 0,05 a 0,1 U/kg por via SC a cada 4 ou 8 hs (controle do sódio a cada 4 a 8 hs)</t>
  </si>
  <si>
    <t>Remover drogas: betabloqueadores, digital, AINEs, IECA, Ciclosporina, espironolactona, heparina, succinilcolina, manitol</t>
  </si>
  <si>
    <t>Gluconato de Cálcio 10% - 10 ml IV em 3 minutos. Utilizar em situações com alterações no ECG. Ação rápida, repetir em 5 minutos se as alterações do ECG persistirem</t>
  </si>
  <si>
    <t>Glicoinsulinoterapia - 10 U de insulina regular em 50 ml de Glicose 50%: IV em 15 a 45 minutos.</t>
  </si>
  <si>
    <t>Bicarbonato de Sódio - 2 ampolas (90 mEq) IV em 5 minutos.</t>
  </si>
  <si>
    <t>Furosemida - hipercalemia moderada. 20 a 40 mg (1 a 2 ampolas) IV. Repetir a cada 4 horas.</t>
  </si>
  <si>
    <t>Resina e sorbitol - retal: 30 g de Sorcal em 200 ml de sorbitol 20%. Enema com retenção de 45 minutos. Repetir a cada 4 horas.</t>
  </si>
  <si>
    <t>Infusão de 100 a 200 mg de cálcio em 10 minutos.</t>
  </si>
  <si>
    <t>A seguir, infusão de 0,3 a 2 mg/kg/hora na forma de gluconato (1 g em 10 ml corresponde a 90 mg de cálcio elementar).</t>
  </si>
  <si>
    <t>Obs.: é importante enfatizar que os sintomas cardiovasculares podem ocorrer na ausência dos neuromusculares, e que choque refratário a volume e drogas vasoativas pode ser a primeira manifestação clínica da hipocalcemia.</t>
  </si>
  <si>
    <t>Remover drogas causadoras: laxantes, diuréticos de alça e tiazídicos, manitol, digoxina, anfotericina B, aminoglicosídeos, QT (cisplatina/metotrexate), ciclosporina, cálcio.</t>
  </si>
  <si>
    <t>Outras causas: drenagem gástrica prolongada, pancreatite, fístulas.</t>
  </si>
  <si>
    <t>Sulfato de Magnésio - 2 g IV em alguns minutos, seguido de 1 mEq/kg/24 h.</t>
  </si>
  <si>
    <t>Quando a reposição puder ser feita por via oral, utilizar óxido ou sais de gluconato, cloreto ou estearato, uma vez que o hidróxido, o trissilicato e o sulfato são laxantes.</t>
  </si>
  <si>
    <t>Remover Medicações - carbamazepina, morfina, barbitúricos, paracetamol, ciclofosfamida, vincristina</t>
  </si>
  <si>
    <t>Sintomática - NaCl 3% + Furosemida (déficit de sódio: 0,6 x Peso x (140-Sódio))</t>
  </si>
  <si>
    <t>Assintomática - restrição hídrica; demeclociclina: 300 a 600 mg 2 x ao dia (não fazer em hepatopatia); Lítio: cuidado com acentuação do BNM e arritmias cardíacas; Fenitoína e Naloxone.</t>
  </si>
  <si>
    <t>Remover drogas: catecolaminas (noradrenalinas, dopamina, adrenalina), beta-agonistas, corticóides com ação mineralocorticóide, diuréticos, penicilinas.</t>
  </si>
  <si>
    <t>Déficit: K &lt; 3,0: déficit &gt; 300 mEq/L; K &lt; 2,0: déficit &gt; 700 mEq</t>
  </si>
  <si>
    <t>Velocidade máxima de infusão: 10 a 20 mEq/hora.</t>
  </si>
  <si>
    <t>Hipopotassemia refratária - avaliar se há hipomagnesemia (repor magnésio)</t>
  </si>
  <si>
    <t>Anfotericina B - 0,7 mg/kg/dia IV ou Lipossomal 4 mg/kg/dia IV</t>
  </si>
  <si>
    <t>Itraconazol - alternativa à anfotericina. 400 mg/dia</t>
  </si>
  <si>
    <t>Intoxicação por Paracetamol</t>
  </si>
  <si>
    <t>Acetilcisteína - 150 mg/kg (1,5 ml/kg da ampola 10%) IV em 200 ml de SG5% em 15 minutos (dose de ataque); seguido de 50 mg/kg (0,5 ml/kg da solução 10%) em 500 ml de SG5% em 4 hs; por fim, 100 mg/kg (1 ml/kg da solução a 10%) em 1000 ml de SG5% em 16 hs.</t>
  </si>
  <si>
    <t>Meningite Bacteriana</t>
  </si>
  <si>
    <t>S. pneumoniae (MIC &lt; 0,06 para penicilina) - 1ª escolha: Penicilina Cristalina 18 a 24 milhões UI em divididas em 6 tomadas ou infusão contínua; 2ª escolha: ampicilina, ceftriaxona, cefotaxima; Se intolerância a betalactâmicos: vancomicina.</t>
  </si>
  <si>
    <t>S. pneumoniae (MIC &gt; 0,06 a 1 mcg/ml para penicilina) - 1ª escolha: Ceftriaxona 1 a 2 g a cada 12 hs ou Cefotaxima 2 a 3 g a cada 6 hs; 2ª escolha: Vancomicina ou Vancomicina associada à Rifampicina.</t>
  </si>
  <si>
    <t>S. pneumoniae (MIC &gt; 2 mcg/ml para cefotaxima) - 1ª escolha: Vancomicina ( 2 a 3 g/dia); 2ª escolha: Vancomicina associada à Rifampicina (600 mg/dia); ou de acordo com ATBgrama.</t>
  </si>
  <si>
    <t>N. meningitidis (qualquer sorotipo) - 1ª escolha: Penicilina Cristalina 18 a 24 milhões UI em 6 tomadas ou infusão contínua; 2ª escolha: Cefotaxima, ceftriaxona, ampicilina, cefuroxima.</t>
  </si>
  <si>
    <t>H. influenzae - 1ª escolha: Ampicilina 8 a 12 g/dia em intervalos de 4 hs; 2ª escolha: Ceftriaxona, cefotaxima, cefuroxima.</t>
  </si>
  <si>
    <t>Tratamento empírico - Cefotaxima, ceftriaxona.</t>
  </si>
  <si>
    <t>Aciclovir - 30 mg/kg/dia IV divididas em 3 aplicações diárias, por 14 a 21 dias.</t>
  </si>
  <si>
    <t>Não há indicação formal para uso de corticóides.</t>
  </si>
  <si>
    <t>No caso de cepa de HSV comprovadamente resistente ao aciclovir, as principais opções terapêuticas são o ganciclovir e o foscarnet.</t>
  </si>
  <si>
    <t>PAVM</t>
  </si>
  <si>
    <t>Recente (&lt; 7 dias) SEM ATB prévio e SEM sinais de Sepse Severa/Choque Séptico: Ceftriaxona ou Amoxacilina + Ac. Clavulânico</t>
  </si>
  <si>
    <t>Recente (&lt; 7 dias) SEM ATB prévio e COM sinais de Sepse Severa/Choque Séptico: Cefepime ou Ciprofloxacin + Vancomicina</t>
  </si>
  <si>
    <t>Recente (&lt; 7 dias) COM ATB prévio e SEM sinais de Sepse Severa/Choque Séptico: Cefepime ou Ciprofloxacina + AMG</t>
  </si>
  <si>
    <t>Recente (&lt; 7 dias) COM ATB prévio e COM sinais de Sepse Severa/Choque Séptico: Cefepime ou Ciprofloxacina + AMG + Vancomicina</t>
  </si>
  <si>
    <t>Tardia (&gt;= 7 dias) SEM ATB prévio e SEM sinais de Sepse Severa/Choque Séptico: AMG + Cefepime/Cipro/Tazocin</t>
  </si>
  <si>
    <t>Tardia (&gt;= 7 dias) SEM ATB prévio e COM sinais de Sepse Severa/Choque Séptico: AMG + Cefepime/Cipro/Tazocin + Vancomicina</t>
  </si>
  <si>
    <t>Tardia (&gt;= 7 dias) COM ATB prévio e COM OU SEM sinais de Sepse Severa/Choque Séptico: Vancomicina + AMG + Imipenem/Meropenem/Tazocin</t>
  </si>
  <si>
    <t>Obs.: Diabetes, TCE, PO cirurgia limpa ou choque séptico (Staphylo aureus): Vancomicina/Teicoplanina na suspeita de MRSA</t>
  </si>
  <si>
    <r>
      <t xml:space="preserve">Ivermectina (dose única) - 15-24 kg: 1/2 comprimido (3 mg); 25-35 kg: 1 comprimido (6 mg); 36-50 kg: 1 e 1/2 comprimido (9 mg); 51-65 kg: 2 comprimidos (12 mg); 66-79 kg: 2 e 1/2 comprimidos (15 mg); </t>
    </r>
    <r>
      <rPr>
        <sz val="11"/>
        <color theme="1"/>
        <rFont val="Calibri"/>
        <family val="2"/>
      </rPr>
      <t>≥ 80 kg: 200 mcg/kg</t>
    </r>
  </si>
  <si>
    <t>Bactrim - 75-100 mg/kg/dia de SMX divididos em 3 ou 4 doses IV por 21 dias (mais ou menos 4 ampolas em 100 ml de SF0,9% a cada 6 hs num adulto de 70 kg)</t>
  </si>
  <si>
    <t>Pentamidina - alternativa ao Bactrim. 4 mg/kg/dia IV uma vez ao dia por 21 dias.</t>
  </si>
  <si>
    <t>Corticóide - quando PO2 &lt; 70 mmHg em ar ambiente, devendo ser administrado até 72 hs após início do tratamento.</t>
  </si>
  <si>
    <t>Pneumonia Comunitária</t>
  </si>
  <si>
    <t>Sem cobertura p/ pseudomonas: Ceftriaxona + Macrolídeo ou Levofloxacina ou Moxifloxacina (levo e moxi não indicadas em caso de sepse grave)</t>
  </si>
  <si>
    <t>Com cobertura p/ pseudomonas (uso de ATB há menos de 15 dias, portador de fibrose cística ou bronquiectasia): Cefepima/Ceftazidima ou Tazocin ou Carbapenems</t>
  </si>
  <si>
    <t>Cirurgia abdominal recente, aspiração maciça, dentes em mau estado de conservação: Ceftriaxona + Metronidazol/Clindamicina</t>
  </si>
  <si>
    <t>Obs.: Diabetes, TCE, PO cirurgia limpa ou choque séptico (S. aureus): Vancomicina/Teicoplanina na suspeita de MRSA</t>
  </si>
  <si>
    <t>Pneumonia Hospitalar</t>
  </si>
  <si>
    <t>Recente (2 a 5 dias de internação): Ceftriaxona + Macrolídeo ou Levofloxacina ou Moxifloxacina (levo e moxi não indicadas em caso de sepse grave)</t>
  </si>
  <si>
    <t>Tardia (5 dias ou mais): Cefepima/Ceftazidima ou Tazocin ou Carbapenems</t>
  </si>
  <si>
    <t>Cirurgia abdominal recente, aspiração maciça, dentes em mau estado de conservação: Ampicilina/sulbactam</t>
  </si>
  <si>
    <t>Jejum - no mínimo de 4 hs em presença de dor (realização de exames, reduzir possibilidade de aspiração por vômitos). Após, dieta líquida; dia seguinte dieta laxativa.</t>
  </si>
  <si>
    <t>AAS - 200 mg macerados na 1ª dose, 100 mg todos os dias</t>
  </si>
  <si>
    <t>Oxigênio - cateter nasal a 3L/min nas primeiras 3 horas; depois caso saturação abaixo de 90% ou episódio de dor.</t>
  </si>
  <si>
    <t>β-Bloqueador - Atenolol: 50-220 mg/dia; Metoprolol: 50-200 mg/dia; Propranolol: 40-160 mg/dia; Carvedilol: 3,125-100 mg/dia; Esmolol: 50-300 μg/kg/min</t>
  </si>
  <si>
    <t>Nitroglicerina - IV em infusão contínua.</t>
  </si>
  <si>
    <t>Clopidogrel - 300 mg no 1º dia; depois, 75 mg ao dia.</t>
  </si>
  <si>
    <t>HBPM - Clexane 1 mg/kg a cada 12 hs</t>
  </si>
  <si>
    <t>IECA - Captopril: 25-100 mg/dia; Enalapril: 5-40 mg/dia; Lisinopril: 5-40 mg/dia; Ramipril: 2,5-10 mg/dia.</t>
  </si>
  <si>
    <t>Estatinas - Atorvastatina: 10-80 mg/dia; Pravastatina: 10-40 mg/dia; Sinvastatina: 10-80 mg/dia; Rosuvastatina: 10-40 mg/dia</t>
  </si>
  <si>
    <t>Síndrome de Fournier</t>
  </si>
  <si>
    <t>Ceftriaxona 2 g/dia + Gentamicina 240 mg/dia ou Amicacina 1 g/dia + Clindamicina 600 mg 4 x ao dia.</t>
  </si>
  <si>
    <t>Oxigenioterapia hiperbárica - sessões diárias.</t>
  </si>
  <si>
    <t>Sulfadiazina - 100 mg/kg/dia divididos em 3 ou 4 doses por pelo menos 6 semanas</t>
  </si>
  <si>
    <t>Pirimetamina - 50 a 75 mg/dia</t>
  </si>
  <si>
    <t>Ácido Folínico - 15 mg/dia</t>
  </si>
  <si>
    <t>Dexametasona - 16 mg/dia</t>
  </si>
  <si>
    <t>Clindamicina - alternativa à sulfadiazina. 600 mg 6/6 hs (junto com a pirimetamina, ácido folínico e dexametasona)</t>
  </si>
  <si>
    <t>Traumatismo Raquimedular</t>
  </si>
  <si>
    <t>Metilprednisolona - dentro de oito horas de lesão medular melhora a recuperação motora. Dose: 30 mg/kg IV em bolus, com manutenção de 5,4 mg/kg/hora por mais 23 horas.</t>
  </si>
  <si>
    <t>TVP/TEP</t>
  </si>
  <si>
    <t>Anticoagulação - Em TEP maciço: HNF em infusão contínua; TEP não maciço: HBPM (Clexane 1 mg/kg 12/12 hs)</t>
  </si>
  <si>
    <t>Warfarin - iniciar logo no primeiro dia. Ajustar dose para manter INR entre 2,0 e 3,0 por dois dias consecutivos, quando a heparinzação deverá ser suspensa.</t>
  </si>
  <si>
    <t>Xarelto (Rivaroxabana) - Fase aguda: 15 mg 2x/dia por três semanas, seguido por 20 mg/dia</t>
  </si>
  <si>
    <t>Trombolítico: em caso de TEP maciça com comprometimento hemodinâmico grave. Estreptoquinase: ataque de 250.000 UI em 30 minutos. Manutenção de 100.000 UI/h em infusão contínua por 24 horas; rTPA: 100 mg IV em 2 horas.</t>
  </si>
  <si>
    <t>Corticóides - Metilprednisolona: 40-80 mg (máximo 180 mg/dia); Hidrocortisona: 200-400 mg/dia; Prednisona: 5-60 mg/dia</t>
  </si>
  <si>
    <t xml:space="preserve">Se for administrar via sonda: medicamento possui revestimento e excipientes que podem obstruir a sonda quando macerados. Alternativa: Label® Solução.
</t>
  </si>
  <si>
    <t>Patologia</t>
  </si>
  <si>
    <t>Tratamento</t>
  </si>
  <si>
    <t>Tratamento 2</t>
  </si>
  <si>
    <t>Tratamento 3</t>
  </si>
  <si>
    <t>Tratamento 4</t>
  </si>
  <si>
    <t>MensagensClearance</t>
  </si>
  <si>
    <t>GenericoId</t>
  </si>
  <si>
    <t>ValorInicial</t>
  </si>
  <si>
    <t>ValorFinal</t>
  </si>
  <si>
    <t>Mensagem</t>
  </si>
  <si>
    <t>Evitar quando Clearance menor ou igual a 10 ml/min/m²</t>
  </si>
  <si>
    <t>Substancia</t>
  </si>
  <si>
    <t>cc</t>
  </si>
  <si>
    <t>Dose preconizada de 4 em 4 dias</t>
  </si>
  <si>
    <t>Id</t>
  </si>
  <si>
    <t>Dose preconizada de 48/48 hs</t>
  </si>
  <si>
    <t>SE(cc="";"-";SE(cc&lt;=25;"Posologia para esta função renal: 5 ou 10 mg/kg, 1 x ao dia e após HD";SE(E(DY1&gt;25;DY1&lt;=50);"Posologia para esta função renal: 5 ou 10 mg/kg a cada 12 hs";"-")))</t>
  </si>
  <si>
    <t>Posologia para esta função renal: 5 ou 10 mg/kg, 1 x ao dia e após HD</t>
  </si>
  <si>
    <t>dy1</t>
  </si>
  <si>
    <t>Posologia para esta função renal: 5 ou 10 mg/kg a cada 12 hs</t>
  </si>
  <si>
    <t>*fictício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</si>
</sst>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font>
      <sz val="11"/>
      <color theme="1"/>
      <name val="Calibri"/>
      <family val="2"/>
      <scheme val="minor"/>
    </font>
    <font>
      <sz val="10"/>
      <color indexed="8"/>
      <name val="Arial"/>
      <family val="2"/>
    </font>
    <font>
      <b/>
      <sz val="11"/>
      <color theme="1"/>
      <name val="Calibri"/>
      <family val="2"/>
      <scheme val="minor"/>
    </font>
    <font>
      <sz val="11"/>
      <color indexed="8"/>
      <name val="Calibri"/>
      <family val="2"/>
      <scheme val="minor"/>
    </font>
    <font>
      <sz val="11"/>
      <color theme="1"/>
      <name val="Calibri"/>
      <family val="2"/>
    </font>
    <font>
      <sz val="10"/>
      <name val="Arial"/>
      <family val="2"/>
    </font>
    <font>
      <b/>
      <u/>
      <sz val="11"/>
      <color theme="1"/>
      <name val="Calibri"/>
      <family val="2"/>
      <scheme val="minor"/>
    </font>
    <font>
      <sz val="11"/>
      <color indexed="8"/>
      <name val="Calibri"/>
      <family val="2"/>
    </font>
    <font>
      <sz val="9"/>
      <color rgb="FF000000"/>
      <name val="Arial"/>
      <family val="2"/>
    </font>
    <font>
      <sz val="11"/>
      <color rgb="FF000000"/>
      <name val="Calibri"/>
      <family val="2"/>
      <scheme val="minor"/>
    </font>
    <font>
      <sz val="11"/>
      <color rgb="FF333333"/>
      <name val="Calibri"/>
      <family val="2"/>
      <scheme val="minor"/>
    </font>
    <font>
      <sz val="12"/>
      <color rgb="FF333333"/>
      <name val="Calibri"/>
      <family val="2"/>
      <scheme val="minor"/>
    </font>
    <font>
      <sz val="10"/>
      <color theme="1"/>
      <name val="Arial Unicode MS"/>
      <family val="2"/>
    </font>
    <font>
      <sz val="9"/>
      <color rgb="FF000000"/>
      <name val="Verdana"/>
      <family val="2"/>
    </font>
    <font>
      <b/>
      <sz val="16"/>
      <color theme="1"/>
      <name val="Calibri"/>
      <family val="2"/>
      <scheme val="minor"/>
    </font>
    <font>
      <b/>
      <sz val="16"/>
      <color indexed="8"/>
      <name val="Calibri"/>
      <family val="2"/>
    </font>
    <font>
      <b/>
      <sz val="16"/>
      <color rgb="FFFF0000"/>
      <name val="Calibri"/>
      <family val="2"/>
      <scheme val="minor"/>
    </font>
    <font>
      <sz val="11"/>
      <color rgb="FF00610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FFFF00"/>
        <bgColor indexed="0"/>
      </patternFill>
    </fill>
    <fill>
      <patternFill patternType="solid">
        <fgColor rgb="FFC6EFCE"/>
      </patternFill>
    </fill>
    <fill>
      <patternFill patternType="solid">
        <fgColor theme="2"/>
        <bgColor indexed="64"/>
      </patternFill>
    </fill>
  </fills>
  <borders count="23">
    <border>
      <left/>
      <right/>
      <top/>
      <bottom/>
      <diagonal/>
    </border>
    <border>
      <left style="medium">
        <color auto="1"/>
      </left>
      <right/>
      <top style="thin">
        <color auto="1"/>
      </top>
      <bottom style="thin">
        <color auto="1"/>
      </bottom>
      <diagonal/>
    </border>
    <border>
      <left style="thin">
        <color indexed="64"/>
      </left>
      <right/>
      <top style="thin">
        <color indexed="64"/>
      </top>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top style="thin">
        <color auto="1"/>
      </top>
      <bottom style="thin">
        <color auto="1"/>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medium">
        <color auto="1"/>
      </top>
      <bottom style="thin">
        <color auto="1"/>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5">
    <xf numFmtId="0" fontId="0" fillId="0" borderId="0"/>
    <xf numFmtId="0" fontId="1" fillId="0" borderId="0"/>
    <xf numFmtId="0" fontId="5" fillId="0" borderId="0"/>
    <xf numFmtId="0" fontId="1" fillId="0" borderId="0"/>
    <xf numFmtId="0" fontId="17" fillId="4" borderId="0" applyNumberFormat="0" applyBorder="0" applyAlignment="0" applyProtection="0"/>
  </cellStyleXfs>
  <cellXfs count="115">
    <xf numFmtId="0" fontId="0" fillId="0" borderId="0" xfId="0"/>
    <xf numFmtId="0" fontId="2" fillId="0" borderId="0" xfId="0" applyFont="1"/>
    <xf numFmtId="0" fontId="2" fillId="0" borderId="0" xfId="0" applyFont="1" applyAlignment="1">
      <alignment horizontal="center"/>
    </xf>
    <xf numFmtId="0" fontId="0" fillId="0" borderId="0" xfId="0" applyFill="1" applyBorder="1"/>
    <xf numFmtId="0" fontId="0" fillId="0" borderId="0" xfId="0"/>
    <xf numFmtId="0" fontId="0" fillId="0" borderId="0" xfId="0" applyBorder="1" applyAlignment="1"/>
    <xf numFmtId="0" fontId="2" fillId="0" borderId="0" xfId="0" applyFont="1" applyBorder="1"/>
    <xf numFmtId="0" fontId="0" fillId="0" borderId="0" xfId="0" applyFont="1"/>
    <xf numFmtId="0" fontId="0" fillId="0" borderId="0" xfId="0" applyFont="1" applyBorder="1"/>
    <xf numFmtId="0" fontId="2" fillId="0" borderId="3" xfId="0" applyFont="1" applyBorder="1" applyAlignment="1">
      <alignment horizontal="center"/>
    </xf>
    <xf numFmtId="0" fontId="0" fillId="0" borderId="3" xfId="0" applyFont="1" applyBorder="1"/>
    <xf numFmtId="0" fontId="3" fillId="0" borderId="3" xfId="1" applyFont="1" applyFill="1" applyBorder="1" applyAlignment="1">
      <alignment wrapText="1"/>
    </xf>
    <xf numFmtId="0" fontId="0" fillId="0" borderId="3" xfId="0" applyNumberFormat="1" applyFont="1" applyBorder="1"/>
    <xf numFmtId="0" fontId="0" fillId="0" borderId="3" xfId="0" applyFont="1" applyBorder="1" applyAlignment="1">
      <alignment horizontal="center"/>
    </xf>
    <xf numFmtId="0" fontId="0" fillId="0" borderId="3" xfId="0" applyBorder="1" applyAlignment="1">
      <alignment horizontal="center"/>
    </xf>
    <xf numFmtId="0" fontId="3" fillId="0" borderId="3" xfId="1" applyFont="1" applyFill="1" applyBorder="1" applyAlignment="1">
      <alignment horizontal="center" wrapText="1"/>
    </xf>
    <xf numFmtId="0" fontId="0" fillId="0" borderId="0" xfId="0" applyFont="1" applyAlignment="1">
      <alignment horizontal="center"/>
    </xf>
    <xf numFmtId="0" fontId="0" fillId="0" borderId="0" xfId="0" applyAlignment="1"/>
    <xf numFmtId="0" fontId="0" fillId="0" borderId="7" xfId="0" applyFont="1" applyBorder="1" applyAlignment="1">
      <alignment horizontal="center"/>
    </xf>
    <xf numFmtId="0" fontId="0" fillId="0" borderId="14" xfId="0" applyFont="1" applyBorder="1" applyAlignment="1">
      <alignment horizontal="center"/>
    </xf>
    <xf numFmtId="0" fontId="0" fillId="0" borderId="0" xfId="0" applyBorder="1" applyAlignment="1">
      <alignment horizontal="center"/>
    </xf>
    <xf numFmtId="0" fontId="0" fillId="0" borderId="0" xfId="0" applyFill="1" applyBorder="1" applyAlignment="1"/>
    <xf numFmtId="0" fontId="2" fillId="0" borderId="0" xfId="0" applyFont="1" applyBorder="1" applyAlignment="1">
      <alignment horizontal="center"/>
    </xf>
    <xf numFmtId="0" fontId="0" fillId="0" borderId="0" xfId="0" applyBorder="1"/>
    <xf numFmtId="0" fontId="0" fillId="0" borderId="0" xfId="0" applyFont="1" applyBorder="1" applyAlignment="1">
      <alignment horizontal="center"/>
    </xf>
    <xf numFmtId="0" fontId="3" fillId="0" borderId="0" xfId="1" applyFont="1" applyFill="1" applyBorder="1" applyAlignment="1">
      <alignment wrapText="1"/>
    </xf>
    <xf numFmtId="0" fontId="3" fillId="0" borderId="0" xfId="1" applyFont="1" applyFill="1" applyBorder="1" applyAlignment="1">
      <alignment horizontal="center" wrapText="1"/>
    </xf>
    <xf numFmtId="0" fontId="0" fillId="0" borderId="0" xfId="0" applyNumberFormat="1" applyFont="1" applyBorder="1"/>
    <xf numFmtId="0" fontId="0" fillId="0" borderId="0" xfId="0" applyBorder="1"/>
    <xf numFmtId="0" fontId="0" fillId="0" borderId="0" xfId="0" applyBorder="1"/>
    <xf numFmtId="0" fontId="0" fillId="0" borderId="9" xfId="0" applyFont="1" applyBorder="1"/>
    <xf numFmtId="0" fontId="0" fillId="0" borderId="9" xfId="0" applyFont="1" applyFill="1" applyBorder="1"/>
    <xf numFmtId="0" fontId="3" fillId="0" borderId="9" xfId="1" applyFont="1" applyFill="1" applyBorder="1" applyAlignment="1">
      <alignment wrapText="1"/>
    </xf>
    <xf numFmtId="0" fontId="0" fillId="0" borderId="13" xfId="0" applyBorder="1"/>
    <xf numFmtId="0" fontId="0" fillId="0" borderId="13" xfId="0" applyFill="1" applyBorder="1"/>
    <xf numFmtId="0" fontId="2" fillId="0" borderId="0" xfId="0" applyFont="1" applyBorder="1" applyAlignment="1">
      <alignment horizontal="center"/>
    </xf>
    <xf numFmtId="0" fontId="0" fillId="0" borderId="0" xfId="0" applyBorder="1"/>
    <xf numFmtId="0" fontId="0" fillId="0" borderId="4" xfId="0" applyBorder="1"/>
    <xf numFmtId="0" fontId="0" fillId="0" borderId="0" xfId="0" applyBorder="1"/>
    <xf numFmtId="0" fontId="0" fillId="0" borderId="10" xfId="0" applyFont="1" applyBorder="1"/>
    <xf numFmtId="0" fontId="0" fillId="0" borderId="2" xfId="0" applyFont="1" applyBorder="1" applyAlignment="1">
      <alignment horizontal="center"/>
    </xf>
    <xf numFmtId="0" fontId="0" fillId="0" borderId="8" xfId="0" applyFill="1" applyBorder="1"/>
    <xf numFmtId="0" fontId="0" fillId="0" borderId="1" xfId="0" applyFont="1" applyFill="1" applyBorder="1"/>
    <xf numFmtId="0" fontId="0" fillId="0" borderId="4" xfId="0" applyFill="1" applyBorder="1"/>
    <xf numFmtId="0" fontId="3" fillId="0" borderId="1" xfId="1" applyFont="1" applyFill="1" applyBorder="1" applyAlignment="1">
      <alignment wrapText="1"/>
    </xf>
    <xf numFmtId="0" fontId="0" fillId="0" borderId="1" xfId="0" applyFont="1" applyBorder="1"/>
    <xf numFmtId="0" fontId="0" fillId="0" borderId="5" xfId="0" applyFont="1" applyFill="1" applyBorder="1"/>
    <xf numFmtId="0" fontId="0" fillId="0" borderId="6" xfId="0" applyFill="1" applyBorder="1"/>
    <xf numFmtId="0" fontId="0" fillId="0" borderId="0" xfId="0" applyBorder="1"/>
    <xf numFmtId="0" fontId="0" fillId="0" borderId="0" xfId="0" applyAlignment="1">
      <alignment horizontal="center"/>
    </xf>
    <xf numFmtId="0" fontId="0" fillId="0" borderId="0" xfId="0" applyFill="1" applyBorder="1" applyAlignment="1">
      <alignment vertical="center"/>
    </xf>
    <xf numFmtId="0" fontId="0" fillId="0" borderId="0" xfId="0" applyBorder="1"/>
    <xf numFmtId="0" fontId="0" fillId="0" borderId="0" xfId="0" applyBorder="1" applyAlignment="1">
      <alignment horizontal="center"/>
    </xf>
    <xf numFmtId="0" fontId="0" fillId="0" borderId="0" xfId="0" applyBorder="1" applyAlignment="1">
      <alignment horizontal="left"/>
    </xf>
    <xf numFmtId="0" fontId="2" fillId="0" borderId="0" xfId="0" applyFont="1" applyFill="1" applyBorder="1" applyAlignment="1">
      <alignment horizontal="center"/>
    </xf>
    <xf numFmtId="0" fontId="0" fillId="0" borderId="0" xfId="0" applyFill="1" applyBorder="1" applyAlignment="1">
      <alignment horizontal="left"/>
    </xf>
    <xf numFmtId="0" fontId="0" fillId="0" borderId="0" xfId="0" applyFill="1" applyBorder="1" applyAlignment="1">
      <alignment horizontal="center"/>
    </xf>
    <xf numFmtId="0" fontId="7" fillId="0" borderId="17" xfId="3" applyFont="1" applyFill="1" applyBorder="1" applyAlignment="1">
      <alignment wrapText="1"/>
    </xf>
    <xf numFmtId="0" fontId="7" fillId="0" borderId="18" xfId="3" applyFont="1" applyFill="1" applyBorder="1" applyAlignment="1">
      <alignment wrapText="1"/>
    </xf>
    <xf numFmtId="0" fontId="0" fillId="0" borderId="0" xfId="0" applyNumberFormat="1"/>
    <xf numFmtId="0" fontId="0" fillId="0" borderId="0" xfId="0" applyNumberFormat="1" applyFill="1" applyBorder="1" applyAlignment="1">
      <alignment horizontal="center"/>
    </xf>
    <xf numFmtId="1" fontId="2" fillId="0" borderId="0" xfId="0" applyNumberFormat="1" applyFont="1" applyFill="1" applyBorder="1" applyAlignment="1">
      <alignment horizontal="center"/>
    </xf>
    <xf numFmtId="0" fontId="0" fillId="0" borderId="17" xfId="0" applyBorder="1" applyAlignment="1">
      <alignment wrapText="1"/>
    </xf>
    <xf numFmtId="0" fontId="0" fillId="0" borderId="17" xfId="0" applyBorder="1" applyAlignment="1">
      <alignment horizontal="left" wrapText="1"/>
    </xf>
    <xf numFmtId="0" fontId="0" fillId="0" borderId="17" xfId="0" applyBorder="1" applyAlignment="1">
      <alignment horizontal="center" wrapText="1"/>
    </xf>
    <xf numFmtId="0" fontId="0" fillId="0" borderId="17" xfId="0" applyFill="1" applyBorder="1" applyAlignment="1">
      <alignment horizontal="center" wrapText="1"/>
    </xf>
    <xf numFmtId="0" fontId="0" fillId="0" borderId="18" xfId="0" applyBorder="1" applyAlignment="1">
      <alignment wrapText="1"/>
    </xf>
    <xf numFmtId="0" fontId="0" fillId="0" borderId="18" xfId="0" applyBorder="1" applyAlignment="1">
      <alignment horizontal="left" wrapText="1"/>
    </xf>
    <xf numFmtId="0" fontId="0" fillId="0" borderId="18" xfId="0" applyBorder="1" applyAlignment="1">
      <alignment horizontal="center" wrapText="1"/>
    </xf>
    <xf numFmtId="0" fontId="0" fillId="0" borderId="18" xfId="0" applyFill="1" applyBorder="1" applyAlignment="1">
      <alignment horizontal="center" wrapText="1"/>
    </xf>
    <xf numFmtId="0" fontId="0" fillId="2" borderId="18" xfId="0" applyFill="1" applyBorder="1" applyAlignment="1">
      <alignment horizontal="center" wrapText="1"/>
    </xf>
    <xf numFmtId="0" fontId="0" fillId="0" borderId="18" xfId="0" applyNumberFormat="1" applyFill="1" applyBorder="1" applyAlignment="1">
      <alignment horizontal="center" wrapText="1"/>
    </xf>
    <xf numFmtId="0" fontId="0" fillId="2" borderId="18" xfId="0" applyNumberFormat="1" applyFill="1" applyBorder="1" applyAlignment="1">
      <alignment horizontal="center" wrapText="1"/>
    </xf>
    <xf numFmtId="0" fontId="0" fillId="0" borderId="0" xfId="0" applyNumberFormat="1" applyFill="1" applyBorder="1"/>
    <xf numFmtId="0" fontId="8" fillId="0" borderId="18" xfId="0" applyFont="1" applyBorder="1" applyAlignment="1">
      <alignment wrapText="1"/>
    </xf>
    <xf numFmtId="0" fontId="9" fillId="0" borderId="18" xfId="0" applyFont="1" applyBorder="1" applyAlignment="1">
      <alignment horizontal="left" vertical="center" wrapText="1"/>
    </xf>
    <xf numFmtId="0" fontId="9" fillId="0" borderId="18" xfId="0" applyFont="1" applyBorder="1" applyAlignment="1">
      <alignment vertical="center" wrapText="1"/>
    </xf>
    <xf numFmtId="0" fontId="9" fillId="0" borderId="18" xfId="0" applyFont="1" applyBorder="1" applyAlignment="1">
      <alignment horizontal="center" vertical="center" wrapText="1"/>
    </xf>
    <xf numFmtId="0" fontId="10" fillId="0" borderId="18" xfId="0" applyFont="1" applyBorder="1" applyAlignment="1">
      <alignment horizontal="left" vertical="top" wrapText="1"/>
    </xf>
    <xf numFmtId="0" fontId="10" fillId="0" borderId="18" xfId="0" applyFont="1" applyBorder="1" applyAlignment="1">
      <alignment horizontal="left" vertical="center" wrapText="1"/>
    </xf>
    <xf numFmtId="0" fontId="11" fillId="0" borderId="18" xfId="0" applyFont="1" applyBorder="1" applyAlignment="1">
      <alignment horizontal="left" vertical="center" wrapText="1"/>
    </xf>
    <xf numFmtId="0" fontId="0" fillId="0" borderId="18" xfId="0" applyNumberFormat="1" applyBorder="1" applyAlignment="1">
      <alignment horizontal="left" wrapText="1"/>
    </xf>
    <xf numFmtId="0" fontId="7" fillId="0" borderId="18" xfId="3" applyFont="1" applyFill="1" applyBorder="1" applyAlignment="1"/>
    <xf numFmtId="0" fontId="12" fillId="0" borderId="18" xfId="0" applyFont="1" applyBorder="1" applyAlignment="1">
      <alignment wrapText="1"/>
    </xf>
    <xf numFmtId="0" fontId="12" fillId="0" borderId="18" xfId="0" applyNumberFormat="1" applyFont="1" applyBorder="1" applyAlignment="1">
      <alignment wrapText="1"/>
    </xf>
    <xf numFmtId="0" fontId="0" fillId="0" borderId="18" xfId="0" applyNumberFormat="1" applyBorder="1" applyAlignment="1">
      <alignment wrapText="1"/>
    </xf>
    <xf numFmtId="0" fontId="7" fillId="0" borderId="0" xfId="3" applyFont="1" applyFill="1" applyBorder="1" applyAlignment="1">
      <alignment wrapText="1"/>
    </xf>
    <xf numFmtId="0" fontId="0" fillId="0" borderId="0" xfId="0" applyFill="1" applyAlignment="1">
      <alignment horizontal="center"/>
    </xf>
    <xf numFmtId="0" fontId="13" fillId="0" borderId="0" xfId="0" applyFont="1"/>
    <xf numFmtId="0" fontId="0" fillId="0" borderId="0" xfId="0" applyNumberFormat="1" applyAlignment="1">
      <alignment horizontal="center"/>
    </xf>
    <xf numFmtId="0" fontId="0" fillId="0" borderId="0" xfId="0" applyNumberFormat="1" applyFill="1" applyAlignment="1">
      <alignment horizontal="center"/>
    </xf>
    <xf numFmtId="0" fontId="0" fillId="0" borderId="0" xfId="0" applyBorder="1" applyAlignment="1">
      <alignment vertical="center"/>
    </xf>
    <xf numFmtId="0" fontId="0" fillId="0" borderId="0" xfId="0" applyAlignment="1">
      <alignment vertical="center"/>
    </xf>
    <xf numFmtId="0" fontId="0" fillId="0" borderId="0" xfId="0" applyBorder="1" applyAlignment="1">
      <alignment vertical="center" wrapText="1"/>
    </xf>
    <xf numFmtId="0" fontId="0" fillId="0" borderId="0" xfId="0" applyFill="1" applyBorder="1" applyAlignment="1">
      <alignment vertical="center" wrapText="1"/>
    </xf>
    <xf numFmtId="164" fontId="0" fillId="0" borderId="0" xfId="0" applyNumberFormat="1"/>
    <xf numFmtId="0" fontId="14" fillId="2" borderId="11" xfId="0" applyFont="1" applyFill="1" applyBorder="1" applyAlignment="1">
      <alignment horizontal="center"/>
    </xf>
    <xf numFmtId="0" fontId="14" fillId="2" borderId="15" xfId="0" applyFont="1" applyFill="1" applyBorder="1" applyAlignment="1">
      <alignment horizontal="center"/>
    </xf>
    <xf numFmtId="0" fontId="14" fillId="2" borderId="12" xfId="0" applyFont="1" applyFill="1" applyBorder="1" applyAlignment="1">
      <alignment horizontal="center"/>
    </xf>
    <xf numFmtId="0" fontId="14" fillId="2" borderId="3" xfId="0" applyFont="1" applyFill="1" applyBorder="1" applyAlignment="1">
      <alignment horizontal="center"/>
    </xf>
    <xf numFmtId="0" fontId="15" fillId="3" borderId="16" xfId="3" applyFont="1" applyFill="1" applyBorder="1" applyAlignment="1">
      <alignment horizontal="center"/>
    </xf>
    <xf numFmtId="1" fontId="14" fillId="2" borderId="16" xfId="0" applyNumberFormat="1" applyFont="1" applyFill="1" applyBorder="1" applyAlignment="1">
      <alignment horizontal="center"/>
    </xf>
    <xf numFmtId="0" fontId="16" fillId="2" borderId="19" xfId="0" applyFont="1" applyFill="1" applyBorder="1" applyAlignment="1">
      <alignment horizontal="left" vertical="center"/>
    </xf>
    <xf numFmtId="0" fontId="17" fillId="2" borderId="19" xfId="4" applyFill="1" applyBorder="1" applyAlignment="1">
      <alignment horizontal="center"/>
    </xf>
    <xf numFmtId="0" fontId="0" fillId="0" borderId="19" xfId="0" applyFill="1" applyBorder="1" applyAlignment="1">
      <alignment horizontal="center"/>
    </xf>
    <xf numFmtId="0" fontId="0" fillId="0" borderId="19" xfId="0" applyNumberFormat="1" applyFill="1" applyBorder="1" applyAlignment="1">
      <alignment horizontal="center"/>
    </xf>
    <xf numFmtId="1" fontId="2" fillId="0" borderId="0" xfId="0" applyNumberFormat="1" applyFont="1" applyFill="1" applyBorder="1" applyAlignment="1">
      <alignment horizontal="left"/>
    </xf>
    <xf numFmtId="0" fontId="17" fillId="2" borderId="19" xfId="4" applyFill="1" applyBorder="1" applyAlignment="1">
      <alignment horizontal="left"/>
    </xf>
    <xf numFmtId="0" fontId="0" fillId="0" borderId="19" xfId="0" applyFill="1" applyBorder="1" applyAlignment="1">
      <alignment horizontal="left"/>
    </xf>
    <xf numFmtId="0" fontId="0" fillId="0" borderId="19" xfId="0" applyNumberFormat="1" applyFill="1" applyBorder="1" applyAlignment="1">
      <alignment horizontal="left"/>
    </xf>
    <xf numFmtId="0" fontId="0" fillId="0" borderId="0" xfId="0" applyNumberFormat="1" applyFill="1" applyBorder="1" applyAlignment="1">
      <alignment horizontal="left"/>
    </xf>
    <xf numFmtId="0" fontId="0" fillId="2" borderId="19" xfId="0" applyFill="1" applyBorder="1" applyAlignment="1">
      <alignment horizontal="center"/>
    </xf>
    <xf numFmtId="0" fontId="2" fillId="5" borderId="20" xfId="0" applyFont="1" applyFill="1" applyBorder="1" applyAlignment="1">
      <alignment horizontal="center"/>
    </xf>
    <xf numFmtId="0" fontId="2" fillId="5" borderId="21" xfId="0" applyFont="1" applyFill="1" applyBorder="1" applyAlignment="1">
      <alignment horizontal="center"/>
    </xf>
    <xf numFmtId="0" fontId="2" fillId="5" borderId="22" xfId="0" applyFont="1" applyFill="1" applyBorder="1" applyAlignment="1">
      <alignment horizontal="center"/>
    </xf>
  </cellXfs>
  <cellStyles count="5">
    <cellStyle name="Bom" xfId="4" builtinId="26"/>
    <cellStyle name="Normal" xfId="0" builtinId="0"/>
    <cellStyle name="Normal 2" xfId="2" xr:uid="{00000000-0005-0000-0000-000001000000}"/>
    <cellStyle name="Normal_Medicamentos" xfId="3" xr:uid="{00000000-0005-0000-0000-000002000000}"/>
    <cellStyle name="Normal_Plan3" xfId="1" xr:uid="{00000000-0005-0000-0000-000003000000}"/>
  </cellStyles>
  <dxfs count="2">
    <dxf>
      <fill>
        <patternFill>
          <bgColor theme="3" tint="0.79998168889431442"/>
        </patternFill>
      </fill>
    </dxf>
    <dxf>
      <fill>
        <patternFill>
          <bgColor theme="3" tint="0.79998168889431442"/>
        </patternFill>
      </fill>
    </dxf>
  </dxfs>
  <tableStyles count="0" defaultTableStyle="TableStyleMedium9" defaultPivotStyle="PivotStyleLight16"/>
  <colors>
    <mruColors>
      <color rgb="FFB6D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claud/Desktop/Intera&#231;&#245;es%20Medicamentosa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laud/Desktop/PRESCRI&#199;&#195;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ação"/>
      <sheetName val="Genérico"/>
      <sheetName val="Resultado"/>
      <sheetName val="Classes"/>
    </sheetNames>
    <sheetDataSet>
      <sheetData sheetId="0" refreshError="1"/>
      <sheetData sheetId="1">
        <row r="1">
          <cell r="A1" t="str">
            <v>Comercial</v>
          </cell>
        </row>
        <row r="2">
          <cell r="A2" t="str">
            <v>3TC</v>
          </cell>
        </row>
        <row r="3">
          <cell r="A3" t="str">
            <v>AAS</v>
          </cell>
        </row>
        <row r="4">
          <cell r="A4" t="str">
            <v>Abacavir</v>
          </cell>
        </row>
        <row r="5">
          <cell r="A5" t="str">
            <v>Abciximab</v>
          </cell>
        </row>
        <row r="6">
          <cell r="A6" t="str">
            <v>Abelcet</v>
          </cell>
        </row>
        <row r="7">
          <cell r="A7" t="str">
            <v>Acarbose</v>
          </cell>
        </row>
        <row r="8">
          <cell r="A8" t="str">
            <v>Acarsan</v>
          </cell>
        </row>
        <row r="9">
          <cell r="A9" t="str">
            <v>Acetazolamida</v>
          </cell>
        </row>
        <row r="10">
          <cell r="A10" t="str">
            <v>Acetilcisteína</v>
          </cell>
        </row>
        <row r="11">
          <cell r="A11" t="str">
            <v>Aciclovir</v>
          </cell>
        </row>
        <row r="12">
          <cell r="A12" t="str">
            <v>Ácido Acetilsalicílico</v>
          </cell>
        </row>
        <row r="13">
          <cell r="A13" t="str">
            <v>Ácido Ascórbico</v>
          </cell>
        </row>
        <row r="14">
          <cell r="A14" t="str">
            <v>Ácido Fólico</v>
          </cell>
        </row>
        <row r="15">
          <cell r="A15" t="str">
            <v>Ácido Folínico</v>
          </cell>
        </row>
        <row r="16">
          <cell r="A16" t="str">
            <v>Ácido Nicotínico</v>
          </cell>
        </row>
        <row r="17">
          <cell r="A17" t="str">
            <v>Ácido Tranexâmico</v>
          </cell>
        </row>
        <row r="18">
          <cell r="A18" t="str">
            <v>Ácido Valpróico</v>
          </cell>
        </row>
        <row r="19">
          <cell r="A19" t="str">
            <v>Actilyse</v>
          </cell>
        </row>
        <row r="20">
          <cell r="A20" t="str">
            <v>Adalat</v>
          </cell>
        </row>
        <row r="21">
          <cell r="A21" t="str">
            <v>Adalat Óros</v>
          </cell>
        </row>
        <row r="22">
          <cell r="A22" t="str">
            <v>Adalat Retard</v>
          </cell>
        </row>
        <row r="23">
          <cell r="A23" t="str">
            <v>Adenocard</v>
          </cell>
        </row>
        <row r="24">
          <cell r="A24" t="str">
            <v>Adenosina</v>
          </cell>
        </row>
        <row r="25">
          <cell r="A25" t="str">
            <v>Adrenalina</v>
          </cell>
        </row>
        <row r="26">
          <cell r="A26" t="str">
            <v>Advil</v>
          </cell>
        </row>
        <row r="27">
          <cell r="A27" t="str">
            <v>Aerolin</v>
          </cell>
        </row>
        <row r="28">
          <cell r="A28" t="str">
            <v>Agarol</v>
          </cell>
        </row>
        <row r="29">
          <cell r="A29" t="str">
            <v>AGE creme</v>
          </cell>
        </row>
        <row r="30">
          <cell r="A30" t="str">
            <v>Agenerase</v>
          </cell>
        </row>
        <row r="31">
          <cell r="A31" t="str">
            <v>Agrastat</v>
          </cell>
        </row>
        <row r="32">
          <cell r="A32" t="str">
            <v>Akineton</v>
          </cell>
        </row>
        <row r="33">
          <cell r="A33" t="str">
            <v>Albendazol</v>
          </cell>
        </row>
        <row r="34">
          <cell r="A34" t="str">
            <v>Albumina</v>
          </cell>
        </row>
        <row r="35">
          <cell r="A35" t="str">
            <v>Aldactone</v>
          </cell>
        </row>
        <row r="36">
          <cell r="A36" t="str">
            <v>Aldomet</v>
          </cell>
        </row>
        <row r="37">
          <cell r="A37" t="str">
            <v>Allopurinol</v>
          </cell>
        </row>
        <row r="38">
          <cell r="A38" t="str">
            <v>Alopurinol</v>
          </cell>
        </row>
        <row r="39">
          <cell r="A39" t="str">
            <v>Alprazolam</v>
          </cell>
        </row>
        <row r="40">
          <cell r="A40" t="str">
            <v>Alteplase</v>
          </cell>
        </row>
        <row r="41">
          <cell r="A41" t="str">
            <v>Amantadina</v>
          </cell>
        </row>
        <row r="42">
          <cell r="A42" t="str">
            <v>Amaryl</v>
          </cell>
        </row>
        <row r="43">
          <cell r="A43" t="str">
            <v>Ambisome</v>
          </cell>
        </row>
        <row r="44">
          <cell r="A44" t="str">
            <v>Ambroxol</v>
          </cell>
        </row>
        <row r="45">
          <cell r="A45" t="str">
            <v>Amicacina</v>
          </cell>
        </row>
        <row r="46">
          <cell r="A46" t="str">
            <v>Aminofilina</v>
          </cell>
        </row>
        <row r="47">
          <cell r="A47" t="str">
            <v>Amiodarona</v>
          </cell>
        </row>
        <row r="48">
          <cell r="A48" t="str">
            <v>Amitriptilina</v>
          </cell>
        </row>
        <row r="49">
          <cell r="A49" t="str">
            <v>Amlodipina</v>
          </cell>
        </row>
        <row r="50">
          <cell r="A50" t="str">
            <v>Amoxicilina</v>
          </cell>
        </row>
        <row r="51">
          <cell r="A51" t="str">
            <v>Amoxicilina/clavulanato</v>
          </cell>
        </row>
        <row r="52">
          <cell r="A52" t="str">
            <v>Amoxil</v>
          </cell>
        </row>
        <row r="53">
          <cell r="A53" t="str">
            <v>Amoxil BD</v>
          </cell>
        </row>
        <row r="54">
          <cell r="A54" t="str">
            <v>Ampicilina</v>
          </cell>
        </row>
        <row r="55">
          <cell r="A55" t="str">
            <v>Ampicilina/sulbactam</v>
          </cell>
        </row>
        <row r="56">
          <cell r="A56" t="str">
            <v>Amplictil</v>
          </cell>
        </row>
        <row r="57">
          <cell r="A57" t="str">
            <v>Amprenavir</v>
          </cell>
        </row>
        <row r="58">
          <cell r="A58" t="str">
            <v>Amrinona</v>
          </cell>
        </row>
        <row r="59">
          <cell r="A59" t="str">
            <v>Amytril</v>
          </cell>
        </row>
        <row r="60">
          <cell r="A60" t="str">
            <v>Ancoron</v>
          </cell>
        </row>
        <row r="61">
          <cell r="A61" t="str">
            <v>Anfotericina B</v>
          </cell>
        </row>
        <row r="62">
          <cell r="A62" t="str">
            <v>Anlodipina</v>
          </cell>
        </row>
        <row r="63">
          <cell r="A63" t="str">
            <v>Anrinona</v>
          </cell>
        </row>
        <row r="64">
          <cell r="A64" t="str">
            <v>Antak</v>
          </cell>
        </row>
        <row r="65">
          <cell r="A65" t="str">
            <v>Apresolina</v>
          </cell>
        </row>
        <row r="66">
          <cell r="A66" t="str">
            <v>Arcoxia</v>
          </cell>
        </row>
        <row r="67">
          <cell r="A67" t="str">
            <v>Atazanavir</v>
          </cell>
        </row>
        <row r="68">
          <cell r="A68" t="str">
            <v>Atenol</v>
          </cell>
        </row>
        <row r="69">
          <cell r="A69" t="str">
            <v>Atenolol</v>
          </cell>
        </row>
        <row r="70">
          <cell r="A70" t="str">
            <v>Atensina</v>
          </cell>
        </row>
        <row r="71">
          <cell r="A71" t="str">
            <v>Atorvastatina</v>
          </cell>
        </row>
        <row r="72">
          <cell r="A72" t="str">
            <v>Atracúrio</v>
          </cell>
        </row>
        <row r="73">
          <cell r="A73" t="str">
            <v>Atropina</v>
          </cell>
        </row>
        <row r="74">
          <cell r="A74" t="str">
            <v>Avalox</v>
          </cell>
        </row>
        <row r="75">
          <cell r="A75" t="str">
            <v>Azactam</v>
          </cell>
        </row>
        <row r="76">
          <cell r="A76" t="str">
            <v>Azitromicina</v>
          </cell>
        </row>
        <row r="77">
          <cell r="A77" t="str">
            <v>AZT</v>
          </cell>
        </row>
        <row r="78">
          <cell r="A78" t="str">
            <v>Aztreonam</v>
          </cell>
        </row>
        <row r="79">
          <cell r="A79" t="str">
            <v>Azulfin</v>
          </cell>
        </row>
        <row r="80">
          <cell r="A80" t="str">
            <v>Bactrim</v>
          </cell>
        </row>
        <row r="81">
          <cell r="A81" t="str">
            <v>Bactrim-F</v>
          </cell>
        </row>
        <row r="82">
          <cell r="A82" t="str">
            <v>Bactroban</v>
          </cell>
        </row>
        <row r="83">
          <cell r="A83" t="str">
            <v>Balcor</v>
          </cell>
        </row>
        <row r="84">
          <cell r="A84" t="str">
            <v>Balcor Retard</v>
          </cell>
        </row>
        <row r="85">
          <cell r="A85" t="str">
            <v>Bamifilina</v>
          </cell>
        </row>
        <row r="86">
          <cell r="A86" t="str">
            <v>Bamifix</v>
          </cell>
        </row>
        <row r="87">
          <cell r="A87" t="str">
            <v>Benerva</v>
          </cell>
        </row>
        <row r="88">
          <cell r="A88" t="str">
            <v>Benzetacil</v>
          </cell>
        </row>
        <row r="89">
          <cell r="A89" t="str">
            <v>Benzoato de Benzila</v>
          </cell>
        </row>
        <row r="90">
          <cell r="A90" t="str">
            <v>Betametasona</v>
          </cell>
        </row>
        <row r="91">
          <cell r="A91" t="str">
            <v>Bicarbonato de Sódio</v>
          </cell>
        </row>
        <row r="92">
          <cell r="A92" t="str">
            <v>Bicarbonato de Sódio 8,4%</v>
          </cell>
        </row>
        <row r="93">
          <cell r="A93" t="str">
            <v>Binotal</v>
          </cell>
        </row>
        <row r="94">
          <cell r="A94" t="str">
            <v>Biovir</v>
          </cell>
        </row>
        <row r="95">
          <cell r="A95" t="str">
            <v>Biperideno</v>
          </cell>
        </row>
        <row r="96">
          <cell r="A96" t="str">
            <v>Bisacodil</v>
          </cell>
        </row>
        <row r="97">
          <cell r="A97" t="str">
            <v>Brevibloc</v>
          </cell>
        </row>
        <row r="98">
          <cell r="A98" t="str">
            <v>Bromazepam</v>
          </cell>
        </row>
        <row r="99">
          <cell r="A99" t="str">
            <v>Bromoprida</v>
          </cell>
        </row>
        <row r="100">
          <cell r="A100" t="str">
            <v>Buscopan</v>
          </cell>
        </row>
        <row r="101">
          <cell r="A101" t="str">
            <v>Buscopan Composto</v>
          </cell>
        </row>
        <row r="102">
          <cell r="A102" t="str">
            <v>Buspar</v>
          </cell>
        </row>
        <row r="103">
          <cell r="A103" t="str">
            <v>Buspirona</v>
          </cell>
        </row>
        <row r="104">
          <cell r="A104" t="str">
            <v>Caltren</v>
          </cell>
        </row>
        <row r="105">
          <cell r="A105" t="str">
            <v>Cancidas</v>
          </cell>
        </row>
        <row r="106">
          <cell r="A106" t="str">
            <v>Capoten</v>
          </cell>
        </row>
        <row r="107">
          <cell r="A107" t="str">
            <v>Captopril</v>
          </cell>
        </row>
        <row r="108">
          <cell r="A108" t="str">
            <v>Carbamazepina</v>
          </cell>
        </row>
        <row r="109">
          <cell r="A109" t="str">
            <v>Carbidopa + Levodopa</v>
          </cell>
        </row>
        <row r="110">
          <cell r="A110" t="str">
            <v>Carbolitium</v>
          </cell>
        </row>
        <row r="111">
          <cell r="A111" t="str">
            <v>Carbolitium CR</v>
          </cell>
        </row>
        <row r="112">
          <cell r="A112" t="str">
            <v>Carbonato de Lítio</v>
          </cell>
        </row>
        <row r="113">
          <cell r="A113" t="str">
            <v>Cardilol</v>
          </cell>
        </row>
        <row r="114">
          <cell r="A114" t="str">
            <v>Carduran</v>
          </cell>
        </row>
        <row r="115">
          <cell r="A115" t="str">
            <v>Carvedilol</v>
          </cell>
        </row>
        <row r="116">
          <cell r="A116" t="str">
            <v>Caspofungina</v>
          </cell>
        </row>
        <row r="117">
          <cell r="A117" t="str">
            <v>Cataflam</v>
          </cell>
        </row>
        <row r="118">
          <cell r="A118" t="str">
            <v>Cebralat</v>
          </cell>
        </row>
        <row r="119">
          <cell r="A119" t="str">
            <v>Ceclor</v>
          </cell>
        </row>
        <row r="120">
          <cell r="A120" t="str">
            <v>Cedilanide</v>
          </cell>
        </row>
        <row r="121">
          <cell r="A121" t="str">
            <v>Cefaclor</v>
          </cell>
        </row>
        <row r="122">
          <cell r="A122" t="str">
            <v>Cefadroxil</v>
          </cell>
        </row>
        <row r="123">
          <cell r="A123" t="str">
            <v>Cefalexina</v>
          </cell>
        </row>
        <row r="124">
          <cell r="A124" t="str">
            <v>Cefalotina</v>
          </cell>
        </row>
        <row r="125">
          <cell r="A125" t="str">
            <v>Cefamox</v>
          </cell>
        </row>
        <row r="126">
          <cell r="A126" t="str">
            <v>Cefazolina</v>
          </cell>
        </row>
        <row r="127">
          <cell r="A127" t="str">
            <v>Cefepima</v>
          </cell>
        </row>
        <row r="128">
          <cell r="A128" t="str">
            <v>Cefotaxima</v>
          </cell>
        </row>
        <row r="129">
          <cell r="A129" t="str">
            <v>Cefpiroma</v>
          </cell>
        </row>
        <row r="130">
          <cell r="A130" t="str">
            <v>Cefrom</v>
          </cell>
        </row>
        <row r="131">
          <cell r="A131" t="str">
            <v>Ceftazidima</v>
          </cell>
        </row>
        <row r="132">
          <cell r="A132" t="str">
            <v>Ceftriaxona</v>
          </cell>
        </row>
        <row r="133">
          <cell r="A133" t="str">
            <v>Cefuroxima</v>
          </cell>
        </row>
        <row r="134">
          <cell r="A134" t="str">
            <v>Celebra</v>
          </cell>
        </row>
        <row r="135">
          <cell r="A135" t="str">
            <v>Celecoxibe</v>
          </cell>
        </row>
        <row r="136">
          <cell r="A136" t="str">
            <v>Celestone</v>
          </cell>
        </row>
        <row r="137">
          <cell r="A137" t="str">
            <v>Celestone Soluspam</v>
          </cell>
        </row>
        <row r="138">
          <cell r="A138" t="str">
            <v>Cetoconazol</v>
          </cell>
        </row>
        <row r="139">
          <cell r="A139" t="str">
            <v>Cetoprofeno</v>
          </cell>
        </row>
        <row r="140">
          <cell r="A140" t="str">
            <v>Cetorolaco</v>
          </cell>
        </row>
        <row r="141">
          <cell r="A141" t="str">
            <v>Cianocobalamina</v>
          </cell>
        </row>
        <row r="142">
          <cell r="A142" t="str">
            <v>Ciclosporina</v>
          </cell>
        </row>
        <row r="143">
          <cell r="A143" t="str">
            <v>Cilostazol</v>
          </cell>
        </row>
        <row r="144">
          <cell r="A144" t="str">
            <v>Cimetidina</v>
          </cell>
        </row>
        <row r="145">
          <cell r="A145" t="str">
            <v>Cinarizina</v>
          </cell>
        </row>
        <row r="146">
          <cell r="A146" t="str">
            <v>Cinetol</v>
          </cell>
        </row>
        <row r="147">
          <cell r="A147" t="str">
            <v>Cipramil</v>
          </cell>
        </row>
        <row r="148">
          <cell r="A148" t="str">
            <v>Cipro</v>
          </cell>
        </row>
        <row r="149">
          <cell r="A149" t="str">
            <v>Cipro XR</v>
          </cell>
        </row>
        <row r="150">
          <cell r="A150" t="str">
            <v>Ciprofloxacina</v>
          </cell>
        </row>
        <row r="151">
          <cell r="A151" t="str">
            <v>Citalopram</v>
          </cell>
        </row>
        <row r="152">
          <cell r="A152" t="str">
            <v>Citalor</v>
          </cell>
        </row>
        <row r="153">
          <cell r="A153" t="str">
            <v>Citoneurin 1000 I</v>
          </cell>
        </row>
        <row r="154">
          <cell r="A154" t="str">
            <v>Citoneurin 1000 II</v>
          </cell>
        </row>
        <row r="155">
          <cell r="A155" t="str">
            <v>Citoneurin 5000</v>
          </cell>
        </row>
        <row r="156">
          <cell r="A156" t="str">
            <v>Citoneurin 5000 I</v>
          </cell>
        </row>
        <row r="157">
          <cell r="A157" t="str">
            <v>Citoneurin 5000 II</v>
          </cell>
        </row>
        <row r="158">
          <cell r="A158" t="str">
            <v>Claforan</v>
          </cell>
        </row>
        <row r="159">
          <cell r="A159" t="str">
            <v>Claritin</v>
          </cell>
        </row>
        <row r="160">
          <cell r="A160" t="str">
            <v>Claritromicina</v>
          </cell>
        </row>
        <row r="161">
          <cell r="A161" t="str">
            <v>Clavulin</v>
          </cell>
        </row>
        <row r="162">
          <cell r="A162" t="str">
            <v>Clavulin BD</v>
          </cell>
        </row>
        <row r="163">
          <cell r="A163" t="str">
            <v>Clexane</v>
          </cell>
        </row>
        <row r="164">
          <cell r="A164" t="str">
            <v>Clindamicina</v>
          </cell>
        </row>
        <row r="165">
          <cell r="A165" t="str">
            <v>Clonazepam</v>
          </cell>
        </row>
        <row r="166">
          <cell r="A166" t="str">
            <v>Clonidina</v>
          </cell>
        </row>
        <row r="167">
          <cell r="A167" t="str">
            <v>Clopidogrel</v>
          </cell>
        </row>
        <row r="168">
          <cell r="A168" t="str">
            <v>Clorpromazina</v>
          </cell>
        </row>
        <row r="169">
          <cell r="A169" t="str">
            <v>Clortalidona</v>
          </cell>
        </row>
        <row r="170">
          <cell r="A170" t="str">
            <v>Codeína</v>
          </cell>
        </row>
        <row r="171">
          <cell r="A171" t="str">
            <v>Codergocrina</v>
          </cell>
        </row>
        <row r="172">
          <cell r="A172" t="str">
            <v>Colchicina</v>
          </cell>
        </row>
        <row r="173">
          <cell r="A173" t="str">
            <v>Colchis</v>
          </cell>
        </row>
        <row r="174">
          <cell r="A174" t="str">
            <v>Colestiramina</v>
          </cell>
        </row>
        <row r="175">
          <cell r="A175" t="str">
            <v>Complexo B</v>
          </cell>
        </row>
        <row r="176">
          <cell r="A176" t="str">
            <v>Cosopt</v>
          </cell>
        </row>
        <row r="177">
          <cell r="A177" t="str">
            <v>Cotrimoxazol</v>
          </cell>
        </row>
        <row r="178">
          <cell r="A178" t="str">
            <v>Cozaar</v>
          </cell>
        </row>
        <row r="179">
          <cell r="A179" t="str">
            <v>Crixivan</v>
          </cell>
        </row>
        <row r="180">
          <cell r="A180" t="str">
            <v>Cubicin</v>
          </cell>
        </row>
        <row r="181">
          <cell r="A181" t="str">
            <v>Curativo</v>
          </cell>
        </row>
        <row r="182">
          <cell r="A182" t="str">
            <v>D4T</v>
          </cell>
        </row>
        <row r="183">
          <cell r="A183" t="str">
            <v>Daflon</v>
          </cell>
        </row>
        <row r="184">
          <cell r="A184" t="str">
            <v>Dalacin C</v>
          </cell>
        </row>
        <row r="185">
          <cell r="A185" t="str">
            <v>Dalacin T</v>
          </cell>
        </row>
        <row r="186">
          <cell r="A186" t="str">
            <v>Dantrium</v>
          </cell>
        </row>
        <row r="187">
          <cell r="A187" t="str">
            <v>Dantrolene</v>
          </cell>
        </row>
        <row r="188">
          <cell r="A188" t="str">
            <v>Daonil</v>
          </cell>
        </row>
        <row r="189">
          <cell r="A189" t="str">
            <v>Dapsona</v>
          </cell>
        </row>
        <row r="190">
          <cell r="A190" t="str">
            <v>Daptomicina</v>
          </cell>
        </row>
        <row r="191">
          <cell r="A191" t="str">
            <v>Daraprim</v>
          </cell>
        </row>
        <row r="192">
          <cell r="A192" t="str">
            <v>Darunavir</v>
          </cell>
        </row>
        <row r="193">
          <cell r="A193" t="str">
            <v>DDAVP</v>
          </cell>
        </row>
        <row r="194">
          <cell r="A194" t="str">
            <v>DDI</v>
          </cell>
        </row>
        <row r="195">
          <cell r="A195" t="str">
            <v>Decadron</v>
          </cell>
        </row>
        <row r="196">
          <cell r="A196" t="str">
            <v>Deocil</v>
          </cell>
        </row>
        <row r="197">
          <cell r="A197" t="str">
            <v>Depakene</v>
          </cell>
        </row>
        <row r="198">
          <cell r="A198" t="str">
            <v>Depakote</v>
          </cell>
        </row>
        <row r="199">
          <cell r="A199" t="str">
            <v>Depakote ER</v>
          </cell>
        </row>
        <row r="200">
          <cell r="A200" t="str">
            <v>Dersani</v>
          </cell>
        </row>
        <row r="201">
          <cell r="A201" t="str">
            <v>Deslanosídeo C</v>
          </cell>
        </row>
        <row r="202">
          <cell r="A202" t="str">
            <v>Desmopressina</v>
          </cell>
        </row>
        <row r="203">
          <cell r="A203" t="str">
            <v>Despacilina</v>
          </cell>
        </row>
        <row r="204">
          <cell r="A204" t="str">
            <v>Dexametasona</v>
          </cell>
        </row>
        <row r="205">
          <cell r="A205" t="str">
            <v>Dexclorfeniramina</v>
          </cell>
        </row>
        <row r="206">
          <cell r="A206" t="str">
            <v>Dexmedetomidina</v>
          </cell>
        </row>
        <row r="207">
          <cell r="A207" t="str">
            <v>Dexmedetomidine</v>
          </cell>
        </row>
        <row r="208">
          <cell r="A208" t="str">
            <v>Diamicron MR</v>
          </cell>
        </row>
        <row r="209">
          <cell r="A209" t="str">
            <v>Diamox</v>
          </cell>
        </row>
        <row r="210">
          <cell r="A210" t="str">
            <v>Diazepam</v>
          </cell>
        </row>
        <row r="211">
          <cell r="A211" t="str">
            <v>Diclofenaco</v>
          </cell>
        </row>
        <row r="212">
          <cell r="A212" t="str">
            <v>Didanosina</v>
          </cell>
        </row>
        <row r="213">
          <cell r="A213" t="str">
            <v>Digesan</v>
          </cell>
        </row>
        <row r="214">
          <cell r="A214" t="str">
            <v>Digoxina</v>
          </cell>
        </row>
        <row r="215">
          <cell r="A215" t="str">
            <v>Dilacoron</v>
          </cell>
        </row>
        <row r="216">
          <cell r="A216" t="str">
            <v>Diltiazem</v>
          </cell>
        </row>
        <row r="217">
          <cell r="A217" t="str">
            <v>Dimenidrinato</v>
          </cell>
        </row>
        <row r="218">
          <cell r="A218" t="str">
            <v>Dimeticona</v>
          </cell>
        </row>
        <row r="219">
          <cell r="A219" t="str">
            <v>Dimorf</v>
          </cell>
        </row>
        <row r="220">
          <cell r="A220" t="str">
            <v>Dinitrato de Isossorbida</v>
          </cell>
        </row>
        <row r="221">
          <cell r="A221" t="str">
            <v>Diosmina + Hesperidina</v>
          </cell>
        </row>
        <row r="222">
          <cell r="A222" t="str">
            <v>Diovan</v>
          </cell>
        </row>
        <row r="223">
          <cell r="A223" t="str">
            <v>Dipirona</v>
          </cell>
        </row>
        <row r="224">
          <cell r="A224" t="str">
            <v>Diprivan PFS 1%</v>
          </cell>
        </row>
        <row r="225">
          <cell r="A225" t="str">
            <v>Diprivan PFS 2%</v>
          </cell>
        </row>
        <row r="226">
          <cell r="A226" t="str">
            <v>Diprospan</v>
          </cell>
        </row>
        <row r="227">
          <cell r="A227" t="str">
            <v>Divelol</v>
          </cell>
        </row>
        <row r="228">
          <cell r="A228" t="str">
            <v>Dobutamina</v>
          </cell>
        </row>
        <row r="229">
          <cell r="A229" t="str">
            <v>Dobutrex</v>
          </cell>
        </row>
        <row r="230">
          <cell r="A230" t="str">
            <v>Dolantina</v>
          </cell>
        </row>
        <row r="231">
          <cell r="A231" t="str">
            <v>Dolosal</v>
          </cell>
        </row>
        <row r="232">
          <cell r="A232" t="str">
            <v>Domperidona</v>
          </cell>
        </row>
        <row r="233">
          <cell r="A233" t="str">
            <v>Donaren</v>
          </cell>
        </row>
        <row r="234">
          <cell r="A234" t="str">
            <v>Dormonid</v>
          </cell>
        </row>
        <row r="235">
          <cell r="A235" t="str">
            <v>Doxazosina</v>
          </cell>
        </row>
        <row r="236">
          <cell r="A236" t="str">
            <v>Doxiciclina</v>
          </cell>
        </row>
        <row r="237">
          <cell r="A237" t="str">
            <v>Dramin</v>
          </cell>
        </row>
        <row r="238">
          <cell r="A238" t="str">
            <v>Dramin B6</v>
          </cell>
        </row>
        <row r="239">
          <cell r="A239" t="str">
            <v>Drenol</v>
          </cell>
        </row>
        <row r="240">
          <cell r="A240" t="str">
            <v>Drotrecogina Alfa</v>
          </cell>
        </row>
        <row r="241">
          <cell r="A241" t="str">
            <v>Dulcolax</v>
          </cell>
        </row>
        <row r="242">
          <cell r="A242" t="str">
            <v>Durogesic D-Trans</v>
          </cell>
        </row>
        <row r="243">
          <cell r="A243" t="str">
            <v>Efavirenz</v>
          </cell>
        </row>
        <row r="244">
          <cell r="A244" t="str">
            <v>Enalapril</v>
          </cell>
        </row>
        <row r="245">
          <cell r="A245" t="str">
            <v>Encrise</v>
          </cell>
        </row>
        <row r="246">
          <cell r="A246" t="str">
            <v>Endofolin</v>
          </cell>
        </row>
        <row r="247">
          <cell r="A247" t="str">
            <v>Enoxaparina</v>
          </cell>
        </row>
        <row r="248">
          <cell r="A248" t="str">
            <v>Enoxiparina</v>
          </cell>
        </row>
        <row r="249">
          <cell r="A249" t="str">
            <v>Ephynal</v>
          </cell>
        </row>
        <row r="250">
          <cell r="A250" t="str">
            <v>Epinefrina</v>
          </cell>
        </row>
        <row r="251">
          <cell r="A251" t="str">
            <v>Epivir</v>
          </cell>
        </row>
        <row r="252">
          <cell r="A252" t="str">
            <v>Eritrex</v>
          </cell>
        </row>
        <row r="253">
          <cell r="A253" t="str">
            <v>Eritromicina</v>
          </cell>
        </row>
        <row r="254">
          <cell r="A254" t="str">
            <v>Eritropoietina</v>
          </cell>
        </row>
        <row r="255">
          <cell r="A255" t="str">
            <v>Ertapenem</v>
          </cell>
        </row>
        <row r="256">
          <cell r="A256" t="str">
            <v>Esmolol</v>
          </cell>
        </row>
        <row r="257">
          <cell r="A257" t="str">
            <v>Espironolactona</v>
          </cell>
        </row>
        <row r="258">
          <cell r="A258" t="str">
            <v>Estavudina</v>
          </cell>
        </row>
        <row r="259">
          <cell r="A259" t="str">
            <v>Estreptomicina</v>
          </cell>
        </row>
        <row r="260">
          <cell r="A260" t="str">
            <v>Estreptoquinase</v>
          </cell>
        </row>
        <row r="261">
          <cell r="A261" t="str">
            <v>Etambutol</v>
          </cell>
        </row>
        <row r="262">
          <cell r="A262" t="str">
            <v>Etionamida</v>
          </cell>
        </row>
        <row r="263">
          <cell r="A263" t="str">
            <v>Etoricoxibe</v>
          </cell>
        </row>
        <row r="264">
          <cell r="A264" t="str">
            <v>Exelon</v>
          </cell>
        </row>
        <row r="265">
          <cell r="A265" t="str">
            <v>Fauldpenta</v>
          </cell>
        </row>
        <row r="266">
          <cell r="A266" t="str">
            <v>Feldene</v>
          </cell>
        </row>
        <row r="267">
          <cell r="A267" t="str">
            <v>Fenazopiridina</v>
          </cell>
        </row>
        <row r="268">
          <cell r="A268" t="str">
            <v>Fenergan</v>
          </cell>
        </row>
        <row r="269">
          <cell r="A269" t="str">
            <v>Fenitoína</v>
          </cell>
        </row>
        <row r="270">
          <cell r="A270" t="str">
            <v>Fenobarbital</v>
          </cell>
        </row>
        <row r="271">
          <cell r="A271" t="str">
            <v>Fenocris</v>
          </cell>
        </row>
        <row r="272">
          <cell r="A272" t="str">
            <v>Fentanest</v>
          </cell>
        </row>
        <row r="273">
          <cell r="A273" t="str">
            <v>Fentanil</v>
          </cell>
        </row>
        <row r="274">
          <cell r="A274" t="str">
            <v>Finasterida</v>
          </cell>
        </row>
        <row r="275">
          <cell r="A275" t="str">
            <v>Fitomenadiona</v>
          </cell>
        </row>
        <row r="276">
          <cell r="A276" t="str">
            <v>Flagyl</v>
          </cell>
        </row>
        <row r="277">
          <cell r="A277" t="str">
            <v>Floratil</v>
          </cell>
        </row>
        <row r="278">
          <cell r="A278" t="str">
            <v>Floxacin</v>
          </cell>
        </row>
        <row r="279">
          <cell r="A279" t="str">
            <v>Fluconazol</v>
          </cell>
        </row>
        <row r="280">
          <cell r="A280" t="str">
            <v>Fluimucil</v>
          </cell>
        </row>
        <row r="281">
          <cell r="A281" t="str">
            <v>Flumazenil</v>
          </cell>
        </row>
        <row r="282">
          <cell r="A282" t="str">
            <v>Flunarizina</v>
          </cell>
        </row>
        <row r="283">
          <cell r="A283" t="str">
            <v>Flunitrazepam</v>
          </cell>
        </row>
        <row r="284">
          <cell r="A284" t="str">
            <v>Flunitrazepan</v>
          </cell>
        </row>
        <row r="285">
          <cell r="A285" t="str">
            <v>Fluoxetina</v>
          </cell>
        </row>
        <row r="286">
          <cell r="A286" t="str">
            <v>Foldan</v>
          </cell>
        </row>
        <row r="287">
          <cell r="A287" t="str">
            <v>Fortaz</v>
          </cell>
        </row>
        <row r="288">
          <cell r="A288" t="str">
            <v>Frontal</v>
          </cell>
        </row>
        <row r="289">
          <cell r="A289" t="str">
            <v>Fungizon</v>
          </cell>
        </row>
        <row r="290">
          <cell r="A290" t="str">
            <v>Furosemida</v>
          </cell>
        </row>
        <row r="291">
          <cell r="A291" t="str">
            <v>Gabapentina</v>
          </cell>
        </row>
        <row r="292">
          <cell r="A292" t="str">
            <v>Ganciclovir</v>
          </cell>
        </row>
        <row r="293">
          <cell r="A293" t="str">
            <v>Ganvirax</v>
          </cell>
        </row>
        <row r="294">
          <cell r="A294" t="str">
            <v>Garamicina</v>
          </cell>
        </row>
        <row r="295">
          <cell r="A295" t="str">
            <v>Garasone</v>
          </cell>
        </row>
        <row r="296">
          <cell r="A296" t="str">
            <v>Gardenal</v>
          </cell>
        </row>
        <row r="297">
          <cell r="A297" t="str">
            <v>Gatifloxacina</v>
          </cell>
        </row>
        <row r="298">
          <cell r="A298" t="str">
            <v>Gemfibrozil</v>
          </cell>
        </row>
        <row r="299">
          <cell r="A299" t="str">
            <v>Gemfibrozila</v>
          </cell>
        </row>
        <row r="300">
          <cell r="A300" t="str">
            <v>Genfibrozil</v>
          </cell>
        </row>
        <row r="301">
          <cell r="A301" t="str">
            <v>Genfibrozila</v>
          </cell>
        </row>
        <row r="302">
          <cell r="A302" t="str">
            <v>Gentamicina</v>
          </cell>
        </row>
        <row r="303">
          <cell r="A303" t="str">
            <v>Gingko Biloba</v>
          </cell>
        </row>
        <row r="304">
          <cell r="A304" t="str">
            <v>Ginkoba</v>
          </cell>
        </row>
        <row r="305">
          <cell r="A305" t="str">
            <v>Glibenclamida</v>
          </cell>
        </row>
        <row r="306">
          <cell r="A306" t="str">
            <v>Glicerina</v>
          </cell>
        </row>
        <row r="307">
          <cell r="A307" t="str">
            <v>Gliclazida</v>
          </cell>
        </row>
        <row r="308">
          <cell r="A308" t="str">
            <v>Glicose</v>
          </cell>
        </row>
        <row r="309">
          <cell r="A309" t="str">
            <v>Glifage</v>
          </cell>
        </row>
        <row r="310">
          <cell r="A310" t="str">
            <v>Glimepirida</v>
          </cell>
        </row>
        <row r="311">
          <cell r="A311" t="str">
            <v>Glucobay</v>
          </cell>
        </row>
        <row r="312">
          <cell r="A312" t="str">
            <v>Gluconato de Cálcio 10%</v>
          </cell>
        </row>
        <row r="313">
          <cell r="A313" t="str">
            <v>Haldol Decanoato</v>
          </cell>
        </row>
        <row r="314">
          <cell r="A314" t="str">
            <v>Haldol Decanoato</v>
          </cell>
        </row>
        <row r="315">
          <cell r="A315" t="str">
            <v>Haloperidol</v>
          </cell>
        </row>
        <row r="316">
          <cell r="A316" t="str">
            <v>Hemax</v>
          </cell>
        </row>
        <row r="317">
          <cell r="A317" t="str">
            <v>Heparina</v>
          </cell>
        </row>
        <row r="318">
          <cell r="A318" t="str">
            <v>Hidantal</v>
          </cell>
        </row>
        <row r="319">
          <cell r="A319" t="str">
            <v>Hidralazina</v>
          </cell>
        </row>
        <row r="320">
          <cell r="A320" t="str">
            <v>Hidroclorotiazida</v>
          </cell>
        </row>
        <row r="321">
          <cell r="A321" t="str">
            <v>Hidrocortisona</v>
          </cell>
        </row>
        <row r="322">
          <cell r="A322" t="str">
            <v>Hidroxicobalamina</v>
          </cell>
        </row>
        <row r="323">
          <cell r="A323" t="str">
            <v>Hidróxido de Alumínio</v>
          </cell>
        </row>
        <row r="324">
          <cell r="A324" t="str">
            <v>Higroton</v>
          </cell>
        </row>
        <row r="325">
          <cell r="A325" t="str">
            <v>Hioscina</v>
          </cell>
        </row>
        <row r="326">
          <cell r="A326" t="str">
            <v>Hisoscel</v>
          </cell>
        </row>
        <row r="327">
          <cell r="A327" t="str">
            <v>Hydergine</v>
          </cell>
        </row>
        <row r="328">
          <cell r="A328" t="str">
            <v>Ibuprofeno</v>
          </cell>
        </row>
        <row r="329">
          <cell r="A329" t="str">
            <v>Ictus</v>
          </cell>
        </row>
        <row r="330">
          <cell r="A330" t="str">
            <v>Ilosone</v>
          </cell>
        </row>
        <row r="331">
          <cell r="A331" t="str">
            <v>Imipenem</v>
          </cell>
        </row>
        <row r="332">
          <cell r="A332" t="str">
            <v>Imipramina</v>
          </cell>
        </row>
        <row r="333">
          <cell r="A333" t="str">
            <v>Imosec</v>
          </cell>
        </row>
        <row r="334">
          <cell r="A334" t="str">
            <v>Indapamida</v>
          </cell>
        </row>
        <row r="335">
          <cell r="A335" t="str">
            <v>Inderal</v>
          </cell>
        </row>
        <row r="336">
          <cell r="A336" t="str">
            <v>Indinavir</v>
          </cell>
        </row>
        <row r="337">
          <cell r="A337" t="str">
            <v>Inocor</v>
          </cell>
        </row>
        <row r="338">
          <cell r="A338" t="str">
            <v>Insulina</v>
          </cell>
        </row>
        <row r="339">
          <cell r="A339" t="str">
            <v>Insulina NPH</v>
          </cell>
        </row>
        <row r="340">
          <cell r="A340" t="str">
            <v>Insulina Regular</v>
          </cell>
        </row>
        <row r="341">
          <cell r="A341" t="str">
            <v>Invanz</v>
          </cell>
        </row>
        <row r="342">
          <cell r="A342" t="str">
            <v>Invirase</v>
          </cell>
        </row>
        <row r="343">
          <cell r="A343" t="str">
            <v>Iscover</v>
          </cell>
        </row>
        <row r="344">
          <cell r="A344" t="str">
            <v>Isoniazida</v>
          </cell>
        </row>
        <row r="345">
          <cell r="A345" t="str">
            <v>Isordil</v>
          </cell>
        </row>
        <row r="346">
          <cell r="A346" t="str">
            <v>Itraconazol</v>
          </cell>
        </row>
        <row r="347">
          <cell r="A347" t="str">
            <v>Itranax</v>
          </cell>
        </row>
        <row r="348">
          <cell r="A348" t="str">
            <v>Ivermectina</v>
          </cell>
        </row>
        <row r="349">
          <cell r="A349" t="str">
            <v>Kaletra</v>
          </cell>
        </row>
        <row r="350">
          <cell r="A350" t="str">
            <v>Kanakion MM</v>
          </cell>
        </row>
        <row r="351">
          <cell r="A351" t="str">
            <v>Kanakion MM Pediátrico</v>
          </cell>
        </row>
        <row r="352">
          <cell r="A352" t="str">
            <v>KCl</v>
          </cell>
        </row>
        <row r="353">
          <cell r="A353" t="str">
            <v>Kefazol</v>
          </cell>
        </row>
        <row r="354">
          <cell r="A354" t="str">
            <v>Keflex</v>
          </cell>
        </row>
        <row r="355">
          <cell r="A355" t="str">
            <v>Keflin</v>
          </cell>
        </row>
        <row r="356">
          <cell r="A356" t="str">
            <v>Ketalar</v>
          </cell>
        </row>
        <row r="357">
          <cell r="A357" t="str">
            <v>Ketamina</v>
          </cell>
        </row>
        <row r="358">
          <cell r="A358" t="str">
            <v>Klaricid</v>
          </cell>
        </row>
        <row r="359">
          <cell r="A359" t="str">
            <v>Lactulona</v>
          </cell>
        </row>
        <row r="360">
          <cell r="A360" t="str">
            <v>Lactulose</v>
          </cell>
        </row>
        <row r="361">
          <cell r="A361" t="str">
            <v>Lamivudina</v>
          </cell>
        </row>
        <row r="362">
          <cell r="A362" t="str">
            <v>Lamivudina/Zidovudina</v>
          </cell>
        </row>
        <row r="363">
          <cell r="A363" t="str">
            <v>Lanatosídeo C</v>
          </cell>
        </row>
        <row r="364">
          <cell r="A364" t="str">
            <v>Lanexat</v>
          </cell>
        </row>
        <row r="365">
          <cell r="A365" t="str">
            <v>Lansoprazol</v>
          </cell>
        </row>
        <row r="366">
          <cell r="A366" t="str">
            <v>Lasix</v>
          </cell>
        </row>
        <row r="367">
          <cell r="A367" t="str">
            <v>L-Dopa</v>
          </cell>
        </row>
        <row r="368">
          <cell r="A368" t="str">
            <v>Legifol CS</v>
          </cell>
        </row>
        <row r="369">
          <cell r="A369" t="str">
            <v>Leucovorin</v>
          </cell>
        </row>
        <row r="370">
          <cell r="A370" t="str">
            <v>Levaquin</v>
          </cell>
        </row>
        <row r="371">
          <cell r="A371" t="str">
            <v>Levodopa</v>
          </cell>
        </row>
        <row r="372">
          <cell r="A372" t="str">
            <v>Levodopa/Carbidopa</v>
          </cell>
        </row>
        <row r="373">
          <cell r="A373" t="str">
            <v>Levofloxacina</v>
          </cell>
        </row>
        <row r="374">
          <cell r="A374" t="str">
            <v>Levomepromazina</v>
          </cell>
        </row>
        <row r="375">
          <cell r="A375" t="str">
            <v>Levophed</v>
          </cell>
        </row>
        <row r="376">
          <cell r="A376" t="str">
            <v>Levosimendam</v>
          </cell>
        </row>
        <row r="377">
          <cell r="A377" t="str">
            <v>Levotiroxina</v>
          </cell>
        </row>
        <row r="378">
          <cell r="A378" t="str">
            <v>Levotiroxina sódica</v>
          </cell>
        </row>
        <row r="379">
          <cell r="A379" t="str">
            <v>Levozine</v>
          </cell>
        </row>
        <row r="380">
          <cell r="A380" t="str">
            <v>Lexotam</v>
          </cell>
        </row>
        <row r="381">
          <cell r="A381" t="str">
            <v>Lidocaína</v>
          </cell>
        </row>
        <row r="382">
          <cell r="A382" t="str">
            <v>Linezolida</v>
          </cell>
        </row>
        <row r="383">
          <cell r="A383" t="str">
            <v>Lípitor</v>
          </cell>
        </row>
        <row r="384">
          <cell r="A384" t="str">
            <v>Liquemine</v>
          </cell>
        </row>
        <row r="385">
          <cell r="A385" t="str">
            <v>Lisinopril</v>
          </cell>
        </row>
        <row r="386">
          <cell r="A386" t="str">
            <v>Lítio</v>
          </cell>
        </row>
        <row r="387">
          <cell r="A387" t="str">
            <v>Loperamida</v>
          </cell>
        </row>
        <row r="388">
          <cell r="A388" t="str">
            <v>Lopid</v>
          </cell>
        </row>
        <row r="389">
          <cell r="A389" t="str">
            <v>Lopinavir/r</v>
          </cell>
        </row>
        <row r="390">
          <cell r="A390" t="str">
            <v>Loratadina</v>
          </cell>
        </row>
        <row r="391">
          <cell r="A391" t="str">
            <v>Lorax</v>
          </cell>
        </row>
        <row r="392">
          <cell r="A392" t="str">
            <v>Lorazepam</v>
          </cell>
        </row>
        <row r="393">
          <cell r="A393" t="str">
            <v>Lorazepan</v>
          </cell>
        </row>
        <row r="394">
          <cell r="A394" t="str">
            <v>Losartan</v>
          </cell>
        </row>
        <row r="395">
          <cell r="A395" t="str">
            <v>Losec</v>
          </cell>
        </row>
        <row r="396">
          <cell r="A396" t="str">
            <v>Lovastatina</v>
          </cell>
        </row>
        <row r="397">
          <cell r="A397" t="str">
            <v>Luftal</v>
          </cell>
        </row>
        <row r="398">
          <cell r="A398" t="str">
            <v>Manitol</v>
          </cell>
        </row>
        <row r="399">
          <cell r="A399" t="str">
            <v>Manitol 20%</v>
          </cell>
        </row>
        <row r="400">
          <cell r="A400" t="str">
            <v>Mantidan</v>
          </cell>
        </row>
        <row r="401">
          <cell r="A401" t="str">
            <v>Marevan</v>
          </cell>
        </row>
        <row r="402">
          <cell r="A402" t="str">
            <v>Maxcef</v>
          </cell>
        </row>
        <row r="403">
          <cell r="A403" t="str">
            <v>Mebendazol</v>
          </cell>
        </row>
        <row r="404">
          <cell r="A404" t="str">
            <v>Meperidina</v>
          </cell>
        </row>
        <row r="405">
          <cell r="A405" t="str">
            <v>Meronem</v>
          </cell>
        </row>
        <row r="406">
          <cell r="A406" t="str">
            <v>Meropenem</v>
          </cell>
        </row>
        <row r="407">
          <cell r="A407" t="str">
            <v>Mesacol</v>
          </cell>
        </row>
        <row r="408">
          <cell r="A408" t="str">
            <v>Mesalazina</v>
          </cell>
        </row>
        <row r="409">
          <cell r="A409" t="str">
            <v>Mestinon</v>
          </cell>
        </row>
        <row r="410">
          <cell r="A410" t="str">
            <v>Metadona</v>
          </cell>
        </row>
        <row r="411">
          <cell r="A411" t="str">
            <v>Metformina</v>
          </cell>
        </row>
        <row r="412">
          <cell r="A412" t="str">
            <v>Meticorten</v>
          </cell>
        </row>
        <row r="413">
          <cell r="A413" t="str">
            <v>Metildopa</v>
          </cell>
        </row>
        <row r="414">
          <cell r="A414" t="str">
            <v>Metilprednisolona</v>
          </cell>
        </row>
        <row r="415">
          <cell r="A415" t="str">
            <v>Metimazol</v>
          </cell>
        </row>
        <row r="416">
          <cell r="A416" t="str">
            <v>Metoclopramida</v>
          </cell>
        </row>
        <row r="417">
          <cell r="A417" t="str">
            <v>Metoprolol</v>
          </cell>
        </row>
        <row r="418">
          <cell r="A418" t="str">
            <v>Metotrexate</v>
          </cell>
        </row>
        <row r="419">
          <cell r="A419" t="str">
            <v>Metri</v>
          </cell>
        </row>
        <row r="420">
          <cell r="A420" t="str">
            <v>Metronidazol</v>
          </cell>
        </row>
        <row r="421">
          <cell r="A421" t="str">
            <v>Mexiletina</v>
          </cell>
        </row>
        <row r="422">
          <cell r="A422" t="str">
            <v>Mexiletine</v>
          </cell>
        </row>
        <row r="423">
          <cell r="A423" t="str">
            <v>Mexitil</v>
          </cell>
        </row>
        <row r="424">
          <cell r="A424" t="str">
            <v>Micafungina</v>
          </cell>
        </row>
        <row r="425">
          <cell r="A425" t="str">
            <v>Midazolam</v>
          </cell>
        </row>
        <row r="426">
          <cell r="A426" t="str">
            <v>Milrinona</v>
          </cell>
        </row>
        <row r="427">
          <cell r="A427" t="str">
            <v>Monocordil</v>
          </cell>
        </row>
        <row r="428">
          <cell r="A428" t="str">
            <v>Mononitrato de Isossorbida</v>
          </cell>
        </row>
        <row r="429">
          <cell r="A429" t="str">
            <v>Morfina</v>
          </cell>
        </row>
        <row r="430">
          <cell r="A430" t="str">
            <v>Motilium</v>
          </cell>
        </row>
        <row r="431">
          <cell r="A431" t="str">
            <v>Moxifloxacina</v>
          </cell>
        </row>
        <row r="432">
          <cell r="A432" t="str">
            <v>Mupirocin</v>
          </cell>
        </row>
        <row r="433">
          <cell r="A433" t="str">
            <v>Mupirocina</v>
          </cell>
        </row>
        <row r="434">
          <cell r="A434" t="str">
            <v>Mycamine</v>
          </cell>
        </row>
        <row r="435">
          <cell r="A435" t="str">
            <v>Mytedon</v>
          </cell>
        </row>
        <row r="436">
          <cell r="A436" t="str">
            <v>N-Acetilcisteína</v>
          </cell>
        </row>
        <row r="437">
          <cell r="A437" t="str">
            <v>NaCl</v>
          </cell>
        </row>
        <row r="438">
          <cell r="A438" t="str">
            <v>Naloxona</v>
          </cell>
        </row>
        <row r="439">
          <cell r="A439" t="str">
            <v>Naprix</v>
          </cell>
        </row>
        <row r="440">
          <cell r="A440" t="str">
            <v>Narcan</v>
          </cell>
        </row>
        <row r="441">
          <cell r="A441" t="str">
            <v>Natrilix</v>
          </cell>
        </row>
        <row r="442">
          <cell r="A442" t="str">
            <v>Natrilix SR</v>
          </cell>
        </row>
        <row r="443">
          <cell r="A443" t="str">
            <v>Nebilet</v>
          </cell>
        </row>
        <row r="444">
          <cell r="A444" t="str">
            <v>Nebivolol</v>
          </cell>
        </row>
        <row r="445">
          <cell r="A445" t="str">
            <v>Nelfinavir</v>
          </cell>
        </row>
        <row r="446">
          <cell r="A446" t="str">
            <v>Neozine</v>
          </cell>
        </row>
        <row r="447">
          <cell r="A447" t="str">
            <v>Nepresol</v>
          </cell>
        </row>
        <row r="448">
          <cell r="A448" t="str">
            <v>Neurontin</v>
          </cell>
        </row>
        <row r="449">
          <cell r="A449" t="str">
            <v>Nevirapina</v>
          </cell>
        </row>
        <row r="450">
          <cell r="A450" t="str">
            <v>Nifedipina</v>
          </cell>
        </row>
        <row r="451">
          <cell r="A451" t="str">
            <v>Nifedipina Óros</v>
          </cell>
        </row>
        <row r="452">
          <cell r="A452" t="str">
            <v>Nifedipina Retard</v>
          </cell>
        </row>
        <row r="453">
          <cell r="A453" t="str">
            <v>Nimesulida</v>
          </cell>
        </row>
        <row r="454">
          <cell r="A454" t="str">
            <v>Nimodipina</v>
          </cell>
        </row>
        <row r="455">
          <cell r="A455" t="str">
            <v>Nimotop</v>
          </cell>
        </row>
        <row r="456">
          <cell r="A456" t="str">
            <v>Nipride</v>
          </cell>
        </row>
        <row r="457">
          <cell r="A457" t="str">
            <v>Nistatina</v>
          </cell>
        </row>
        <row r="458">
          <cell r="A458" t="str">
            <v>Nitrendipina</v>
          </cell>
        </row>
        <row r="459">
          <cell r="A459" t="str">
            <v>Nitroglicerina</v>
          </cell>
        </row>
        <row r="460">
          <cell r="A460" t="str">
            <v>Nitroprussiato</v>
          </cell>
        </row>
        <row r="461">
          <cell r="A461" t="str">
            <v>Nitroprussiato de Sódio</v>
          </cell>
        </row>
        <row r="462">
          <cell r="A462" t="str">
            <v>Nizoral</v>
          </cell>
        </row>
        <row r="463">
          <cell r="A463" t="str">
            <v>Noradrenalina</v>
          </cell>
        </row>
        <row r="464">
          <cell r="A464" t="str">
            <v>Norfloxacina</v>
          </cell>
        </row>
        <row r="465">
          <cell r="A465" t="str">
            <v>Noripurum</v>
          </cell>
        </row>
        <row r="466">
          <cell r="A466" t="str">
            <v>Nortriptilina</v>
          </cell>
        </row>
        <row r="467">
          <cell r="A467" t="str">
            <v>Norvasc</v>
          </cell>
        </row>
        <row r="468">
          <cell r="A468" t="str">
            <v>Norvir</v>
          </cell>
        </row>
        <row r="469">
          <cell r="A469" t="str">
            <v>Novalgina</v>
          </cell>
        </row>
        <row r="470">
          <cell r="A470" t="str">
            <v>Novamin</v>
          </cell>
        </row>
        <row r="471">
          <cell r="A471" t="str">
            <v>Nyolol</v>
          </cell>
        </row>
        <row r="472">
          <cell r="A472" t="str">
            <v>Ocitocina</v>
          </cell>
        </row>
        <row r="473">
          <cell r="A473" t="str">
            <v>Octreotida</v>
          </cell>
        </row>
        <row r="474">
          <cell r="A474" t="str">
            <v>Octreotide</v>
          </cell>
        </row>
        <row r="475">
          <cell r="A475" t="str">
            <v>Óleo Mineral</v>
          </cell>
        </row>
        <row r="476">
          <cell r="A476" t="str">
            <v>Omcilon AM</v>
          </cell>
        </row>
        <row r="477">
          <cell r="A477" t="str">
            <v>Omcilon AM em Orabase</v>
          </cell>
        </row>
        <row r="478">
          <cell r="A478" t="str">
            <v>Omeprazol</v>
          </cell>
        </row>
        <row r="479">
          <cell r="A479" t="str">
            <v>Ondansetrona</v>
          </cell>
        </row>
        <row r="480">
          <cell r="A480" t="str">
            <v>Oseltamivir</v>
          </cell>
        </row>
        <row r="481">
          <cell r="A481" t="str">
            <v>Oxacilina</v>
          </cell>
        </row>
        <row r="482">
          <cell r="A482" t="str">
            <v>Oxygen (gotas)</v>
          </cell>
        </row>
        <row r="483">
          <cell r="A483" t="str">
            <v>Pamelor</v>
          </cell>
        </row>
        <row r="484">
          <cell r="A484" t="str">
            <v>Pancuron</v>
          </cell>
        </row>
        <row r="485">
          <cell r="A485" t="str">
            <v>Pancurônio</v>
          </cell>
        </row>
        <row r="486">
          <cell r="A486" t="str">
            <v>Pantelmin</v>
          </cell>
        </row>
        <row r="487">
          <cell r="A487" t="str">
            <v>Paracetamol</v>
          </cell>
        </row>
        <row r="488">
          <cell r="A488" t="str">
            <v>Paroxetina</v>
          </cell>
        </row>
        <row r="489">
          <cell r="A489" t="str">
            <v>Pavulon</v>
          </cell>
        </row>
        <row r="490">
          <cell r="A490" t="str">
            <v>Penicilina Benzatina</v>
          </cell>
        </row>
        <row r="491">
          <cell r="A491" t="str">
            <v>Penicilina Cristalina</v>
          </cell>
        </row>
        <row r="492">
          <cell r="A492" t="str">
            <v>Penicilina G Benzatina</v>
          </cell>
        </row>
        <row r="493">
          <cell r="A493" t="str">
            <v>Penicilina G Cristalina</v>
          </cell>
        </row>
        <row r="494">
          <cell r="A494" t="str">
            <v>Penicilina G Procaína</v>
          </cell>
        </row>
        <row r="495">
          <cell r="A495" t="str">
            <v>Penicilina Procaína</v>
          </cell>
        </row>
        <row r="496">
          <cell r="A496" t="str">
            <v>Pentamidina</v>
          </cell>
        </row>
        <row r="497">
          <cell r="A497" t="str">
            <v>Pentox</v>
          </cell>
        </row>
        <row r="498">
          <cell r="A498" t="str">
            <v>Pentoxifilina</v>
          </cell>
        </row>
        <row r="499">
          <cell r="A499" t="str">
            <v>Petidina</v>
          </cell>
        </row>
        <row r="500">
          <cell r="A500" t="str">
            <v>Piperacilina/tazobactam</v>
          </cell>
        </row>
        <row r="501">
          <cell r="A501" t="str">
            <v>Pirazinamida</v>
          </cell>
        </row>
        <row r="502">
          <cell r="A502" t="str">
            <v>Piridostigmina</v>
          </cell>
        </row>
        <row r="503">
          <cell r="A503" t="str">
            <v>Piridoxina</v>
          </cell>
        </row>
        <row r="504">
          <cell r="A504" t="str">
            <v>Pirimetamina</v>
          </cell>
        </row>
        <row r="505">
          <cell r="A505" t="str">
            <v>Piroxicam</v>
          </cell>
        </row>
        <row r="506">
          <cell r="A506" t="str">
            <v>Plasil</v>
          </cell>
        </row>
        <row r="507">
          <cell r="A507" t="str">
            <v>Plavix</v>
          </cell>
        </row>
        <row r="508">
          <cell r="A508" t="str">
            <v>Pletil</v>
          </cell>
        </row>
        <row r="509">
          <cell r="A509" t="str">
            <v>Polaramine</v>
          </cell>
        </row>
        <row r="510">
          <cell r="A510" t="str">
            <v>Polimixina B</v>
          </cell>
        </row>
        <row r="511">
          <cell r="A511" t="str">
            <v>Pondera</v>
          </cell>
        </row>
        <row r="512">
          <cell r="A512" t="str">
            <v>Pravacol</v>
          </cell>
        </row>
        <row r="513">
          <cell r="A513" t="str">
            <v>Pravastatina</v>
          </cell>
        </row>
        <row r="514">
          <cell r="A514" t="str">
            <v>Prazol</v>
          </cell>
        </row>
        <row r="515">
          <cell r="A515" t="str">
            <v>Precedex</v>
          </cell>
        </row>
        <row r="516">
          <cell r="A516" t="str">
            <v>Prednisolona</v>
          </cell>
        </row>
        <row r="517">
          <cell r="A517" t="str">
            <v>Prednisona</v>
          </cell>
        </row>
        <row r="518">
          <cell r="A518" t="str">
            <v>Prelone</v>
          </cell>
        </row>
        <row r="519">
          <cell r="A519" t="str">
            <v>Prezista</v>
          </cell>
        </row>
        <row r="520">
          <cell r="A520" t="str">
            <v>Primacor</v>
          </cell>
        </row>
        <row r="521">
          <cell r="A521" t="str">
            <v>Prinivil</v>
          </cell>
        </row>
        <row r="522">
          <cell r="A522" t="str">
            <v>Procainamida</v>
          </cell>
        </row>
        <row r="523">
          <cell r="A523" t="str">
            <v>Procamide</v>
          </cell>
        </row>
        <row r="524">
          <cell r="A524" t="str">
            <v>Procimax</v>
          </cell>
        </row>
        <row r="525">
          <cell r="A525" t="str">
            <v>Profenid</v>
          </cell>
        </row>
        <row r="526">
          <cell r="A526" t="str">
            <v>Profenid Retard</v>
          </cell>
        </row>
        <row r="527">
          <cell r="A527" t="str">
            <v>Prolopa</v>
          </cell>
        </row>
        <row r="528">
          <cell r="A528" t="str">
            <v>Prometazina</v>
          </cell>
        </row>
        <row r="529">
          <cell r="A529" t="str">
            <v>Propafenona</v>
          </cell>
        </row>
        <row r="530">
          <cell r="A530" t="str">
            <v>Propatilnitrato</v>
          </cell>
        </row>
        <row r="531">
          <cell r="A531" t="str">
            <v>Propécia</v>
          </cell>
        </row>
        <row r="532">
          <cell r="A532" t="str">
            <v>Propil</v>
          </cell>
        </row>
        <row r="533">
          <cell r="A533" t="str">
            <v>Propiltiouracil</v>
          </cell>
        </row>
        <row r="534">
          <cell r="A534" t="str">
            <v>Propofol</v>
          </cell>
        </row>
        <row r="535">
          <cell r="A535" t="str">
            <v>Propranolol</v>
          </cell>
        </row>
        <row r="536">
          <cell r="A536" t="str">
            <v>Protamina</v>
          </cell>
        </row>
        <row r="537">
          <cell r="A537" t="str">
            <v>Prozac</v>
          </cell>
        </row>
        <row r="538">
          <cell r="A538" t="str">
            <v>Puran T4</v>
          </cell>
        </row>
        <row r="539">
          <cell r="A539" t="str">
            <v>Pyridium</v>
          </cell>
        </row>
        <row r="540">
          <cell r="A540" t="str">
            <v>Quelicin</v>
          </cell>
        </row>
        <row r="541">
          <cell r="A541" t="str">
            <v>Questran Light</v>
          </cell>
        </row>
        <row r="542">
          <cell r="A542" t="str">
            <v>Quetamina</v>
          </cell>
        </row>
        <row r="543">
          <cell r="A543" t="str">
            <v>Quinicardine</v>
          </cell>
        </row>
        <row r="544">
          <cell r="A544" t="str">
            <v>Quinidina</v>
          </cell>
        </row>
        <row r="545">
          <cell r="A545" t="str">
            <v>Quinupristina/dalfopristina</v>
          </cell>
        </row>
        <row r="546">
          <cell r="A546" t="str">
            <v>Ramipril</v>
          </cell>
        </row>
        <row r="547">
          <cell r="A547" t="str">
            <v>Ranitidina</v>
          </cell>
        </row>
        <row r="548">
          <cell r="A548" t="str">
            <v>Redoxon</v>
          </cell>
        </row>
        <row r="549">
          <cell r="A549" t="str">
            <v>Renitec</v>
          </cell>
        </row>
        <row r="550">
          <cell r="A550" t="str">
            <v>Reopro</v>
          </cell>
        </row>
        <row r="551">
          <cell r="A551" t="str">
            <v>Retrovir</v>
          </cell>
        </row>
        <row r="552">
          <cell r="A552" t="str">
            <v>Revectina</v>
          </cell>
        </row>
        <row r="553">
          <cell r="A553" t="str">
            <v>Revirax</v>
          </cell>
        </row>
        <row r="554">
          <cell r="A554" t="str">
            <v>Reyataz</v>
          </cell>
        </row>
        <row r="555">
          <cell r="A555" t="str">
            <v>Rifaldin</v>
          </cell>
        </row>
        <row r="556">
          <cell r="A556" t="str">
            <v>Rifampicina</v>
          </cell>
        </row>
        <row r="557">
          <cell r="A557" t="str">
            <v>Rifampicina/Isoniazida</v>
          </cell>
        </row>
        <row r="558">
          <cell r="A558" t="str">
            <v>Ringer Lactato</v>
          </cell>
        </row>
        <row r="559">
          <cell r="A559" t="str">
            <v>Ringer Simples</v>
          </cell>
        </row>
        <row r="560">
          <cell r="A560" t="str">
            <v>Risperdal</v>
          </cell>
        </row>
        <row r="561">
          <cell r="A561" t="str">
            <v>Risperdal Consta</v>
          </cell>
        </row>
        <row r="562">
          <cell r="A562" t="str">
            <v>Risperidona</v>
          </cell>
        </row>
        <row r="563">
          <cell r="A563" t="str">
            <v>Ritmonorm</v>
          </cell>
        </row>
        <row r="564">
          <cell r="A564" t="str">
            <v>Ritonavir</v>
          </cell>
        </row>
        <row r="565">
          <cell r="A565" t="str">
            <v>Rivaroxabana</v>
          </cell>
        </row>
        <row r="566">
          <cell r="A566" t="str">
            <v>Rivastigmina</v>
          </cell>
        </row>
        <row r="567">
          <cell r="A567" t="str">
            <v>Rivotril</v>
          </cell>
        </row>
        <row r="568">
          <cell r="A568" t="str">
            <v>Rivotril SL</v>
          </cell>
        </row>
        <row r="569">
          <cell r="A569" t="str">
            <v>Rocefin</v>
          </cell>
        </row>
        <row r="570">
          <cell r="A570" t="str">
            <v>Rohypnol</v>
          </cell>
        </row>
        <row r="571">
          <cell r="A571" t="str">
            <v>Salbutamol</v>
          </cell>
        </row>
        <row r="572">
          <cell r="A572" t="str">
            <v>Sandostatin</v>
          </cell>
        </row>
        <row r="573">
          <cell r="A573" t="str">
            <v>Sandostatin lar</v>
          </cell>
        </row>
        <row r="574">
          <cell r="A574" t="str">
            <v>Saquinavir</v>
          </cell>
        </row>
        <row r="575">
          <cell r="A575" t="str">
            <v>Scaflam</v>
          </cell>
        </row>
        <row r="576">
          <cell r="A576" t="str">
            <v>Secnidal</v>
          </cell>
        </row>
        <row r="577">
          <cell r="A577" t="str">
            <v>Secnidazol</v>
          </cell>
        </row>
        <row r="578">
          <cell r="A578" t="str">
            <v>Seloken</v>
          </cell>
        </row>
        <row r="579">
          <cell r="A579" t="str">
            <v>Sertralina</v>
          </cell>
        </row>
        <row r="580">
          <cell r="A580" t="str">
            <v>Simdax</v>
          </cell>
        </row>
        <row r="581">
          <cell r="A581" t="str">
            <v>Sinemet</v>
          </cell>
        </row>
        <row r="582">
          <cell r="A582" t="str">
            <v>Sinvastatina</v>
          </cell>
        </row>
        <row r="583">
          <cell r="A583" t="str">
            <v>Solu-Cortef</v>
          </cell>
        </row>
        <row r="584">
          <cell r="A584" t="str">
            <v>Solu-Medrol</v>
          </cell>
        </row>
        <row r="585">
          <cell r="A585" t="str">
            <v>Soro Fisiológico 0,225%</v>
          </cell>
        </row>
        <row r="586">
          <cell r="A586" t="str">
            <v>Soro Fisiológico 0,45%</v>
          </cell>
        </row>
        <row r="587">
          <cell r="A587" t="str">
            <v>Soro Fisiológico 0,9%</v>
          </cell>
        </row>
        <row r="588">
          <cell r="A588" t="str">
            <v>Soro Glicosado 10%</v>
          </cell>
        </row>
        <row r="589">
          <cell r="A589" t="str">
            <v>Soro Glicosado 20%</v>
          </cell>
        </row>
        <row r="590">
          <cell r="A590" t="str">
            <v>Soro Glicosado 5%</v>
          </cell>
        </row>
        <row r="591">
          <cell r="A591" t="str">
            <v>Sotacor</v>
          </cell>
        </row>
        <row r="592">
          <cell r="A592" t="str">
            <v>Sotalol</v>
          </cell>
        </row>
        <row r="593">
          <cell r="A593" t="str">
            <v>Sporanox</v>
          </cell>
        </row>
        <row r="594">
          <cell r="A594" t="str">
            <v>Staficilin</v>
          </cell>
        </row>
        <row r="595">
          <cell r="A595" t="str">
            <v>Staficilin-N</v>
          </cell>
        </row>
        <row r="596">
          <cell r="A596" t="str">
            <v>Stocrin</v>
          </cell>
        </row>
        <row r="597">
          <cell r="A597" t="str">
            <v>Streptase</v>
          </cell>
        </row>
        <row r="598">
          <cell r="A598" t="str">
            <v>Stugeron</v>
          </cell>
        </row>
        <row r="599">
          <cell r="A599" t="str">
            <v>Succinilcolina</v>
          </cell>
        </row>
        <row r="600">
          <cell r="A600" t="str">
            <v>Sucrafilm</v>
          </cell>
        </row>
        <row r="601">
          <cell r="A601" t="str">
            <v>Sucralfato</v>
          </cell>
        </row>
        <row r="602">
          <cell r="A602" t="str">
            <v>Sulfametoxazol-Trimetoprim</v>
          </cell>
        </row>
        <row r="603">
          <cell r="A603" t="str">
            <v>Sulfassalazina</v>
          </cell>
        </row>
        <row r="604">
          <cell r="A604" t="str">
            <v>Sulfato de Magnésio 10%</v>
          </cell>
        </row>
        <row r="605">
          <cell r="A605" t="str">
            <v>Sulfato de Magnésio 50%</v>
          </cell>
        </row>
        <row r="606">
          <cell r="A606" t="str">
            <v>Sulfato Ferroso</v>
          </cell>
        </row>
        <row r="607">
          <cell r="A607" t="str">
            <v>Sustrate</v>
          </cell>
        </row>
        <row r="608">
          <cell r="A608" t="str">
            <v>Synercid</v>
          </cell>
        </row>
        <row r="609">
          <cell r="A609" t="str">
            <v>Synthroid</v>
          </cell>
        </row>
        <row r="610">
          <cell r="A610" t="str">
            <v>Syntocinon</v>
          </cell>
        </row>
        <row r="611">
          <cell r="A611" t="str">
            <v>Tagamet</v>
          </cell>
        </row>
        <row r="612">
          <cell r="A612" t="str">
            <v>Tamarine</v>
          </cell>
        </row>
        <row r="613">
          <cell r="A613" t="str">
            <v>Tamiflu</v>
          </cell>
        </row>
        <row r="614">
          <cell r="A614" t="str">
            <v>Tanakan</v>
          </cell>
        </row>
        <row r="615">
          <cell r="A615" t="str">
            <v>Tapazol</v>
          </cell>
        </row>
        <row r="616">
          <cell r="A616" t="str">
            <v>Targocid</v>
          </cell>
        </row>
        <row r="617">
          <cell r="A617" t="str">
            <v>Tavanic</v>
          </cell>
        </row>
        <row r="618">
          <cell r="A618" t="str">
            <v>Tazocin</v>
          </cell>
        </row>
        <row r="619">
          <cell r="A619" t="str">
            <v>Tegretol</v>
          </cell>
        </row>
        <row r="620">
          <cell r="A620" t="str">
            <v>Teicoplanina</v>
          </cell>
        </row>
        <row r="621">
          <cell r="A621" t="str">
            <v>Tenoxicam</v>
          </cell>
        </row>
        <row r="622">
          <cell r="A622" t="str">
            <v>Thiaben</v>
          </cell>
        </row>
        <row r="623">
          <cell r="A623" t="str">
            <v>Thionembutal</v>
          </cell>
        </row>
        <row r="624">
          <cell r="A624" t="str">
            <v>Tiabendazol</v>
          </cell>
        </row>
        <row r="625">
          <cell r="A625" t="str">
            <v>Tiamina</v>
          </cell>
        </row>
        <row r="626">
          <cell r="A626" t="str">
            <v>Ticarcilina/clavulanato</v>
          </cell>
        </row>
        <row r="627">
          <cell r="A627" t="str">
            <v>Ticlid</v>
          </cell>
        </row>
        <row r="628">
          <cell r="A628" t="str">
            <v>Ticlopidina</v>
          </cell>
        </row>
        <row r="629">
          <cell r="A629" t="str">
            <v>Tienam</v>
          </cell>
        </row>
        <row r="630">
          <cell r="A630" t="str">
            <v>Tigeciclina</v>
          </cell>
        </row>
        <row r="631">
          <cell r="A631" t="str">
            <v>Tilatil (injetável)</v>
          </cell>
        </row>
        <row r="632">
          <cell r="A632" t="str">
            <v>Timentim</v>
          </cell>
        </row>
        <row r="633">
          <cell r="A633" t="str">
            <v>Timolol</v>
          </cell>
        </row>
        <row r="634">
          <cell r="A634" t="str">
            <v>Timoptol</v>
          </cell>
        </row>
        <row r="635">
          <cell r="A635" t="str">
            <v>Tinidazol</v>
          </cell>
        </row>
        <row r="636">
          <cell r="A636" t="str">
            <v>Tiopental</v>
          </cell>
        </row>
        <row r="637">
          <cell r="A637" t="str">
            <v>Tirofiban</v>
          </cell>
        </row>
        <row r="638">
          <cell r="A638" t="str">
            <v>Tocoferol</v>
          </cell>
        </row>
        <row r="639">
          <cell r="A639" t="str">
            <v>Tofranil</v>
          </cell>
        </row>
        <row r="640">
          <cell r="A640" t="str">
            <v>Toradol</v>
          </cell>
        </row>
        <row r="641">
          <cell r="A641" t="str">
            <v>Toragesic</v>
          </cell>
        </row>
        <row r="642">
          <cell r="A642" t="str">
            <v>Tracrium</v>
          </cell>
        </row>
        <row r="643">
          <cell r="A643" t="str">
            <v>Tramadol</v>
          </cell>
        </row>
        <row r="644">
          <cell r="A644" t="str">
            <v>Tramal</v>
          </cell>
        </row>
        <row r="645">
          <cell r="A645" t="str">
            <v>Transamin</v>
          </cell>
        </row>
        <row r="646">
          <cell r="A646" t="str">
            <v>Trazodona</v>
          </cell>
        </row>
        <row r="647">
          <cell r="A647" t="str">
            <v>Trental</v>
          </cell>
        </row>
        <row r="648">
          <cell r="A648" t="str">
            <v>Triatec</v>
          </cell>
        </row>
        <row r="649">
          <cell r="A649" t="str">
            <v>Tridil</v>
          </cell>
        </row>
        <row r="650">
          <cell r="A650" t="str">
            <v>Trimetazidina</v>
          </cell>
        </row>
        <row r="651">
          <cell r="A651" t="str">
            <v>Tygacil</v>
          </cell>
        </row>
        <row r="652">
          <cell r="A652" t="str">
            <v>Tylenol</v>
          </cell>
        </row>
        <row r="653">
          <cell r="A653" t="str">
            <v>Tylex</v>
          </cell>
        </row>
        <row r="654">
          <cell r="A654" t="str">
            <v>Unasyn</v>
          </cell>
        </row>
        <row r="655">
          <cell r="A655" t="str">
            <v>Valaciclovir</v>
          </cell>
        </row>
        <row r="656">
          <cell r="A656" t="str">
            <v>Valium</v>
          </cell>
        </row>
        <row r="657">
          <cell r="A657" t="str">
            <v>Valproato de Sódio</v>
          </cell>
        </row>
        <row r="658">
          <cell r="A658" t="str">
            <v>Valsartan</v>
          </cell>
        </row>
        <row r="659">
          <cell r="A659" t="str">
            <v>Valsartana</v>
          </cell>
        </row>
        <row r="660">
          <cell r="A660" t="str">
            <v>Valtrex</v>
          </cell>
        </row>
        <row r="661">
          <cell r="A661" t="str">
            <v>Vancocid</v>
          </cell>
        </row>
        <row r="662">
          <cell r="A662" t="str">
            <v>Vancomicina</v>
          </cell>
        </row>
        <row r="663">
          <cell r="A663" t="str">
            <v>Vasogard</v>
          </cell>
        </row>
        <row r="664">
          <cell r="A664" t="str">
            <v>Vasopressina</v>
          </cell>
        </row>
        <row r="665">
          <cell r="A665" t="str">
            <v>Vastarel</v>
          </cell>
        </row>
        <row r="666">
          <cell r="A666" t="str">
            <v>Vastarel MR</v>
          </cell>
        </row>
        <row r="667">
          <cell r="A667" t="str">
            <v>Vecuron</v>
          </cell>
        </row>
        <row r="668">
          <cell r="A668" t="str">
            <v>Vecurônio</v>
          </cell>
        </row>
        <row r="669">
          <cell r="A669" t="str">
            <v>Verapamil</v>
          </cell>
        </row>
        <row r="670">
          <cell r="A670" t="str">
            <v>Vertix</v>
          </cell>
        </row>
        <row r="671">
          <cell r="A671" t="str">
            <v>Vibramicina</v>
          </cell>
        </row>
        <row r="672">
          <cell r="A672" t="str">
            <v>Videx EC</v>
          </cell>
        </row>
        <row r="673">
          <cell r="A673" t="str">
            <v>Viracept</v>
          </cell>
        </row>
        <row r="674">
          <cell r="A674" t="str">
            <v>Viramune</v>
          </cell>
        </row>
        <row r="675">
          <cell r="A675" t="str">
            <v>Vitamina B1</v>
          </cell>
        </row>
        <row r="676">
          <cell r="A676" t="str">
            <v>Vitamina B12</v>
          </cell>
        </row>
        <row r="677">
          <cell r="A677" t="str">
            <v>Vitamina B3</v>
          </cell>
        </row>
        <row r="678">
          <cell r="A678" t="str">
            <v>Vitamina B6</v>
          </cell>
        </row>
        <row r="679">
          <cell r="A679" t="str">
            <v>Vitamina C</v>
          </cell>
        </row>
        <row r="680">
          <cell r="A680" t="str">
            <v>Vitamina E</v>
          </cell>
        </row>
        <row r="681">
          <cell r="A681" t="str">
            <v>Vitamina K</v>
          </cell>
        </row>
        <row r="682">
          <cell r="A682" t="str">
            <v>Voltaren</v>
          </cell>
        </row>
        <row r="683">
          <cell r="A683" t="str">
            <v>Voltaren Retard</v>
          </cell>
        </row>
        <row r="684">
          <cell r="A684" t="str">
            <v>Voltaren SR 75</v>
          </cell>
        </row>
        <row r="685">
          <cell r="A685" t="str">
            <v>Voluven 6%</v>
          </cell>
        </row>
        <row r="686">
          <cell r="A686" t="str">
            <v>Warfarin</v>
          </cell>
        </row>
        <row r="687">
          <cell r="A687" t="str">
            <v>Xarelto</v>
          </cell>
        </row>
        <row r="688">
          <cell r="A688" t="str">
            <v>Xigris</v>
          </cell>
        </row>
        <row r="689">
          <cell r="A689" t="str">
            <v>Xylocaína geléia 2 %</v>
          </cell>
        </row>
        <row r="690">
          <cell r="A690" t="str">
            <v>Xylocaína pomada 5 %</v>
          </cell>
        </row>
        <row r="691">
          <cell r="A691" t="str">
            <v>Xylocaína spray 10 %</v>
          </cell>
        </row>
        <row r="692">
          <cell r="A692" t="str">
            <v>Zentel</v>
          </cell>
        </row>
        <row r="693">
          <cell r="A693" t="str">
            <v>Zeritavir</v>
          </cell>
        </row>
        <row r="694">
          <cell r="A694" t="str">
            <v>Zestril</v>
          </cell>
        </row>
        <row r="695">
          <cell r="A695" t="str">
            <v>Ziagenavir</v>
          </cell>
        </row>
        <row r="696">
          <cell r="A696" t="str">
            <v>Zidovudina</v>
          </cell>
        </row>
        <row r="697">
          <cell r="A697" t="str">
            <v>Zinacef</v>
          </cell>
        </row>
        <row r="698">
          <cell r="A698" t="str">
            <v>Zinnat</v>
          </cell>
        </row>
        <row r="699">
          <cell r="A699" t="str">
            <v>Zitromax</v>
          </cell>
        </row>
        <row r="700">
          <cell r="A700" t="str">
            <v>Zocor</v>
          </cell>
        </row>
        <row r="701">
          <cell r="A701" t="str">
            <v>Zofran</v>
          </cell>
        </row>
        <row r="702">
          <cell r="A702" t="str">
            <v>Zolben</v>
          </cell>
        </row>
        <row r="703">
          <cell r="A703" t="str">
            <v>Zoloft</v>
          </cell>
        </row>
        <row r="704">
          <cell r="A704" t="str">
            <v>Zoltec</v>
          </cell>
        </row>
        <row r="705">
          <cell r="A705" t="str">
            <v>Zovirax</v>
          </cell>
        </row>
        <row r="706">
          <cell r="A706" t="str">
            <v>Zyloric</v>
          </cell>
        </row>
        <row r="707">
          <cell r="A707" t="str">
            <v>Zymar</v>
          </cell>
        </row>
        <row r="708">
          <cell r="A708" t="str">
            <v>Zyvox</v>
          </cell>
        </row>
      </sheetData>
      <sheetData sheetId="2" refreshError="1"/>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crição"/>
      <sheetName val="Apresentações"/>
      <sheetName val="Rascunho"/>
      <sheetName val="Medicamentos"/>
      <sheetName val="Reajuste"/>
      <sheetName val="Resultado"/>
      <sheetName val="Interação"/>
      <sheetName val="Teste"/>
      <sheetName val="Tratamento"/>
      <sheetName val="Posologi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1">
          <cell r="B1">
            <v>80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42"/>
  <dimension ref="A1:K35"/>
  <sheetViews>
    <sheetView workbookViewId="0">
      <selection activeCell="C12" sqref="C12"/>
    </sheetView>
  </sheetViews>
  <sheetFormatPr defaultColWidth="9.140625" defaultRowHeight="15" customHeight="1"/>
  <cols>
    <col min="1" max="1" width="27.140625" style="4" bestFit="1" customWidth="1"/>
    <col min="2" max="2" width="50.42578125" style="4" customWidth="1"/>
    <col min="3" max="3" width="40" style="4" customWidth="1"/>
    <col min="4" max="4" width="33.42578125" style="4" customWidth="1"/>
    <col min="5" max="5" width="40.140625" style="4" customWidth="1"/>
    <col min="6" max="16384" width="9.140625" style="4"/>
  </cols>
  <sheetData>
    <row r="1" spans="1:11" ht="18.75" customHeight="1">
      <c r="A1" s="102" t="s">
        <v>26396</v>
      </c>
      <c r="B1" s="102" t="s">
        <v>26397</v>
      </c>
      <c r="C1" s="102" t="s">
        <v>26398</v>
      </c>
      <c r="D1" s="102" t="s">
        <v>26399</v>
      </c>
      <c r="E1" s="102" t="s">
        <v>26400</v>
      </c>
      <c r="F1" s="102"/>
      <c r="G1" s="102"/>
      <c r="H1" s="102"/>
      <c r="I1" s="102"/>
      <c r="J1" s="102"/>
      <c r="K1" s="102"/>
    </row>
    <row r="2" spans="1:11" ht="15" customHeight="1">
      <c r="A2" s="91" t="s">
        <v>79</v>
      </c>
      <c r="B2" s="5" t="s">
        <v>26236</v>
      </c>
      <c r="C2" s="17" t="s">
        <v>26237</v>
      </c>
      <c r="D2" s="4" t="s">
        <v>26238</v>
      </c>
      <c r="E2" s="4" t="s">
        <v>26239</v>
      </c>
      <c r="F2" s="4" t="s">
        <v>26240</v>
      </c>
      <c r="G2" s="4" t="s">
        <v>26241</v>
      </c>
      <c r="H2" s="4" t="s">
        <v>26242</v>
      </c>
      <c r="I2" s="4" t="s">
        <v>26243</v>
      </c>
    </row>
    <row r="3" spans="1:11" ht="15" customHeight="1">
      <c r="A3" s="92" t="s">
        <v>87</v>
      </c>
      <c r="B3" s="17" t="s">
        <v>26244</v>
      </c>
      <c r="C3" s="17"/>
    </row>
    <row r="4" spans="1:11" ht="15" customHeight="1">
      <c r="A4" s="91" t="s">
        <v>26245</v>
      </c>
      <c r="B4" s="4" t="s">
        <v>26246</v>
      </c>
      <c r="C4" s="5" t="s">
        <v>26247</v>
      </c>
      <c r="D4" s="17" t="s">
        <v>26248</v>
      </c>
      <c r="E4" s="4" t="s">
        <v>26249</v>
      </c>
      <c r="F4" s="4" t="s">
        <v>26250</v>
      </c>
      <c r="G4" s="4" t="s">
        <v>26251</v>
      </c>
      <c r="H4" s="4" t="s">
        <v>26252</v>
      </c>
    </row>
    <row r="5" spans="1:11" ht="15" customHeight="1">
      <c r="A5" s="92" t="s">
        <v>26253</v>
      </c>
      <c r="B5" s="17" t="s">
        <v>26254</v>
      </c>
      <c r="C5" s="17" t="s">
        <v>26255</v>
      </c>
      <c r="D5" s="4" t="s">
        <v>26256</v>
      </c>
      <c r="E5" s="4" t="s">
        <v>26257</v>
      </c>
      <c r="F5" s="4" t="s">
        <v>26258</v>
      </c>
    </row>
    <row r="6" spans="1:11" ht="15" customHeight="1">
      <c r="A6" s="93" t="s">
        <v>25445</v>
      </c>
      <c r="B6" s="91" t="s">
        <v>26259</v>
      </c>
      <c r="C6" s="17" t="s">
        <v>26260</v>
      </c>
    </row>
    <row r="7" spans="1:11" ht="15" customHeight="1">
      <c r="A7" s="93" t="s">
        <v>25447</v>
      </c>
      <c r="B7" s="91" t="s">
        <v>26261</v>
      </c>
      <c r="C7" s="17" t="s">
        <v>26262</v>
      </c>
      <c r="D7" s="4" t="s">
        <v>26263</v>
      </c>
    </row>
    <row r="8" spans="1:11" ht="15" customHeight="1">
      <c r="A8" s="91" t="s">
        <v>217</v>
      </c>
      <c r="B8" s="5" t="s">
        <v>26264</v>
      </c>
      <c r="C8" s="17" t="s">
        <v>26265</v>
      </c>
      <c r="D8" s="4" t="s">
        <v>26266</v>
      </c>
      <c r="E8" s="4" t="s">
        <v>26267</v>
      </c>
      <c r="F8" s="4" t="s">
        <v>26268</v>
      </c>
    </row>
    <row r="9" spans="1:11" ht="15" customHeight="1">
      <c r="A9" s="92" t="s">
        <v>235</v>
      </c>
      <c r="B9" s="17" t="s">
        <v>26269</v>
      </c>
      <c r="C9" s="17" t="s">
        <v>26270</v>
      </c>
      <c r="D9" s="4" t="s">
        <v>26271</v>
      </c>
      <c r="E9" s="4" t="s">
        <v>26272</v>
      </c>
    </row>
    <row r="10" spans="1:11" ht="15" customHeight="1">
      <c r="A10" s="94" t="s">
        <v>26273</v>
      </c>
      <c r="B10" s="50" t="s">
        <v>26274</v>
      </c>
      <c r="C10" s="17" t="s">
        <v>26275</v>
      </c>
      <c r="D10" s="4" t="s">
        <v>26276</v>
      </c>
      <c r="E10" s="4" t="s">
        <v>26277</v>
      </c>
    </row>
    <row r="11" spans="1:11" ht="15" customHeight="1">
      <c r="A11" s="91" t="s">
        <v>26278</v>
      </c>
      <c r="B11" s="5" t="s">
        <v>26279</v>
      </c>
      <c r="C11" s="17" t="s">
        <v>26280</v>
      </c>
      <c r="D11" s="4" t="s">
        <v>26281</v>
      </c>
      <c r="E11" s="4" t="s">
        <v>26282</v>
      </c>
      <c r="F11" s="4" t="s">
        <v>26283</v>
      </c>
      <c r="G11" s="4" t="s">
        <v>26284</v>
      </c>
      <c r="H11" s="4" t="s">
        <v>26285</v>
      </c>
      <c r="I11" s="4" t="s">
        <v>26286</v>
      </c>
    </row>
    <row r="12" spans="1:11" ht="15" customHeight="1">
      <c r="A12" s="50" t="s">
        <v>26287</v>
      </c>
      <c r="B12" s="21" t="s">
        <v>26288</v>
      </c>
      <c r="C12" s="17" t="s">
        <v>26289</v>
      </c>
      <c r="D12" s="4" t="s">
        <v>26290</v>
      </c>
      <c r="E12" s="4" t="s">
        <v>26291</v>
      </c>
    </row>
    <row r="13" spans="1:11" ht="15" customHeight="1">
      <c r="A13" s="92" t="s">
        <v>26292</v>
      </c>
      <c r="B13" s="5" t="s">
        <v>26293</v>
      </c>
      <c r="C13" s="5" t="s">
        <v>26294</v>
      </c>
      <c r="D13" s="3" t="s">
        <v>26295</v>
      </c>
      <c r="E13" s="3" t="s">
        <v>26296</v>
      </c>
      <c r="F13" s="3" t="s">
        <v>26297</v>
      </c>
      <c r="G13" s="3" t="s">
        <v>26298</v>
      </c>
      <c r="H13" s="3" t="s">
        <v>26299</v>
      </c>
      <c r="I13" s="3" t="s">
        <v>26300</v>
      </c>
    </row>
    <row r="14" spans="1:11" ht="15" customHeight="1">
      <c r="A14" s="94" t="s">
        <v>474</v>
      </c>
      <c r="B14" s="50" t="s">
        <v>26301</v>
      </c>
      <c r="C14" s="17" t="s">
        <v>26302</v>
      </c>
      <c r="D14" s="4" t="s">
        <v>26303</v>
      </c>
      <c r="E14" s="4" t="s">
        <v>26304</v>
      </c>
      <c r="F14" s="4" t="s">
        <v>26305</v>
      </c>
      <c r="G14" s="4" t="s">
        <v>26306</v>
      </c>
      <c r="H14" s="4" t="s">
        <v>26307</v>
      </c>
      <c r="I14" s="4" t="s">
        <v>26308</v>
      </c>
    </row>
    <row r="15" spans="1:11" ht="15" customHeight="1">
      <c r="A15" s="93" t="s">
        <v>478</v>
      </c>
      <c r="B15" s="91" t="s">
        <v>26309</v>
      </c>
      <c r="C15" s="17" t="s">
        <v>26310</v>
      </c>
    </row>
    <row r="16" spans="1:11" ht="15" customHeight="1">
      <c r="A16" s="93" t="s">
        <v>480</v>
      </c>
      <c r="B16" s="91" t="s">
        <v>26311</v>
      </c>
      <c r="C16" s="17" t="s">
        <v>26312</v>
      </c>
      <c r="D16" s="4" t="s">
        <v>26313</v>
      </c>
    </row>
    <row r="17" spans="1:11" ht="15" customHeight="1">
      <c r="A17" s="93" t="s">
        <v>486</v>
      </c>
      <c r="B17" s="91" t="s">
        <v>26314</v>
      </c>
      <c r="C17" s="17" t="s">
        <v>26315</v>
      </c>
      <c r="D17" s="4" t="s">
        <v>26316</v>
      </c>
      <c r="E17" s="4" t="s">
        <v>26317</v>
      </c>
      <c r="F17" s="4" t="s">
        <v>26318</v>
      </c>
      <c r="G17" s="4" t="s">
        <v>26319</v>
      </c>
      <c r="H17" s="4" t="s">
        <v>26308</v>
      </c>
    </row>
    <row r="18" spans="1:11" ht="15" customHeight="1">
      <c r="A18" s="94" t="s">
        <v>500</v>
      </c>
      <c r="B18" s="50" t="s">
        <v>26320</v>
      </c>
      <c r="C18" s="17" t="s">
        <v>26321</v>
      </c>
      <c r="D18" s="4" t="s">
        <v>26322</v>
      </c>
    </row>
    <row r="19" spans="1:11" ht="15" customHeight="1">
      <c r="A19" s="93" t="s">
        <v>503</v>
      </c>
      <c r="B19" s="91" t="s">
        <v>26323</v>
      </c>
      <c r="C19" s="17" t="s">
        <v>26324</v>
      </c>
      <c r="D19" s="4" t="s">
        <v>26325</v>
      </c>
      <c r="F19" s="4" t="s">
        <v>26326</v>
      </c>
    </row>
    <row r="20" spans="1:11" ht="15" customHeight="1">
      <c r="A20" s="93" t="s">
        <v>504</v>
      </c>
      <c r="B20" s="91" t="s">
        <v>26327</v>
      </c>
      <c r="C20" s="17" t="s">
        <v>26328</v>
      </c>
      <c r="D20" s="4" t="s">
        <v>26329</v>
      </c>
    </row>
    <row r="21" spans="1:11" ht="15" customHeight="1">
      <c r="A21" s="93" t="s">
        <v>509</v>
      </c>
      <c r="B21" s="91" t="s">
        <v>26330</v>
      </c>
      <c r="C21" s="17" t="s">
        <v>26331</v>
      </c>
      <c r="D21" s="4" t="s">
        <v>26332</v>
      </c>
      <c r="E21" s="4" t="s">
        <v>26333</v>
      </c>
    </row>
    <row r="22" spans="1:11" ht="15" customHeight="1">
      <c r="A22" s="93" t="s">
        <v>518</v>
      </c>
      <c r="B22" s="93" t="s">
        <v>26334</v>
      </c>
      <c r="C22" s="17" t="s">
        <v>26335</v>
      </c>
    </row>
    <row r="23" spans="1:11" ht="15" customHeight="1">
      <c r="A23" s="91" t="s">
        <v>26336</v>
      </c>
      <c r="B23" s="5" t="s">
        <v>26337</v>
      </c>
    </row>
    <row r="24" spans="1:11" ht="15" customHeight="1">
      <c r="A24" s="91" t="s">
        <v>26338</v>
      </c>
      <c r="B24" s="5" t="s">
        <v>26339</v>
      </c>
      <c r="C24" s="4" t="s">
        <v>26340</v>
      </c>
      <c r="D24" s="4" t="s">
        <v>26341</v>
      </c>
      <c r="E24" s="4" t="s">
        <v>26342</v>
      </c>
      <c r="F24" s="4" t="s">
        <v>26343</v>
      </c>
      <c r="G24" s="4" t="s">
        <v>26344</v>
      </c>
    </row>
    <row r="25" spans="1:11" ht="15" customHeight="1">
      <c r="A25" s="91" t="s">
        <v>629</v>
      </c>
      <c r="B25" s="5" t="s">
        <v>26345</v>
      </c>
      <c r="C25" s="17" t="s">
        <v>26346</v>
      </c>
      <c r="D25" s="4" t="s">
        <v>26347</v>
      </c>
    </row>
    <row r="26" spans="1:11" ht="15" customHeight="1">
      <c r="A26" s="92" t="s">
        <v>26348</v>
      </c>
      <c r="B26" s="17" t="s">
        <v>26349</v>
      </c>
      <c r="C26" s="17" t="s">
        <v>26350</v>
      </c>
      <c r="D26" s="4" t="s">
        <v>26351</v>
      </c>
      <c r="E26" s="4" t="s">
        <v>26352</v>
      </c>
      <c r="F26" s="4" t="s">
        <v>26353</v>
      </c>
      <c r="G26" s="4" t="s">
        <v>26354</v>
      </c>
      <c r="H26" s="4" t="s">
        <v>26355</v>
      </c>
      <c r="I26" s="4" t="s">
        <v>26356</v>
      </c>
    </row>
    <row r="27" spans="1:11" ht="15" customHeight="1">
      <c r="A27" s="50" t="s">
        <v>759</v>
      </c>
      <c r="B27" s="21" t="s">
        <v>26357</v>
      </c>
    </row>
    <row r="28" spans="1:11" ht="15" customHeight="1">
      <c r="A28" s="91" t="s">
        <v>773</v>
      </c>
      <c r="B28" s="91" t="s">
        <v>26358</v>
      </c>
      <c r="C28" s="17" t="s">
        <v>26359</v>
      </c>
      <c r="D28" s="4" t="s">
        <v>26360</v>
      </c>
    </row>
    <row r="29" spans="1:11" ht="15" customHeight="1">
      <c r="A29" s="92" t="s">
        <v>26361</v>
      </c>
      <c r="B29" s="17" t="s">
        <v>26362</v>
      </c>
      <c r="C29" s="17" t="s">
        <v>26363</v>
      </c>
      <c r="D29" s="4" t="s">
        <v>26364</v>
      </c>
      <c r="E29" s="4" t="s">
        <v>26365</v>
      </c>
    </row>
    <row r="30" spans="1:11" ht="15" customHeight="1">
      <c r="A30" s="92" t="s">
        <v>26366</v>
      </c>
      <c r="B30" s="17" t="s">
        <v>26367</v>
      </c>
      <c r="C30" s="17" t="s">
        <v>26368</v>
      </c>
      <c r="D30" s="4" t="s">
        <v>26369</v>
      </c>
      <c r="E30" s="4" t="s">
        <v>26356</v>
      </c>
    </row>
    <row r="31" spans="1:11" ht="15" customHeight="1">
      <c r="A31" s="92" t="s">
        <v>25341</v>
      </c>
      <c r="B31" s="17" t="s">
        <v>26370</v>
      </c>
      <c r="C31" s="17" t="s">
        <v>26371</v>
      </c>
      <c r="D31" s="4" t="s">
        <v>26269</v>
      </c>
      <c r="E31" s="4" t="s">
        <v>26372</v>
      </c>
      <c r="F31" s="4" t="s">
        <v>26373</v>
      </c>
      <c r="G31" s="4" t="s">
        <v>26374</v>
      </c>
      <c r="H31" s="4" t="s">
        <v>26375</v>
      </c>
      <c r="I31" s="4" t="s">
        <v>26376</v>
      </c>
      <c r="J31" s="4" t="s">
        <v>26377</v>
      </c>
      <c r="K31" s="4" t="s">
        <v>26378</v>
      </c>
    </row>
    <row r="32" spans="1:11" ht="15" customHeight="1">
      <c r="A32" s="50" t="s">
        <v>26379</v>
      </c>
      <c r="B32" s="21" t="s">
        <v>26380</v>
      </c>
      <c r="C32" s="17" t="s">
        <v>26381</v>
      </c>
    </row>
    <row r="33" spans="1:7" ht="15" customHeight="1">
      <c r="A33" s="93" t="s">
        <v>920</v>
      </c>
      <c r="B33" s="91" t="s">
        <v>26382</v>
      </c>
      <c r="C33" s="17" t="s">
        <v>26383</v>
      </c>
      <c r="D33" s="4" t="s">
        <v>26384</v>
      </c>
      <c r="E33" s="4" t="s">
        <v>26385</v>
      </c>
      <c r="F33" s="4" t="s">
        <v>26386</v>
      </c>
    </row>
    <row r="34" spans="1:7" ht="15" customHeight="1">
      <c r="A34" s="91" t="s">
        <v>26387</v>
      </c>
      <c r="B34" s="5" t="s">
        <v>26388</v>
      </c>
      <c r="C34" s="17"/>
    </row>
    <row r="35" spans="1:7" ht="15" customHeight="1">
      <c r="A35" s="92" t="s">
        <v>26389</v>
      </c>
      <c r="B35" s="17" t="s">
        <v>26390</v>
      </c>
      <c r="C35" s="17" t="s">
        <v>26391</v>
      </c>
      <c r="D35" s="4" t="s">
        <v>26392</v>
      </c>
      <c r="E35" s="4" t="s">
        <v>26393</v>
      </c>
      <c r="G35" s="4" t="s">
        <v>26394</v>
      </c>
    </row>
  </sheetData>
  <autoFilter ref="A1:K1" xr:uid="{00000000-0009-0000-0000-000000000000}"/>
  <pageMargins left="0.511811024" right="0.511811024" top="0.78740157499999996" bottom="0.78740157499999996" header="0.31496062000000002" footer="0.31496062000000002"/>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
  <dimension ref="A1:B312"/>
  <sheetViews>
    <sheetView workbookViewId="0">
      <selection activeCell="B19" sqref="B19"/>
    </sheetView>
  </sheetViews>
  <sheetFormatPr defaultRowHeight="15"/>
  <cols>
    <col min="1" max="1" width="9.140625" style="4"/>
    <col min="2" max="2" width="27.140625" style="4" customWidth="1"/>
    <col min="3" max="16384" width="9.140625" style="4"/>
  </cols>
  <sheetData>
    <row r="1" spans="1:2">
      <c r="A1" s="4">
        <v>1</v>
      </c>
      <c r="B1" s="4" t="s">
        <v>25258</v>
      </c>
    </row>
    <row r="2" spans="1:2">
      <c r="A2" s="4">
        <v>2</v>
      </c>
      <c r="B2" s="4" t="s">
        <v>25533</v>
      </c>
    </row>
    <row r="3" spans="1:2">
      <c r="A3" s="4">
        <v>3</v>
      </c>
      <c r="B3" s="4" t="s">
        <v>25534</v>
      </c>
    </row>
    <row r="4" spans="1:2">
      <c r="A4" s="4">
        <v>4</v>
      </c>
      <c r="B4" s="4" t="s">
        <v>25535</v>
      </c>
    </row>
    <row r="5" spans="1:2">
      <c r="A5" s="4">
        <v>5</v>
      </c>
      <c r="B5" s="4" t="s">
        <v>25259</v>
      </c>
    </row>
    <row r="6" spans="1:2">
      <c r="A6" s="4">
        <v>6</v>
      </c>
      <c r="B6" s="4" t="s">
        <v>25532</v>
      </c>
    </row>
    <row r="7" spans="1:2">
      <c r="A7" s="4">
        <v>7</v>
      </c>
      <c r="B7" s="4" t="s">
        <v>25321</v>
      </c>
    </row>
    <row r="8" spans="1:2">
      <c r="A8" s="4">
        <v>8</v>
      </c>
      <c r="B8" s="4" t="s">
        <v>25538</v>
      </c>
    </row>
    <row r="9" spans="1:2">
      <c r="A9" s="4">
        <v>9</v>
      </c>
      <c r="B9" s="4" t="s">
        <v>25539</v>
      </c>
    </row>
    <row r="10" spans="1:2">
      <c r="A10" s="4">
        <v>10</v>
      </c>
      <c r="B10" s="4" t="s">
        <v>25540</v>
      </c>
    </row>
    <row r="11" spans="1:2">
      <c r="A11" s="4">
        <v>11</v>
      </c>
      <c r="B11" s="4" t="s">
        <v>25541</v>
      </c>
    </row>
    <row r="12" spans="1:2">
      <c r="A12" s="4">
        <v>12</v>
      </c>
      <c r="B12" s="4" t="s">
        <v>25544</v>
      </c>
    </row>
    <row r="13" spans="1:2">
      <c r="A13" s="4">
        <v>13</v>
      </c>
      <c r="B13" s="4" t="s">
        <v>25545</v>
      </c>
    </row>
    <row r="14" spans="1:2">
      <c r="A14" s="4">
        <v>14</v>
      </c>
      <c r="B14" s="4" t="s">
        <v>25549</v>
      </c>
    </row>
    <row r="15" spans="1:2">
      <c r="A15" s="4">
        <v>15</v>
      </c>
      <c r="B15" s="4" t="s">
        <v>25552</v>
      </c>
    </row>
    <row r="16" spans="1:2">
      <c r="A16" s="4">
        <v>16</v>
      </c>
      <c r="B16" s="4" t="s">
        <v>25554</v>
      </c>
    </row>
    <row r="17" spans="1:2">
      <c r="A17" s="4">
        <v>17</v>
      </c>
      <c r="B17" s="4" t="s">
        <v>25326</v>
      </c>
    </row>
    <row r="18" spans="1:2">
      <c r="A18" s="4">
        <v>18</v>
      </c>
      <c r="B18" s="4" t="s">
        <v>25558</v>
      </c>
    </row>
    <row r="19" spans="1:2">
      <c r="A19" s="4">
        <v>19</v>
      </c>
      <c r="B19" s="4" t="s">
        <v>25559</v>
      </c>
    </row>
    <row r="20" spans="1:2">
      <c r="A20" s="4">
        <v>20</v>
      </c>
      <c r="B20" s="4" t="s">
        <v>25542</v>
      </c>
    </row>
    <row r="21" spans="1:2">
      <c r="A21" s="4">
        <v>21</v>
      </c>
      <c r="B21" s="4" t="s">
        <v>25560</v>
      </c>
    </row>
    <row r="22" spans="1:2">
      <c r="A22" s="4">
        <v>22</v>
      </c>
      <c r="B22" s="4" t="s">
        <v>25562</v>
      </c>
    </row>
    <row r="23" spans="1:2">
      <c r="A23" s="4">
        <v>23</v>
      </c>
      <c r="B23" s="4" t="s">
        <v>25260</v>
      </c>
    </row>
    <row r="24" spans="1:2">
      <c r="A24" s="4">
        <v>24</v>
      </c>
      <c r="B24" s="4" t="s">
        <v>25520</v>
      </c>
    </row>
    <row r="25" spans="1:2">
      <c r="A25" s="4">
        <v>25</v>
      </c>
      <c r="B25" s="4" t="s">
        <v>25521</v>
      </c>
    </row>
    <row r="26" spans="1:2">
      <c r="A26" s="4">
        <v>26</v>
      </c>
      <c r="B26" s="4" t="s">
        <v>25563</v>
      </c>
    </row>
    <row r="27" spans="1:2">
      <c r="A27" s="4">
        <v>27</v>
      </c>
      <c r="B27" s="4" t="s">
        <v>25261</v>
      </c>
    </row>
    <row r="28" spans="1:2">
      <c r="A28" s="4">
        <v>28</v>
      </c>
      <c r="B28" s="4" t="s">
        <v>25565</v>
      </c>
    </row>
    <row r="29" spans="1:2">
      <c r="A29" s="4">
        <v>29</v>
      </c>
      <c r="B29" s="4" t="s">
        <v>25262</v>
      </c>
    </row>
    <row r="30" spans="1:2">
      <c r="A30" s="4">
        <v>30</v>
      </c>
      <c r="B30" s="4" t="s">
        <v>25566</v>
      </c>
    </row>
    <row r="31" spans="1:2">
      <c r="A31" s="4">
        <v>31</v>
      </c>
      <c r="B31" s="4" t="s">
        <v>25263</v>
      </c>
    </row>
    <row r="32" spans="1:2">
      <c r="A32" s="4">
        <v>32</v>
      </c>
      <c r="B32" s="4" t="s">
        <v>25568</v>
      </c>
    </row>
    <row r="33" spans="1:2">
      <c r="A33" s="4">
        <v>33</v>
      </c>
      <c r="B33" s="4" t="s">
        <v>25264</v>
      </c>
    </row>
    <row r="34" spans="1:2">
      <c r="A34" s="4">
        <v>34</v>
      </c>
      <c r="B34" s="4" t="s">
        <v>25564</v>
      </c>
    </row>
    <row r="35" spans="1:2">
      <c r="A35" s="4">
        <v>35</v>
      </c>
      <c r="B35" s="4" t="s">
        <v>25572</v>
      </c>
    </row>
    <row r="36" spans="1:2">
      <c r="A36" s="4">
        <v>36</v>
      </c>
      <c r="B36" s="4" t="s">
        <v>25573</v>
      </c>
    </row>
    <row r="37" spans="1:2">
      <c r="A37" s="4">
        <v>37</v>
      </c>
      <c r="B37" s="4" t="s">
        <v>25575</v>
      </c>
    </row>
    <row r="38" spans="1:2">
      <c r="A38" s="4">
        <v>38</v>
      </c>
      <c r="B38" s="4" t="s">
        <v>25522</v>
      </c>
    </row>
    <row r="39" spans="1:2">
      <c r="A39" s="4">
        <v>39</v>
      </c>
      <c r="B39" s="4" t="s">
        <v>25576</v>
      </c>
    </row>
    <row r="40" spans="1:2">
      <c r="A40" s="4">
        <v>40</v>
      </c>
      <c r="B40" s="4" t="s">
        <v>25265</v>
      </c>
    </row>
    <row r="41" spans="1:2">
      <c r="A41" s="4">
        <v>41</v>
      </c>
      <c r="B41" s="4" t="s">
        <v>25266</v>
      </c>
    </row>
    <row r="42" spans="1:2">
      <c r="A42" s="4">
        <v>42</v>
      </c>
      <c r="B42" s="4" t="s">
        <v>25581</v>
      </c>
    </row>
    <row r="43" spans="1:2">
      <c r="A43" s="4">
        <v>43</v>
      </c>
      <c r="B43" s="4" t="s">
        <v>25267</v>
      </c>
    </row>
    <row r="44" spans="1:2">
      <c r="A44" s="4">
        <v>44</v>
      </c>
      <c r="B44" s="4" t="s">
        <v>25584</v>
      </c>
    </row>
    <row r="45" spans="1:2">
      <c r="A45" s="4">
        <v>45</v>
      </c>
      <c r="B45" s="4" t="s">
        <v>25585</v>
      </c>
    </row>
    <row r="46" spans="1:2">
      <c r="A46" s="4">
        <v>46</v>
      </c>
      <c r="B46" s="4" t="s">
        <v>25553</v>
      </c>
    </row>
    <row r="47" spans="1:2">
      <c r="A47" s="4">
        <v>47</v>
      </c>
      <c r="B47" s="4" t="s">
        <v>25587</v>
      </c>
    </row>
    <row r="48" spans="1:2">
      <c r="A48" s="4">
        <v>48</v>
      </c>
      <c r="B48" s="4" t="s">
        <v>25589</v>
      </c>
    </row>
    <row r="49" spans="1:2">
      <c r="A49" s="4">
        <v>49</v>
      </c>
      <c r="B49" s="4" t="s">
        <v>25590</v>
      </c>
    </row>
    <row r="50" spans="1:2">
      <c r="A50" s="4">
        <v>50</v>
      </c>
      <c r="B50" s="4" t="s">
        <v>25593</v>
      </c>
    </row>
    <row r="51" spans="1:2">
      <c r="A51" s="4">
        <v>51</v>
      </c>
      <c r="B51" s="4" t="s">
        <v>25595</v>
      </c>
    </row>
    <row r="52" spans="1:2">
      <c r="A52" s="4">
        <v>52</v>
      </c>
      <c r="B52" s="4" t="s">
        <v>25322</v>
      </c>
    </row>
    <row r="53" spans="1:2">
      <c r="A53" s="4">
        <v>53</v>
      </c>
      <c r="B53" s="4" t="s">
        <v>25598</v>
      </c>
    </row>
    <row r="54" spans="1:2">
      <c r="A54" s="4">
        <v>54</v>
      </c>
      <c r="B54" s="4" t="s">
        <v>25268</v>
      </c>
    </row>
    <row r="55" spans="1:2">
      <c r="A55" s="4">
        <v>55</v>
      </c>
      <c r="B55" s="4" t="s">
        <v>25602</v>
      </c>
    </row>
    <row r="56" spans="1:2">
      <c r="A56" s="4">
        <v>56</v>
      </c>
      <c r="B56" s="4" t="s">
        <v>25604</v>
      </c>
    </row>
    <row r="57" spans="1:2">
      <c r="A57" s="4">
        <v>57</v>
      </c>
      <c r="B57" s="4" t="s">
        <v>25269</v>
      </c>
    </row>
    <row r="58" spans="1:2">
      <c r="A58" s="4">
        <v>58</v>
      </c>
      <c r="B58" s="4" t="s">
        <v>25270</v>
      </c>
    </row>
    <row r="59" spans="1:2">
      <c r="A59" s="4">
        <v>59</v>
      </c>
      <c r="B59" s="4" t="s">
        <v>25271</v>
      </c>
    </row>
    <row r="60" spans="1:2">
      <c r="A60" s="4">
        <v>60</v>
      </c>
      <c r="B60" s="4" t="s">
        <v>25256</v>
      </c>
    </row>
    <row r="61" spans="1:2">
      <c r="A61" s="4">
        <v>61</v>
      </c>
      <c r="B61" s="4" t="s">
        <v>25272</v>
      </c>
    </row>
    <row r="62" spans="1:2">
      <c r="A62" s="4">
        <v>62</v>
      </c>
      <c r="B62" s="4" t="s">
        <v>25273</v>
      </c>
    </row>
    <row r="63" spans="1:2">
      <c r="A63" s="4">
        <v>63</v>
      </c>
      <c r="B63" s="4" t="s">
        <v>25274</v>
      </c>
    </row>
    <row r="64" spans="1:2">
      <c r="A64" s="4">
        <v>64</v>
      </c>
      <c r="B64" s="4" t="s">
        <v>25275</v>
      </c>
    </row>
    <row r="65" spans="1:2">
      <c r="A65" s="4">
        <v>65</v>
      </c>
      <c r="B65" s="4" t="s">
        <v>25276</v>
      </c>
    </row>
    <row r="66" spans="1:2">
      <c r="A66" s="4">
        <v>66</v>
      </c>
      <c r="B66" s="4" t="s">
        <v>25605</v>
      </c>
    </row>
    <row r="67" spans="1:2">
      <c r="A67" s="4">
        <v>67</v>
      </c>
      <c r="B67" s="4" t="s">
        <v>25277</v>
      </c>
    </row>
    <row r="68" spans="1:2">
      <c r="A68" s="4">
        <v>68</v>
      </c>
      <c r="B68" s="4" t="s">
        <v>25606</v>
      </c>
    </row>
    <row r="69" spans="1:2">
      <c r="A69" s="4">
        <v>69</v>
      </c>
      <c r="B69" s="4" t="s">
        <v>25607</v>
      </c>
    </row>
    <row r="70" spans="1:2">
      <c r="A70" s="4">
        <v>70</v>
      </c>
      <c r="B70" s="4" t="s">
        <v>25323</v>
      </c>
    </row>
    <row r="71" spans="1:2">
      <c r="A71" s="4">
        <v>71</v>
      </c>
      <c r="B71" s="4" t="s">
        <v>25601</v>
      </c>
    </row>
    <row r="72" spans="1:2">
      <c r="A72" s="4">
        <v>72</v>
      </c>
      <c r="B72" s="4" t="s">
        <v>25609</v>
      </c>
    </row>
    <row r="73" spans="1:2">
      <c r="A73" s="4">
        <v>73</v>
      </c>
      <c r="B73" s="4" t="s">
        <v>25610</v>
      </c>
    </row>
    <row r="74" spans="1:2">
      <c r="A74" s="4">
        <v>74</v>
      </c>
      <c r="B74" s="4" t="s">
        <v>25278</v>
      </c>
    </row>
    <row r="75" spans="1:2">
      <c r="A75" s="4">
        <v>75</v>
      </c>
      <c r="B75" s="4" t="s">
        <v>25611</v>
      </c>
    </row>
    <row r="76" spans="1:2">
      <c r="A76" s="4">
        <v>76</v>
      </c>
      <c r="B76" s="4" t="s">
        <v>25279</v>
      </c>
    </row>
    <row r="77" spans="1:2">
      <c r="A77" s="4">
        <v>77</v>
      </c>
      <c r="B77" s="4" t="s">
        <v>25280</v>
      </c>
    </row>
    <row r="78" spans="1:2">
      <c r="A78" s="4">
        <v>78</v>
      </c>
      <c r="B78" s="4" t="s">
        <v>25615</v>
      </c>
    </row>
    <row r="79" spans="1:2">
      <c r="A79" s="4">
        <v>79</v>
      </c>
      <c r="B79" s="4" t="s">
        <v>25574</v>
      </c>
    </row>
    <row r="80" spans="1:2">
      <c r="A80" s="4">
        <v>80</v>
      </c>
      <c r="B80" s="4" t="s">
        <v>25616</v>
      </c>
    </row>
    <row r="81" spans="1:2">
      <c r="A81" s="4">
        <v>81</v>
      </c>
      <c r="B81" s="4" t="s">
        <v>25567</v>
      </c>
    </row>
    <row r="82" spans="1:2">
      <c r="A82" s="4">
        <v>82</v>
      </c>
      <c r="B82" s="4" t="s">
        <v>25617</v>
      </c>
    </row>
    <row r="83" spans="1:2">
      <c r="A83" s="4">
        <v>83</v>
      </c>
      <c r="B83" s="4" t="s">
        <v>25618</v>
      </c>
    </row>
    <row r="84" spans="1:2">
      <c r="A84" s="4">
        <v>84</v>
      </c>
      <c r="B84" s="4" t="s">
        <v>25619</v>
      </c>
    </row>
    <row r="85" spans="1:2">
      <c r="A85" s="4">
        <v>85</v>
      </c>
      <c r="B85" s="4" t="s">
        <v>25620</v>
      </c>
    </row>
    <row r="86" spans="1:2">
      <c r="A86" s="4">
        <v>86</v>
      </c>
      <c r="B86" s="4" t="s">
        <v>25621</v>
      </c>
    </row>
    <row r="87" spans="1:2">
      <c r="A87" s="4">
        <v>87</v>
      </c>
      <c r="B87" s="4" t="s">
        <v>25612</v>
      </c>
    </row>
    <row r="88" spans="1:2">
      <c r="A88" s="4">
        <v>88</v>
      </c>
      <c r="B88" s="4" t="s">
        <v>25624</v>
      </c>
    </row>
    <row r="89" spans="1:2">
      <c r="A89" s="4">
        <v>89</v>
      </c>
      <c r="B89" s="4" t="s">
        <v>25626</v>
      </c>
    </row>
    <row r="90" spans="1:2">
      <c r="A90" s="4">
        <v>90</v>
      </c>
      <c r="B90" s="4" t="s">
        <v>25628</v>
      </c>
    </row>
    <row r="91" spans="1:2">
      <c r="A91" s="4">
        <v>91</v>
      </c>
      <c r="B91" s="4" t="s">
        <v>25281</v>
      </c>
    </row>
    <row r="92" spans="1:2">
      <c r="A92" s="4">
        <v>92</v>
      </c>
      <c r="B92" s="4" t="s">
        <v>25630</v>
      </c>
    </row>
    <row r="93" spans="1:2">
      <c r="A93" s="4">
        <v>93</v>
      </c>
      <c r="B93" s="4" t="s">
        <v>25603</v>
      </c>
    </row>
    <row r="94" spans="1:2">
      <c r="A94" s="4">
        <v>94</v>
      </c>
      <c r="B94" s="4" t="s">
        <v>25631</v>
      </c>
    </row>
    <row r="95" spans="1:2">
      <c r="A95" s="4">
        <v>95</v>
      </c>
      <c r="B95" s="4" t="s">
        <v>25633</v>
      </c>
    </row>
    <row r="96" spans="1:2">
      <c r="A96" s="4">
        <v>96</v>
      </c>
      <c r="B96" s="4" t="s">
        <v>25634</v>
      </c>
    </row>
    <row r="97" spans="1:2">
      <c r="A97" s="4">
        <v>97</v>
      </c>
      <c r="B97" s="4" t="s">
        <v>25635</v>
      </c>
    </row>
    <row r="98" spans="1:2">
      <c r="A98" s="4">
        <v>98</v>
      </c>
      <c r="B98" s="4" t="s">
        <v>25637</v>
      </c>
    </row>
    <row r="99" spans="1:2">
      <c r="A99" s="4">
        <v>99</v>
      </c>
      <c r="B99" s="4" t="s">
        <v>25600</v>
      </c>
    </row>
    <row r="100" spans="1:2">
      <c r="A100" s="4">
        <v>100</v>
      </c>
      <c r="B100" s="4" t="s">
        <v>25632</v>
      </c>
    </row>
    <row r="101" spans="1:2">
      <c r="A101" s="4">
        <v>101</v>
      </c>
      <c r="B101" s="4" t="s">
        <v>25324</v>
      </c>
    </row>
    <row r="102" spans="1:2">
      <c r="A102" s="4">
        <v>102</v>
      </c>
      <c r="B102" s="4" t="s">
        <v>25580</v>
      </c>
    </row>
    <row r="103" spans="1:2">
      <c r="A103" s="4">
        <v>103</v>
      </c>
      <c r="B103" s="4" t="s">
        <v>25639</v>
      </c>
    </row>
    <row r="104" spans="1:2">
      <c r="A104" s="4">
        <v>104</v>
      </c>
      <c r="B104" s="4" t="s">
        <v>25640</v>
      </c>
    </row>
    <row r="105" spans="1:2">
      <c r="A105" s="4">
        <v>105</v>
      </c>
      <c r="B105" s="4" t="s">
        <v>25642</v>
      </c>
    </row>
    <row r="106" spans="1:2">
      <c r="A106" s="4">
        <v>106</v>
      </c>
      <c r="B106" s="4" t="s">
        <v>25625</v>
      </c>
    </row>
    <row r="107" spans="1:2">
      <c r="A107" s="4">
        <v>107</v>
      </c>
      <c r="B107" s="4" t="s">
        <v>25644</v>
      </c>
    </row>
    <row r="108" spans="1:2">
      <c r="A108" s="4">
        <v>108</v>
      </c>
      <c r="B108" s="4" t="s">
        <v>25523</v>
      </c>
    </row>
    <row r="109" spans="1:2">
      <c r="A109" s="4">
        <v>109</v>
      </c>
      <c r="B109" s="4" t="s">
        <v>25646</v>
      </c>
    </row>
    <row r="110" spans="1:2">
      <c r="A110" s="4">
        <v>110</v>
      </c>
      <c r="B110" s="4" t="s">
        <v>25599</v>
      </c>
    </row>
    <row r="111" spans="1:2">
      <c r="A111" s="4">
        <v>111</v>
      </c>
      <c r="B111" s="4" t="s">
        <v>25282</v>
      </c>
    </row>
    <row r="112" spans="1:2">
      <c r="A112" s="4">
        <v>112</v>
      </c>
      <c r="B112" s="4" t="s">
        <v>25649</v>
      </c>
    </row>
    <row r="113" spans="1:2">
      <c r="A113" s="4">
        <v>113</v>
      </c>
      <c r="B113" s="4" t="s">
        <v>25283</v>
      </c>
    </row>
    <row r="114" spans="1:2">
      <c r="A114" s="4">
        <v>114</v>
      </c>
      <c r="B114" s="4" t="s">
        <v>25650</v>
      </c>
    </row>
    <row r="115" spans="1:2">
      <c r="A115" s="4">
        <v>115</v>
      </c>
      <c r="B115" s="4" t="s">
        <v>25614</v>
      </c>
    </row>
    <row r="116" spans="1:2">
      <c r="A116" s="4">
        <v>116</v>
      </c>
      <c r="B116" s="4" t="s">
        <v>25284</v>
      </c>
    </row>
    <row r="117" spans="1:2">
      <c r="A117" s="4">
        <v>117</v>
      </c>
      <c r="B117" s="4" t="s">
        <v>25653</v>
      </c>
    </row>
    <row r="118" spans="1:2">
      <c r="A118" s="4">
        <v>118</v>
      </c>
      <c r="B118" s="4" t="s">
        <v>25285</v>
      </c>
    </row>
    <row r="119" spans="1:2">
      <c r="A119" s="4">
        <v>119</v>
      </c>
      <c r="B119" s="4" t="s">
        <v>25588</v>
      </c>
    </row>
    <row r="120" spans="1:2">
      <c r="A120" s="4">
        <v>120</v>
      </c>
      <c r="B120" s="4" t="s">
        <v>25555</v>
      </c>
    </row>
    <row r="121" spans="1:2">
      <c r="A121" s="4">
        <v>121</v>
      </c>
      <c r="B121" s="4" t="s">
        <v>25286</v>
      </c>
    </row>
    <row r="122" spans="1:2">
      <c r="A122" s="4">
        <v>122</v>
      </c>
      <c r="B122" s="4" t="s">
        <v>25287</v>
      </c>
    </row>
    <row r="123" spans="1:2">
      <c r="A123" s="4">
        <v>123</v>
      </c>
      <c r="B123" s="4" t="s">
        <v>25654</v>
      </c>
    </row>
    <row r="124" spans="1:2">
      <c r="A124" s="4">
        <v>124</v>
      </c>
      <c r="B124" s="4" t="s">
        <v>25288</v>
      </c>
    </row>
    <row r="125" spans="1:2">
      <c r="A125" s="4">
        <v>125</v>
      </c>
      <c r="B125" s="4" t="s">
        <v>25289</v>
      </c>
    </row>
    <row r="126" spans="1:2">
      <c r="A126" s="4">
        <v>126</v>
      </c>
      <c r="B126" s="4" t="s">
        <v>25571</v>
      </c>
    </row>
    <row r="127" spans="1:2">
      <c r="A127" s="4">
        <v>127</v>
      </c>
      <c r="B127" s="4" t="s">
        <v>25657</v>
      </c>
    </row>
    <row r="128" spans="1:2">
      <c r="A128" s="4">
        <v>128</v>
      </c>
      <c r="B128" s="4" t="s">
        <v>25659</v>
      </c>
    </row>
    <row r="129" spans="1:2">
      <c r="A129" s="4">
        <v>129</v>
      </c>
      <c r="B129" s="4" t="s">
        <v>25325</v>
      </c>
    </row>
    <row r="130" spans="1:2">
      <c r="A130" s="4">
        <v>130</v>
      </c>
      <c r="B130" s="4" t="s">
        <v>25524</v>
      </c>
    </row>
    <row r="131" spans="1:2">
      <c r="A131" s="4">
        <v>131</v>
      </c>
      <c r="B131" s="4" t="s">
        <v>25660</v>
      </c>
    </row>
    <row r="132" spans="1:2">
      <c r="A132" s="4">
        <v>132</v>
      </c>
      <c r="B132" s="4" t="s">
        <v>25662</v>
      </c>
    </row>
    <row r="133" spans="1:2">
      <c r="A133" s="4">
        <v>133</v>
      </c>
      <c r="B133" s="4" t="s">
        <v>25663</v>
      </c>
    </row>
    <row r="134" spans="1:2">
      <c r="A134" s="4">
        <v>134</v>
      </c>
      <c r="B134" s="4" t="s">
        <v>25290</v>
      </c>
    </row>
    <row r="135" spans="1:2">
      <c r="A135" s="4">
        <v>135</v>
      </c>
      <c r="B135" s="4" t="s">
        <v>25664</v>
      </c>
    </row>
    <row r="136" spans="1:2">
      <c r="A136" s="4">
        <v>136</v>
      </c>
      <c r="B136" s="4" t="s">
        <v>25665</v>
      </c>
    </row>
    <row r="137" spans="1:2">
      <c r="A137" s="4">
        <v>137</v>
      </c>
      <c r="B137" s="4" t="s">
        <v>25666</v>
      </c>
    </row>
    <row r="138" spans="1:2">
      <c r="A138" s="4">
        <v>138</v>
      </c>
      <c r="B138" s="4" t="s">
        <v>25667</v>
      </c>
    </row>
    <row r="139" spans="1:2">
      <c r="A139" s="4">
        <v>139</v>
      </c>
      <c r="B139" s="4" t="s">
        <v>25669</v>
      </c>
    </row>
    <row r="140" spans="1:2">
      <c r="A140" s="4">
        <v>140</v>
      </c>
      <c r="B140" s="4" t="s">
        <v>25670</v>
      </c>
    </row>
    <row r="141" spans="1:2">
      <c r="A141" s="4">
        <v>141</v>
      </c>
      <c r="B141" s="4" t="s">
        <v>25291</v>
      </c>
    </row>
    <row r="142" spans="1:2">
      <c r="A142" s="4">
        <v>142</v>
      </c>
      <c r="B142" s="4" t="s">
        <v>25292</v>
      </c>
    </row>
    <row r="143" spans="1:2">
      <c r="A143" s="4">
        <v>143</v>
      </c>
      <c r="B143" s="4" t="s">
        <v>25671</v>
      </c>
    </row>
    <row r="144" spans="1:2">
      <c r="A144" s="4">
        <v>144</v>
      </c>
      <c r="B144" s="4" t="s">
        <v>25293</v>
      </c>
    </row>
    <row r="145" spans="1:2">
      <c r="A145" s="4">
        <v>145</v>
      </c>
      <c r="B145" s="4" t="s">
        <v>25672</v>
      </c>
    </row>
    <row r="146" spans="1:2">
      <c r="A146" s="4">
        <v>146</v>
      </c>
      <c r="B146" s="4" t="s">
        <v>25627</v>
      </c>
    </row>
    <row r="147" spans="1:2">
      <c r="A147" s="4">
        <v>147</v>
      </c>
      <c r="B147" s="4" t="s">
        <v>25673</v>
      </c>
    </row>
    <row r="148" spans="1:2">
      <c r="A148" s="4">
        <v>148</v>
      </c>
      <c r="B148" s="4" t="s">
        <v>25636</v>
      </c>
    </row>
    <row r="149" spans="1:2">
      <c r="A149" s="4">
        <v>149</v>
      </c>
      <c r="B149" s="4" t="s">
        <v>25320</v>
      </c>
    </row>
    <row r="150" spans="1:2">
      <c r="A150" s="4">
        <v>150</v>
      </c>
      <c r="B150" s="4" t="s">
        <v>25561</v>
      </c>
    </row>
    <row r="151" spans="1:2">
      <c r="A151" s="4">
        <v>151</v>
      </c>
      <c r="B151" s="4" t="s">
        <v>25675</v>
      </c>
    </row>
    <row r="152" spans="1:2">
      <c r="A152" s="4">
        <v>152</v>
      </c>
      <c r="B152" s="4" t="s">
        <v>25676</v>
      </c>
    </row>
    <row r="153" spans="1:2">
      <c r="A153" s="4">
        <v>153</v>
      </c>
      <c r="B153" s="4" t="s">
        <v>25525</v>
      </c>
    </row>
    <row r="154" spans="1:2">
      <c r="A154" s="4">
        <v>154</v>
      </c>
      <c r="B154" s="4" t="s">
        <v>25570</v>
      </c>
    </row>
    <row r="155" spans="1:2">
      <c r="A155" s="4">
        <v>155</v>
      </c>
      <c r="B155" s="4" t="s">
        <v>25648</v>
      </c>
    </row>
    <row r="156" spans="1:2">
      <c r="A156" s="4">
        <v>156</v>
      </c>
      <c r="B156" s="4" t="s">
        <v>25677</v>
      </c>
    </row>
    <row r="157" spans="1:2">
      <c r="A157" s="4">
        <v>157</v>
      </c>
      <c r="B157" s="4" t="s">
        <v>25557</v>
      </c>
    </row>
    <row r="158" spans="1:2">
      <c r="A158" s="4">
        <v>158</v>
      </c>
      <c r="B158" s="4" t="s">
        <v>25761</v>
      </c>
    </row>
    <row r="159" spans="1:2">
      <c r="A159" s="4">
        <v>159</v>
      </c>
      <c r="B159" s="4" t="s">
        <v>25591</v>
      </c>
    </row>
    <row r="160" spans="1:2">
      <c r="A160" s="4">
        <v>160</v>
      </c>
      <c r="B160" s="4" t="s">
        <v>25592</v>
      </c>
    </row>
    <row r="161" spans="1:2">
      <c r="A161" s="4">
        <v>161</v>
      </c>
      <c r="B161" s="4" t="s">
        <v>25678</v>
      </c>
    </row>
    <row r="162" spans="1:2">
      <c r="A162" s="4">
        <v>162</v>
      </c>
      <c r="B162" s="4" t="s">
        <v>25546</v>
      </c>
    </row>
    <row r="163" spans="1:2">
      <c r="A163" s="4">
        <v>163</v>
      </c>
      <c r="B163" s="4" t="s">
        <v>25257</v>
      </c>
    </row>
    <row r="164" spans="1:2">
      <c r="A164" s="4">
        <v>164</v>
      </c>
      <c r="B164" s="4" t="s">
        <v>25679</v>
      </c>
    </row>
    <row r="165" spans="1:2">
      <c r="A165" s="4">
        <v>165</v>
      </c>
      <c r="B165" s="4" t="s">
        <v>25681</v>
      </c>
    </row>
    <row r="166" spans="1:2">
      <c r="A166" s="4">
        <v>166</v>
      </c>
      <c r="B166" s="4" t="s">
        <v>25294</v>
      </c>
    </row>
    <row r="167" spans="1:2">
      <c r="A167" s="4">
        <v>167</v>
      </c>
      <c r="B167" s="4" t="s">
        <v>987</v>
      </c>
    </row>
    <row r="168" spans="1:2">
      <c r="A168" s="4">
        <v>168</v>
      </c>
      <c r="B168" s="4" t="s">
        <v>25295</v>
      </c>
    </row>
    <row r="169" spans="1:2">
      <c r="A169" s="4">
        <v>169</v>
      </c>
      <c r="B169" s="4" t="s">
        <v>25296</v>
      </c>
    </row>
    <row r="170" spans="1:2">
      <c r="A170" s="4">
        <v>170</v>
      </c>
      <c r="B170" s="4" t="s">
        <v>25317</v>
      </c>
    </row>
    <row r="171" spans="1:2">
      <c r="A171" s="4">
        <v>171</v>
      </c>
      <c r="B171" s="4" t="s">
        <v>25683</v>
      </c>
    </row>
    <row r="172" spans="1:2">
      <c r="A172" s="4">
        <v>172</v>
      </c>
      <c r="B172" s="4" t="s">
        <v>25684</v>
      </c>
    </row>
    <row r="173" spans="1:2">
      <c r="A173" s="4">
        <v>173</v>
      </c>
      <c r="B173" s="4" t="s">
        <v>25685</v>
      </c>
    </row>
    <row r="174" spans="1:2">
      <c r="A174" s="4">
        <v>174</v>
      </c>
      <c r="B174" s="4" t="s">
        <v>25531</v>
      </c>
    </row>
    <row r="175" spans="1:2">
      <c r="A175" s="4">
        <v>175</v>
      </c>
      <c r="B175" s="4" t="s">
        <v>25586</v>
      </c>
    </row>
    <row r="176" spans="1:2">
      <c r="A176" s="4">
        <v>176</v>
      </c>
      <c r="B176" s="4" t="s">
        <v>25686</v>
      </c>
    </row>
    <row r="177" spans="1:2">
      <c r="A177" s="4">
        <v>177</v>
      </c>
      <c r="B177" s="4" t="s">
        <v>25687</v>
      </c>
    </row>
    <row r="178" spans="1:2">
      <c r="A178" s="4">
        <v>178</v>
      </c>
      <c r="B178" s="4" t="s">
        <v>25596</v>
      </c>
    </row>
    <row r="179" spans="1:2">
      <c r="A179" s="4">
        <v>179</v>
      </c>
      <c r="B179" s="4" t="s">
        <v>25247</v>
      </c>
    </row>
    <row r="180" spans="1:2">
      <c r="A180" s="4">
        <v>180</v>
      </c>
      <c r="B180" s="4" t="s">
        <v>25688</v>
      </c>
    </row>
    <row r="181" spans="1:2">
      <c r="A181" s="4">
        <v>181</v>
      </c>
      <c r="B181" s="4" t="s">
        <v>25689</v>
      </c>
    </row>
    <row r="182" spans="1:2">
      <c r="A182" s="4">
        <v>182</v>
      </c>
      <c r="B182" s="4" t="s">
        <v>25690</v>
      </c>
    </row>
    <row r="183" spans="1:2">
      <c r="A183" s="4">
        <v>183</v>
      </c>
      <c r="B183" s="4" t="s">
        <v>25691</v>
      </c>
    </row>
    <row r="184" spans="1:2">
      <c r="A184" s="4">
        <v>184</v>
      </c>
      <c r="B184" s="4" t="s">
        <v>25297</v>
      </c>
    </row>
    <row r="185" spans="1:2">
      <c r="A185" s="4">
        <v>185</v>
      </c>
      <c r="B185" s="4" t="s">
        <v>25692</v>
      </c>
    </row>
    <row r="186" spans="1:2">
      <c r="A186" s="4">
        <v>186</v>
      </c>
      <c r="B186" s="4" t="s">
        <v>25597</v>
      </c>
    </row>
    <row r="187" spans="1:2">
      <c r="A187" s="4">
        <v>187</v>
      </c>
      <c r="B187" s="4" t="s">
        <v>25680</v>
      </c>
    </row>
    <row r="188" spans="1:2">
      <c r="A188" s="4">
        <v>188</v>
      </c>
      <c r="B188" s="4" t="s">
        <v>25298</v>
      </c>
    </row>
    <row r="189" spans="1:2">
      <c r="A189" s="4">
        <v>189</v>
      </c>
      <c r="B189" s="4" t="s">
        <v>25613</v>
      </c>
    </row>
    <row r="190" spans="1:2">
      <c r="A190" s="4">
        <v>190</v>
      </c>
      <c r="B190" s="4" t="s">
        <v>25693</v>
      </c>
    </row>
    <row r="191" spans="1:2">
      <c r="A191" s="4">
        <v>191</v>
      </c>
      <c r="B191" s="4" t="s">
        <v>25623</v>
      </c>
    </row>
    <row r="192" spans="1:2">
      <c r="A192" s="4">
        <v>192</v>
      </c>
      <c r="B192" s="4" t="s">
        <v>25694</v>
      </c>
    </row>
    <row r="193" spans="1:2">
      <c r="A193" s="4">
        <v>193</v>
      </c>
      <c r="B193" s="4" t="s">
        <v>25695</v>
      </c>
    </row>
    <row r="194" spans="1:2">
      <c r="A194" s="4">
        <v>194</v>
      </c>
      <c r="B194" s="4" t="s">
        <v>25299</v>
      </c>
    </row>
    <row r="195" spans="1:2">
      <c r="A195" s="4">
        <v>195</v>
      </c>
      <c r="B195" s="4" t="s">
        <v>25645</v>
      </c>
    </row>
    <row r="196" spans="1:2">
      <c r="A196" s="4">
        <v>196</v>
      </c>
      <c r="B196" s="4" t="s">
        <v>25250</v>
      </c>
    </row>
    <row r="197" spans="1:2">
      <c r="A197" s="4">
        <v>197</v>
      </c>
      <c r="B197" s="4" t="s">
        <v>25697</v>
      </c>
    </row>
    <row r="198" spans="1:2">
      <c r="A198" s="4">
        <v>198</v>
      </c>
      <c r="B198" s="4" t="s">
        <v>25699</v>
      </c>
    </row>
    <row r="199" spans="1:2">
      <c r="A199" s="4">
        <v>199</v>
      </c>
      <c r="B199" s="4" t="s">
        <v>25674</v>
      </c>
    </row>
    <row r="200" spans="1:2">
      <c r="A200" s="4">
        <v>200</v>
      </c>
      <c r="B200" s="4" t="s">
        <v>25556</v>
      </c>
    </row>
    <row r="201" spans="1:2">
      <c r="A201" s="4">
        <v>201</v>
      </c>
      <c r="B201" s="4" t="s">
        <v>25701</v>
      </c>
    </row>
    <row r="202" spans="1:2">
      <c r="A202" s="4">
        <v>202</v>
      </c>
      <c r="B202" s="4" t="s">
        <v>25702</v>
      </c>
    </row>
    <row r="203" spans="1:2">
      <c r="A203" s="4">
        <v>203</v>
      </c>
      <c r="B203" s="4" t="s">
        <v>25703</v>
      </c>
    </row>
    <row r="204" spans="1:2">
      <c r="A204" s="4">
        <v>204</v>
      </c>
      <c r="B204" s="4" t="s">
        <v>25704</v>
      </c>
    </row>
    <row r="205" spans="1:2">
      <c r="A205" s="4">
        <v>205</v>
      </c>
      <c r="B205" s="4" t="s">
        <v>25705</v>
      </c>
    </row>
    <row r="206" spans="1:2">
      <c r="A206" s="4">
        <v>206</v>
      </c>
      <c r="B206" s="4" t="s">
        <v>25300</v>
      </c>
    </row>
    <row r="207" spans="1:2">
      <c r="A207" s="4">
        <v>207</v>
      </c>
      <c r="B207" s="4" t="s">
        <v>25526</v>
      </c>
    </row>
    <row r="208" spans="1:2">
      <c r="A208" s="4">
        <v>208</v>
      </c>
      <c r="B208" s="4" t="s">
        <v>25706</v>
      </c>
    </row>
    <row r="209" spans="1:2">
      <c r="A209" s="4">
        <v>209</v>
      </c>
      <c r="B209" s="4" t="s">
        <v>25707</v>
      </c>
    </row>
    <row r="210" spans="1:2">
      <c r="A210" s="4">
        <v>210</v>
      </c>
      <c r="B210" s="4" t="s">
        <v>25641</v>
      </c>
    </row>
    <row r="211" spans="1:2">
      <c r="A211" s="4">
        <v>211</v>
      </c>
      <c r="B211" s="4" t="s">
        <v>25301</v>
      </c>
    </row>
    <row r="212" spans="1:2">
      <c r="A212" s="4">
        <v>212</v>
      </c>
      <c r="B212" s="4" t="s">
        <v>25579</v>
      </c>
    </row>
    <row r="213" spans="1:2">
      <c r="A213" s="4">
        <v>213</v>
      </c>
      <c r="B213" s="4" t="s">
        <v>25536</v>
      </c>
    </row>
    <row r="214" spans="1:2">
      <c r="A214" s="4">
        <v>214</v>
      </c>
      <c r="B214" s="4" t="s">
        <v>25708</v>
      </c>
    </row>
    <row r="215" spans="1:2">
      <c r="A215" s="4">
        <v>215</v>
      </c>
      <c r="B215" s="4" t="s">
        <v>25709</v>
      </c>
    </row>
    <row r="216" spans="1:2">
      <c r="A216" s="4">
        <v>216</v>
      </c>
      <c r="B216" s="4" t="s">
        <v>25711</v>
      </c>
    </row>
    <row r="217" spans="1:2">
      <c r="A217" s="4">
        <v>217</v>
      </c>
      <c r="B217" s="4" t="s">
        <v>25302</v>
      </c>
    </row>
    <row r="218" spans="1:2">
      <c r="A218" s="4">
        <v>218</v>
      </c>
      <c r="B218" s="4" t="s">
        <v>25303</v>
      </c>
    </row>
    <row r="219" spans="1:2">
      <c r="A219" s="4">
        <v>219</v>
      </c>
      <c r="B219" s="4" t="s">
        <v>25543</v>
      </c>
    </row>
    <row r="220" spans="1:2">
      <c r="A220" s="4">
        <v>220</v>
      </c>
      <c r="B220" s="4" t="s">
        <v>25712</v>
      </c>
    </row>
    <row r="221" spans="1:2">
      <c r="A221" s="4">
        <v>221</v>
      </c>
      <c r="B221" s="4" t="s">
        <v>25713</v>
      </c>
    </row>
    <row r="222" spans="1:2">
      <c r="A222" s="4">
        <v>222</v>
      </c>
      <c r="B222" s="4" t="s">
        <v>25715</v>
      </c>
    </row>
    <row r="223" spans="1:2">
      <c r="A223" s="4">
        <v>223</v>
      </c>
      <c r="B223" s="4" t="s">
        <v>25594</v>
      </c>
    </row>
    <row r="224" spans="1:2">
      <c r="A224" s="4">
        <v>224</v>
      </c>
      <c r="B224" s="4" t="s">
        <v>25716</v>
      </c>
    </row>
    <row r="225" spans="1:2">
      <c r="A225" s="4">
        <v>225</v>
      </c>
      <c r="B225" s="4" t="s">
        <v>25714</v>
      </c>
    </row>
    <row r="226" spans="1:2">
      <c r="A226" s="4">
        <v>226</v>
      </c>
      <c r="B226" s="4" t="s">
        <v>25527</v>
      </c>
    </row>
    <row r="227" spans="1:2">
      <c r="A227" s="4">
        <v>227</v>
      </c>
      <c r="B227" s="4" t="s">
        <v>25304</v>
      </c>
    </row>
    <row r="228" spans="1:2">
      <c r="A228" s="4">
        <v>228</v>
      </c>
      <c r="B228" s="4" t="s">
        <v>25718</v>
      </c>
    </row>
    <row r="229" spans="1:2">
      <c r="A229" s="4">
        <v>229</v>
      </c>
      <c r="B229" s="4" t="s">
        <v>25719</v>
      </c>
    </row>
    <row r="230" spans="1:2">
      <c r="A230" s="4">
        <v>230</v>
      </c>
      <c r="B230" s="4" t="s">
        <v>25720</v>
      </c>
    </row>
    <row r="231" spans="1:2">
      <c r="A231" s="4">
        <v>231</v>
      </c>
      <c r="B231" s="4" t="s">
        <v>25721</v>
      </c>
    </row>
    <row r="232" spans="1:2">
      <c r="A232" s="4">
        <v>232</v>
      </c>
      <c r="B232" s="4" t="s">
        <v>25548</v>
      </c>
    </row>
    <row r="233" spans="1:2">
      <c r="A233" s="4">
        <v>233</v>
      </c>
      <c r="B233" s="4" t="s">
        <v>25722</v>
      </c>
    </row>
    <row r="234" spans="1:2">
      <c r="A234" s="4">
        <v>234</v>
      </c>
      <c r="B234" s="4" t="s">
        <v>25723</v>
      </c>
    </row>
    <row r="235" spans="1:2">
      <c r="A235" s="4">
        <v>235</v>
      </c>
      <c r="B235" s="4" t="s">
        <v>25724</v>
      </c>
    </row>
    <row r="236" spans="1:2">
      <c r="A236" s="4">
        <v>236</v>
      </c>
      <c r="B236" s="4" t="s">
        <v>25305</v>
      </c>
    </row>
    <row r="237" spans="1:2">
      <c r="A237" s="4">
        <v>237</v>
      </c>
      <c r="B237" s="4" t="s">
        <v>25725</v>
      </c>
    </row>
    <row r="238" spans="1:2">
      <c r="A238" s="4">
        <v>238</v>
      </c>
      <c r="B238" s="4" t="s">
        <v>25726</v>
      </c>
    </row>
    <row r="239" spans="1:2">
      <c r="A239" s="4">
        <v>239</v>
      </c>
      <c r="B239" s="4" t="s">
        <v>25727</v>
      </c>
    </row>
    <row r="240" spans="1:2">
      <c r="A240" s="4">
        <v>240</v>
      </c>
      <c r="B240" s="4" t="s">
        <v>25583</v>
      </c>
    </row>
    <row r="241" spans="1:2">
      <c r="A241" s="4">
        <v>241</v>
      </c>
      <c r="B241" s="4" t="s">
        <v>25306</v>
      </c>
    </row>
    <row r="242" spans="1:2">
      <c r="A242" s="4">
        <v>242</v>
      </c>
      <c r="B242" s="4" t="s">
        <v>25728</v>
      </c>
    </row>
    <row r="243" spans="1:2">
      <c r="A243" s="4">
        <v>243</v>
      </c>
      <c r="B243" s="4" t="s">
        <v>25729</v>
      </c>
    </row>
    <row r="244" spans="1:2">
      <c r="A244" s="4">
        <v>244</v>
      </c>
      <c r="B244" s="4" t="s">
        <v>25307</v>
      </c>
    </row>
    <row r="245" spans="1:2">
      <c r="A245" s="4">
        <v>245</v>
      </c>
      <c r="B245" s="4" t="s">
        <v>25698</v>
      </c>
    </row>
    <row r="246" spans="1:2">
      <c r="A246" s="4">
        <v>246</v>
      </c>
      <c r="B246" s="4" t="s">
        <v>25629</v>
      </c>
    </row>
    <row r="247" spans="1:2">
      <c r="A247" s="4">
        <v>247</v>
      </c>
      <c r="B247" s="4" t="s">
        <v>25656</v>
      </c>
    </row>
    <row r="248" spans="1:2">
      <c r="A248" s="4">
        <v>248</v>
      </c>
      <c r="B248" s="4" t="s">
        <v>25732</v>
      </c>
    </row>
    <row r="249" spans="1:2">
      <c r="A249" s="4">
        <v>249</v>
      </c>
      <c r="B249" s="4" t="s">
        <v>25308</v>
      </c>
    </row>
    <row r="250" spans="1:2">
      <c r="A250" s="4">
        <v>250</v>
      </c>
      <c r="B250" s="4" t="s">
        <v>25734</v>
      </c>
    </row>
    <row r="251" spans="1:2">
      <c r="A251" s="4">
        <v>251</v>
      </c>
      <c r="B251" s="4" t="s">
        <v>25735</v>
      </c>
    </row>
    <row r="252" spans="1:2">
      <c r="A252" s="4">
        <v>252</v>
      </c>
      <c r="B252" s="4" t="s">
        <v>25700</v>
      </c>
    </row>
    <row r="253" spans="1:2">
      <c r="A253" s="4">
        <v>253</v>
      </c>
      <c r="B253" s="4" t="s">
        <v>25736</v>
      </c>
    </row>
    <row r="254" spans="1:2">
      <c r="A254" s="4">
        <v>254</v>
      </c>
      <c r="B254" s="4" t="s">
        <v>25658</v>
      </c>
    </row>
    <row r="255" spans="1:2">
      <c r="A255" s="4">
        <v>255</v>
      </c>
      <c r="B255" s="4" t="s">
        <v>25737</v>
      </c>
    </row>
    <row r="256" spans="1:2">
      <c r="A256" s="4">
        <v>256</v>
      </c>
      <c r="B256" s="4" t="s">
        <v>25738</v>
      </c>
    </row>
    <row r="257" spans="1:2">
      <c r="A257" s="4">
        <v>257</v>
      </c>
      <c r="B257" s="4" t="s">
        <v>25739</v>
      </c>
    </row>
    <row r="258" spans="1:2">
      <c r="A258" s="4">
        <v>258</v>
      </c>
      <c r="B258" s="4" t="s">
        <v>25528</v>
      </c>
    </row>
    <row r="259" spans="1:2">
      <c r="A259" s="4">
        <v>259</v>
      </c>
      <c r="B259" s="4" t="s">
        <v>25682</v>
      </c>
    </row>
    <row r="260" spans="1:2">
      <c r="A260" s="4">
        <v>260</v>
      </c>
      <c r="B260" s="4" t="s">
        <v>25740</v>
      </c>
    </row>
    <row r="261" spans="1:2">
      <c r="A261" s="4">
        <v>261</v>
      </c>
      <c r="B261" s="4" t="s">
        <v>25742</v>
      </c>
    </row>
    <row r="262" spans="1:2">
      <c r="A262" s="4">
        <v>262</v>
      </c>
      <c r="B262" s="4" t="s">
        <v>25743</v>
      </c>
    </row>
    <row r="263" spans="1:2">
      <c r="A263" s="4">
        <v>263</v>
      </c>
      <c r="B263" s="4" t="s">
        <v>25710</v>
      </c>
    </row>
    <row r="264" spans="1:2">
      <c r="A264" s="4">
        <v>264</v>
      </c>
      <c r="B264" s="4" t="s">
        <v>25569</v>
      </c>
    </row>
    <row r="265" spans="1:2">
      <c r="A265" s="4">
        <v>265</v>
      </c>
      <c r="B265" s="4" t="s">
        <v>25309</v>
      </c>
    </row>
    <row r="266" spans="1:2">
      <c r="A266" s="4">
        <v>266</v>
      </c>
      <c r="B266" s="4" t="s">
        <v>25744</v>
      </c>
    </row>
    <row r="267" spans="1:2">
      <c r="A267" s="4">
        <v>267</v>
      </c>
      <c r="B267" s="4" t="s">
        <v>25745</v>
      </c>
    </row>
    <row r="268" spans="1:2">
      <c r="A268" s="4">
        <v>268</v>
      </c>
      <c r="B268" s="4" t="s">
        <v>25746</v>
      </c>
    </row>
    <row r="269" spans="1:2">
      <c r="A269" s="4">
        <v>269</v>
      </c>
      <c r="B269" s="4" t="s">
        <v>25747</v>
      </c>
    </row>
    <row r="270" spans="1:2">
      <c r="A270" s="4">
        <v>270</v>
      </c>
      <c r="B270" s="4" t="s">
        <v>25310</v>
      </c>
    </row>
    <row r="271" spans="1:2">
      <c r="A271" s="4">
        <v>271</v>
      </c>
      <c r="B271" s="4" t="s">
        <v>25748</v>
      </c>
    </row>
    <row r="272" spans="1:2">
      <c r="A272" s="4">
        <v>272</v>
      </c>
      <c r="B272" s="4" t="s">
        <v>25655</v>
      </c>
    </row>
    <row r="273" spans="1:2">
      <c r="A273" s="4">
        <v>273</v>
      </c>
      <c r="B273" s="4" t="s">
        <v>25547</v>
      </c>
    </row>
    <row r="274" spans="1:2">
      <c r="A274" s="4">
        <v>274</v>
      </c>
      <c r="B274" s="4" t="s">
        <v>25311</v>
      </c>
    </row>
    <row r="275" spans="1:2">
      <c r="A275" s="4">
        <v>275</v>
      </c>
      <c r="B275" s="4" t="s">
        <v>25312</v>
      </c>
    </row>
    <row r="276" spans="1:2">
      <c r="A276" s="4">
        <v>276</v>
      </c>
      <c r="B276" s="4" t="s">
        <v>25749</v>
      </c>
    </row>
    <row r="277" spans="1:2">
      <c r="A277" s="4">
        <v>277</v>
      </c>
      <c r="B277" s="4" t="s">
        <v>25750</v>
      </c>
    </row>
    <row r="278" spans="1:2">
      <c r="A278" s="4">
        <v>278</v>
      </c>
      <c r="B278" s="4" t="s">
        <v>25751</v>
      </c>
    </row>
    <row r="279" spans="1:2">
      <c r="A279" s="4">
        <v>279</v>
      </c>
      <c r="B279" s="4" t="s">
        <v>25741</v>
      </c>
    </row>
    <row r="280" spans="1:2">
      <c r="A280" s="4">
        <v>280</v>
      </c>
      <c r="B280" s="4" t="s">
        <v>25752</v>
      </c>
    </row>
    <row r="281" spans="1:2">
      <c r="A281" s="4">
        <v>281</v>
      </c>
      <c r="B281" s="4" t="s">
        <v>25578</v>
      </c>
    </row>
    <row r="282" spans="1:2">
      <c r="A282" s="4">
        <v>282</v>
      </c>
      <c r="B282" s="4" t="s">
        <v>25577</v>
      </c>
    </row>
    <row r="283" spans="1:2">
      <c r="A283" s="4">
        <v>283</v>
      </c>
      <c r="B283" s="4" t="s">
        <v>25753</v>
      </c>
    </row>
    <row r="284" spans="1:2">
      <c r="A284" s="4">
        <v>284</v>
      </c>
      <c r="B284" s="4" t="s">
        <v>25717</v>
      </c>
    </row>
    <row r="285" spans="1:2">
      <c r="A285" s="4">
        <v>285</v>
      </c>
      <c r="B285" s="4" t="s">
        <v>25754</v>
      </c>
    </row>
    <row r="286" spans="1:2">
      <c r="A286" s="4">
        <v>286</v>
      </c>
      <c r="B286" s="4" t="s">
        <v>25313</v>
      </c>
    </row>
    <row r="287" spans="1:2">
      <c r="A287" s="4">
        <v>287</v>
      </c>
      <c r="B287" s="4" t="s">
        <v>25755</v>
      </c>
    </row>
    <row r="288" spans="1:2">
      <c r="A288" s="4">
        <v>288</v>
      </c>
      <c r="B288" s="4" t="s">
        <v>25668</v>
      </c>
    </row>
    <row r="289" spans="1:2">
      <c r="A289" s="4">
        <v>289</v>
      </c>
      <c r="B289" s="4" t="s">
        <v>25756</v>
      </c>
    </row>
    <row r="290" spans="1:2">
      <c r="A290" s="4">
        <v>290</v>
      </c>
      <c r="B290" s="4" t="s">
        <v>25757</v>
      </c>
    </row>
    <row r="291" spans="1:2">
      <c r="A291" s="4">
        <v>291</v>
      </c>
      <c r="B291" s="4" t="s">
        <v>25314</v>
      </c>
    </row>
    <row r="292" spans="1:2">
      <c r="A292" s="4">
        <v>292</v>
      </c>
      <c r="B292" s="4" t="s">
        <v>25622</v>
      </c>
    </row>
    <row r="293" spans="1:2">
      <c r="A293" s="4">
        <v>293</v>
      </c>
      <c r="B293" s="4" t="s">
        <v>25733</v>
      </c>
    </row>
    <row r="294" spans="1:2">
      <c r="A294" s="4">
        <v>294</v>
      </c>
      <c r="B294" s="4" t="s">
        <v>25529</v>
      </c>
    </row>
    <row r="295" spans="1:2">
      <c r="A295" s="4">
        <v>295</v>
      </c>
      <c r="B295" s="4" t="s">
        <v>25550</v>
      </c>
    </row>
    <row r="296" spans="1:2">
      <c r="A296" s="4">
        <v>296</v>
      </c>
      <c r="B296" s="4" t="s">
        <v>25758</v>
      </c>
    </row>
    <row r="297" spans="1:2">
      <c r="A297" s="4">
        <v>297</v>
      </c>
      <c r="B297" s="4" t="s">
        <v>25647</v>
      </c>
    </row>
    <row r="298" spans="1:2">
      <c r="A298" s="4">
        <v>298</v>
      </c>
      <c r="B298" s="4" t="s">
        <v>25759</v>
      </c>
    </row>
    <row r="299" spans="1:2">
      <c r="A299" s="4">
        <v>299</v>
      </c>
      <c r="B299" s="4" t="s">
        <v>25315</v>
      </c>
    </row>
    <row r="300" spans="1:2">
      <c r="A300" s="4">
        <v>300</v>
      </c>
      <c r="B300" s="4" t="s">
        <v>25643</v>
      </c>
    </row>
    <row r="301" spans="1:2">
      <c r="A301" s="4">
        <v>301</v>
      </c>
      <c r="B301" s="4" t="s">
        <v>25248</v>
      </c>
    </row>
    <row r="302" spans="1:2">
      <c r="A302" s="4">
        <v>302</v>
      </c>
      <c r="B302" s="4" t="s">
        <v>25651</v>
      </c>
    </row>
    <row r="303" spans="1:2">
      <c r="A303" s="4">
        <v>303</v>
      </c>
      <c r="B303" s="4" t="s">
        <v>25760</v>
      </c>
    </row>
    <row r="304" spans="1:2">
      <c r="A304" s="4">
        <v>304</v>
      </c>
      <c r="B304" s="4" t="s">
        <v>25638</v>
      </c>
    </row>
    <row r="305" spans="1:2">
      <c r="A305" s="4">
        <v>305</v>
      </c>
      <c r="B305" s="4" t="s">
        <v>25582</v>
      </c>
    </row>
    <row r="306" spans="1:2">
      <c r="A306" s="4">
        <v>306</v>
      </c>
      <c r="B306" s="4" t="s">
        <v>25608</v>
      </c>
    </row>
    <row r="307" spans="1:2">
      <c r="A307" s="4">
        <v>307</v>
      </c>
      <c r="B307" s="4" t="s">
        <v>25730</v>
      </c>
    </row>
    <row r="308" spans="1:2">
      <c r="A308" s="4">
        <v>308</v>
      </c>
      <c r="B308" s="4" t="s">
        <v>25537</v>
      </c>
    </row>
    <row r="309" spans="1:2">
      <c r="A309" s="4">
        <v>309</v>
      </c>
      <c r="B309" s="4" t="s">
        <v>25652</v>
      </c>
    </row>
    <row r="310" spans="1:2">
      <c r="A310" s="4">
        <v>310</v>
      </c>
      <c r="B310" s="4" t="s">
        <v>25661</v>
      </c>
    </row>
    <row r="311" spans="1:2">
      <c r="A311" s="4">
        <v>311</v>
      </c>
      <c r="B311" s="4" t="s">
        <v>25696</v>
      </c>
    </row>
    <row r="312" spans="1:2">
      <c r="A312" s="4">
        <v>312</v>
      </c>
      <c r="B312" s="4" t="s">
        <v>25316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8"/>
  <dimension ref="A1:DZ637"/>
  <sheetViews>
    <sheetView tabSelected="1" topLeftCell="CY1" zoomScale="115" zoomScaleNormal="115" workbookViewId="0">
      <pane ySplit="1" topLeftCell="A2" activePane="bottomLeft" state="frozen"/>
      <selection pane="bottomLeft" activeCell="DC22" sqref="DC22"/>
    </sheetView>
  </sheetViews>
  <sheetFormatPr defaultColWidth="9.140625" defaultRowHeight="15"/>
  <cols>
    <col min="1" max="1" width="20.85546875" style="4" customWidth="1"/>
    <col min="2" max="2" width="36.7109375" style="4" customWidth="1"/>
    <col min="3" max="3" width="37.42578125" style="4" customWidth="1"/>
    <col min="4" max="4" width="33.28515625" style="4" customWidth="1"/>
    <col min="5" max="5" width="17.5703125" style="49" customWidth="1"/>
    <col min="6" max="6" width="73.42578125" style="87" customWidth="1"/>
    <col min="7" max="7" width="45.85546875" style="56" customWidth="1"/>
    <col min="8" max="8" width="22.42578125" style="3" customWidth="1"/>
    <col min="9" max="103" width="9.140625" style="3"/>
    <col min="104" max="104" width="9.140625" style="56"/>
    <col min="105" max="106" width="12.7109375" style="56" customWidth="1"/>
    <col min="107" max="107" width="16.28515625" style="56" customWidth="1"/>
    <col min="108" max="108" width="14.7109375" style="56" customWidth="1"/>
    <col min="109" max="109" width="97.42578125" style="55" customWidth="1"/>
    <col min="110" max="110" width="9.140625" style="3"/>
    <col min="111" max="111" width="7.7109375" style="3" customWidth="1"/>
    <col min="112" max="112" width="5.7109375" style="3" customWidth="1"/>
    <col min="113" max="116" width="9.140625" style="3"/>
    <col min="117" max="117" width="4.28515625" style="3" customWidth="1"/>
    <col min="118" max="121" width="9.140625" style="3"/>
    <col min="122" max="122" width="2.85546875" style="3" customWidth="1"/>
    <col min="123" max="123" width="4.85546875" style="3" customWidth="1"/>
    <col min="124" max="128" width="9.140625" style="3"/>
    <col min="129" max="16384" width="9.140625" style="4"/>
  </cols>
  <sheetData>
    <row r="1" spans="1:130" ht="21.75" thickBot="1">
      <c r="A1" s="100" t="s">
        <v>25530</v>
      </c>
      <c r="B1" s="100" t="s">
        <v>25762</v>
      </c>
      <c r="C1" s="100" t="s">
        <v>25763</v>
      </c>
      <c r="D1" s="100" t="s">
        <v>25764</v>
      </c>
      <c r="E1" s="100" t="s">
        <v>25517</v>
      </c>
      <c r="F1" s="101" t="s">
        <v>25516</v>
      </c>
      <c r="G1" s="101" t="s">
        <v>25765</v>
      </c>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c r="AU1" s="61"/>
      <c r="AV1" s="61"/>
      <c r="AW1" s="61"/>
      <c r="AX1" s="61"/>
      <c r="AY1" s="61"/>
      <c r="AZ1" s="61"/>
      <c r="BA1" s="61"/>
      <c r="BB1" s="61"/>
      <c r="BC1" s="61"/>
      <c r="BD1" s="61"/>
      <c r="BE1" s="61"/>
      <c r="BF1" s="61"/>
      <c r="BG1" s="61"/>
      <c r="BH1" s="61"/>
      <c r="BI1" s="61"/>
      <c r="BJ1" s="61"/>
      <c r="BK1" s="61"/>
      <c r="BL1" s="61"/>
      <c r="BM1" s="61"/>
      <c r="BN1" s="61"/>
      <c r="BO1" s="61"/>
      <c r="BP1" s="61"/>
      <c r="BQ1" s="61"/>
      <c r="BR1" s="61"/>
      <c r="BS1" s="61"/>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c r="DE1" s="106"/>
      <c r="DF1" s="61"/>
      <c r="DG1" s="61"/>
      <c r="DH1" s="54"/>
      <c r="DI1" s="61"/>
      <c r="DJ1" s="61"/>
      <c r="DK1" s="61"/>
      <c r="DL1" s="61"/>
      <c r="DM1" s="54"/>
      <c r="DN1" s="61"/>
      <c r="DO1" s="61"/>
      <c r="DP1" s="61"/>
      <c r="DQ1" s="61"/>
      <c r="DR1" s="54"/>
      <c r="DS1" s="61"/>
      <c r="DT1" s="61"/>
      <c r="DU1" s="61"/>
      <c r="DV1" s="61"/>
      <c r="DW1" s="54"/>
      <c r="DX1" s="61"/>
      <c r="DY1" s="95">
        <v>2.5</v>
      </c>
      <c r="DZ1" s="95">
        <v>28.3</v>
      </c>
    </row>
    <row r="2" spans="1:130" ht="15" customHeight="1" thickBot="1">
      <c r="A2" s="57" t="s">
        <v>25258</v>
      </c>
      <c r="B2" s="62" t="s">
        <v>25766</v>
      </c>
      <c r="C2" s="63" t="s">
        <v>25767</v>
      </c>
      <c r="D2" s="63" t="s">
        <v>25768</v>
      </c>
      <c r="E2" s="64" t="s">
        <v>25246</v>
      </c>
      <c r="F2" s="65" t="s">
        <v>25246</v>
      </c>
      <c r="G2" s="65" t="s">
        <v>25246</v>
      </c>
      <c r="H2" s="56"/>
      <c r="I2" s="56"/>
      <c r="J2" s="56"/>
      <c r="K2" s="56"/>
      <c r="L2" s="56"/>
      <c r="M2" s="56"/>
      <c r="N2" s="56"/>
      <c r="O2" s="56"/>
      <c r="P2" s="56"/>
      <c r="Q2" s="56"/>
      <c r="R2" s="56"/>
      <c r="S2" s="56"/>
      <c r="T2" s="56"/>
      <c r="U2" s="56"/>
      <c r="V2" s="56"/>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c r="BJ2" s="56"/>
      <c r="BK2" s="56"/>
      <c r="BL2" s="56"/>
      <c r="BM2" s="56"/>
      <c r="BN2" s="56"/>
      <c r="BO2" s="56"/>
      <c r="BP2" s="56"/>
      <c r="BQ2" s="56"/>
      <c r="BR2" s="56"/>
      <c r="BS2" s="56"/>
      <c r="BT2" s="56"/>
      <c r="BU2" s="56"/>
      <c r="BV2" s="56"/>
      <c r="BW2" s="56"/>
      <c r="BX2" s="56"/>
      <c r="BY2" s="56"/>
      <c r="BZ2" s="56"/>
      <c r="CA2" s="56"/>
      <c r="CB2" s="56"/>
      <c r="CC2" s="56"/>
      <c r="CD2" s="56"/>
      <c r="CE2" s="56"/>
      <c r="CF2" s="56"/>
      <c r="CG2" s="56"/>
      <c r="CH2" s="56"/>
      <c r="CI2" s="56"/>
      <c r="CJ2" s="56"/>
      <c r="CK2" s="56"/>
      <c r="CL2" s="56"/>
      <c r="CM2" s="56"/>
      <c r="CN2" s="56"/>
      <c r="CO2" s="56"/>
      <c r="CP2" s="56"/>
      <c r="CQ2" s="56"/>
      <c r="CR2" s="56"/>
      <c r="CS2" s="56"/>
      <c r="CT2" s="56"/>
      <c r="CU2" s="56"/>
      <c r="CV2" s="56"/>
      <c r="CW2" s="56"/>
      <c r="CX2" s="56"/>
      <c r="CY2" s="56"/>
      <c r="DF2" s="56"/>
      <c r="DG2" s="56"/>
      <c r="DH2" s="56"/>
      <c r="DI2" s="56"/>
      <c r="DJ2" s="56"/>
      <c r="DK2" s="56"/>
      <c r="DL2" s="56"/>
      <c r="DM2" s="56"/>
      <c r="DN2" s="56"/>
      <c r="DO2" s="56"/>
      <c r="DP2" s="56"/>
      <c r="DQ2" s="56"/>
      <c r="DR2" s="56"/>
      <c r="DS2" s="56"/>
      <c r="DT2" s="56"/>
      <c r="DU2" s="56"/>
      <c r="DV2" s="56"/>
      <c r="DW2" s="56"/>
      <c r="DX2" s="56"/>
    </row>
    <row r="3" spans="1:130" ht="15" customHeight="1" thickBot="1">
      <c r="A3" s="58" t="s">
        <v>25533</v>
      </c>
      <c r="B3" s="66" t="s">
        <v>25769</v>
      </c>
      <c r="C3" s="67" t="s">
        <v>25767</v>
      </c>
      <c r="D3" s="67" t="s">
        <v>25770</v>
      </c>
      <c r="E3" s="68" t="s">
        <v>25246</v>
      </c>
      <c r="F3" s="69" t="str">
        <f>IF(cc="","-",IF(cc&lt;=30,CONCATENATE("O uso de abciximab em pacientes com insuficiência renal grave deve ser considerado somente após avaliação cuidadosa dos riscos/benefícios devido ao potencial aumento do risco de sangramento."," Na eventualidade da ocorrência de sangramentos graves, deve-se considerar a transfusão de plaquetas. O uso em pacientes de hemodiálise é contra-indicado"),"-"))</f>
        <v>O uso de abciximab em pacientes com insuficiência renal grave deve ser considerado somente após avaliação cuidadosa dos riscos/benefícios devido ao potencial aumento do risco de sangramento. Na eventualidade da ocorrência de sangramentos graves, deve-se considerar a transfusão de plaquetas. O uso em pacientes de hemodiálise é contra-indicado</v>
      </c>
      <c r="G3" s="69" t="str">
        <f>IF(cc="","-",IF(cc&lt;=30,CONCATENATE("O uso de abciximab em pacientes com insuficiência renal grave deve ser considerado somente após avaliação cuidadosa dos riscos/benefícios devido ao potencial aumento do risco de sangramento."," Na eventualidade da ocorrência de sangramentos graves, deve-se considerar a transfusão de plaquetas. O uso em pacientes de hemodiálise é contra-indicado"),"-"))</f>
        <v>O uso de abciximab em pacientes com insuficiência renal grave deve ser considerado somente após avaliação cuidadosa dos riscos/benefícios devido ao potencial aumento do risco de sangramento. Na eventualidade da ocorrência de sangramentos graves, deve-se considerar a transfusão de plaquetas. O uso em pacientes de hemodiálise é contra-indicado</v>
      </c>
      <c r="H3" s="55"/>
      <c r="I3" s="55"/>
      <c r="J3" s="55"/>
      <c r="K3" s="55"/>
      <c r="L3" s="55"/>
      <c r="M3" s="55"/>
      <c r="N3" s="55"/>
      <c r="O3" s="55"/>
      <c r="P3" s="55"/>
      <c r="Q3" s="55"/>
      <c r="R3" s="55"/>
      <c r="S3" s="55"/>
      <c r="T3" s="55"/>
      <c r="U3" s="55"/>
      <c r="V3" s="55"/>
      <c r="W3" s="55"/>
      <c r="X3" s="55"/>
      <c r="Y3" s="55"/>
      <c r="Z3" s="55"/>
      <c r="AA3" s="55"/>
      <c r="AB3" s="55"/>
      <c r="AC3" s="55"/>
      <c r="AD3" s="55"/>
      <c r="AE3" s="55"/>
      <c r="AF3" s="55"/>
      <c r="AG3" s="55"/>
      <c r="AH3" s="55"/>
      <c r="AI3" s="55"/>
      <c r="AJ3" s="55"/>
      <c r="AK3" s="56"/>
      <c r="AL3" s="56"/>
      <c r="AM3" s="56"/>
      <c r="AN3" s="56"/>
      <c r="AO3" s="56"/>
      <c r="AP3" s="56"/>
      <c r="AQ3" s="56"/>
      <c r="AR3" s="56"/>
      <c r="AS3" s="56"/>
      <c r="AT3" s="56"/>
      <c r="AU3" s="56"/>
      <c r="AV3" s="56"/>
      <c r="AW3" s="56"/>
      <c r="AX3" s="56"/>
      <c r="AY3" s="56"/>
      <c r="AZ3" s="56"/>
      <c r="BA3" s="56"/>
      <c r="BB3" s="56"/>
      <c r="BC3" s="56"/>
      <c r="BD3" s="56"/>
      <c r="BE3" s="56"/>
      <c r="BF3" s="56"/>
      <c r="BG3" s="56"/>
      <c r="BH3" s="56"/>
      <c r="BI3" s="56"/>
      <c r="BJ3" s="56"/>
      <c r="BK3" s="56"/>
      <c r="BL3" s="56"/>
      <c r="BM3" s="56"/>
      <c r="BN3" s="56"/>
      <c r="BO3" s="56"/>
      <c r="BP3" s="56"/>
      <c r="BQ3" s="56"/>
      <c r="BR3" s="56"/>
      <c r="BS3" s="56"/>
      <c r="BT3" s="56"/>
      <c r="BU3" s="56"/>
      <c r="BV3" s="56"/>
      <c r="BW3" s="56"/>
      <c r="BX3" s="56"/>
      <c r="BY3" s="56"/>
      <c r="BZ3" s="56"/>
      <c r="CA3" s="56"/>
      <c r="CB3" s="56"/>
      <c r="CC3" s="56"/>
      <c r="CD3" s="56"/>
      <c r="CE3" s="56"/>
      <c r="CF3" s="56"/>
      <c r="CG3" s="56"/>
      <c r="CH3" s="56"/>
      <c r="CI3" s="56"/>
      <c r="CJ3" s="56"/>
      <c r="CK3" s="56"/>
      <c r="CL3" s="56"/>
      <c r="CM3" s="56"/>
      <c r="CN3" s="56"/>
      <c r="CO3" s="56"/>
      <c r="CP3" s="56"/>
      <c r="CQ3" s="56"/>
      <c r="CR3" s="56"/>
      <c r="CS3" s="56"/>
      <c r="CT3" s="56"/>
      <c r="CU3" s="56"/>
      <c r="CV3" s="56"/>
      <c r="CW3" s="56"/>
      <c r="CX3" s="56"/>
      <c r="CY3" s="56"/>
      <c r="CZ3" s="112" t="s">
        <v>26401</v>
      </c>
      <c r="DA3" s="113"/>
      <c r="DB3" s="113"/>
      <c r="DC3" s="113"/>
      <c r="DD3" s="113"/>
      <c r="DE3" s="114"/>
      <c r="DF3" s="21"/>
      <c r="DG3" s="21"/>
      <c r="DH3" s="21"/>
      <c r="DI3" s="21"/>
      <c r="DJ3" s="56"/>
      <c r="DK3" s="56"/>
      <c r="DL3" s="56"/>
      <c r="DM3" s="56"/>
      <c r="DN3" s="56"/>
      <c r="DO3" s="56"/>
      <c r="DP3" s="56"/>
      <c r="DQ3" s="56"/>
      <c r="DR3" s="56"/>
      <c r="DS3" s="56"/>
      <c r="DT3" s="56"/>
      <c r="DU3" s="56"/>
      <c r="DV3" s="56"/>
      <c r="DW3" s="56"/>
      <c r="DX3" s="56"/>
    </row>
    <row r="4" spans="1:130" ht="15" customHeight="1">
      <c r="A4" s="58" t="s">
        <v>25534</v>
      </c>
      <c r="B4" s="66" t="s">
        <v>25771</v>
      </c>
      <c r="C4" s="67" t="s">
        <v>25772</v>
      </c>
      <c r="D4" s="67" t="s">
        <v>25773</v>
      </c>
      <c r="E4" s="68" t="s">
        <v>25246</v>
      </c>
      <c r="F4" s="69" t="str">
        <f>IF(cc="","-",IF(cc&lt;=50,"Evitar quando Clearance menor ou igual a 50 ml/min/m²","-"))</f>
        <v>Evitar quando Clearance menor ou igual a 50 ml/min/m²</v>
      </c>
      <c r="G4" s="69" t="str">
        <f>IF(cc="","-",IF(cc&lt;=50,"Evitar quando Clearance menor ou igual a 50 ml/min/m²","-"))</f>
        <v>Evitar quando Clearance menor ou igual a 50 ml/min/m²</v>
      </c>
      <c r="BE4" s="56"/>
      <c r="BF4" s="56"/>
      <c r="BG4" s="56"/>
      <c r="BH4" s="56"/>
      <c r="BI4" s="56"/>
      <c r="BJ4" s="56"/>
      <c r="BK4" s="56"/>
      <c r="BL4" s="56"/>
      <c r="BM4" s="56"/>
      <c r="BN4" s="56"/>
      <c r="BO4" s="56"/>
      <c r="BP4" s="56"/>
      <c r="BQ4" s="56"/>
      <c r="BR4" s="56"/>
      <c r="BS4" s="56"/>
      <c r="BT4" s="56"/>
      <c r="BU4" s="56"/>
      <c r="BV4" s="56"/>
      <c r="BW4" s="56"/>
      <c r="BX4" s="56"/>
      <c r="BY4" s="56"/>
      <c r="BZ4" s="56"/>
      <c r="CA4" s="56"/>
      <c r="CB4" s="56"/>
      <c r="CC4" s="56"/>
      <c r="CD4" s="56"/>
      <c r="CE4" s="56"/>
      <c r="CF4" s="56"/>
      <c r="CG4" s="56"/>
      <c r="CH4" s="56"/>
      <c r="CI4" s="56"/>
      <c r="CJ4" s="56"/>
      <c r="CK4" s="56"/>
      <c r="CL4" s="56"/>
      <c r="CM4" s="56"/>
      <c r="CN4" s="56"/>
      <c r="CO4" s="56"/>
      <c r="CP4" s="56"/>
      <c r="CQ4" s="56"/>
      <c r="CR4" s="56"/>
      <c r="CS4" s="56"/>
      <c r="CT4" s="56"/>
      <c r="CU4" s="56"/>
      <c r="CV4" s="56"/>
      <c r="CW4" s="56"/>
      <c r="CX4" s="56"/>
      <c r="CY4" s="56"/>
      <c r="DF4" s="56"/>
      <c r="DG4" s="56"/>
      <c r="DH4" s="56"/>
      <c r="DI4" s="56"/>
      <c r="DJ4" s="56"/>
      <c r="DK4" s="56"/>
      <c r="DL4" s="56"/>
      <c r="DM4" s="56"/>
      <c r="DN4" s="56"/>
      <c r="DO4" s="56"/>
      <c r="DP4" s="56"/>
      <c r="DQ4" s="56"/>
      <c r="DR4" s="56"/>
      <c r="DS4" s="56"/>
      <c r="DT4" s="56"/>
      <c r="DU4" s="56"/>
      <c r="DV4" s="56"/>
      <c r="DW4" s="56"/>
      <c r="DX4" s="56"/>
    </row>
    <row r="5" spans="1:130" ht="15" customHeight="1">
      <c r="A5" s="58" t="s">
        <v>25535</v>
      </c>
      <c r="B5" s="66" t="s">
        <v>25774</v>
      </c>
      <c r="C5" s="67" t="s">
        <v>25767</v>
      </c>
      <c r="D5" s="67" t="s">
        <v>25775</v>
      </c>
      <c r="E5" s="68" t="s">
        <v>25246</v>
      </c>
      <c r="F5" s="69" t="str">
        <f>IF(cc="","-",IF(cc&lt;=50,"Evitar quando Clearance menor ou igual a 10 ml/min/m²","-"))</f>
        <v>Evitar quando Clearance menor ou igual a 10 ml/min/m²</v>
      </c>
      <c r="G5" s="69" t="str">
        <f>IF(cc="","-",IF(cc&lt;=50,"Evitar quando Clearance menor ou igual a 10 ml/min/m²","-"))</f>
        <v>Evitar quando Clearance menor ou igual a 10 ml/min/m²</v>
      </c>
      <c r="Q5" s="56"/>
      <c r="R5" s="56"/>
      <c r="S5" s="56"/>
      <c r="T5" s="56"/>
      <c r="U5" s="56"/>
      <c r="V5" s="56"/>
      <c r="W5" s="56"/>
      <c r="X5" s="56"/>
      <c r="Y5" s="56"/>
      <c r="Z5" s="56"/>
      <c r="AA5" s="56"/>
      <c r="AB5" s="56"/>
      <c r="AC5" s="56"/>
      <c r="AD5" s="56"/>
      <c r="AE5" s="56"/>
      <c r="AF5" s="56"/>
      <c r="AG5" s="56"/>
      <c r="AH5" s="56"/>
      <c r="AI5" s="56"/>
      <c r="AJ5" s="56"/>
      <c r="AK5" s="56"/>
      <c r="AL5" s="56"/>
      <c r="AM5" s="56"/>
      <c r="AN5" s="56"/>
      <c r="AO5" s="56"/>
      <c r="AP5" s="56"/>
      <c r="AQ5" s="56"/>
      <c r="AR5" s="56"/>
      <c r="AS5" s="56"/>
      <c r="AT5" s="56"/>
      <c r="AU5" s="56"/>
      <c r="AV5" s="56"/>
      <c r="AW5" s="56"/>
      <c r="AX5" s="56"/>
      <c r="AY5" s="56"/>
      <c r="AZ5" s="56"/>
      <c r="BA5" s="56"/>
      <c r="BB5" s="56"/>
      <c r="BC5" s="56"/>
      <c r="BD5" s="56"/>
      <c r="BE5" s="56"/>
      <c r="BF5" s="56"/>
      <c r="BG5" s="56"/>
      <c r="BH5" s="56"/>
      <c r="BI5" s="56"/>
      <c r="BJ5" s="56"/>
      <c r="BK5" s="56"/>
      <c r="BL5" s="56"/>
      <c r="BM5" s="56"/>
      <c r="BN5" s="56"/>
      <c r="BO5" s="56"/>
      <c r="BP5" s="56"/>
      <c r="BQ5" s="56"/>
      <c r="BR5" s="56"/>
      <c r="BS5" s="56"/>
      <c r="BT5" s="56"/>
      <c r="BU5" s="56"/>
      <c r="BV5" s="56"/>
      <c r="BW5" s="56"/>
      <c r="BX5" s="56"/>
      <c r="BY5" s="56"/>
      <c r="BZ5" s="56"/>
      <c r="CA5" s="56"/>
      <c r="CB5" s="56"/>
      <c r="CC5" s="56"/>
      <c r="CD5" s="56"/>
      <c r="CE5" s="56"/>
      <c r="CF5" s="56"/>
      <c r="CG5" s="56"/>
      <c r="CH5" s="56"/>
      <c r="CI5" s="56"/>
      <c r="CJ5" s="56"/>
      <c r="CK5" s="56"/>
      <c r="CL5" s="56"/>
      <c r="CM5" s="56"/>
      <c r="CN5" s="56"/>
      <c r="CO5" s="56"/>
      <c r="CP5" s="56"/>
      <c r="CQ5" s="56"/>
      <c r="CR5" s="56"/>
      <c r="CS5" s="56"/>
      <c r="CT5" s="56"/>
      <c r="CU5" s="56"/>
      <c r="CV5" s="56"/>
      <c r="CW5" s="56"/>
      <c r="CX5" s="56"/>
      <c r="CY5" s="56"/>
      <c r="CZ5" s="111" t="s">
        <v>26410</v>
      </c>
      <c r="DA5" s="103" t="s">
        <v>26402</v>
      </c>
      <c r="DB5" s="103" t="s">
        <v>26407</v>
      </c>
      <c r="DC5" s="103" t="s">
        <v>26403</v>
      </c>
      <c r="DD5" s="103" t="s">
        <v>26404</v>
      </c>
      <c r="DE5" s="107" t="s">
        <v>26405</v>
      </c>
      <c r="DF5" s="56"/>
      <c r="DG5" s="56"/>
      <c r="DH5" s="56"/>
      <c r="DI5" s="56"/>
      <c r="DJ5" s="56"/>
      <c r="DK5" s="56"/>
      <c r="DL5" s="56"/>
      <c r="DM5" s="56"/>
      <c r="DN5" s="56"/>
      <c r="DO5" s="56"/>
      <c r="DP5" s="56"/>
      <c r="DQ5" s="56"/>
      <c r="DR5" s="56"/>
      <c r="DS5" s="56"/>
      <c r="DT5" s="56"/>
      <c r="DU5" s="56"/>
      <c r="DV5" s="56"/>
      <c r="DW5" s="56"/>
      <c r="DX5" s="56"/>
    </row>
    <row r="6" spans="1:130" ht="16.5" customHeight="1">
      <c r="A6" s="58" t="s">
        <v>25259</v>
      </c>
      <c r="B6" s="66" t="s">
        <v>25771</v>
      </c>
      <c r="C6" s="67" t="s">
        <v>25767</v>
      </c>
      <c r="D6" s="67" t="s">
        <v>25776</v>
      </c>
      <c r="E6" s="68" t="s">
        <v>25246</v>
      </c>
      <c r="F6" s="69" t="str">
        <f>IF(cc="","-",IF(cc&lt;=25,"Posologia para esta função renal: 5 ou 10 mg/kg, 1 x ao dia e após HD",IF(AND(DZ1&gt;25,DZ1&lt;=50),"Posologia para esta função renal: 5 ou 10 mg/kg a cada 12 hs","-")))</f>
        <v>Posologia para esta função renal: 5 ou 10 mg/kg a cada 12 hs</v>
      </c>
      <c r="G6" s="70" t="str">
        <f>IF(cc="","-",IF(cc&lt;=25,CONCATENATE(10*pesodose," mg IV 1 x ao dia e após HD"),IF(AND(cc&gt;25,cc&lt;=50),CONCATENATE(10*pesodose," mg IV de 12 / 12 hs"),"-")))</f>
        <v>800 mg IV de 12 / 12 hs</v>
      </c>
      <c r="BE6" s="56"/>
      <c r="BF6" s="56"/>
      <c r="BG6" s="56"/>
      <c r="BH6" s="56"/>
      <c r="BI6" s="56"/>
      <c r="BJ6" s="56"/>
      <c r="BK6" s="56"/>
      <c r="BL6" s="56"/>
      <c r="BM6" s="56"/>
      <c r="BN6" s="56"/>
      <c r="BO6" s="56"/>
      <c r="BP6" s="56"/>
      <c r="BQ6" s="56"/>
      <c r="BR6" s="56"/>
      <c r="BS6" s="56"/>
      <c r="BT6" s="56"/>
      <c r="BU6" s="56"/>
      <c r="BV6" s="56"/>
      <c r="BW6" s="56"/>
      <c r="BX6" s="56"/>
      <c r="BY6" s="56"/>
      <c r="BZ6" s="56"/>
      <c r="CA6" s="56"/>
      <c r="CB6" s="56"/>
      <c r="CC6" s="56"/>
      <c r="CD6" s="56"/>
      <c r="CE6" s="56"/>
      <c r="CF6" s="56"/>
      <c r="CG6" s="56"/>
      <c r="CH6" s="56"/>
      <c r="CI6" s="56"/>
      <c r="CJ6" s="56"/>
      <c r="CK6" s="56"/>
      <c r="CL6" s="56"/>
      <c r="CM6" s="56"/>
      <c r="CN6" s="56"/>
      <c r="CO6" s="56"/>
      <c r="CP6" s="56"/>
      <c r="CQ6" s="56"/>
      <c r="CR6" s="56"/>
      <c r="CS6" s="56"/>
      <c r="CT6" s="56"/>
      <c r="CU6" s="56"/>
      <c r="CV6" s="56"/>
      <c r="CW6" s="56"/>
      <c r="CX6" s="56"/>
      <c r="CY6" s="56"/>
      <c r="DF6" s="56"/>
      <c r="DG6" s="56"/>
      <c r="DH6" s="56"/>
      <c r="DI6" s="56"/>
      <c r="DJ6" s="56"/>
      <c r="DK6" s="56"/>
      <c r="DL6" s="56"/>
      <c r="DM6" s="56"/>
      <c r="DN6" s="56"/>
      <c r="DO6" s="56"/>
      <c r="DP6" s="56"/>
      <c r="DQ6" s="56"/>
      <c r="DR6" s="56"/>
      <c r="DS6" s="56"/>
      <c r="DT6" s="56"/>
      <c r="DU6" s="56"/>
      <c r="DV6" s="56"/>
      <c r="DW6" s="56"/>
      <c r="DX6" s="56"/>
    </row>
    <row r="7" spans="1:130" ht="15" customHeight="1">
      <c r="A7" s="58" t="s">
        <v>25532</v>
      </c>
      <c r="B7" s="66" t="s">
        <v>25777</v>
      </c>
      <c r="C7" s="67" t="s">
        <v>25778</v>
      </c>
      <c r="D7" s="67" t="s">
        <v>25779</v>
      </c>
      <c r="E7" s="68" t="s">
        <v>25246</v>
      </c>
      <c r="F7" s="69" t="str">
        <f>IF(cc="","-",IF(cc&lt;=50,"Evitar quando Clearance menor ou igual a 10 ml/min/m²","-"))</f>
        <v>Evitar quando Clearance menor ou igual a 10 ml/min/m²</v>
      </c>
      <c r="G7" s="69" t="str">
        <f>IF(cc="","-",IF(cc&lt;=50,"Evitar quando Clearance menor ou igual a 10 ml/min/m²","-"))</f>
        <v>Evitar quando Clearance menor ou igual a 10 ml/min/m²</v>
      </c>
      <c r="Q7" s="56"/>
      <c r="R7" s="56"/>
      <c r="S7" s="56"/>
      <c r="T7" s="56"/>
      <c r="U7" s="56"/>
      <c r="V7" s="56"/>
      <c r="W7" s="56"/>
      <c r="X7" s="56"/>
      <c r="Y7" s="56"/>
      <c r="Z7" s="56"/>
      <c r="AA7" s="56"/>
      <c r="AB7" s="56"/>
      <c r="AC7" s="56"/>
      <c r="AD7" s="56"/>
      <c r="AE7" s="56"/>
      <c r="AF7" s="56"/>
      <c r="AG7" s="56"/>
      <c r="AH7" s="56"/>
      <c r="AI7" s="56"/>
      <c r="AJ7" s="56"/>
      <c r="AK7" s="56"/>
      <c r="AL7" s="56"/>
      <c r="AM7" s="56"/>
      <c r="AN7" s="56"/>
      <c r="AO7" s="56"/>
      <c r="AP7" s="56"/>
      <c r="AQ7" s="56"/>
      <c r="AR7" s="56"/>
      <c r="AS7" s="56"/>
      <c r="AT7" s="56"/>
      <c r="AU7" s="56"/>
      <c r="AV7" s="56"/>
      <c r="AW7" s="56"/>
      <c r="AX7" s="56"/>
      <c r="AY7" s="56"/>
      <c r="AZ7" s="56"/>
      <c r="BA7" s="56"/>
      <c r="BB7" s="56"/>
      <c r="BC7" s="56"/>
      <c r="BD7" s="56"/>
      <c r="BE7" s="56"/>
      <c r="BF7" s="56"/>
      <c r="BG7" s="56"/>
      <c r="BH7" s="56"/>
      <c r="BI7" s="56"/>
      <c r="BJ7" s="56"/>
      <c r="BK7" s="56"/>
      <c r="BL7" s="56"/>
      <c r="BM7" s="56"/>
      <c r="BN7" s="56"/>
      <c r="BO7" s="56"/>
      <c r="BP7" s="56"/>
      <c r="BQ7" s="56"/>
      <c r="BR7" s="56"/>
      <c r="BS7" s="56"/>
      <c r="BT7" s="56"/>
      <c r="BU7" s="56"/>
      <c r="BV7" s="56"/>
      <c r="BW7" s="56"/>
      <c r="BX7" s="56"/>
      <c r="BY7" s="56"/>
      <c r="BZ7" s="56"/>
      <c r="CA7" s="56"/>
      <c r="CB7" s="56"/>
      <c r="CC7" s="56"/>
      <c r="CD7" s="56"/>
      <c r="CE7" s="56"/>
      <c r="CF7" s="56"/>
      <c r="CG7" s="56"/>
      <c r="CH7" s="56"/>
      <c r="CI7" s="56"/>
      <c r="CJ7" s="56"/>
      <c r="CK7" s="56"/>
      <c r="CL7" s="56"/>
      <c r="CM7" s="56"/>
      <c r="CN7" s="56"/>
      <c r="CO7" s="56"/>
      <c r="CP7" s="56"/>
      <c r="CQ7" s="56"/>
      <c r="CR7" s="56"/>
      <c r="CS7" s="56"/>
      <c r="CT7" s="56"/>
      <c r="CU7" s="56"/>
      <c r="CV7" s="56"/>
      <c r="CW7" s="56"/>
      <c r="CX7" s="56"/>
      <c r="CY7" s="56"/>
      <c r="CZ7" s="104"/>
      <c r="DA7" s="104" t="s">
        <v>26416</v>
      </c>
      <c r="DB7" s="104"/>
      <c r="DC7" s="104"/>
      <c r="DD7" s="104"/>
      <c r="DE7" s="108"/>
      <c r="DF7" s="56"/>
      <c r="DG7" s="56"/>
      <c r="DH7" s="56"/>
      <c r="DI7" s="56"/>
      <c r="DJ7" s="56"/>
      <c r="DK7" s="56"/>
      <c r="DL7" s="56"/>
      <c r="DM7" s="56"/>
      <c r="DN7" s="56"/>
      <c r="DO7" s="56"/>
      <c r="DP7" s="56"/>
      <c r="DQ7" s="56"/>
      <c r="DR7" s="56"/>
      <c r="DS7" s="56"/>
      <c r="DT7" s="56"/>
      <c r="DU7" s="56"/>
      <c r="DV7" s="56"/>
      <c r="DW7" s="56"/>
      <c r="DX7" s="56"/>
    </row>
    <row r="8" spans="1:130" ht="15" customHeight="1">
      <c r="A8" s="58" t="s">
        <v>25321</v>
      </c>
      <c r="B8" s="68" t="s">
        <v>25246</v>
      </c>
      <c r="C8" s="67" t="s">
        <v>25780</v>
      </c>
      <c r="D8" s="67" t="s">
        <v>25775</v>
      </c>
      <c r="E8" s="68" t="s">
        <v>25246</v>
      </c>
      <c r="F8" s="69" t="s">
        <v>25246</v>
      </c>
      <c r="G8" s="69" t="s">
        <v>25246</v>
      </c>
      <c r="H8" s="56"/>
      <c r="I8" s="56"/>
      <c r="J8" s="56"/>
      <c r="K8" s="56"/>
      <c r="L8" s="56"/>
      <c r="M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T8" s="56"/>
      <c r="AU8" s="56"/>
      <c r="AV8" s="56"/>
      <c r="AW8" s="56"/>
      <c r="AX8" s="56"/>
      <c r="AY8" s="56"/>
      <c r="AZ8" s="56"/>
      <c r="BA8" s="56"/>
      <c r="BB8" s="56"/>
      <c r="BC8" s="56"/>
      <c r="BD8" s="56"/>
      <c r="BE8" s="56"/>
      <c r="BF8" s="56"/>
      <c r="BG8" s="56"/>
      <c r="BH8" s="56"/>
      <c r="BI8" s="56"/>
      <c r="BJ8" s="56"/>
      <c r="BK8" s="56"/>
      <c r="BL8" s="56"/>
      <c r="BM8" s="56"/>
      <c r="BN8" s="56"/>
      <c r="BO8" s="56"/>
      <c r="BP8" s="56"/>
      <c r="BQ8" s="56"/>
      <c r="BR8" s="56"/>
      <c r="BS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c r="CW8" s="56"/>
      <c r="CX8" s="56"/>
      <c r="CY8" s="56"/>
      <c r="CZ8" s="104"/>
      <c r="DA8" s="104"/>
      <c r="DB8" s="104"/>
      <c r="DC8" s="104"/>
      <c r="DD8" s="104"/>
      <c r="DE8" s="108"/>
      <c r="DF8" s="56"/>
      <c r="DG8" s="56"/>
      <c r="DH8" s="56"/>
      <c r="DI8" s="56"/>
      <c r="DJ8" s="56"/>
      <c r="DK8" s="56"/>
      <c r="DL8" s="56"/>
      <c r="DM8" s="56"/>
      <c r="DN8" s="56"/>
      <c r="DO8" s="56"/>
      <c r="DP8" s="56"/>
      <c r="DQ8" s="56"/>
      <c r="DR8" s="56"/>
      <c r="DS8" s="56"/>
      <c r="DT8" s="56"/>
      <c r="DU8" s="56"/>
      <c r="DV8" s="56"/>
      <c r="DW8" s="56"/>
      <c r="DX8" s="56"/>
    </row>
    <row r="9" spans="1:130" ht="15" customHeight="1">
      <c r="A9" s="58" t="s">
        <v>25538</v>
      </c>
      <c r="B9" s="68" t="s">
        <v>25246</v>
      </c>
      <c r="C9" s="67" t="s">
        <v>25781</v>
      </c>
      <c r="D9" s="67" t="s">
        <v>25775</v>
      </c>
      <c r="E9" s="68" t="s">
        <v>25246</v>
      </c>
      <c r="F9" s="69" t="s">
        <v>25246</v>
      </c>
      <c r="G9" s="69" t="s">
        <v>25246</v>
      </c>
      <c r="H9" s="56"/>
      <c r="I9" s="56"/>
      <c r="J9" s="56"/>
      <c r="K9" s="56"/>
      <c r="L9" s="56"/>
      <c r="M9" s="56"/>
      <c r="N9" s="56"/>
      <c r="O9" s="56"/>
      <c r="P9" s="56"/>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T9" s="56"/>
      <c r="AU9" s="56"/>
      <c r="AV9" s="56"/>
      <c r="AW9" s="56"/>
      <c r="AX9" s="56"/>
      <c r="AY9" s="56"/>
      <c r="AZ9" s="56"/>
      <c r="BA9" s="56"/>
      <c r="BB9" s="56"/>
      <c r="BC9" s="56"/>
      <c r="BD9" s="56"/>
      <c r="BE9" s="56"/>
      <c r="BF9" s="56"/>
      <c r="BG9" s="56"/>
      <c r="BH9" s="56"/>
      <c r="BI9" s="56"/>
      <c r="BJ9" s="56"/>
      <c r="BK9" s="56"/>
      <c r="BL9" s="56"/>
      <c r="BM9" s="56"/>
      <c r="BN9" s="56"/>
      <c r="BO9" s="56"/>
      <c r="BP9" s="56"/>
      <c r="BQ9" s="56"/>
      <c r="BR9" s="56"/>
      <c r="BS9" s="56"/>
      <c r="BT9" s="56"/>
      <c r="BU9" s="56"/>
      <c r="BV9" s="56"/>
      <c r="BW9" s="56"/>
      <c r="BX9" s="56"/>
      <c r="BY9" s="56"/>
      <c r="BZ9" s="56"/>
      <c r="CA9" s="56"/>
      <c r="CB9" s="56"/>
      <c r="CC9" s="56"/>
      <c r="CD9" s="56"/>
      <c r="CE9" s="56"/>
      <c r="CF9" s="56"/>
      <c r="CG9" s="56"/>
      <c r="CH9" s="56"/>
      <c r="CI9" s="56"/>
      <c r="CJ9" s="56"/>
      <c r="CK9" s="56"/>
      <c r="CL9" s="56"/>
      <c r="CM9" s="56"/>
      <c r="CN9" s="56"/>
      <c r="CO9" s="56"/>
      <c r="CP9" s="56"/>
      <c r="CQ9" s="56"/>
      <c r="CR9" s="56"/>
      <c r="CS9" s="56"/>
      <c r="CT9" s="56"/>
      <c r="CU9" s="56"/>
      <c r="CV9" s="56"/>
      <c r="CW9" s="56"/>
      <c r="CX9" s="56"/>
      <c r="CY9" s="56"/>
      <c r="CZ9" s="104">
        <v>1</v>
      </c>
      <c r="DA9" s="104">
        <v>121</v>
      </c>
      <c r="DB9" s="104" t="s">
        <v>26408</v>
      </c>
      <c r="DC9" s="104">
        <v>0</v>
      </c>
      <c r="DD9" s="104">
        <v>50</v>
      </c>
      <c r="DE9" s="108" t="s">
        <v>26406</v>
      </c>
      <c r="DF9" s="56"/>
      <c r="DG9" s="56"/>
      <c r="DH9" s="55"/>
      <c r="DI9" s="56"/>
      <c r="DJ9" s="56"/>
      <c r="DK9" s="56"/>
      <c r="DL9" s="56"/>
      <c r="DM9" s="56"/>
      <c r="DN9" s="56"/>
      <c r="DO9" s="56"/>
      <c r="DP9" s="56"/>
      <c r="DQ9" s="56"/>
      <c r="DR9" s="56"/>
      <c r="DS9" s="56"/>
      <c r="DT9" s="56"/>
      <c r="DU9" s="56"/>
      <c r="DV9" s="56"/>
      <c r="DW9" s="56"/>
      <c r="DX9" s="56"/>
    </row>
    <row r="10" spans="1:130" ht="15" customHeight="1">
      <c r="A10" s="58" t="s">
        <v>25539</v>
      </c>
      <c r="B10" s="66" t="s">
        <v>25782</v>
      </c>
      <c r="C10" s="67" t="s">
        <v>25767</v>
      </c>
      <c r="D10" s="67" t="s">
        <v>25783</v>
      </c>
      <c r="E10" s="68" t="s">
        <v>25246</v>
      </c>
      <c r="F10" s="69" t="str">
        <f>IF(cc="","",IF(cc&lt;10,"Fazer apenas 25% da dose anteriormente utilizada",IF(AND(DZ1&gt;=10,DZ1&lt;=50),"Fazer metade da dose anteriormente utilizada","-")))</f>
        <v>Fazer metade da dose anteriormente utilizada</v>
      </c>
      <c r="G10" s="69" t="str">
        <f>IF(cc="","-",IF(cc&lt;10,"Fazer apenas 25% da dose anteriormente utilizada",IF(AND(cc&gt;=10,cc&lt;=50),"Fazer metade da dose anteriormente utilizada","-")))</f>
        <v>Fazer metade da dose anteriormente utilizada</v>
      </c>
      <c r="BE10" s="56"/>
      <c r="BF10" s="56"/>
      <c r="BG10" s="56"/>
      <c r="BH10" s="56"/>
      <c r="BI10" s="56"/>
      <c r="BJ10" s="56"/>
      <c r="BK10" s="56"/>
      <c r="BL10" s="56"/>
      <c r="BM10" s="56"/>
      <c r="BN10" s="56"/>
      <c r="BO10" s="56"/>
      <c r="BP10" s="56"/>
      <c r="BQ10" s="56"/>
      <c r="BR10" s="56"/>
      <c r="BS10" s="56"/>
      <c r="BT10" s="56"/>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c r="CW10" s="56"/>
      <c r="CX10" s="56"/>
      <c r="CY10" s="56"/>
      <c r="CZ10" s="104">
        <v>2</v>
      </c>
      <c r="DA10" s="104">
        <v>157</v>
      </c>
      <c r="DB10" s="104" t="s">
        <v>26408</v>
      </c>
      <c r="DC10" s="104">
        <v>0</v>
      </c>
      <c r="DD10" s="104">
        <v>9</v>
      </c>
      <c r="DE10" s="108" t="s">
        <v>26409</v>
      </c>
      <c r="DF10" s="56"/>
      <c r="DG10" s="56"/>
      <c r="DH10" s="56"/>
      <c r="DI10" s="56"/>
      <c r="DJ10" s="56"/>
      <c r="DK10" s="56"/>
      <c r="DL10" s="56"/>
      <c r="DM10" s="56"/>
      <c r="DN10" s="56"/>
      <c r="DO10" s="56"/>
      <c r="DP10" s="56"/>
      <c r="DQ10" s="56"/>
      <c r="DR10" s="56"/>
      <c r="DS10" s="56"/>
      <c r="DT10" s="56"/>
      <c r="DU10" s="56"/>
      <c r="DV10" s="56"/>
      <c r="DW10" s="56"/>
      <c r="DX10" s="56"/>
    </row>
    <row r="11" spans="1:130" ht="15" customHeight="1">
      <c r="A11" s="58" t="s">
        <v>25540</v>
      </c>
      <c r="B11" s="68" t="s">
        <v>25246</v>
      </c>
      <c r="C11" s="67" t="s">
        <v>25772</v>
      </c>
      <c r="D11" s="67" t="s">
        <v>25784</v>
      </c>
      <c r="E11" s="68" t="s">
        <v>25246</v>
      </c>
      <c r="F11" s="71" t="str">
        <f>IF(DY1="","-",IF(DY1&lt;1.4,"Reajuste pelo valor da creatinina: creatinina &lt; 1,4: sem reajuste",IF(AND(DY1&gt;=1.4,DY1&lt;=1.7),"Reajuste pelo valor da creatinina: creatinina 1,4 a 1,7: Dose IV: 10 mg/kg; Dose Oral: 25 mg/kg; ambas no máximo 2 x ao dia",IF(AND(DY1&gt;=1.8,DY1&lt;=5.6),"Reajuste pelo valor da creatinina: creatinina 1,8 a 5,6: Dose IV: 10 mg/kg; Dose Oral: 25 mg/kg; ambas no máximo 1 x ao dia",IF(DY1&gt;5.6,"Reajuste pelo valor da creatinina: Dose venosa: 5 mg/kg; Dose oral: 12,5 mg/kg; ambas no máximo 1 x ao dia")))))</f>
        <v>Reajuste pelo valor da creatinina: creatinina 1,8 a 5,6: Dose IV: 10 mg/kg; Dose Oral: 25 mg/kg; ambas no máximo 1 x ao dia</v>
      </c>
      <c r="G11" s="72" t="str">
        <f>IF(DY1="","-",IF(DY1&lt;1.4,"-",IF(AND(DY1&gt;=1.4,DY1&lt;=1.7),CONCATENATE(10*pesodose," mg (",pesodose*10/5," ml) IV de 12 / 12 hs; ou ",25*pesodose," mg (",pesodose*25/250," comprimidos) VO de 12 / 12 hs"),IF(AND(DY1&gt;=1.8,DY1&lt;=5.6),CONCATENATE(10*pesodose," mg (",pesodose*10/5," ml) IV 1 x ao dia; ou ",25*pesodose," mg (",pesodose*25/250," comprimidos) VO 1 x ao dia"),IF(DY1&gt;5.6,CONCATENATE(5*pesodose," mg (",pesodose*10/5," ml) IV 1 x ao dia; ou ",12.5*pesodose," mg VO 1 x ao dia"))))))</f>
        <v>800 mg (160 ml) IV 1 x ao dia; ou 2000 mg (8 comprimidos) VO 1 x ao dia</v>
      </c>
      <c r="H11" s="73"/>
      <c r="I11" s="73"/>
      <c r="J11" s="73"/>
      <c r="K11" s="73"/>
      <c r="L11" s="73"/>
      <c r="M11" s="73"/>
      <c r="N11" s="73"/>
      <c r="O11" s="73"/>
      <c r="P11" s="73"/>
      <c r="Q11" s="73"/>
      <c r="R11" s="73"/>
      <c r="S11" s="73"/>
      <c r="T11" s="73"/>
      <c r="U11" s="73"/>
      <c r="V11" s="73"/>
      <c r="W11" s="73"/>
      <c r="X11" s="73"/>
      <c r="Y11" s="73"/>
      <c r="Z11" s="73"/>
      <c r="AA11" s="73"/>
      <c r="AB11" s="73"/>
      <c r="AC11" s="73"/>
      <c r="AD11" s="73"/>
      <c r="AE11" s="73"/>
      <c r="AF11" s="73"/>
      <c r="AG11" s="73"/>
      <c r="AH11" s="73"/>
      <c r="AI11" s="73"/>
      <c r="AJ11" s="73"/>
      <c r="AK11" s="73"/>
      <c r="AL11" s="73"/>
      <c r="AM11" s="73"/>
      <c r="AN11" s="73"/>
      <c r="AO11" s="73"/>
      <c r="AP11" s="73"/>
      <c r="AQ11" s="73"/>
      <c r="AR11" s="73"/>
      <c r="AS11" s="73"/>
      <c r="AT11" s="73"/>
      <c r="AU11" s="73"/>
      <c r="AV11" s="73"/>
      <c r="AW11" s="73"/>
      <c r="AX11" s="73"/>
      <c r="AY11" s="73"/>
      <c r="AZ11" s="73"/>
      <c r="BA11" s="73"/>
      <c r="BB11" s="73"/>
      <c r="BC11" s="73"/>
      <c r="BD11" s="73"/>
      <c r="BE11" s="73"/>
      <c r="BF11" s="73"/>
      <c r="BG11" s="73"/>
      <c r="BH11" s="73"/>
      <c r="BI11" s="73"/>
      <c r="BJ11" s="73"/>
      <c r="BK11" s="73"/>
      <c r="BL11" s="73"/>
      <c r="BM11" s="73"/>
      <c r="BN11" s="73"/>
      <c r="BO11" s="73"/>
      <c r="BP11" s="73"/>
      <c r="BQ11" s="73"/>
      <c r="BR11" s="73"/>
      <c r="BS11" s="73"/>
      <c r="BT11" s="73"/>
      <c r="BU11" s="73"/>
      <c r="BV11" s="73"/>
      <c r="BW11" s="73"/>
      <c r="BX11" s="73"/>
      <c r="BY11" s="73"/>
      <c r="BZ11" s="73"/>
      <c r="CA11" s="73"/>
      <c r="CB11" s="73"/>
      <c r="CC11" s="73"/>
      <c r="CD11" s="73"/>
      <c r="CE11" s="73"/>
      <c r="CF11" s="73"/>
      <c r="CG11" s="73"/>
      <c r="CH11" s="73"/>
      <c r="CI11" s="73"/>
      <c r="CJ11" s="73"/>
      <c r="CK11" s="73"/>
      <c r="CL11" s="73"/>
      <c r="CM11" s="73"/>
      <c r="CN11" s="73"/>
      <c r="CO11" s="73"/>
      <c r="CP11" s="73"/>
      <c r="CQ11" s="73"/>
      <c r="CR11" s="73"/>
      <c r="CS11" s="73"/>
      <c r="CT11" s="73"/>
      <c r="CU11" s="73"/>
      <c r="CV11" s="73"/>
      <c r="CW11" s="73"/>
      <c r="CX11" s="73"/>
      <c r="CY11" s="73"/>
      <c r="CZ11" s="105">
        <f>CZ10+1</f>
        <v>3</v>
      </c>
      <c r="DA11" s="105">
        <v>157</v>
      </c>
      <c r="DB11" s="105" t="s">
        <v>26408</v>
      </c>
      <c r="DC11" s="105">
        <v>10</v>
      </c>
      <c r="DD11" s="105">
        <v>50</v>
      </c>
      <c r="DE11" s="109" t="s">
        <v>26411</v>
      </c>
      <c r="DF11" s="73"/>
      <c r="DG11" s="73"/>
      <c r="DH11" s="73"/>
      <c r="DI11" s="73"/>
      <c r="DJ11" s="73"/>
      <c r="DK11" s="73"/>
      <c r="DL11" s="73"/>
      <c r="DM11" s="73"/>
      <c r="DN11" s="73"/>
      <c r="DO11" s="73"/>
      <c r="DP11" s="73"/>
      <c r="DQ11" s="73"/>
      <c r="DR11" s="73"/>
      <c r="DS11" s="73"/>
      <c r="DT11" s="73"/>
      <c r="DU11" s="73"/>
      <c r="DV11" s="73"/>
      <c r="DW11" s="73"/>
      <c r="DX11" s="73"/>
    </row>
    <row r="12" spans="1:130" ht="15" customHeight="1">
      <c r="A12" s="58" t="s">
        <v>25541</v>
      </c>
      <c r="B12" s="66" t="s">
        <v>25785</v>
      </c>
      <c r="C12" s="67" t="s">
        <v>25786</v>
      </c>
      <c r="D12" s="67" t="s">
        <v>25787</v>
      </c>
      <c r="E12" s="68" t="s">
        <v>25788</v>
      </c>
      <c r="F12" s="71" t="s">
        <v>25246</v>
      </c>
      <c r="G12" s="71" t="s">
        <v>25246</v>
      </c>
      <c r="H12" s="60"/>
      <c r="I12" s="60"/>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c r="BN12" s="60"/>
      <c r="BO12" s="60"/>
      <c r="BP12" s="60"/>
      <c r="BQ12" s="60"/>
      <c r="BR12" s="60"/>
      <c r="BS12" s="60"/>
      <c r="BT12" s="60"/>
      <c r="BU12" s="60"/>
      <c r="BV12" s="60"/>
      <c r="BW12" s="60"/>
      <c r="BX12" s="60"/>
      <c r="BY12" s="60"/>
      <c r="BZ12" s="60"/>
      <c r="CA12" s="60"/>
      <c r="CB12" s="60"/>
      <c r="CC12" s="60"/>
      <c r="CD12" s="60"/>
      <c r="CE12" s="60"/>
      <c r="CF12" s="60"/>
      <c r="CG12" s="60"/>
      <c r="CH12" s="60"/>
      <c r="CI12" s="60"/>
      <c r="CJ12" s="60"/>
      <c r="CK12" s="60"/>
      <c r="CL12" s="60"/>
      <c r="CM12" s="60"/>
      <c r="CN12" s="60"/>
      <c r="CO12" s="60"/>
      <c r="CP12" s="60"/>
      <c r="CQ12" s="60"/>
      <c r="CR12" s="60"/>
      <c r="CS12" s="60"/>
      <c r="CT12" s="60"/>
      <c r="CU12" s="60"/>
      <c r="CV12" s="60"/>
      <c r="CW12" s="60"/>
      <c r="CX12" s="60"/>
      <c r="CY12" s="60"/>
      <c r="CZ12" s="105">
        <f t="shared" ref="CZ12:CZ13" si="0">CZ11+1</f>
        <v>4</v>
      </c>
      <c r="DA12" s="105">
        <v>158</v>
      </c>
      <c r="DB12" s="105" t="s">
        <v>26408</v>
      </c>
      <c r="DC12" s="105">
        <v>0</v>
      </c>
      <c r="DD12" s="105">
        <v>24</v>
      </c>
      <c r="DE12" s="109" t="s">
        <v>26413</v>
      </c>
      <c r="DF12" s="60"/>
      <c r="DG12" s="60"/>
      <c r="DH12" s="60"/>
      <c r="DI12" s="60"/>
      <c r="DJ12" s="60"/>
      <c r="DK12" s="60"/>
      <c r="DL12" s="60"/>
      <c r="DM12" s="60"/>
      <c r="DN12" s="60"/>
      <c r="DO12" s="60"/>
      <c r="DP12" s="60"/>
      <c r="DQ12" s="60"/>
      <c r="DR12" s="60"/>
      <c r="DS12" s="60"/>
      <c r="DT12" s="60"/>
      <c r="DU12" s="60"/>
      <c r="DV12" s="60"/>
      <c r="DW12" s="60"/>
      <c r="DX12" s="60"/>
    </row>
    <row r="13" spans="1:130" ht="15" customHeight="1">
      <c r="A13" s="58" t="s">
        <v>25544</v>
      </c>
      <c r="B13" s="68" t="s">
        <v>25246</v>
      </c>
      <c r="C13" s="67" t="s">
        <v>25767</v>
      </c>
      <c r="D13" s="67" t="s">
        <v>25789</v>
      </c>
      <c r="E13" s="68" t="s">
        <v>25246</v>
      </c>
      <c r="F13" s="69" t="s">
        <v>25246</v>
      </c>
      <c r="G13" s="69" t="s">
        <v>25246</v>
      </c>
      <c r="H13" s="56"/>
      <c r="I13" s="56"/>
      <c r="J13" s="56"/>
      <c r="K13" s="56"/>
      <c r="L13" s="56"/>
      <c r="M13" s="56"/>
      <c r="N13" s="56"/>
      <c r="O13" s="56"/>
      <c r="P13" s="56"/>
      <c r="Q13" s="56"/>
      <c r="R13" s="56"/>
      <c r="S13" s="56"/>
      <c r="T13" s="56"/>
      <c r="U13" s="56"/>
      <c r="V13" s="56"/>
      <c r="W13" s="56"/>
      <c r="X13" s="56"/>
      <c r="Y13" s="56"/>
      <c r="Z13" s="56"/>
      <c r="AA13" s="56"/>
      <c r="AB13" s="56"/>
      <c r="AC13" s="56"/>
      <c r="AD13" s="56"/>
      <c r="AE13" s="56"/>
      <c r="AF13" s="56"/>
      <c r="AG13" s="56"/>
      <c r="AH13" s="56"/>
      <c r="AI13" s="56"/>
      <c r="AJ13" s="56"/>
      <c r="AK13" s="56"/>
      <c r="AL13" s="56"/>
      <c r="AM13" s="56"/>
      <c r="AN13" s="56"/>
      <c r="AO13" s="56"/>
      <c r="AP13" s="56"/>
      <c r="AQ13" s="56"/>
      <c r="AR13" s="56"/>
      <c r="AS13" s="56"/>
      <c r="AT13" s="56"/>
      <c r="AU13" s="56"/>
      <c r="AV13" s="56"/>
      <c r="AW13" s="56"/>
      <c r="AX13" s="56"/>
      <c r="AY13" s="56"/>
      <c r="AZ13" s="56"/>
      <c r="BA13" s="56"/>
      <c r="BB13" s="56"/>
      <c r="BC13" s="56"/>
      <c r="BD13" s="56"/>
      <c r="BE13" s="56"/>
      <c r="BF13" s="56"/>
      <c r="BG13" s="56"/>
      <c r="BH13" s="56"/>
      <c r="BI13" s="56"/>
      <c r="BJ13" s="56"/>
      <c r="BK13" s="56"/>
      <c r="BL13" s="56"/>
      <c r="BM13" s="56"/>
      <c r="BN13" s="56"/>
      <c r="BO13" s="56"/>
      <c r="BP13" s="56"/>
      <c r="BQ13" s="56"/>
      <c r="BR13" s="56"/>
      <c r="BS13" s="56"/>
      <c r="BT13" s="56"/>
      <c r="BU13" s="56"/>
      <c r="BV13" s="56"/>
      <c r="BW13" s="56"/>
      <c r="BX13" s="56"/>
      <c r="BY13" s="56"/>
      <c r="BZ13" s="56"/>
      <c r="CA13" s="56"/>
      <c r="CB13" s="56"/>
      <c r="CC13" s="56"/>
      <c r="CD13" s="56"/>
      <c r="CE13" s="56"/>
      <c r="CF13" s="56"/>
      <c r="CG13" s="56"/>
      <c r="CH13" s="56"/>
      <c r="CI13" s="56"/>
      <c r="CJ13" s="56"/>
      <c r="CK13" s="56"/>
      <c r="CL13" s="56"/>
      <c r="CM13" s="56"/>
      <c r="CN13" s="56"/>
      <c r="CO13" s="56"/>
      <c r="CP13" s="56"/>
      <c r="CQ13" s="56"/>
      <c r="CR13" s="56"/>
      <c r="CS13" s="56"/>
      <c r="CT13" s="56"/>
      <c r="CU13" s="56"/>
      <c r="CV13" s="56"/>
      <c r="CW13" s="56"/>
      <c r="CX13" s="56"/>
      <c r="CY13" s="56"/>
      <c r="CZ13" s="105">
        <f t="shared" si="0"/>
        <v>5</v>
      </c>
      <c r="DA13" s="104">
        <v>182</v>
      </c>
      <c r="DB13" s="104" t="s">
        <v>26414</v>
      </c>
      <c r="DC13" s="104">
        <v>26</v>
      </c>
      <c r="DD13" s="104">
        <v>50</v>
      </c>
      <c r="DE13" s="108" t="s">
        <v>26415</v>
      </c>
      <c r="DF13" s="56"/>
      <c r="DG13" s="56"/>
      <c r="DH13" s="56"/>
      <c r="DI13" s="56"/>
      <c r="DJ13" s="56"/>
      <c r="DK13" s="56"/>
      <c r="DL13" s="56"/>
      <c r="DM13" s="56"/>
      <c r="DN13" s="56"/>
      <c r="DO13" s="56"/>
      <c r="DP13" s="56"/>
      <c r="DQ13" s="56"/>
      <c r="DR13" s="56"/>
      <c r="DS13" s="56"/>
      <c r="DT13" s="56"/>
      <c r="DU13" s="56"/>
      <c r="DV13" s="56"/>
      <c r="DW13" s="56"/>
      <c r="DX13" s="56"/>
    </row>
    <row r="14" spans="1:130" ht="15" customHeight="1">
      <c r="A14" s="58" t="s">
        <v>25545</v>
      </c>
      <c r="B14" s="68" t="s">
        <v>25246</v>
      </c>
      <c r="C14" s="67" t="s">
        <v>25767</v>
      </c>
      <c r="D14" s="67" t="s">
        <v>25775</v>
      </c>
      <c r="E14" s="68" t="s">
        <v>25246</v>
      </c>
      <c r="F14" s="69" t="s">
        <v>25246</v>
      </c>
      <c r="G14" s="69" t="s">
        <v>25246</v>
      </c>
      <c r="H14" s="56"/>
      <c r="I14" s="56"/>
      <c r="J14" s="56"/>
      <c r="K14" s="56"/>
      <c r="L14" s="56"/>
      <c r="M14" s="56"/>
      <c r="N14" s="56"/>
      <c r="O14" s="56"/>
      <c r="P14" s="56"/>
      <c r="Q14" s="56"/>
      <c r="R14" s="56"/>
      <c r="S14" s="56"/>
      <c r="T14" s="56"/>
      <c r="U14" s="56"/>
      <c r="V14" s="56"/>
      <c r="W14" s="56"/>
      <c r="X14" s="56"/>
      <c r="Y14" s="56"/>
      <c r="Z14" s="56"/>
      <c r="AA14" s="56"/>
      <c r="AB14" s="56"/>
      <c r="AC14" s="56"/>
      <c r="AD14" s="56"/>
      <c r="AE14" s="56"/>
      <c r="AF14" s="56"/>
      <c r="AG14" s="56"/>
      <c r="AH14" s="56"/>
      <c r="AI14" s="56"/>
      <c r="AJ14" s="56"/>
      <c r="AK14" s="56"/>
      <c r="AL14" s="56"/>
      <c r="AM14" s="56"/>
      <c r="AN14" s="56"/>
      <c r="AO14" s="56"/>
      <c r="AP14" s="56"/>
      <c r="AQ14" s="56"/>
      <c r="AR14" s="56"/>
      <c r="AS14" s="56"/>
      <c r="AT14" s="56"/>
      <c r="AU14" s="56"/>
      <c r="AV14" s="56"/>
      <c r="AW14" s="56"/>
      <c r="AX14" s="56"/>
      <c r="AY14" s="56"/>
      <c r="AZ14" s="56"/>
      <c r="BA14" s="56"/>
      <c r="BB14" s="56"/>
      <c r="BC14" s="56"/>
      <c r="BD14" s="56"/>
      <c r="BE14" s="56"/>
      <c r="BF14" s="56"/>
      <c r="BG14" s="56"/>
      <c r="BH14" s="56"/>
      <c r="BI14" s="56"/>
      <c r="BJ14" s="56"/>
      <c r="BK14" s="56"/>
      <c r="BL14" s="56"/>
      <c r="BM14" s="56"/>
      <c r="BN14" s="56"/>
      <c r="BO14" s="56"/>
      <c r="BP14" s="56"/>
      <c r="BQ14" s="56"/>
      <c r="BR14" s="56"/>
      <c r="BS14" s="56"/>
      <c r="BT14" s="56"/>
      <c r="BU14" s="56"/>
      <c r="BV14" s="56"/>
      <c r="BW14" s="56"/>
      <c r="BX14" s="56"/>
      <c r="BY14" s="56"/>
      <c r="BZ14" s="56"/>
      <c r="CA14" s="56"/>
      <c r="CB14" s="56"/>
      <c r="CC14" s="56"/>
      <c r="CD14" s="56"/>
      <c r="CE14" s="56"/>
      <c r="CF14" s="56"/>
      <c r="CG14" s="56"/>
      <c r="CH14" s="56"/>
      <c r="CI14" s="56"/>
      <c r="CJ14" s="56"/>
      <c r="CK14" s="56"/>
      <c r="CL14" s="56"/>
      <c r="CM14" s="56"/>
      <c r="CN14" s="56"/>
      <c r="CO14" s="56"/>
      <c r="CP14" s="56"/>
      <c r="CQ14" s="56"/>
      <c r="CR14" s="56"/>
      <c r="CS14" s="56"/>
      <c r="CT14" s="56"/>
      <c r="CU14" s="56"/>
      <c r="CV14" s="56"/>
      <c r="CW14" s="56"/>
      <c r="CX14" s="56"/>
      <c r="CY14" s="56"/>
      <c r="CZ14" s="105"/>
      <c r="DA14" s="104"/>
      <c r="DB14" s="104"/>
      <c r="DC14" s="104"/>
      <c r="DD14" s="104"/>
      <c r="DE14" s="108"/>
      <c r="DF14" s="56"/>
      <c r="DG14" s="56"/>
      <c r="DH14" s="56"/>
      <c r="DI14" s="56"/>
      <c r="DJ14" s="56"/>
      <c r="DK14" s="56"/>
      <c r="DL14" s="56"/>
      <c r="DM14" s="56"/>
      <c r="DN14" s="56"/>
      <c r="DO14" s="56"/>
      <c r="DP14" s="56"/>
      <c r="DQ14" s="56"/>
      <c r="DR14" s="56"/>
      <c r="DS14" s="56"/>
      <c r="DT14" s="56"/>
      <c r="DU14" s="56"/>
      <c r="DV14" s="56"/>
      <c r="DW14" s="56"/>
      <c r="DX14" s="56"/>
    </row>
    <row r="15" spans="1:130" ht="15" customHeight="1">
      <c r="A15" s="58" t="s">
        <v>25551</v>
      </c>
      <c r="B15" s="68" t="s">
        <v>25246</v>
      </c>
      <c r="C15" s="68" t="s">
        <v>25246</v>
      </c>
      <c r="D15" s="68" t="s">
        <v>25246</v>
      </c>
      <c r="E15" s="68" t="s">
        <v>25246</v>
      </c>
      <c r="F15" s="69" t="s">
        <v>25246</v>
      </c>
      <c r="G15" s="69" t="s">
        <v>25246</v>
      </c>
      <c r="H15" s="56"/>
      <c r="I15" s="56"/>
      <c r="J15" s="56"/>
      <c r="K15" s="56"/>
      <c r="L15" s="56"/>
      <c r="M15" s="56"/>
      <c r="N15" s="56"/>
      <c r="O15" s="56"/>
      <c r="P15" s="56"/>
      <c r="Q15" s="56"/>
      <c r="R15" s="56"/>
      <c r="S15" s="56"/>
      <c r="T15" s="56"/>
      <c r="U15" s="56"/>
      <c r="V15" s="56"/>
      <c r="W15" s="56"/>
      <c r="X15" s="56"/>
      <c r="Y15" s="56"/>
      <c r="Z15" s="56"/>
      <c r="AA15" s="56"/>
      <c r="AB15" s="56"/>
      <c r="AC15" s="56"/>
      <c r="AD15" s="56"/>
      <c r="AE15" s="56"/>
      <c r="AF15" s="56"/>
      <c r="AG15" s="56"/>
      <c r="AH15" s="56"/>
      <c r="AI15" s="56"/>
      <c r="AJ15" s="56"/>
      <c r="AK15" s="56"/>
      <c r="AL15" s="56"/>
      <c r="AM15" s="56"/>
      <c r="AN15" s="56"/>
      <c r="AO15" s="56"/>
      <c r="AP15" s="56"/>
      <c r="AQ15" s="56"/>
      <c r="AR15" s="56"/>
      <c r="AS15" s="56"/>
      <c r="AT15" s="56"/>
      <c r="AU15" s="56"/>
      <c r="AV15" s="56"/>
      <c r="AW15" s="56"/>
      <c r="AX15" s="56"/>
      <c r="AY15" s="56"/>
      <c r="AZ15" s="56"/>
      <c r="BA15" s="56"/>
      <c r="BB15" s="56"/>
      <c r="BC15" s="56"/>
      <c r="BD15" s="56"/>
      <c r="BE15" s="56"/>
      <c r="BF15" s="56"/>
      <c r="BG15" s="56"/>
      <c r="BH15" s="56"/>
      <c r="BI15" s="56"/>
      <c r="BJ15" s="56"/>
      <c r="BK15" s="56"/>
      <c r="BL15" s="56"/>
      <c r="BM15" s="56"/>
      <c r="BN15" s="56"/>
      <c r="BO15" s="56"/>
      <c r="BP15" s="56"/>
      <c r="BQ15" s="56"/>
      <c r="BR15" s="56"/>
      <c r="BS15" s="56"/>
      <c r="BT15" s="56"/>
      <c r="BU15" s="56"/>
      <c r="BV15" s="56"/>
      <c r="BW15" s="56"/>
      <c r="BX15" s="56"/>
      <c r="BY15" s="56"/>
      <c r="BZ15" s="56"/>
      <c r="CA15" s="56"/>
      <c r="CB15" s="56"/>
      <c r="CC15" s="56"/>
      <c r="CD15" s="56"/>
      <c r="CE15" s="56"/>
      <c r="CF15" s="56"/>
      <c r="CG15" s="56"/>
      <c r="CH15" s="56"/>
      <c r="CI15" s="56"/>
      <c r="CJ15" s="56"/>
      <c r="CK15" s="56"/>
      <c r="CL15" s="56"/>
      <c r="CM15" s="56"/>
      <c r="CN15" s="56"/>
      <c r="CO15" s="56"/>
      <c r="CP15" s="56"/>
      <c r="CQ15" s="56"/>
      <c r="CR15" s="56"/>
      <c r="CS15" s="56"/>
      <c r="CT15" s="56"/>
      <c r="CU15" s="56"/>
      <c r="CV15" s="56"/>
      <c r="CW15" s="56"/>
      <c r="CX15" s="56"/>
      <c r="CY15" s="56"/>
      <c r="CZ15" s="105"/>
      <c r="DA15" s="104"/>
      <c r="DB15" s="104"/>
      <c r="DC15" s="104"/>
      <c r="DD15" s="104"/>
      <c r="DE15" s="108"/>
      <c r="DF15" s="56"/>
      <c r="DG15" s="56"/>
      <c r="DH15" s="56"/>
      <c r="DI15" s="56"/>
      <c r="DJ15" s="56"/>
      <c r="DK15" s="56"/>
      <c r="DL15" s="56"/>
      <c r="DM15" s="56"/>
      <c r="DN15" s="56"/>
      <c r="DO15" s="56"/>
      <c r="DP15" s="56"/>
      <c r="DQ15" s="56"/>
      <c r="DR15" s="56"/>
      <c r="DS15" s="56"/>
      <c r="DT15" s="56"/>
      <c r="DU15" s="56"/>
      <c r="DV15" s="56"/>
      <c r="DW15" s="56"/>
      <c r="DX15" s="56"/>
    </row>
    <row r="16" spans="1:130" ht="15" customHeight="1">
      <c r="A16" s="58" t="s">
        <v>25554</v>
      </c>
      <c r="B16" s="66" t="s">
        <v>25790</v>
      </c>
      <c r="C16" s="67" t="s">
        <v>25767</v>
      </c>
      <c r="D16" s="67" t="s">
        <v>25775</v>
      </c>
      <c r="E16" s="68" t="s">
        <v>25246</v>
      </c>
      <c r="F16" s="69" t="s">
        <v>25246</v>
      </c>
      <c r="G16" s="69" t="s">
        <v>25246</v>
      </c>
      <c r="H16" s="56"/>
      <c r="I16" s="56"/>
      <c r="J16" s="56"/>
      <c r="K16" s="56"/>
      <c r="L16" s="56"/>
      <c r="M16" s="56"/>
      <c r="N16" s="56"/>
      <c r="O16" s="56"/>
      <c r="P16" s="56"/>
      <c r="Q16" s="56"/>
      <c r="R16" s="56"/>
      <c r="S16" s="56"/>
      <c r="T16" s="56"/>
      <c r="U16" s="56"/>
      <c r="V16" s="56"/>
      <c r="W16" s="56"/>
      <c r="X16" s="56"/>
      <c r="Y16" s="56"/>
      <c r="Z16" s="56"/>
      <c r="AA16" s="56"/>
      <c r="AB16" s="56"/>
      <c r="AC16" s="56"/>
      <c r="AD16" s="56"/>
      <c r="AE16" s="56"/>
      <c r="AF16" s="56"/>
      <c r="AG16" s="56"/>
      <c r="AH16" s="56"/>
      <c r="AI16" s="56"/>
      <c r="AJ16" s="56"/>
      <c r="AK16" s="56"/>
      <c r="AL16" s="56"/>
      <c r="AM16" s="56"/>
      <c r="AN16" s="56"/>
      <c r="AO16" s="56"/>
      <c r="AP16" s="56"/>
      <c r="AQ16" s="56"/>
      <c r="AR16" s="56"/>
      <c r="AS16" s="56"/>
      <c r="AT16" s="56"/>
      <c r="AU16" s="56"/>
      <c r="AV16" s="56"/>
      <c r="AW16" s="56"/>
      <c r="AX16" s="56"/>
      <c r="AY16" s="56"/>
      <c r="AZ16" s="56"/>
      <c r="BA16" s="56"/>
      <c r="BB16" s="56"/>
      <c r="BC16" s="56"/>
      <c r="BD16" s="56"/>
      <c r="BE16" s="56"/>
      <c r="BF16" s="56"/>
      <c r="BG16" s="56"/>
      <c r="BH16" s="56"/>
      <c r="BI16" s="56"/>
      <c r="BJ16" s="56"/>
      <c r="BK16" s="56"/>
      <c r="BL16" s="56"/>
      <c r="BM16" s="56"/>
      <c r="BN16" s="56"/>
      <c r="BO16" s="56"/>
      <c r="BP16" s="56"/>
      <c r="BQ16" s="56"/>
      <c r="BR16" s="56"/>
      <c r="BS16" s="56"/>
      <c r="BT16" s="56"/>
      <c r="BU16" s="56"/>
      <c r="BV16" s="56"/>
      <c r="BW16" s="56"/>
      <c r="BX16" s="56"/>
      <c r="BY16" s="56"/>
      <c r="BZ16" s="56"/>
      <c r="CA16" s="56"/>
      <c r="CB16" s="56"/>
      <c r="CC16" s="56"/>
      <c r="CD16" s="56"/>
      <c r="CE16" s="56"/>
      <c r="CF16" s="56"/>
      <c r="CG16" s="56"/>
      <c r="CH16" s="56"/>
      <c r="CI16" s="56"/>
      <c r="CJ16" s="56"/>
      <c r="CK16" s="56"/>
      <c r="CL16" s="56"/>
      <c r="CM16" s="56"/>
      <c r="CN16" s="56"/>
      <c r="CO16" s="56"/>
      <c r="CP16" s="56"/>
      <c r="CQ16" s="56"/>
      <c r="CR16" s="56"/>
      <c r="CS16" s="56"/>
      <c r="CT16" s="56"/>
      <c r="CU16" s="56"/>
      <c r="CV16" s="56"/>
      <c r="CW16" s="56"/>
      <c r="CX16" s="56"/>
      <c r="CY16" s="56"/>
      <c r="DF16" s="56"/>
      <c r="DG16" s="56"/>
      <c r="DH16" s="56"/>
      <c r="DI16" s="56"/>
      <c r="DJ16" s="56"/>
      <c r="DK16" s="56"/>
      <c r="DL16" s="56"/>
      <c r="DM16" s="56"/>
      <c r="DN16" s="56"/>
      <c r="DO16" s="56"/>
      <c r="DP16" s="56"/>
      <c r="DQ16" s="56"/>
      <c r="DR16" s="56"/>
      <c r="DS16" s="56"/>
      <c r="DT16" s="56"/>
      <c r="DU16" s="56"/>
      <c r="DV16" s="56"/>
      <c r="DW16" s="56"/>
      <c r="DX16" s="56"/>
    </row>
    <row r="17" spans="1:128" ht="15" customHeight="1">
      <c r="A17" s="58" t="s">
        <v>25326</v>
      </c>
      <c r="B17" s="68" t="s">
        <v>25246</v>
      </c>
      <c r="C17" s="67" t="s">
        <v>25791</v>
      </c>
      <c r="D17" s="67" t="s">
        <v>25775</v>
      </c>
      <c r="E17" s="68" t="s">
        <v>25246</v>
      </c>
      <c r="F17" s="69" t="s">
        <v>25246</v>
      </c>
      <c r="G17" s="69" t="s">
        <v>25246</v>
      </c>
      <c r="H17" s="56"/>
      <c r="I17" s="56"/>
      <c r="J17" s="56"/>
      <c r="K17" s="56"/>
      <c r="L17" s="56"/>
      <c r="M17" s="56"/>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W17" s="56"/>
      <c r="AX17" s="56"/>
      <c r="AY17" s="56"/>
      <c r="AZ17" s="56"/>
      <c r="BA17" s="56"/>
      <c r="BB17" s="56"/>
      <c r="BC17" s="56"/>
      <c r="BD17" s="56"/>
      <c r="BE17" s="56"/>
      <c r="BF17" s="56"/>
      <c r="BG17" s="56"/>
      <c r="BH17" s="56"/>
      <c r="BI17" s="56"/>
      <c r="BJ17" s="56"/>
      <c r="BK17" s="56"/>
      <c r="BL17" s="56"/>
      <c r="BM17" s="56"/>
      <c r="BN17" s="56"/>
      <c r="BO17" s="56"/>
      <c r="BP17" s="56"/>
      <c r="BQ17" s="56"/>
      <c r="BR17" s="56"/>
      <c r="BS17" s="56"/>
      <c r="BT17" s="56"/>
      <c r="BU17" s="56"/>
      <c r="BV17" s="56"/>
      <c r="BW17" s="56"/>
      <c r="BX17" s="56"/>
      <c r="BY17" s="56"/>
      <c r="BZ17" s="56"/>
      <c r="CA17" s="56"/>
      <c r="CB17" s="56"/>
      <c r="CC17" s="56"/>
      <c r="CD17" s="56"/>
      <c r="CE17" s="56"/>
      <c r="CF17" s="56"/>
      <c r="CG17" s="56"/>
      <c r="CH17" s="56"/>
      <c r="CI17" s="56"/>
      <c r="CJ17" s="56"/>
      <c r="CK17" s="56"/>
      <c r="CL17" s="56"/>
      <c r="CM17" s="56"/>
      <c r="CN17" s="56"/>
      <c r="CO17" s="56"/>
      <c r="CP17" s="56"/>
      <c r="CQ17" s="56"/>
      <c r="CR17" s="56"/>
      <c r="CS17" s="56"/>
      <c r="CT17" s="56"/>
      <c r="CU17" s="56"/>
      <c r="CV17" s="56"/>
      <c r="CW17" s="56"/>
      <c r="CX17" s="56"/>
      <c r="CY17" s="56"/>
      <c r="DF17" s="56"/>
      <c r="DG17" s="56"/>
      <c r="DH17" s="56"/>
      <c r="DI17" s="56"/>
      <c r="DJ17" s="56"/>
      <c r="DK17" s="56"/>
      <c r="DL17" s="56"/>
      <c r="DM17" s="56"/>
      <c r="DN17" s="56"/>
      <c r="DO17" s="56"/>
      <c r="DP17" s="56"/>
      <c r="DQ17" s="56"/>
      <c r="DR17" s="56"/>
      <c r="DS17" s="56"/>
      <c r="DT17" s="56"/>
      <c r="DU17" s="56"/>
      <c r="DV17" s="56"/>
      <c r="DW17" s="56"/>
      <c r="DX17" s="56"/>
    </row>
    <row r="18" spans="1:128" ht="15" customHeight="1">
      <c r="A18" s="58" t="s">
        <v>25558</v>
      </c>
      <c r="B18" s="66" t="s">
        <v>25792</v>
      </c>
      <c r="C18" s="67" t="s">
        <v>25767</v>
      </c>
      <c r="D18" s="67" t="s">
        <v>25775</v>
      </c>
      <c r="E18" s="68" t="s">
        <v>25246</v>
      </c>
      <c r="F18" s="69" t="str">
        <f>IF(cc="","-",IF(cc="","",IF(cc&lt;10,"Fazer apenas 25% da dose anteriormente utilizada",IF(AND(cc&gt;=10,cc&lt;=50),"Fazer metade da dose anteriormente utilizada","-"))))</f>
        <v>Fazer metade da dose anteriormente utilizada</v>
      </c>
      <c r="G18" s="69" t="str">
        <f>IF(cc="","-",IF(cc&lt;10,"Fazer apenas 25% da dose anteriormente utilizada",IF(AND(cc&gt;=10,cc&lt;=50),"Fazer metade da dose anteriormente utilizada","-")))</f>
        <v>Fazer metade da dose anteriormente utilizada</v>
      </c>
      <c r="BE18" s="56"/>
      <c r="BF18" s="56"/>
      <c r="BG18" s="56"/>
      <c r="BH18" s="56"/>
      <c r="BI18" s="56"/>
      <c r="BJ18" s="56"/>
      <c r="BK18" s="56"/>
      <c r="BL18" s="56"/>
      <c r="BM18" s="56"/>
      <c r="BN18" s="56"/>
      <c r="BO18" s="56"/>
      <c r="BP18" s="56"/>
      <c r="BQ18" s="56"/>
      <c r="BR18" s="56"/>
      <c r="BS18" s="56"/>
      <c r="BT18" s="56"/>
      <c r="BU18" s="56"/>
      <c r="BV18" s="56"/>
      <c r="BW18" s="56"/>
      <c r="BX18" s="56"/>
      <c r="BY18" s="56"/>
      <c r="BZ18" s="56"/>
      <c r="CA18" s="56"/>
      <c r="CB18" s="56"/>
      <c r="CC18" s="56"/>
      <c r="CD18" s="56"/>
      <c r="CE18" s="56"/>
      <c r="CF18" s="56"/>
      <c r="CG18" s="56"/>
      <c r="CH18" s="56"/>
      <c r="CI18" s="56"/>
      <c r="CJ18" s="56"/>
      <c r="CK18" s="56"/>
      <c r="CL18" s="56"/>
      <c r="CM18" s="56"/>
      <c r="CN18" s="56"/>
      <c r="CO18" s="56"/>
      <c r="CP18" s="56"/>
      <c r="CQ18" s="56"/>
      <c r="CR18" s="56"/>
      <c r="CS18" s="56"/>
      <c r="CT18" s="56"/>
      <c r="CU18" s="56"/>
      <c r="CV18" s="56"/>
      <c r="CW18" s="56"/>
      <c r="CX18" s="56"/>
      <c r="CY18" s="56"/>
      <c r="CZ18" s="55" t="s">
        <v>26412</v>
      </c>
      <c r="DF18" s="56"/>
      <c r="DG18" s="56"/>
      <c r="DH18" s="56"/>
      <c r="DI18" s="56"/>
      <c r="DJ18" s="56"/>
      <c r="DK18" s="56"/>
      <c r="DL18" s="56"/>
      <c r="DM18" s="56"/>
      <c r="DN18" s="56"/>
      <c r="DO18" s="56"/>
      <c r="DP18" s="56"/>
      <c r="DQ18" s="56"/>
      <c r="DR18" s="56"/>
      <c r="DS18" s="56"/>
      <c r="DT18" s="56"/>
      <c r="DU18" s="56"/>
      <c r="DV18" s="56"/>
      <c r="DW18" s="56"/>
      <c r="DX18" s="56"/>
    </row>
    <row r="19" spans="1:128" ht="15" customHeight="1">
      <c r="A19" s="58" t="s">
        <v>25559</v>
      </c>
      <c r="B19" s="66" t="s">
        <v>25793</v>
      </c>
      <c r="C19" s="67" t="s">
        <v>25794</v>
      </c>
      <c r="D19" s="67" t="s">
        <v>25795</v>
      </c>
      <c r="E19" s="68" t="s">
        <v>25246</v>
      </c>
      <c r="F19" s="69" t="s">
        <v>25246</v>
      </c>
      <c r="G19" s="69" t="s">
        <v>25246</v>
      </c>
      <c r="H19" s="56"/>
      <c r="I19" s="56"/>
      <c r="J19" s="56"/>
      <c r="K19" s="56"/>
      <c r="L19" s="56"/>
      <c r="M19" s="56"/>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W19" s="56"/>
      <c r="AX19" s="56"/>
      <c r="AY19" s="56"/>
      <c r="AZ19" s="56"/>
      <c r="BA19" s="56"/>
      <c r="BB19" s="56"/>
      <c r="BC19" s="56"/>
      <c r="BD19" s="56"/>
      <c r="BE19" s="56"/>
      <c r="BF19" s="56"/>
      <c r="BG19" s="56"/>
      <c r="BH19" s="56"/>
      <c r="BI19" s="56"/>
      <c r="BJ19" s="56"/>
      <c r="BK19" s="56"/>
      <c r="BL19" s="56"/>
      <c r="BM19" s="56"/>
      <c r="BN19" s="56"/>
      <c r="BO19" s="56"/>
      <c r="BP19" s="56"/>
      <c r="BQ19" s="56"/>
      <c r="BR19" s="56"/>
      <c r="BS19" s="56"/>
      <c r="BT19" s="56"/>
      <c r="BU19" s="56"/>
      <c r="BV19" s="56"/>
      <c r="BW19" s="56"/>
      <c r="BX19" s="56"/>
      <c r="BY19" s="56"/>
      <c r="BZ19" s="56"/>
      <c r="CA19" s="56"/>
      <c r="CB19" s="56"/>
      <c r="CC19" s="56"/>
      <c r="CD19" s="56"/>
      <c r="CE19" s="56"/>
      <c r="CF19" s="56"/>
      <c r="CG19" s="56"/>
      <c r="CH19" s="56"/>
      <c r="CI19" s="56"/>
      <c r="CJ19" s="56"/>
      <c r="CK19" s="56"/>
      <c r="CL19" s="56"/>
      <c r="CM19" s="56"/>
      <c r="CN19" s="56"/>
      <c r="CO19" s="56"/>
      <c r="CP19" s="56"/>
      <c r="CQ19" s="56"/>
      <c r="CR19" s="56"/>
      <c r="CS19" s="56"/>
      <c r="CT19" s="56"/>
      <c r="CU19" s="56"/>
      <c r="CV19" s="56"/>
      <c r="CW19" s="56"/>
      <c r="CX19" s="56"/>
      <c r="CY19" s="56"/>
      <c r="CZ19" s="60"/>
      <c r="DF19" s="56"/>
      <c r="DG19" s="56"/>
      <c r="DH19" s="56"/>
      <c r="DI19" s="56"/>
      <c r="DJ19" s="56"/>
      <c r="DK19" s="56"/>
      <c r="DL19" s="56"/>
      <c r="DM19" s="56"/>
      <c r="DN19" s="56"/>
      <c r="DO19" s="56"/>
      <c r="DP19" s="56"/>
      <c r="DQ19" s="56"/>
      <c r="DR19" s="56"/>
      <c r="DS19" s="56"/>
      <c r="DT19" s="56"/>
      <c r="DU19" s="56"/>
      <c r="DV19" s="56"/>
      <c r="DW19" s="56"/>
      <c r="DX19" s="56"/>
    </row>
    <row r="20" spans="1:128" ht="15" customHeight="1">
      <c r="A20" s="58" t="s">
        <v>25542</v>
      </c>
      <c r="B20" s="66" t="s">
        <v>25796</v>
      </c>
      <c r="C20" s="67" t="s">
        <v>25767</v>
      </c>
      <c r="D20" s="67" t="s">
        <v>25797</v>
      </c>
      <c r="E20" s="68" t="s">
        <v>25246</v>
      </c>
      <c r="F20" s="69" t="s">
        <v>25246</v>
      </c>
      <c r="G20" s="69" t="s">
        <v>25246</v>
      </c>
      <c r="H20" s="56"/>
      <c r="I20" s="56"/>
      <c r="J20" s="56"/>
      <c r="K20" s="56"/>
      <c r="L20" s="56"/>
      <c r="M20" s="56"/>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W20" s="56"/>
      <c r="AX20" s="56"/>
      <c r="AY20" s="56"/>
      <c r="AZ20" s="56"/>
      <c r="BA20" s="56"/>
      <c r="BB20" s="56"/>
      <c r="BC20" s="56"/>
      <c r="BD20" s="56"/>
      <c r="BE20" s="56"/>
      <c r="BF20" s="56"/>
      <c r="BG20" s="56"/>
      <c r="BH20" s="56"/>
      <c r="BI20" s="56"/>
      <c r="BJ20" s="56"/>
      <c r="BK20" s="56"/>
      <c r="BL20" s="56"/>
      <c r="BM20" s="56"/>
      <c r="BN20" s="56"/>
      <c r="BO20" s="56"/>
      <c r="BP20" s="56"/>
      <c r="BQ20" s="56"/>
      <c r="BR20" s="56"/>
      <c r="BS20" s="56"/>
      <c r="BT20" s="56"/>
      <c r="BU20" s="56"/>
      <c r="BV20" s="56"/>
      <c r="BW20" s="56"/>
      <c r="BX20" s="56"/>
      <c r="BY20" s="56"/>
      <c r="BZ20" s="56"/>
      <c r="CA20" s="56"/>
      <c r="CB20" s="56"/>
      <c r="CC20" s="56"/>
      <c r="CD20" s="56"/>
      <c r="CE20" s="56"/>
      <c r="CF20" s="56"/>
      <c r="CG20" s="56"/>
      <c r="CH20" s="56"/>
      <c r="CI20" s="56"/>
      <c r="CJ20" s="56"/>
      <c r="CK20" s="56"/>
      <c r="CL20" s="56"/>
      <c r="CM20" s="56"/>
      <c r="CN20" s="56"/>
      <c r="CO20" s="56"/>
      <c r="CP20" s="56"/>
      <c r="CQ20" s="56"/>
      <c r="CR20" s="56"/>
      <c r="CS20" s="56"/>
      <c r="CT20" s="56"/>
      <c r="CU20" s="56"/>
      <c r="CV20" s="56"/>
      <c r="CW20" s="56"/>
      <c r="CX20" s="56"/>
      <c r="CY20" s="56"/>
      <c r="DF20" s="56"/>
      <c r="DG20" s="56"/>
      <c r="DH20" s="56"/>
      <c r="DI20" s="56"/>
      <c r="DJ20" s="56"/>
      <c r="DK20" s="56"/>
      <c r="DL20" s="56"/>
      <c r="DM20" s="56"/>
      <c r="DN20" s="56"/>
      <c r="DO20" s="56"/>
      <c r="DP20" s="56"/>
      <c r="DQ20" s="56"/>
      <c r="DR20" s="56"/>
      <c r="DS20" s="56"/>
      <c r="DT20" s="56"/>
      <c r="DU20" s="56"/>
      <c r="DV20" s="56"/>
      <c r="DW20" s="56"/>
      <c r="DX20" s="56"/>
    </row>
    <row r="21" spans="1:128" ht="15" customHeight="1">
      <c r="A21" s="58" t="s">
        <v>25560</v>
      </c>
      <c r="B21" s="68" t="s">
        <v>25246</v>
      </c>
      <c r="C21" s="67" t="s">
        <v>25767</v>
      </c>
      <c r="D21" s="67" t="s">
        <v>25798</v>
      </c>
      <c r="E21" s="68" t="s">
        <v>25246</v>
      </c>
      <c r="F21" s="69" t="s">
        <v>25246</v>
      </c>
      <c r="G21" s="69" t="s">
        <v>25246</v>
      </c>
      <c r="H21" s="56"/>
      <c r="I21" s="56"/>
      <c r="J21" s="56"/>
      <c r="K21" s="56"/>
      <c r="L21" s="56"/>
      <c r="M21" s="56"/>
      <c r="N21" s="56"/>
      <c r="O21" s="56"/>
      <c r="P21" s="56"/>
      <c r="Q21" s="56"/>
      <c r="R21" s="56"/>
      <c r="S21" s="56"/>
      <c r="T21" s="56"/>
      <c r="U21" s="56"/>
      <c r="V21" s="56"/>
      <c r="W21" s="56"/>
      <c r="X21" s="56"/>
      <c r="Y21" s="56"/>
      <c r="Z21" s="56"/>
      <c r="AA21" s="56"/>
      <c r="AB21" s="56"/>
      <c r="AC21" s="56"/>
      <c r="AD21" s="56"/>
      <c r="AE21" s="56"/>
      <c r="AF21" s="56"/>
      <c r="AG21" s="56"/>
      <c r="AH21" s="56"/>
      <c r="AI21" s="56"/>
      <c r="AJ21" s="56"/>
      <c r="AK21" s="56"/>
      <c r="AL21" s="56"/>
      <c r="AM21" s="56"/>
      <c r="AN21" s="56"/>
      <c r="AO21" s="56"/>
      <c r="AP21" s="56"/>
      <c r="AQ21" s="56"/>
      <c r="AR21" s="56"/>
      <c r="AS21" s="56"/>
      <c r="AT21" s="56"/>
      <c r="AU21" s="56"/>
      <c r="AV21" s="56"/>
      <c r="AW21" s="56"/>
      <c r="AX21" s="56"/>
      <c r="AY21" s="56"/>
      <c r="AZ21" s="56"/>
      <c r="BA21" s="56"/>
      <c r="BB21" s="56"/>
      <c r="BC21" s="56"/>
      <c r="BD21" s="56"/>
      <c r="BE21" s="56"/>
      <c r="BF21" s="56"/>
      <c r="BG21" s="56"/>
      <c r="BH21" s="56"/>
      <c r="BI21" s="56"/>
      <c r="BJ21" s="56"/>
      <c r="BK21" s="56"/>
      <c r="BL21" s="56"/>
      <c r="BM21" s="56"/>
      <c r="BN21" s="56"/>
      <c r="BO21" s="56"/>
      <c r="BP21" s="56"/>
      <c r="BQ21" s="56"/>
      <c r="BR21" s="56"/>
      <c r="BS21" s="56"/>
      <c r="BT21" s="56"/>
      <c r="BU21" s="56"/>
      <c r="BV21" s="56"/>
      <c r="BW21" s="56"/>
      <c r="BX21" s="56"/>
      <c r="BY21" s="56"/>
      <c r="BZ21" s="56"/>
      <c r="CA21" s="56"/>
      <c r="CB21" s="56"/>
      <c r="CC21" s="56"/>
      <c r="CD21" s="56"/>
      <c r="CE21" s="56"/>
      <c r="CF21" s="56"/>
      <c r="CG21" s="56"/>
      <c r="CH21" s="56"/>
      <c r="CI21" s="56"/>
      <c r="CJ21" s="56"/>
      <c r="CK21" s="56"/>
      <c r="CL21" s="56"/>
      <c r="CM21" s="56"/>
      <c r="CN21" s="56"/>
      <c r="CO21" s="56"/>
      <c r="CP21" s="56"/>
      <c r="CQ21" s="56"/>
      <c r="CR21" s="56"/>
      <c r="CS21" s="56"/>
      <c r="CT21" s="56"/>
      <c r="CU21" s="56"/>
      <c r="CV21" s="56"/>
      <c r="CW21" s="56"/>
      <c r="CX21" s="56"/>
      <c r="CY21" s="56"/>
      <c r="DF21" s="56"/>
      <c r="DG21" s="56"/>
      <c r="DH21" s="56"/>
      <c r="DI21" s="56"/>
      <c r="DJ21" s="56"/>
      <c r="DK21" s="56"/>
      <c r="DL21" s="56"/>
      <c r="DM21" s="56"/>
      <c r="DN21" s="56"/>
      <c r="DO21" s="56"/>
      <c r="DP21" s="56"/>
      <c r="DQ21" s="56"/>
      <c r="DR21" s="56"/>
      <c r="DS21" s="56"/>
      <c r="DT21" s="56"/>
      <c r="DU21" s="56"/>
      <c r="DV21" s="56"/>
      <c r="DW21" s="56"/>
      <c r="DX21" s="56"/>
    </row>
    <row r="22" spans="1:128" ht="15" customHeight="1">
      <c r="A22" s="58" t="s">
        <v>25562</v>
      </c>
      <c r="B22" s="68" t="s">
        <v>25246</v>
      </c>
      <c r="C22" s="67" t="s">
        <v>25799</v>
      </c>
      <c r="D22" s="67" t="s">
        <v>25775</v>
      </c>
      <c r="E22" s="68" t="s">
        <v>25800</v>
      </c>
      <c r="F22" s="69" t="s">
        <v>25246</v>
      </c>
      <c r="G22" s="69" t="s">
        <v>25246</v>
      </c>
      <c r="H22" s="56"/>
      <c r="I22" s="56"/>
      <c r="J22" s="56"/>
      <c r="K22" s="56"/>
      <c r="L22" s="56"/>
      <c r="M22" s="56"/>
      <c r="N22" s="56"/>
      <c r="O22" s="56"/>
      <c r="P22" s="56"/>
      <c r="Q22" s="56"/>
      <c r="R22" s="56"/>
      <c r="S22" s="56"/>
      <c r="T22" s="56"/>
      <c r="U22" s="56"/>
      <c r="V22" s="56"/>
      <c r="W22" s="56"/>
      <c r="X22" s="56"/>
      <c r="Y22" s="56"/>
      <c r="Z22" s="56"/>
      <c r="AA22" s="56"/>
      <c r="AB22" s="56"/>
      <c r="AC22" s="56"/>
      <c r="AD22" s="56"/>
      <c r="AE22" s="56"/>
      <c r="AF22" s="56"/>
      <c r="AG22" s="56"/>
      <c r="AH22" s="56"/>
      <c r="AI22" s="56"/>
      <c r="AJ22" s="56"/>
      <c r="AK22" s="56"/>
      <c r="AL22" s="56"/>
      <c r="AM22" s="56"/>
      <c r="AN22" s="56"/>
      <c r="AO22" s="56"/>
      <c r="AP22" s="56"/>
      <c r="AQ22" s="56"/>
      <c r="AR22" s="56"/>
      <c r="AS22" s="56"/>
      <c r="AT22" s="56"/>
      <c r="AU22" s="56"/>
      <c r="AV22" s="56"/>
      <c r="AW22" s="56"/>
      <c r="AX22" s="56"/>
      <c r="AY22" s="56"/>
      <c r="AZ22" s="56"/>
      <c r="BA22" s="56"/>
      <c r="BB22" s="56"/>
      <c r="BC22" s="56"/>
      <c r="BD22" s="56"/>
      <c r="BE22" s="56"/>
      <c r="BF22" s="56"/>
      <c r="BG22" s="56"/>
      <c r="BH22" s="56"/>
      <c r="BI22" s="56"/>
      <c r="BJ22" s="56"/>
      <c r="BK22" s="56"/>
      <c r="BL22" s="56"/>
      <c r="BM22" s="56"/>
      <c r="BN22" s="56"/>
      <c r="BO22" s="56"/>
      <c r="BP22" s="56"/>
      <c r="BQ22" s="56"/>
      <c r="BR22" s="56"/>
      <c r="BS22" s="56"/>
      <c r="BT22" s="56"/>
      <c r="BU22" s="56"/>
      <c r="BV22" s="56"/>
      <c r="BW22" s="56"/>
      <c r="BX22" s="56"/>
      <c r="BY22" s="56"/>
      <c r="BZ22" s="56"/>
      <c r="CA22" s="56"/>
      <c r="CB22" s="56"/>
      <c r="CC22" s="56"/>
      <c r="CD22" s="56"/>
      <c r="CE22" s="56"/>
      <c r="CF22" s="56"/>
      <c r="CG22" s="56"/>
      <c r="CH22" s="56"/>
      <c r="CI22" s="56"/>
      <c r="CJ22" s="56"/>
      <c r="CK22" s="56"/>
      <c r="CL22" s="56"/>
      <c r="CM22" s="56"/>
      <c r="CN22" s="56"/>
      <c r="CO22" s="56"/>
      <c r="CP22" s="56"/>
      <c r="CQ22" s="56"/>
      <c r="CR22" s="56"/>
      <c r="CS22" s="56"/>
      <c r="CT22" s="56"/>
      <c r="CU22" s="56"/>
      <c r="CV22" s="56"/>
      <c r="CW22" s="56"/>
      <c r="CX22" s="56"/>
      <c r="CY22" s="56"/>
      <c r="DF22" s="56"/>
      <c r="DG22" s="56"/>
      <c r="DH22" s="56"/>
      <c r="DI22" s="56"/>
      <c r="DJ22" s="56"/>
      <c r="DK22" s="56"/>
      <c r="DL22" s="56"/>
      <c r="DM22" s="56"/>
      <c r="DN22" s="56"/>
      <c r="DO22" s="56"/>
      <c r="DP22" s="56"/>
      <c r="DQ22" s="56"/>
      <c r="DR22" s="56"/>
      <c r="DS22" s="56"/>
      <c r="DT22" s="56"/>
      <c r="DU22" s="56"/>
      <c r="DV22" s="56"/>
      <c r="DW22" s="56"/>
      <c r="DX22" s="56"/>
    </row>
    <row r="23" spans="1:128" ht="15" customHeight="1">
      <c r="A23" s="58" t="s">
        <v>25260</v>
      </c>
      <c r="B23" s="68" t="s">
        <v>25246</v>
      </c>
      <c r="C23" s="67" t="s">
        <v>25801</v>
      </c>
      <c r="D23" s="67" t="s">
        <v>25775</v>
      </c>
      <c r="E23" s="68" t="s">
        <v>25246</v>
      </c>
      <c r="F23" s="69" t="str">
        <f>IF(cc="","-",IF(cc&lt;10,"3 mg/kg de 48/48 hs",IF(AND(cc&gt;=10,cc&lt;20),"4 mg/kg de 48/48 hs",IF(AND(cc&gt;=20,cc&lt;30),"7,5 mg/kg de 48/48 hs",IF(AND(cc&gt;=30,cc&lt;40),"4 mg/kg 1 x ao dia",IF(AND(cc&gt;=40,cc&lt;60),"7,5 mg/kg 1 x ao dia",IF(AND(cc&gt;=60,cc&lt;80),"12 mg/kg 1 x ao dia","Dose plena: 15 mg/kg 1 x ao dia")))))))</f>
        <v>7,5 mg/kg de 48/48 hs</v>
      </c>
      <c r="G23" s="70" t="str">
        <f>IF(cc="","-",IF(cc&lt;10,CONCATENATE(3*pesodose," mg IV de 48 / 48 hs"),IF(AND(cc&gt;=10,cc&lt;20),CONCATENATE(4*pesodose," mg IV de 48 / 48 hs"),IF(AND(cc&gt;=20,cc&lt;30),CONCATENATE(7.5*pesodose," mg IV de 48 / 48 hs"),IF(AND(cc&gt;=30,cc&lt;40),CONCATENATE(4*pesodose," mg IV 1 x ao dia"),IF(AND(cc&gt;=40,cc&lt;60),CONCATENATE(7.5*pesodose," mg IV 1 x ao dia"),IF(AND(cc&gt;=60,cc&lt;80),CONCATENATE(12*pesodose," mg IV 1 x ao dia"),CONCATENATE(15*pesodose," mg IV 1 x ao dia"))))))))</f>
        <v>600 mg IV de 48 / 48 hs</v>
      </c>
    </row>
    <row r="24" spans="1:128" ht="15" customHeight="1">
      <c r="A24" s="58" t="s">
        <v>25520</v>
      </c>
      <c r="B24" s="66" t="s">
        <v>25802</v>
      </c>
      <c r="C24" s="66" t="s">
        <v>25803</v>
      </c>
      <c r="D24" s="67" t="s">
        <v>25804</v>
      </c>
      <c r="E24" s="68" t="s">
        <v>25805</v>
      </c>
      <c r="F24" s="69" t="s">
        <v>25246</v>
      </c>
      <c r="G24" s="69" t="s">
        <v>25246</v>
      </c>
      <c r="H24" s="56"/>
      <c r="I24" s="56"/>
      <c r="J24" s="56"/>
      <c r="K24" s="56"/>
      <c r="L24" s="56"/>
      <c r="M24" s="56"/>
      <c r="N24" s="56"/>
      <c r="O24" s="56"/>
      <c r="P24" s="56"/>
      <c r="Q24" s="56"/>
      <c r="R24" s="56"/>
      <c r="S24" s="56"/>
      <c r="T24" s="56"/>
      <c r="U24" s="56"/>
      <c r="V24" s="56"/>
      <c r="W24" s="56"/>
      <c r="X24" s="56"/>
      <c r="Y24" s="56"/>
      <c r="Z24" s="56"/>
      <c r="AA24" s="56"/>
      <c r="AB24" s="56"/>
      <c r="AC24" s="56"/>
      <c r="AD24" s="56"/>
      <c r="AE24" s="56"/>
      <c r="AF24" s="56"/>
      <c r="AG24" s="56"/>
      <c r="AH24" s="56"/>
      <c r="AI24" s="56"/>
      <c r="AJ24" s="56"/>
      <c r="AK24" s="56"/>
      <c r="AL24" s="56"/>
      <c r="AM24" s="56"/>
      <c r="AN24" s="56"/>
      <c r="AO24" s="56"/>
      <c r="AP24" s="56"/>
      <c r="AQ24" s="56"/>
      <c r="AR24" s="56"/>
      <c r="AS24" s="56"/>
      <c r="AT24" s="56"/>
      <c r="AU24" s="56"/>
      <c r="AV24" s="56"/>
      <c r="AW24" s="56"/>
      <c r="AX24" s="56"/>
      <c r="AY24" s="56"/>
      <c r="AZ24" s="56"/>
      <c r="BA24" s="56"/>
      <c r="BB24" s="56"/>
      <c r="BC24" s="56"/>
      <c r="BD24" s="56"/>
      <c r="BE24" s="56"/>
      <c r="BF24" s="56"/>
      <c r="BG24" s="56"/>
      <c r="BH24" s="56"/>
      <c r="BI24" s="56"/>
      <c r="BJ24" s="56"/>
      <c r="BK24" s="56"/>
      <c r="BL24" s="56"/>
      <c r="BM24" s="56"/>
      <c r="BN24" s="56"/>
      <c r="BO24" s="56"/>
      <c r="BP24" s="56"/>
      <c r="BQ24" s="56"/>
      <c r="BR24" s="56"/>
      <c r="BS24" s="56"/>
      <c r="BT24" s="56"/>
      <c r="BU24" s="56"/>
      <c r="BV24" s="56"/>
      <c r="BW24" s="56"/>
      <c r="BX24" s="56"/>
      <c r="BY24" s="56"/>
      <c r="BZ24" s="56"/>
      <c r="CA24" s="56"/>
      <c r="CB24" s="56"/>
      <c r="CC24" s="56"/>
      <c r="CD24" s="56"/>
      <c r="CE24" s="56"/>
      <c r="CF24" s="56"/>
      <c r="CG24" s="56"/>
      <c r="CH24" s="56"/>
      <c r="CI24" s="56"/>
      <c r="CJ24" s="56"/>
      <c r="CK24" s="56"/>
      <c r="CL24" s="56"/>
      <c r="CM24" s="56"/>
      <c r="CN24" s="56"/>
      <c r="CO24" s="56"/>
      <c r="CP24" s="56"/>
      <c r="CQ24" s="56"/>
      <c r="CR24" s="56"/>
      <c r="CS24" s="56"/>
      <c r="CT24" s="56"/>
      <c r="CU24" s="56"/>
      <c r="CV24" s="56"/>
      <c r="CW24" s="56"/>
      <c r="CX24" s="56"/>
      <c r="CY24" s="56"/>
      <c r="DF24" s="56"/>
      <c r="DG24" s="56"/>
      <c r="DH24" s="56"/>
      <c r="DI24" s="56"/>
      <c r="DJ24" s="56"/>
      <c r="DK24" s="56"/>
      <c r="DL24" s="56"/>
      <c r="DM24" s="56"/>
      <c r="DN24" s="56"/>
      <c r="DO24" s="56"/>
      <c r="DP24" s="56"/>
      <c r="DQ24" s="56"/>
      <c r="DR24" s="56"/>
      <c r="DS24" s="56"/>
      <c r="DT24" s="56"/>
      <c r="DU24" s="56"/>
      <c r="DV24" s="56"/>
      <c r="DW24" s="56"/>
      <c r="DX24" s="56"/>
    </row>
    <row r="25" spans="1:128" ht="15" customHeight="1">
      <c r="A25" s="58" t="s">
        <v>25521</v>
      </c>
      <c r="B25" s="66" t="s">
        <v>25806</v>
      </c>
      <c r="C25" s="67" t="s">
        <v>25794</v>
      </c>
      <c r="D25" s="67" t="s">
        <v>25807</v>
      </c>
      <c r="E25" s="68" t="s">
        <v>25246</v>
      </c>
      <c r="F25" s="69" t="s">
        <v>25246</v>
      </c>
      <c r="G25" s="69" t="s">
        <v>25246</v>
      </c>
      <c r="H25" s="56"/>
      <c r="I25" s="56"/>
      <c r="J25" s="56"/>
      <c r="K25" s="56"/>
      <c r="L25" s="56"/>
      <c r="M25" s="56"/>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W25" s="56"/>
      <c r="AX25" s="56"/>
      <c r="AY25" s="56"/>
      <c r="AZ25" s="56"/>
      <c r="BA25" s="56"/>
      <c r="BB25" s="56"/>
      <c r="BC25" s="56"/>
      <c r="BD25" s="56"/>
      <c r="BE25" s="56"/>
      <c r="BF25" s="56"/>
      <c r="BG25" s="56"/>
      <c r="BH25" s="56"/>
      <c r="BI25" s="56"/>
      <c r="BJ25" s="56"/>
      <c r="BK25" s="56"/>
      <c r="BL25" s="56"/>
      <c r="BM25" s="56"/>
      <c r="BN25" s="56"/>
      <c r="BO25" s="56"/>
      <c r="BP25" s="56"/>
      <c r="BQ25" s="56"/>
      <c r="BR25" s="56"/>
      <c r="BS25" s="56"/>
      <c r="BT25" s="56"/>
      <c r="BU25" s="56"/>
      <c r="BV25" s="56"/>
      <c r="BW25" s="56"/>
      <c r="BX25" s="56"/>
      <c r="BY25" s="56"/>
      <c r="BZ25" s="56"/>
      <c r="CA25" s="56"/>
      <c r="CB25" s="56"/>
      <c r="CC25" s="56"/>
      <c r="CD25" s="56"/>
      <c r="CE25" s="56"/>
      <c r="CF25" s="56"/>
      <c r="CG25" s="56"/>
      <c r="CH25" s="56"/>
      <c r="CI25" s="56"/>
      <c r="CJ25" s="56"/>
      <c r="CK25" s="56"/>
      <c r="CL25" s="56"/>
      <c r="CM25" s="56"/>
      <c r="CN25" s="56"/>
      <c r="CO25" s="56"/>
      <c r="CP25" s="56"/>
      <c r="CQ25" s="56"/>
      <c r="CR25" s="56"/>
      <c r="CS25" s="56"/>
      <c r="CT25" s="56"/>
      <c r="CU25" s="56"/>
      <c r="CV25" s="56"/>
      <c r="CW25" s="56"/>
      <c r="CX25" s="56"/>
      <c r="CY25" s="56"/>
      <c r="DF25" s="56"/>
      <c r="DG25" s="56"/>
      <c r="DH25" s="56"/>
      <c r="DI25" s="56"/>
      <c r="DJ25" s="56"/>
      <c r="DK25" s="56"/>
      <c r="DL25" s="56"/>
      <c r="DM25" s="56"/>
      <c r="DN25" s="56"/>
      <c r="DO25" s="56"/>
      <c r="DP25" s="56"/>
      <c r="DQ25" s="56"/>
      <c r="DR25" s="56"/>
      <c r="DS25" s="56"/>
      <c r="DT25" s="56"/>
      <c r="DU25" s="56"/>
      <c r="DV25" s="56"/>
      <c r="DW25" s="56"/>
      <c r="DX25" s="56"/>
    </row>
    <row r="26" spans="1:128" ht="15" customHeight="1">
      <c r="A26" s="58" t="s">
        <v>25563</v>
      </c>
      <c r="B26" s="66" t="s">
        <v>25808</v>
      </c>
      <c r="C26" s="67" t="s">
        <v>25794</v>
      </c>
      <c r="D26" s="67" t="s">
        <v>25787</v>
      </c>
      <c r="E26" s="68" t="s">
        <v>25246</v>
      </c>
      <c r="F26" s="69" t="s">
        <v>25246</v>
      </c>
      <c r="G26" s="69" t="s">
        <v>25246</v>
      </c>
      <c r="H26" s="56"/>
      <c r="I26" s="56"/>
      <c r="J26" s="56"/>
      <c r="K26" s="56"/>
      <c r="L26" s="56"/>
      <c r="M26" s="56"/>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W26" s="56"/>
      <c r="AX26" s="56"/>
      <c r="AY26" s="56"/>
      <c r="AZ26" s="56"/>
      <c r="BA26" s="56"/>
      <c r="BB26" s="56"/>
      <c r="BC26" s="56"/>
      <c r="BD26" s="56"/>
      <c r="BE26" s="56"/>
      <c r="BF26" s="56"/>
      <c r="BG26" s="56"/>
      <c r="BH26" s="56"/>
      <c r="BI26" s="56"/>
      <c r="BJ26" s="56"/>
      <c r="BK26" s="56"/>
      <c r="BL26" s="56"/>
      <c r="BM26" s="56"/>
      <c r="BN26" s="56"/>
      <c r="BO26" s="56"/>
      <c r="BP26" s="56"/>
      <c r="BQ26" s="56"/>
      <c r="BR26" s="56"/>
      <c r="BS26" s="56"/>
      <c r="BT26" s="56"/>
      <c r="BU26" s="56"/>
      <c r="BV26" s="56"/>
      <c r="BW26" s="56"/>
      <c r="BX26" s="56"/>
      <c r="BY26" s="56"/>
      <c r="BZ26" s="56"/>
      <c r="CA26" s="56"/>
      <c r="CB26" s="56"/>
      <c r="CC26" s="56"/>
      <c r="CD26" s="56"/>
      <c r="CE26" s="56"/>
      <c r="CF26" s="56"/>
      <c r="CG26" s="56"/>
      <c r="CH26" s="56"/>
      <c r="CI26" s="56"/>
      <c r="CJ26" s="56"/>
      <c r="CK26" s="56"/>
      <c r="CL26" s="56"/>
      <c r="CM26" s="56"/>
      <c r="CN26" s="56"/>
      <c r="CO26" s="56"/>
      <c r="CP26" s="56"/>
      <c r="CQ26" s="56"/>
      <c r="CR26" s="56"/>
      <c r="CS26" s="56"/>
      <c r="CT26" s="56"/>
      <c r="CU26" s="56"/>
      <c r="CV26" s="56"/>
      <c r="CW26" s="56"/>
      <c r="CX26" s="56"/>
      <c r="CY26" s="56"/>
      <c r="DF26" s="56"/>
      <c r="DG26" s="56"/>
      <c r="DH26" s="56"/>
      <c r="DI26" s="56"/>
      <c r="DJ26" s="56"/>
      <c r="DK26" s="56"/>
      <c r="DL26" s="56"/>
      <c r="DM26" s="56"/>
      <c r="DN26" s="56"/>
      <c r="DO26" s="56"/>
      <c r="DP26" s="56"/>
      <c r="DQ26" s="56"/>
      <c r="DR26" s="56"/>
      <c r="DS26" s="56"/>
      <c r="DT26" s="56"/>
      <c r="DU26" s="56"/>
      <c r="DV26" s="56"/>
      <c r="DW26" s="56"/>
      <c r="DX26" s="56"/>
    </row>
    <row r="27" spans="1:128" ht="15" customHeight="1">
      <c r="A27" s="58" t="s">
        <v>25261</v>
      </c>
      <c r="B27" s="68" t="s">
        <v>25246</v>
      </c>
      <c r="C27" s="67" t="s">
        <v>25809</v>
      </c>
      <c r="D27" s="67" t="s">
        <v>25775</v>
      </c>
      <c r="E27" s="68" t="s">
        <v>25810</v>
      </c>
      <c r="F27" s="69" t="str">
        <f>IF(cc="","",IF(cc&lt;10,"Dose preconizada de 12/12 hs","-"))</f>
        <v>-</v>
      </c>
      <c r="G27" s="70" t="str">
        <f>IF(cc="","",IF(cc&lt;10,"500 mg (1 cápsula) VO de 12/12 hs","-"))</f>
        <v>-</v>
      </c>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W27" s="56"/>
      <c r="AX27" s="56"/>
      <c r="AY27" s="56"/>
      <c r="AZ27" s="56"/>
      <c r="BA27" s="56"/>
      <c r="BB27" s="56"/>
      <c r="BC27" s="56"/>
      <c r="BD27" s="56"/>
      <c r="BE27" s="56"/>
      <c r="BF27" s="56"/>
      <c r="BG27" s="56"/>
      <c r="BH27" s="56"/>
      <c r="BI27" s="56"/>
      <c r="BJ27" s="56"/>
      <c r="BK27" s="56"/>
      <c r="BL27" s="56"/>
      <c r="BM27" s="56"/>
      <c r="BN27" s="56"/>
      <c r="BO27" s="56"/>
      <c r="BP27" s="56"/>
      <c r="BQ27" s="56"/>
      <c r="BR27" s="56"/>
      <c r="BS27" s="56"/>
      <c r="BT27" s="56"/>
      <c r="BU27" s="56"/>
      <c r="BV27" s="56"/>
      <c r="BW27" s="56"/>
      <c r="BX27" s="56"/>
      <c r="BY27" s="56"/>
      <c r="BZ27" s="56"/>
      <c r="CA27" s="56"/>
      <c r="CB27" s="56"/>
      <c r="CC27" s="56"/>
      <c r="CD27" s="56"/>
      <c r="CE27" s="56"/>
      <c r="CF27" s="56"/>
      <c r="CG27" s="56"/>
      <c r="CH27" s="56"/>
      <c r="CI27" s="56"/>
      <c r="CJ27" s="56"/>
      <c r="CK27" s="56"/>
      <c r="CL27" s="56"/>
      <c r="CM27" s="56"/>
      <c r="CN27" s="56"/>
      <c r="CO27" s="56"/>
      <c r="CP27" s="56"/>
      <c r="CQ27" s="56"/>
      <c r="CR27" s="56"/>
      <c r="CS27" s="56"/>
      <c r="CT27" s="56"/>
      <c r="CU27" s="56"/>
      <c r="CV27" s="56"/>
      <c r="CW27" s="56"/>
      <c r="CX27" s="56"/>
      <c r="CY27" s="56"/>
      <c r="DF27" s="56"/>
      <c r="DG27" s="56"/>
      <c r="DH27" s="56"/>
      <c r="DI27" s="56"/>
      <c r="DJ27" s="56"/>
      <c r="DK27" s="56"/>
      <c r="DL27" s="56"/>
      <c r="DM27" s="56"/>
      <c r="DN27" s="56"/>
      <c r="DO27" s="56"/>
      <c r="DP27" s="56"/>
      <c r="DQ27" s="56"/>
      <c r="DR27" s="56"/>
      <c r="DS27" s="56"/>
      <c r="DT27" s="56"/>
      <c r="DU27" s="56"/>
      <c r="DV27" s="56"/>
      <c r="DW27" s="56"/>
      <c r="DX27" s="56"/>
    </row>
    <row r="28" spans="1:128" ht="15" customHeight="1">
      <c r="A28" s="58" t="s">
        <v>25565</v>
      </c>
      <c r="B28" s="66" t="s">
        <v>25811</v>
      </c>
      <c r="C28" s="67" t="s">
        <v>25809</v>
      </c>
      <c r="D28" s="67" t="s">
        <v>25775</v>
      </c>
      <c r="E28" s="68" t="s">
        <v>25810</v>
      </c>
      <c r="F28" s="69" t="str">
        <f>IF(cc="","",IF(cc&lt;10,"Dose preconizada 1 x ao dia",IF(AND(cc&gt;=10,cc&lt;=30),"Dose preconizada de 12/12 hs","-")))</f>
        <v>Dose preconizada de 12/12 hs</v>
      </c>
      <c r="G28" s="70" t="str">
        <f>IF(cc="","",IF(cc&lt;10,"1 g IV 1 x ao dia",IF(AND(cc&gt;=10,cc&lt;=30),"1 g IV de 12/12 hs","-")))</f>
        <v>1 g IV de 12/12 hs</v>
      </c>
      <c r="AK28" s="56"/>
      <c r="AL28" s="56"/>
      <c r="AM28" s="56"/>
      <c r="AN28" s="56"/>
      <c r="AO28" s="56"/>
      <c r="AP28" s="56"/>
      <c r="AQ28" s="56"/>
      <c r="AR28" s="56"/>
      <c r="AS28" s="56"/>
      <c r="AT28" s="56"/>
      <c r="AU28" s="56"/>
      <c r="AV28" s="56"/>
      <c r="AW28" s="56"/>
      <c r="AX28" s="56"/>
      <c r="AY28" s="56"/>
      <c r="AZ28" s="56"/>
      <c r="BA28" s="56"/>
      <c r="BB28" s="56"/>
      <c r="BC28" s="56"/>
      <c r="BD28" s="56"/>
      <c r="BE28" s="56"/>
      <c r="BF28" s="56"/>
      <c r="BG28" s="56"/>
      <c r="BH28" s="56"/>
      <c r="BI28" s="56"/>
      <c r="BJ28" s="56"/>
      <c r="BK28" s="56"/>
      <c r="BL28" s="56"/>
      <c r="BM28" s="56"/>
      <c r="BN28" s="56"/>
      <c r="BO28" s="56"/>
      <c r="BP28" s="56"/>
      <c r="BQ28" s="56"/>
      <c r="BR28" s="56"/>
      <c r="BS28" s="56"/>
      <c r="BT28" s="56"/>
      <c r="BU28" s="56"/>
      <c r="BV28" s="56"/>
      <c r="BW28" s="56"/>
      <c r="BX28" s="56"/>
      <c r="BY28" s="56"/>
      <c r="BZ28" s="56"/>
      <c r="CA28" s="56"/>
      <c r="CB28" s="56"/>
      <c r="CC28" s="56"/>
      <c r="CD28" s="56"/>
      <c r="CE28" s="56"/>
      <c r="CF28" s="56"/>
      <c r="CG28" s="56"/>
      <c r="CH28" s="56"/>
      <c r="CI28" s="56"/>
      <c r="CJ28" s="56"/>
      <c r="CK28" s="56"/>
      <c r="CL28" s="56"/>
      <c r="CM28" s="56"/>
      <c r="CN28" s="56"/>
      <c r="CO28" s="56"/>
      <c r="CP28" s="56"/>
      <c r="CQ28" s="56"/>
      <c r="CR28" s="56"/>
      <c r="CS28" s="56"/>
      <c r="CT28" s="56"/>
      <c r="CU28" s="56"/>
      <c r="CV28" s="56"/>
      <c r="CW28" s="56"/>
      <c r="CX28" s="56"/>
      <c r="CY28" s="56"/>
      <c r="DF28" s="56"/>
      <c r="DG28" s="56"/>
      <c r="DH28" s="56"/>
      <c r="DI28" s="56"/>
      <c r="DJ28" s="56"/>
      <c r="DK28" s="56"/>
      <c r="DL28" s="56"/>
      <c r="DM28" s="56"/>
      <c r="DN28" s="56"/>
      <c r="DO28" s="56"/>
      <c r="DP28" s="56"/>
      <c r="DQ28" s="56"/>
      <c r="DR28" s="56"/>
      <c r="DS28" s="56"/>
      <c r="DT28" s="56"/>
      <c r="DU28" s="56"/>
      <c r="DV28" s="56"/>
      <c r="DW28" s="56"/>
      <c r="DX28" s="56"/>
    </row>
    <row r="29" spans="1:128" ht="15" customHeight="1">
      <c r="A29" s="58" t="s">
        <v>25262</v>
      </c>
      <c r="B29" s="68" t="s">
        <v>25246</v>
      </c>
      <c r="C29" s="67" t="s">
        <v>25812</v>
      </c>
      <c r="D29" s="67" t="s">
        <v>25775</v>
      </c>
      <c r="E29" s="68" t="s">
        <v>25813</v>
      </c>
      <c r="F29" s="69" t="str">
        <f>IF(cc="","",IF(cc&lt;10,"Dose preconizada de 12 / 12 hs",IF(AND(cc&gt;=10,cc&lt;=50),"Dose preconizada de 8/8 hs","-")))</f>
        <v>Dose preconizada de 8/8 hs</v>
      </c>
      <c r="G29" s="70" t="str">
        <f>IF(cc="","",IF(cc&lt;10,"1 g IV de 12 / 12 hs",IF(AND(cc&gt;=10,cc&lt;=50),"1 g IV de 8 / 8 hs","-")))</f>
        <v>1 g IV de 8 / 8 hs</v>
      </c>
      <c r="BE29" s="56"/>
      <c r="BF29" s="56"/>
      <c r="BG29" s="56"/>
      <c r="BH29" s="56"/>
      <c r="BI29" s="56"/>
      <c r="BJ29" s="56"/>
      <c r="BK29" s="56"/>
      <c r="BL29" s="56"/>
      <c r="BM29" s="56"/>
      <c r="BN29" s="56"/>
      <c r="BO29" s="56"/>
      <c r="BP29" s="56"/>
      <c r="BQ29" s="56"/>
      <c r="BR29" s="56"/>
      <c r="BS29" s="56"/>
      <c r="BT29" s="56"/>
      <c r="BU29" s="56"/>
      <c r="BV29" s="56"/>
      <c r="BW29" s="56"/>
      <c r="BX29" s="56"/>
      <c r="BY29" s="56"/>
      <c r="BZ29" s="56"/>
      <c r="CA29" s="56"/>
      <c r="CB29" s="56"/>
      <c r="CC29" s="56"/>
      <c r="CD29" s="56"/>
      <c r="CE29" s="56"/>
      <c r="CF29" s="56"/>
      <c r="CG29" s="56"/>
      <c r="CH29" s="56"/>
      <c r="CI29" s="56"/>
      <c r="CJ29" s="56"/>
      <c r="CK29" s="56"/>
      <c r="CL29" s="56"/>
      <c r="CM29" s="56"/>
      <c r="CN29" s="56"/>
      <c r="CO29" s="56"/>
      <c r="CP29" s="56"/>
      <c r="CQ29" s="56"/>
      <c r="CR29" s="56"/>
      <c r="CS29" s="56"/>
      <c r="CT29" s="56"/>
      <c r="CU29" s="56"/>
      <c r="CV29" s="56"/>
      <c r="CW29" s="56"/>
      <c r="CX29" s="56"/>
      <c r="CY29" s="56"/>
      <c r="DF29" s="56"/>
      <c r="DG29" s="56"/>
      <c r="DH29" s="56"/>
      <c r="DI29" s="56"/>
      <c r="DJ29" s="56"/>
      <c r="DK29" s="56"/>
      <c r="DL29" s="56"/>
      <c r="DM29" s="56"/>
      <c r="DN29" s="56"/>
      <c r="DO29" s="56"/>
      <c r="DP29" s="56"/>
      <c r="DQ29" s="56"/>
      <c r="DR29" s="56"/>
      <c r="DS29" s="56"/>
      <c r="DT29" s="56"/>
      <c r="DU29" s="56"/>
      <c r="DV29" s="56"/>
      <c r="DW29" s="56"/>
      <c r="DX29" s="56"/>
    </row>
    <row r="30" spans="1:128" ht="15" customHeight="1">
      <c r="A30" s="58" t="s">
        <v>25566</v>
      </c>
      <c r="B30" s="68" t="s">
        <v>25246</v>
      </c>
      <c r="C30" s="67" t="s">
        <v>25812</v>
      </c>
      <c r="D30" s="67" t="s">
        <v>25775</v>
      </c>
      <c r="E30" s="68" t="s">
        <v>25246</v>
      </c>
      <c r="F30" s="69" t="str">
        <f>IF(cc="","",IF(cc&lt;15,"Dose preconizada 1 x ao dia",IF(AND(cc&gt;=15,cc&lt;=30),"Dose preconizada de 12/12 hs","-")))</f>
        <v>Dose preconizada de 12/12 hs</v>
      </c>
      <c r="G30" s="70" t="str">
        <f>IF(cc="","",IF(cc&lt;15,"3,0 g (1 frasco-ampola) + AD: 10 ml IV em 10 minutos 1 x ao dia",IF(AND(cc&gt;=15,cc&lt;=30),"3,0 g (1 frasco-ampola) + AD: 10 ml IV em 10 minutos de 12 / 12 hs","-")))</f>
        <v>3,0 g (1 frasco-ampola) + AD: 10 ml IV em 10 minutos de 12 / 12 hs</v>
      </c>
      <c r="AK30" s="56"/>
      <c r="AL30" s="56"/>
      <c r="AM30" s="56"/>
      <c r="AN30" s="56"/>
      <c r="AO30" s="56"/>
      <c r="AP30" s="56"/>
      <c r="AQ30" s="56"/>
      <c r="AR30" s="56"/>
      <c r="AS30" s="56"/>
      <c r="AT30" s="56"/>
      <c r="AU30" s="56"/>
      <c r="AV30" s="56"/>
      <c r="AW30" s="56"/>
      <c r="AX30" s="56"/>
      <c r="AY30" s="56"/>
      <c r="AZ30" s="56"/>
      <c r="BA30" s="56"/>
      <c r="BB30" s="56"/>
      <c r="BC30" s="56"/>
      <c r="BD30" s="56"/>
      <c r="BE30" s="56"/>
      <c r="BF30" s="56"/>
      <c r="BG30" s="56"/>
      <c r="BH30" s="56"/>
      <c r="BI30" s="56"/>
      <c r="BJ30" s="56"/>
      <c r="BK30" s="56"/>
      <c r="BL30" s="56"/>
      <c r="BM30" s="56"/>
      <c r="BN30" s="56"/>
      <c r="BO30" s="56"/>
      <c r="BP30" s="56"/>
      <c r="BQ30" s="56"/>
      <c r="BR30" s="56"/>
      <c r="BS30" s="56"/>
      <c r="BT30" s="56"/>
      <c r="BU30" s="56"/>
      <c r="BV30" s="56"/>
      <c r="BW30" s="56"/>
      <c r="BX30" s="56"/>
      <c r="BY30" s="56"/>
      <c r="BZ30" s="56"/>
      <c r="CA30" s="56"/>
      <c r="CB30" s="56"/>
      <c r="CC30" s="56"/>
      <c r="CD30" s="56"/>
      <c r="CE30" s="56"/>
      <c r="CF30" s="56"/>
      <c r="CG30" s="56"/>
      <c r="CH30" s="56"/>
      <c r="CI30" s="56"/>
      <c r="CJ30" s="56"/>
      <c r="CK30" s="56"/>
      <c r="CL30" s="56"/>
      <c r="CM30" s="56"/>
      <c r="CN30" s="56"/>
      <c r="CO30" s="56"/>
      <c r="CP30" s="56"/>
      <c r="CQ30" s="56"/>
      <c r="CR30" s="56"/>
      <c r="CS30" s="56"/>
      <c r="CT30" s="56"/>
      <c r="CU30" s="56"/>
      <c r="CV30" s="56"/>
      <c r="CW30" s="56"/>
      <c r="CX30" s="56"/>
      <c r="CY30" s="56"/>
      <c r="DF30" s="56"/>
      <c r="DG30" s="56"/>
      <c r="DH30" s="56"/>
      <c r="DI30" s="56"/>
      <c r="DJ30" s="56"/>
      <c r="DK30" s="56"/>
      <c r="DL30" s="56"/>
      <c r="DM30" s="56"/>
      <c r="DN30" s="56"/>
      <c r="DO30" s="56"/>
      <c r="DP30" s="56"/>
      <c r="DQ30" s="56"/>
      <c r="DR30" s="56"/>
      <c r="DS30" s="56"/>
      <c r="DT30" s="56"/>
      <c r="DU30" s="56"/>
      <c r="DV30" s="56"/>
      <c r="DW30" s="56"/>
      <c r="DX30" s="56"/>
    </row>
    <row r="31" spans="1:128" ht="15" customHeight="1">
      <c r="A31" s="58" t="s">
        <v>25263</v>
      </c>
      <c r="B31" s="66" t="s">
        <v>25814</v>
      </c>
      <c r="C31" s="67" t="s">
        <v>25780</v>
      </c>
      <c r="D31" s="67" t="s">
        <v>25815</v>
      </c>
      <c r="E31" s="68" t="s">
        <v>25246</v>
      </c>
      <c r="F31" s="69" t="s">
        <v>25246</v>
      </c>
      <c r="G31" s="69" t="s">
        <v>25246</v>
      </c>
      <c r="H31" s="56"/>
      <c r="I31" s="56"/>
      <c r="J31" s="56"/>
      <c r="K31" s="56"/>
      <c r="L31" s="56"/>
      <c r="M31" s="56"/>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W31" s="56"/>
      <c r="AX31" s="56"/>
      <c r="AY31" s="56"/>
      <c r="AZ31" s="56"/>
      <c r="BA31" s="56"/>
      <c r="BB31" s="56"/>
      <c r="BC31" s="56"/>
      <c r="BD31" s="56"/>
      <c r="BE31" s="56"/>
      <c r="BF31" s="56"/>
      <c r="BG31" s="56"/>
      <c r="BH31" s="56"/>
      <c r="BI31" s="56"/>
      <c r="BJ31" s="56"/>
      <c r="BK31" s="56"/>
      <c r="BL31" s="56"/>
      <c r="BM31" s="56"/>
      <c r="BN31" s="56"/>
      <c r="BO31" s="56"/>
      <c r="BP31" s="56"/>
      <c r="BQ31" s="56"/>
      <c r="BR31" s="56"/>
      <c r="BS31" s="56"/>
      <c r="BT31" s="56"/>
      <c r="BU31" s="56"/>
      <c r="BV31" s="56"/>
      <c r="BW31" s="56"/>
      <c r="BX31" s="56"/>
      <c r="BY31" s="56"/>
      <c r="BZ31" s="56"/>
      <c r="CA31" s="56"/>
      <c r="CB31" s="56"/>
      <c r="CC31" s="56"/>
      <c r="CD31" s="56"/>
      <c r="CE31" s="56"/>
      <c r="CF31" s="56"/>
      <c r="CG31" s="56"/>
      <c r="CH31" s="56"/>
      <c r="CI31" s="56"/>
      <c r="CJ31" s="56"/>
      <c r="CK31" s="56"/>
      <c r="CL31" s="56"/>
      <c r="CM31" s="56"/>
      <c r="CN31" s="56"/>
      <c r="CO31" s="56"/>
      <c r="CP31" s="56"/>
      <c r="CQ31" s="56"/>
      <c r="CR31" s="56"/>
      <c r="CS31" s="56"/>
      <c r="CT31" s="56"/>
      <c r="CU31" s="56"/>
      <c r="CV31" s="56"/>
      <c r="CW31" s="56"/>
      <c r="CX31" s="56"/>
      <c r="CY31" s="56"/>
      <c r="DF31" s="56"/>
      <c r="DG31" s="56"/>
      <c r="DH31" s="56"/>
      <c r="DI31" s="56"/>
      <c r="DJ31" s="56"/>
      <c r="DK31" s="56"/>
      <c r="DL31" s="56"/>
      <c r="DM31" s="56"/>
      <c r="DN31" s="56"/>
      <c r="DO31" s="56"/>
      <c r="DP31" s="56"/>
      <c r="DQ31" s="56"/>
      <c r="DR31" s="56"/>
      <c r="DS31" s="56"/>
      <c r="DT31" s="56"/>
      <c r="DU31" s="56"/>
      <c r="DV31" s="56"/>
      <c r="DW31" s="56"/>
      <c r="DX31" s="56"/>
    </row>
    <row r="32" spans="1:128" ht="15" customHeight="1">
      <c r="A32" s="58" t="s">
        <v>25568</v>
      </c>
      <c r="B32" s="68" t="s">
        <v>25246</v>
      </c>
      <c r="C32" s="67" t="s">
        <v>25816</v>
      </c>
      <c r="D32" s="67" t="s">
        <v>25817</v>
      </c>
      <c r="E32" s="68" t="s">
        <v>25246</v>
      </c>
      <c r="F32" s="69" t="str">
        <f>IF(cc="","",IF(cc&lt;10,"Fazer apenas entre 50% - 75% da dose anteriormente utilizada","-"))</f>
        <v>-</v>
      </c>
      <c r="G32" s="69" t="str">
        <f>IF(cc="","",IF(cc&lt;10,"Fazer apenas entre 50% - 75% da dose anteriormente utilizada","-"))</f>
        <v>-</v>
      </c>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W32" s="56"/>
      <c r="AX32" s="56"/>
      <c r="AY32" s="56"/>
      <c r="AZ32" s="56"/>
      <c r="BA32" s="56"/>
      <c r="BB32" s="56"/>
      <c r="BC32" s="56"/>
      <c r="BD32" s="56"/>
      <c r="BE32" s="56"/>
      <c r="BF32" s="56"/>
      <c r="BG32" s="56"/>
      <c r="BH32" s="56"/>
      <c r="BI32" s="56"/>
      <c r="BJ32" s="56"/>
      <c r="BK32" s="56"/>
      <c r="BL32" s="56"/>
      <c r="BM32" s="56"/>
      <c r="BN32" s="56"/>
      <c r="BO32" s="56"/>
      <c r="BP32" s="56"/>
      <c r="BQ32" s="56"/>
      <c r="BR32" s="56"/>
      <c r="BS32" s="56"/>
      <c r="BT32" s="56"/>
      <c r="BU32" s="56"/>
      <c r="BV32" s="56"/>
      <c r="BW32" s="56"/>
      <c r="BX32" s="56"/>
      <c r="BY32" s="56"/>
      <c r="BZ32" s="56"/>
      <c r="CA32" s="56"/>
      <c r="CB32" s="56"/>
      <c r="CC32" s="56"/>
      <c r="CD32" s="56"/>
      <c r="CE32" s="56"/>
      <c r="CF32" s="56"/>
      <c r="CG32" s="56"/>
      <c r="CH32" s="56"/>
      <c r="CI32" s="56"/>
      <c r="CJ32" s="56"/>
      <c r="CK32" s="56"/>
      <c r="CL32" s="56"/>
      <c r="CM32" s="56"/>
      <c r="CN32" s="56"/>
      <c r="CO32" s="56"/>
      <c r="CP32" s="56"/>
      <c r="CQ32" s="56"/>
      <c r="CR32" s="56"/>
      <c r="CS32" s="56"/>
      <c r="CT32" s="56"/>
      <c r="CU32" s="56"/>
      <c r="CV32" s="56"/>
      <c r="CW32" s="56"/>
      <c r="CX32" s="56"/>
      <c r="CY32" s="56"/>
      <c r="DF32" s="56"/>
      <c r="DG32" s="56"/>
      <c r="DH32" s="56"/>
      <c r="DI32" s="56"/>
      <c r="DJ32" s="56"/>
      <c r="DK32" s="56"/>
      <c r="DL32" s="56"/>
      <c r="DM32" s="56"/>
      <c r="DN32" s="56"/>
      <c r="DO32" s="56"/>
      <c r="DP32" s="56"/>
      <c r="DQ32" s="56"/>
      <c r="DR32" s="56"/>
      <c r="DS32" s="56"/>
      <c r="DT32" s="56"/>
      <c r="DU32" s="56"/>
      <c r="DV32" s="56"/>
      <c r="DW32" s="56"/>
      <c r="DX32" s="56"/>
    </row>
    <row r="33" spans="1:128" ht="15" customHeight="1">
      <c r="A33" s="58" t="s">
        <v>25264</v>
      </c>
      <c r="B33" s="68" t="s">
        <v>25246</v>
      </c>
      <c r="C33" s="67" t="s">
        <v>25809</v>
      </c>
      <c r="D33" s="67" t="s">
        <v>25818</v>
      </c>
      <c r="E33" s="68" t="s">
        <v>25246</v>
      </c>
      <c r="F33" s="69" t="str">
        <f>IF(cc="","",IF(cc&lt;10,"Intervalo entre as doses não inferior a 36 hs","-"))</f>
        <v>-</v>
      </c>
      <c r="G33" s="69" t="str">
        <f>IF(cc="","",IF(cc&lt;10,"Intervalo entre as doses não inferior a 36 hs","-"))</f>
        <v>-</v>
      </c>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W33" s="56"/>
      <c r="AX33" s="56"/>
      <c r="AY33" s="56"/>
      <c r="AZ33" s="56"/>
      <c r="BA33" s="56"/>
      <c r="BB33" s="56"/>
      <c r="BC33" s="56"/>
      <c r="BD33" s="56"/>
      <c r="BE33" s="56"/>
      <c r="BF33" s="56"/>
      <c r="BG33" s="56"/>
      <c r="BH33" s="56"/>
      <c r="BI33" s="56"/>
      <c r="BJ33" s="56"/>
      <c r="BK33" s="56"/>
      <c r="BL33" s="56"/>
      <c r="BM33" s="56"/>
      <c r="BN33" s="56"/>
      <c r="BO33" s="56"/>
      <c r="BP33" s="56"/>
      <c r="BQ33" s="56"/>
      <c r="BR33" s="56"/>
      <c r="BS33" s="56"/>
      <c r="BT33" s="56"/>
      <c r="BU33" s="56"/>
      <c r="BV33" s="56"/>
      <c r="BW33" s="56"/>
      <c r="BX33" s="56"/>
      <c r="BY33" s="56"/>
      <c r="BZ33" s="56"/>
      <c r="CA33" s="56"/>
      <c r="CB33" s="56"/>
      <c r="CC33" s="56"/>
      <c r="CD33" s="56"/>
      <c r="CE33" s="56"/>
      <c r="CF33" s="56"/>
      <c r="CG33" s="56"/>
      <c r="CH33" s="56"/>
      <c r="CI33" s="56"/>
      <c r="CJ33" s="56"/>
      <c r="CK33" s="56"/>
      <c r="CL33" s="56"/>
      <c r="CM33" s="56"/>
      <c r="CN33" s="56"/>
      <c r="CO33" s="56"/>
      <c r="CP33" s="56"/>
      <c r="CQ33" s="56"/>
      <c r="CR33" s="56"/>
      <c r="CS33" s="56"/>
      <c r="CT33" s="56"/>
      <c r="CU33" s="56"/>
      <c r="CV33" s="56"/>
      <c r="CW33" s="56"/>
      <c r="CX33" s="56"/>
      <c r="CY33" s="56"/>
      <c r="DF33" s="56"/>
      <c r="DG33" s="56"/>
      <c r="DH33" s="56"/>
      <c r="DI33" s="56"/>
      <c r="DJ33" s="56"/>
      <c r="DK33" s="56"/>
      <c r="DL33" s="56"/>
      <c r="DM33" s="56"/>
      <c r="DN33" s="56"/>
      <c r="DO33" s="56"/>
      <c r="DP33" s="56"/>
      <c r="DQ33" s="56"/>
      <c r="DR33" s="56"/>
      <c r="DS33" s="56"/>
      <c r="DT33" s="56"/>
      <c r="DU33" s="56"/>
      <c r="DV33" s="56"/>
      <c r="DW33" s="56"/>
      <c r="DX33" s="56"/>
    </row>
    <row r="34" spans="1:128" ht="15" customHeight="1">
      <c r="A34" s="58" t="s">
        <v>25564</v>
      </c>
      <c r="B34" s="66" t="s">
        <v>25819</v>
      </c>
      <c r="C34" s="67" t="s">
        <v>25820</v>
      </c>
      <c r="D34" s="67" t="s">
        <v>25821</v>
      </c>
      <c r="E34" s="68" t="s">
        <v>25246</v>
      </c>
      <c r="F34" s="69" t="s">
        <v>25246</v>
      </c>
      <c r="G34" s="69" t="s">
        <v>25246</v>
      </c>
      <c r="H34" s="56"/>
      <c r="I34" s="56"/>
      <c r="J34" s="56"/>
      <c r="K34" s="56"/>
      <c r="L34" s="56"/>
      <c r="M34" s="56"/>
      <c r="N34" s="56"/>
      <c r="O34" s="56"/>
      <c r="P34" s="56"/>
      <c r="Q34" s="56"/>
      <c r="R34" s="56"/>
      <c r="S34" s="56"/>
      <c r="T34" s="56"/>
      <c r="U34" s="56"/>
      <c r="V34" s="56"/>
      <c r="W34" s="56"/>
      <c r="X34" s="56"/>
      <c r="Y34" s="56"/>
      <c r="Z34" s="56"/>
      <c r="AA34" s="56"/>
      <c r="AB34" s="56"/>
      <c r="AC34" s="56"/>
      <c r="AD34" s="56"/>
      <c r="AE34" s="56"/>
      <c r="AF34" s="56"/>
      <c r="AG34" s="56"/>
      <c r="AH34" s="56"/>
      <c r="AI34" s="56"/>
      <c r="AJ34" s="56"/>
      <c r="AK34" s="56"/>
      <c r="AL34" s="56"/>
      <c r="AM34" s="56"/>
      <c r="AN34" s="56"/>
      <c r="AO34" s="56"/>
      <c r="AP34" s="56"/>
      <c r="AQ34" s="56"/>
      <c r="AR34" s="56"/>
      <c r="AS34" s="56"/>
      <c r="AT34" s="56"/>
      <c r="AU34" s="56"/>
      <c r="AV34" s="56"/>
      <c r="AW34" s="56"/>
      <c r="AX34" s="56"/>
      <c r="AY34" s="56"/>
      <c r="AZ34" s="56"/>
      <c r="BA34" s="56"/>
      <c r="BB34" s="56"/>
      <c r="BC34" s="56"/>
      <c r="BD34" s="56"/>
      <c r="BE34" s="56"/>
      <c r="BF34" s="56"/>
      <c r="BG34" s="56"/>
      <c r="BH34" s="56"/>
      <c r="BI34" s="56"/>
      <c r="BJ34" s="56"/>
      <c r="BK34" s="56"/>
      <c r="BL34" s="56"/>
      <c r="BM34" s="56"/>
      <c r="BN34" s="56"/>
      <c r="BO34" s="56"/>
      <c r="BP34" s="56"/>
      <c r="BQ34" s="56"/>
      <c r="BR34" s="56"/>
      <c r="BS34" s="56"/>
      <c r="BT34" s="56"/>
      <c r="BU34" s="56"/>
      <c r="BV34" s="56"/>
      <c r="BW34" s="56"/>
      <c r="BX34" s="56"/>
      <c r="BY34" s="56"/>
      <c r="BZ34" s="56"/>
      <c r="CA34" s="56"/>
      <c r="CB34" s="56"/>
      <c r="CC34" s="56"/>
      <c r="CD34" s="56"/>
      <c r="CE34" s="56"/>
      <c r="CF34" s="56"/>
      <c r="CG34" s="56"/>
      <c r="CH34" s="56"/>
      <c r="CI34" s="56"/>
      <c r="CJ34" s="56"/>
      <c r="CK34" s="56"/>
      <c r="CL34" s="56"/>
      <c r="CM34" s="56"/>
      <c r="CN34" s="56"/>
      <c r="CO34" s="56"/>
      <c r="CP34" s="56"/>
      <c r="CQ34" s="56"/>
      <c r="CR34" s="56"/>
      <c r="CS34" s="56"/>
      <c r="CT34" s="56"/>
      <c r="CU34" s="56"/>
      <c r="CV34" s="56"/>
      <c r="CW34" s="56"/>
      <c r="CX34" s="56"/>
      <c r="CY34" s="56"/>
      <c r="DF34" s="56"/>
      <c r="DG34" s="56"/>
      <c r="DH34" s="56"/>
      <c r="DI34" s="56"/>
      <c r="DJ34" s="56"/>
      <c r="DK34" s="56"/>
      <c r="DL34" s="56"/>
      <c r="DM34" s="56"/>
      <c r="DN34" s="56"/>
      <c r="DO34" s="56"/>
      <c r="DP34" s="56"/>
      <c r="DQ34" s="56"/>
      <c r="DR34" s="56"/>
      <c r="DS34" s="56"/>
      <c r="DT34" s="56"/>
      <c r="DU34" s="56"/>
      <c r="DV34" s="56"/>
      <c r="DW34" s="56"/>
      <c r="DX34" s="56"/>
    </row>
    <row r="35" spans="1:128" ht="15" customHeight="1">
      <c r="A35" s="58" t="s">
        <v>25572</v>
      </c>
      <c r="B35" s="66" t="s">
        <v>25822</v>
      </c>
      <c r="C35" s="67" t="s">
        <v>25823</v>
      </c>
      <c r="D35" s="67" t="s">
        <v>25824</v>
      </c>
      <c r="E35" s="68" t="s">
        <v>25246</v>
      </c>
      <c r="F35" s="69" t="s">
        <v>25825</v>
      </c>
      <c r="G35" s="69" t="s">
        <v>25246</v>
      </c>
      <c r="H35" s="56"/>
      <c r="I35" s="56"/>
      <c r="J35" s="56"/>
      <c r="K35" s="56"/>
      <c r="L35" s="56"/>
      <c r="M35" s="56"/>
      <c r="N35" s="56"/>
      <c r="O35" s="56"/>
      <c r="P35" s="56"/>
      <c r="Q35" s="56"/>
      <c r="R35" s="56"/>
      <c r="S35" s="56"/>
      <c r="T35" s="56"/>
      <c r="U35" s="56"/>
      <c r="V35" s="56"/>
      <c r="W35" s="56"/>
      <c r="X35" s="56"/>
      <c r="Y35" s="56"/>
      <c r="Z35" s="56"/>
      <c r="AA35" s="56"/>
      <c r="AB35" s="56"/>
      <c r="AC35" s="56"/>
      <c r="AD35" s="56"/>
      <c r="AE35" s="56"/>
      <c r="AF35" s="56"/>
      <c r="AG35" s="56"/>
      <c r="AH35" s="56"/>
      <c r="AI35" s="56"/>
      <c r="AJ35" s="56"/>
      <c r="AK35" s="56"/>
      <c r="AL35" s="56"/>
      <c r="AM35" s="56"/>
      <c r="AN35" s="56"/>
      <c r="AO35" s="56"/>
      <c r="AP35" s="56"/>
      <c r="AQ35" s="56"/>
      <c r="AR35" s="56"/>
      <c r="AS35" s="56"/>
      <c r="AT35" s="56"/>
      <c r="AU35" s="56"/>
      <c r="AV35" s="56"/>
      <c r="AW35" s="56"/>
      <c r="AX35" s="56"/>
      <c r="AY35" s="56"/>
      <c r="AZ35" s="56"/>
      <c r="BA35" s="56"/>
      <c r="BB35" s="56"/>
      <c r="BC35" s="56"/>
      <c r="BD35" s="56"/>
      <c r="BE35" s="56"/>
      <c r="BF35" s="56"/>
      <c r="BG35" s="56"/>
      <c r="BH35" s="56"/>
      <c r="BI35" s="56"/>
      <c r="BJ35" s="56"/>
      <c r="BK35" s="56"/>
      <c r="BL35" s="56"/>
      <c r="BM35" s="56"/>
      <c r="BN35" s="56"/>
      <c r="BO35" s="56"/>
      <c r="BP35" s="56"/>
      <c r="BQ35" s="56"/>
      <c r="BR35" s="56"/>
      <c r="BS35" s="56"/>
      <c r="BT35" s="56"/>
      <c r="BU35" s="56"/>
      <c r="BV35" s="56"/>
      <c r="BW35" s="56"/>
      <c r="BX35" s="56"/>
      <c r="BY35" s="56"/>
      <c r="BZ35" s="56"/>
      <c r="CA35" s="56"/>
      <c r="CB35" s="56"/>
      <c r="CC35" s="56"/>
      <c r="CD35" s="56"/>
      <c r="CE35" s="56"/>
      <c r="CF35" s="56"/>
      <c r="CG35" s="56"/>
      <c r="CH35" s="56"/>
      <c r="CI35" s="56"/>
      <c r="CJ35" s="56"/>
      <c r="CK35" s="56"/>
      <c r="CL35" s="56"/>
      <c r="CM35" s="56"/>
      <c r="CN35" s="56"/>
      <c r="CO35" s="56"/>
      <c r="CP35" s="56"/>
      <c r="CQ35" s="56"/>
      <c r="CR35" s="56"/>
      <c r="CS35" s="56"/>
      <c r="CT35" s="56"/>
      <c r="CU35" s="56"/>
      <c r="CV35" s="56"/>
      <c r="CW35" s="56"/>
      <c r="CX35" s="56"/>
      <c r="CY35" s="56"/>
      <c r="DF35" s="56"/>
      <c r="DG35" s="56"/>
      <c r="DH35" s="56"/>
      <c r="DI35" s="56"/>
      <c r="DJ35" s="56"/>
      <c r="DK35" s="56"/>
      <c r="DL35" s="56"/>
      <c r="DM35" s="56"/>
      <c r="DN35" s="56"/>
      <c r="DO35" s="56"/>
      <c r="DP35" s="56"/>
      <c r="DQ35" s="56"/>
      <c r="DR35" s="56"/>
      <c r="DS35" s="56"/>
      <c r="DT35" s="56"/>
      <c r="DU35" s="56"/>
      <c r="DV35" s="56"/>
      <c r="DW35" s="56"/>
      <c r="DX35" s="56"/>
    </row>
    <row r="36" spans="1:128" ht="15" customHeight="1">
      <c r="A36" s="58" t="s">
        <v>25573</v>
      </c>
      <c r="B36" s="68" t="s">
        <v>25246</v>
      </c>
      <c r="C36" s="67" t="s">
        <v>25801</v>
      </c>
      <c r="D36" s="67" t="s">
        <v>25826</v>
      </c>
      <c r="E36" s="68" t="s">
        <v>25827</v>
      </c>
      <c r="F36" s="69" t="str">
        <f>IF(cc="","",IF(cc&lt;10,"Dose preconizada de 4 em 4 dias",IF(AND(cc&gt;=10,cc&lt;=50),"Dose preconizada de 48/48 hs","-")))</f>
        <v>Dose preconizada de 48/48 hs</v>
      </c>
      <c r="G36" s="70" t="str">
        <f>IF(cc="","",IF(cc&lt;10,"50 mg VO de 4 em 4 dias",IF(AND(cc&gt;=10,cc&lt;=50),"50 mg VO de 48 / 48 hs","-")))</f>
        <v>50 mg VO de 48 / 48 hs</v>
      </c>
      <c r="BE36" s="56"/>
      <c r="BF36" s="56"/>
      <c r="BG36" s="56"/>
      <c r="BH36" s="56"/>
      <c r="BI36" s="56"/>
      <c r="BJ36" s="56"/>
      <c r="BK36" s="56"/>
      <c r="BL36" s="56"/>
      <c r="BM36" s="56"/>
      <c r="BN36" s="56"/>
      <c r="BO36" s="56"/>
      <c r="BP36" s="56"/>
      <c r="BQ36" s="56"/>
      <c r="BR36" s="56"/>
      <c r="BS36" s="56"/>
      <c r="BT36" s="56"/>
      <c r="BU36" s="56"/>
      <c r="BV36" s="56"/>
      <c r="BW36" s="56"/>
      <c r="BX36" s="56"/>
      <c r="BY36" s="56"/>
      <c r="BZ36" s="56"/>
      <c r="CA36" s="56"/>
      <c r="CB36" s="56"/>
      <c r="CC36" s="56"/>
      <c r="CD36" s="56"/>
      <c r="CE36" s="56"/>
      <c r="CF36" s="56"/>
      <c r="CG36" s="56"/>
      <c r="CH36" s="56"/>
      <c r="CI36" s="56"/>
      <c r="CJ36" s="56"/>
      <c r="CK36" s="56"/>
      <c r="CL36" s="56"/>
      <c r="CM36" s="56"/>
      <c r="CN36" s="56"/>
      <c r="CO36" s="56"/>
      <c r="CP36" s="56"/>
      <c r="CQ36" s="56"/>
      <c r="CR36" s="56"/>
      <c r="CS36" s="56"/>
      <c r="CT36" s="56"/>
      <c r="CU36" s="56"/>
      <c r="CV36" s="56"/>
      <c r="CW36" s="56"/>
      <c r="CX36" s="56"/>
      <c r="CY36" s="56"/>
      <c r="DF36" s="56"/>
      <c r="DG36" s="56"/>
      <c r="DH36" s="56"/>
      <c r="DI36" s="56"/>
      <c r="DJ36" s="56"/>
      <c r="DK36" s="56"/>
      <c r="DL36" s="56"/>
      <c r="DM36" s="56"/>
      <c r="DN36" s="56"/>
      <c r="DO36" s="56"/>
      <c r="DP36" s="56"/>
      <c r="DQ36" s="56"/>
      <c r="DR36" s="56"/>
      <c r="DS36" s="56"/>
      <c r="DT36" s="56"/>
      <c r="DU36" s="56"/>
      <c r="DV36" s="56"/>
      <c r="DW36" s="56"/>
      <c r="DX36" s="56"/>
    </row>
    <row r="37" spans="1:128" ht="15" customHeight="1">
      <c r="A37" s="58" t="s">
        <v>25575</v>
      </c>
      <c r="B37" s="66" t="s">
        <v>25828</v>
      </c>
      <c r="C37" s="67" t="s">
        <v>25786</v>
      </c>
      <c r="D37" s="67" t="s">
        <v>25829</v>
      </c>
      <c r="E37" s="68" t="s">
        <v>25246</v>
      </c>
      <c r="F37" s="69" t="s">
        <v>25246</v>
      </c>
      <c r="G37" s="69" t="s">
        <v>25246</v>
      </c>
      <c r="H37" s="56"/>
      <c r="I37" s="56"/>
      <c r="J37" s="56"/>
      <c r="K37" s="56"/>
      <c r="L37" s="56"/>
      <c r="M37" s="56"/>
      <c r="N37" s="56"/>
      <c r="O37" s="56"/>
      <c r="P37" s="56"/>
      <c r="Q37" s="56"/>
      <c r="R37" s="56"/>
      <c r="S37" s="56"/>
      <c r="T37" s="56"/>
      <c r="U37" s="56"/>
      <c r="V37" s="56"/>
      <c r="W37" s="56"/>
      <c r="X37" s="56"/>
      <c r="Y37" s="56"/>
      <c r="Z37" s="56"/>
      <c r="AA37" s="56"/>
      <c r="AB37" s="56"/>
      <c r="AC37" s="56"/>
      <c r="AD37" s="56"/>
      <c r="AE37" s="56"/>
      <c r="AF37" s="56"/>
      <c r="AG37" s="56"/>
      <c r="AH37" s="56"/>
      <c r="AI37" s="56"/>
      <c r="AJ37" s="56"/>
      <c r="AK37" s="56"/>
      <c r="AL37" s="56"/>
      <c r="AM37" s="56"/>
      <c r="AN37" s="56"/>
      <c r="AO37" s="56"/>
      <c r="AP37" s="56"/>
      <c r="AQ37" s="56"/>
      <c r="AR37" s="56"/>
      <c r="AS37" s="56"/>
      <c r="AT37" s="56"/>
      <c r="AU37" s="56"/>
      <c r="AV37" s="56"/>
      <c r="AW37" s="56"/>
      <c r="AX37" s="56"/>
      <c r="AY37" s="56"/>
      <c r="AZ37" s="56"/>
      <c r="BA37" s="56"/>
      <c r="BB37" s="56"/>
      <c r="BC37" s="56"/>
      <c r="BD37" s="56"/>
      <c r="BE37" s="56"/>
      <c r="BF37" s="56"/>
      <c r="BG37" s="56"/>
      <c r="BH37" s="56"/>
      <c r="BI37" s="56"/>
      <c r="BJ37" s="56"/>
      <c r="BK37" s="56"/>
      <c r="BL37" s="56"/>
      <c r="BM37" s="56"/>
      <c r="BN37" s="56"/>
      <c r="BO37" s="56"/>
      <c r="BP37" s="56"/>
      <c r="BQ37" s="56"/>
      <c r="BR37" s="56"/>
      <c r="BS37" s="56"/>
      <c r="BT37" s="56"/>
      <c r="BU37" s="56"/>
      <c r="BV37" s="56"/>
      <c r="BW37" s="56"/>
      <c r="BX37" s="56"/>
      <c r="BY37" s="56"/>
      <c r="BZ37" s="56"/>
      <c r="CA37" s="56"/>
      <c r="CB37" s="56"/>
      <c r="CC37" s="56"/>
      <c r="CD37" s="56"/>
      <c r="CE37" s="56"/>
      <c r="CF37" s="56"/>
      <c r="CG37" s="56"/>
      <c r="CH37" s="56"/>
      <c r="CI37" s="56"/>
      <c r="CJ37" s="56"/>
      <c r="CK37" s="56"/>
      <c r="CL37" s="56"/>
      <c r="CM37" s="56"/>
      <c r="CN37" s="56"/>
      <c r="CO37" s="56"/>
      <c r="CP37" s="56"/>
      <c r="CQ37" s="56"/>
      <c r="CR37" s="56"/>
      <c r="CS37" s="56"/>
      <c r="CT37" s="56"/>
      <c r="CU37" s="56"/>
      <c r="CV37" s="56"/>
      <c r="CW37" s="56"/>
      <c r="CX37" s="56"/>
      <c r="CY37" s="56"/>
      <c r="DF37" s="56"/>
      <c r="DG37" s="56"/>
      <c r="DH37" s="56"/>
      <c r="DI37" s="56"/>
      <c r="DJ37" s="56"/>
      <c r="DK37" s="56"/>
      <c r="DL37" s="56"/>
      <c r="DM37" s="56"/>
      <c r="DN37" s="56"/>
      <c r="DO37" s="56"/>
      <c r="DP37" s="56"/>
      <c r="DQ37" s="56"/>
      <c r="DR37" s="56"/>
      <c r="DS37" s="56"/>
      <c r="DT37" s="56"/>
      <c r="DU37" s="56"/>
      <c r="DV37" s="56"/>
      <c r="DW37" s="56"/>
      <c r="DX37" s="56"/>
    </row>
    <row r="38" spans="1:128" ht="15" customHeight="1">
      <c r="A38" s="58" t="s">
        <v>25522</v>
      </c>
      <c r="B38" s="68" t="s">
        <v>25246</v>
      </c>
      <c r="C38" s="74" t="s">
        <v>25830</v>
      </c>
      <c r="D38" s="75" t="s">
        <v>25831</v>
      </c>
      <c r="E38" s="68" t="s">
        <v>25246</v>
      </c>
      <c r="F38" s="69" t="s">
        <v>25246</v>
      </c>
      <c r="G38" s="69" t="s">
        <v>25246</v>
      </c>
      <c r="H38" s="56"/>
      <c r="I38" s="56"/>
      <c r="J38" s="56"/>
      <c r="K38" s="56"/>
      <c r="L38" s="56"/>
      <c r="M38" s="56"/>
      <c r="N38" s="56"/>
      <c r="O38" s="56"/>
      <c r="P38" s="56"/>
      <c r="Q38" s="56"/>
      <c r="R38" s="56"/>
      <c r="S38" s="56"/>
      <c r="T38" s="56"/>
      <c r="U38" s="56"/>
      <c r="V38" s="56"/>
      <c r="W38" s="56"/>
      <c r="X38" s="56"/>
      <c r="Y38" s="56"/>
      <c r="Z38" s="56"/>
      <c r="AA38" s="56"/>
      <c r="AB38" s="56"/>
      <c r="AC38" s="56"/>
      <c r="AD38" s="56"/>
      <c r="AE38" s="56"/>
      <c r="AF38" s="56"/>
      <c r="AG38" s="56"/>
      <c r="AH38" s="56"/>
      <c r="AI38" s="56"/>
      <c r="AJ38" s="56"/>
      <c r="AK38" s="56"/>
      <c r="AL38" s="56"/>
      <c r="AM38" s="56"/>
      <c r="AN38" s="56"/>
      <c r="AO38" s="56"/>
      <c r="AP38" s="56"/>
      <c r="AQ38" s="56"/>
      <c r="AR38" s="56"/>
      <c r="AS38" s="56"/>
      <c r="AT38" s="56"/>
      <c r="AU38" s="56"/>
      <c r="AV38" s="56"/>
      <c r="AW38" s="56"/>
      <c r="AX38" s="56"/>
      <c r="AY38" s="56"/>
      <c r="AZ38" s="56"/>
      <c r="BA38" s="56"/>
      <c r="BB38" s="56"/>
      <c r="BC38" s="56"/>
      <c r="BD38" s="56"/>
      <c r="BE38" s="56"/>
      <c r="BF38" s="56"/>
      <c r="BG38" s="56"/>
      <c r="BH38" s="56"/>
      <c r="BI38" s="56"/>
      <c r="BJ38" s="56"/>
      <c r="BK38" s="56"/>
      <c r="BL38" s="56"/>
      <c r="BM38" s="56"/>
      <c r="BN38" s="56"/>
      <c r="BO38" s="56"/>
      <c r="BP38" s="56"/>
      <c r="BQ38" s="56"/>
      <c r="BR38" s="56"/>
      <c r="BS38" s="56"/>
      <c r="BT38" s="56"/>
      <c r="BU38" s="56"/>
      <c r="BV38" s="56"/>
      <c r="BW38" s="56"/>
      <c r="BX38" s="56"/>
      <c r="BY38" s="56"/>
      <c r="BZ38" s="56"/>
      <c r="CA38" s="56"/>
      <c r="CB38" s="56"/>
      <c r="CC38" s="56"/>
      <c r="CD38" s="56"/>
      <c r="CE38" s="56"/>
      <c r="CF38" s="56"/>
      <c r="CG38" s="56"/>
      <c r="CH38" s="56"/>
      <c r="CI38" s="56"/>
      <c r="CJ38" s="56"/>
      <c r="CK38" s="56"/>
      <c r="CL38" s="56"/>
      <c r="CM38" s="56"/>
      <c r="CN38" s="56"/>
      <c r="CO38" s="56"/>
      <c r="CP38" s="56"/>
      <c r="CQ38" s="56"/>
      <c r="CR38" s="56"/>
      <c r="CS38" s="56"/>
      <c r="CT38" s="56"/>
      <c r="CU38" s="56"/>
      <c r="CV38" s="56"/>
      <c r="CW38" s="56"/>
      <c r="CX38" s="56"/>
      <c r="CY38" s="56"/>
      <c r="DF38" s="56"/>
      <c r="DG38" s="56"/>
      <c r="DH38" s="56"/>
      <c r="DI38" s="56"/>
      <c r="DJ38" s="56"/>
      <c r="DK38" s="56"/>
      <c r="DL38" s="56"/>
      <c r="DM38" s="56"/>
      <c r="DN38" s="56"/>
      <c r="DO38" s="56"/>
      <c r="DP38" s="56"/>
      <c r="DQ38" s="56"/>
      <c r="DR38" s="56"/>
      <c r="DS38" s="56"/>
      <c r="DT38" s="56"/>
      <c r="DU38" s="56"/>
      <c r="DV38" s="56"/>
      <c r="DW38" s="56"/>
      <c r="DX38" s="56"/>
    </row>
    <row r="39" spans="1:128" ht="15" customHeight="1">
      <c r="A39" s="58" t="s">
        <v>25576</v>
      </c>
      <c r="B39" s="68" t="s">
        <v>25246</v>
      </c>
      <c r="C39" s="75" t="s">
        <v>25781</v>
      </c>
      <c r="D39" s="75" t="s">
        <v>25832</v>
      </c>
      <c r="E39" s="68" t="s">
        <v>25246</v>
      </c>
      <c r="F39" s="69" t="s">
        <v>25246</v>
      </c>
      <c r="G39" s="69" t="s">
        <v>25246</v>
      </c>
      <c r="H39" s="56"/>
      <c r="I39" s="56"/>
      <c r="J39" s="56"/>
      <c r="K39" s="56"/>
      <c r="L39" s="56"/>
      <c r="M39" s="56"/>
      <c r="N39" s="56"/>
      <c r="O39" s="56"/>
      <c r="P39" s="56"/>
      <c r="Q39" s="56"/>
      <c r="R39" s="56"/>
      <c r="S39" s="56"/>
      <c r="T39" s="56"/>
      <c r="U39" s="56"/>
      <c r="V39" s="56"/>
      <c r="W39" s="56"/>
      <c r="X39" s="56"/>
      <c r="Y39" s="56"/>
      <c r="Z39" s="56"/>
      <c r="AA39" s="56"/>
      <c r="AB39" s="56"/>
      <c r="AC39" s="56"/>
      <c r="AD39" s="56"/>
      <c r="AE39" s="56"/>
      <c r="AF39" s="56"/>
      <c r="AG39" s="56"/>
      <c r="AH39" s="56"/>
      <c r="AI39" s="56"/>
      <c r="AJ39" s="56"/>
      <c r="AK39" s="56"/>
      <c r="AL39" s="56"/>
      <c r="AM39" s="56"/>
      <c r="AN39" s="56"/>
      <c r="AO39" s="56"/>
      <c r="AP39" s="56"/>
      <c r="AQ39" s="56"/>
      <c r="AR39" s="56"/>
      <c r="AS39" s="56"/>
      <c r="AT39" s="56"/>
      <c r="AU39" s="56"/>
      <c r="AV39" s="56"/>
      <c r="AW39" s="56"/>
      <c r="AX39" s="56"/>
      <c r="AY39" s="56"/>
      <c r="AZ39" s="56"/>
      <c r="BA39" s="56"/>
      <c r="BB39" s="56"/>
      <c r="BC39" s="56"/>
      <c r="BD39" s="56"/>
      <c r="BE39" s="56"/>
      <c r="BF39" s="56"/>
      <c r="BG39" s="56"/>
      <c r="BH39" s="56"/>
      <c r="BI39" s="56"/>
      <c r="BJ39" s="56"/>
      <c r="BK39" s="56"/>
      <c r="BL39" s="56"/>
      <c r="BM39" s="56"/>
      <c r="BN39" s="56"/>
      <c r="BO39" s="56"/>
      <c r="BP39" s="56"/>
      <c r="BQ39" s="56"/>
      <c r="BR39" s="56"/>
      <c r="BS39" s="56"/>
      <c r="BT39" s="56"/>
      <c r="BU39" s="56"/>
      <c r="BV39" s="56"/>
      <c r="BW39" s="56"/>
      <c r="BX39" s="56"/>
      <c r="BY39" s="56"/>
      <c r="BZ39" s="56"/>
      <c r="CA39" s="56"/>
      <c r="CB39" s="56"/>
      <c r="CC39" s="56"/>
      <c r="CD39" s="56"/>
      <c r="CE39" s="56"/>
      <c r="CF39" s="56"/>
      <c r="CG39" s="56"/>
      <c r="CH39" s="56"/>
      <c r="CI39" s="56"/>
      <c r="CJ39" s="56"/>
      <c r="CK39" s="56"/>
      <c r="CL39" s="56"/>
      <c r="CM39" s="56"/>
      <c r="CN39" s="56"/>
      <c r="CO39" s="56"/>
      <c r="CP39" s="56"/>
      <c r="CQ39" s="56"/>
      <c r="CR39" s="56"/>
      <c r="CS39" s="56"/>
      <c r="CT39" s="56"/>
      <c r="CU39" s="56"/>
      <c r="CV39" s="56"/>
      <c r="CW39" s="56"/>
      <c r="CX39" s="56"/>
      <c r="CY39" s="56"/>
      <c r="DF39" s="56"/>
      <c r="DG39" s="56"/>
      <c r="DH39" s="56"/>
      <c r="DI39" s="56"/>
      <c r="DJ39" s="56"/>
      <c r="DK39" s="56"/>
      <c r="DL39" s="56"/>
      <c r="DM39" s="56"/>
      <c r="DN39" s="56"/>
      <c r="DO39" s="56"/>
      <c r="DP39" s="56"/>
      <c r="DQ39" s="56"/>
      <c r="DR39" s="56"/>
      <c r="DS39" s="56"/>
      <c r="DT39" s="56"/>
      <c r="DU39" s="56"/>
      <c r="DV39" s="56"/>
      <c r="DW39" s="56"/>
      <c r="DX39" s="56"/>
    </row>
    <row r="40" spans="1:128" ht="15" customHeight="1">
      <c r="A40" s="58" t="s">
        <v>25265</v>
      </c>
      <c r="B40" s="76" t="s">
        <v>25833</v>
      </c>
      <c r="C40" s="67" t="s">
        <v>25809</v>
      </c>
      <c r="D40" s="67" t="s">
        <v>25775</v>
      </c>
      <c r="E40" s="68" t="s">
        <v>25246</v>
      </c>
      <c r="F40" s="69" t="s">
        <v>25246</v>
      </c>
      <c r="G40" s="69" t="s">
        <v>25246</v>
      </c>
      <c r="H40" s="56"/>
      <c r="I40" s="56"/>
      <c r="J40" s="56"/>
      <c r="K40" s="56"/>
      <c r="L40" s="56"/>
      <c r="M40" s="56"/>
      <c r="N40" s="56"/>
      <c r="O40" s="56"/>
      <c r="P40" s="56"/>
      <c r="Q40" s="56"/>
      <c r="R40" s="56"/>
      <c r="S40" s="56"/>
      <c r="T40" s="56"/>
      <c r="U40" s="56"/>
      <c r="V40" s="56"/>
      <c r="W40" s="56"/>
      <c r="X40" s="56"/>
      <c r="Y40" s="56"/>
      <c r="Z40" s="56"/>
      <c r="AA40" s="56"/>
      <c r="AB40" s="56"/>
      <c r="AC40" s="56"/>
      <c r="AD40" s="56"/>
      <c r="AE40" s="56"/>
      <c r="AF40" s="56"/>
      <c r="AG40" s="56"/>
      <c r="AH40" s="56"/>
      <c r="AI40" s="56"/>
      <c r="AJ40" s="56"/>
      <c r="AK40" s="56"/>
      <c r="AL40" s="56"/>
      <c r="AM40" s="56"/>
      <c r="AN40" s="56"/>
      <c r="AO40" s="56"/>
      <c r="AP40" s="56"/>
      <c r="AQ40" s="56"/>
      <c r="AR40" s="56"/>
      <c r="AS40" s="56"/>
      <c r="AT40" s="56"/>
      <c r="AU40" s="56"/>
      <c r="AV40" s="56"/>
      <c r="AW40" s="56"/>
      <c r="AX40" s="56"/>
      <c r="AY40" s="56"/>
      <c r="AZ40" s="56"/>
      <c r="BA40" s="56"/>
      <c r="BB40" s="56"/>
      <c r="BC40" s="56"/>
      <c r="BD40" s="56"/>
      <c r="BE40" s="56"/>
      <c r="BF40" s="56"/>
      <c r="BG40" s="56"/>
      <c r="BH40" s="56"/>
      <c r="BI40" s="56"/>
      <c r="BJ40" s="56"/>
      <c r="BK40" s="56"/>
      <c r="BL40" s="56"/>
      <c r="BM40" s="56"/>
      <c r="BN40" s="56"/>
      <c r="BO40" s="56"/>
      <c r="BP40" s="56"/>
      <c r="BQ40" s="56"/>
      <c r="BR40" s="56"/>
      <c r="BS40" s="56"/>
      <c r="BT40" s="56"/>
      <c r="BU40" s="56"/>
      <c r="BV40" s="56"/>
      <c r="BW40" s="56"/>
      <c r="BX40" s="56"/>
      <c r="BY40" s="56"/>
      <c r="BZ40" s="56"/>
      <c r="CA40" s="56"/>
      <c r="CB40" s="56"/>
      <c r="CC40" s="56"/>
      <c r="CD40" s="56"/>
      <c r="CE40" s="56"/>
      <c r="CF40" s="56"/>
      <c r="CG40" s="56"/>
      <c r="CH40" s="56"/>
      <c r="CI40" s="56"/>
      <c r="CJ40" s="56"/>
      <c r="CK40" s="56"/>
      <c r="CL40" s="56"/>
      <c r="CM40" s="56"/>
      <c r="CN40" s="56"/>
      <c r="CO40" s="56"/>
      <c r="CP40" s="56"/>
      <c r="CQ40" s="56"/>
      <c r="CR40" s="56"/>
      <c r="CS40" s="56"/>
      <c r="CT40" s="56"/>
      <c r="CU40" s="56"/>
      <c r="CV40" s="56"/>
      <c r="CW40" s="56"/>
      <c r="CX40" s="56"/>
      <c r="CY40" s="56"/>
      <c r="DF40" s="56"/>
      <c r="DG40" s="56"/>
      <c r="DH40" s="56"/>
      <c r="DI40" s="56"/>
      <c r="DJ40" s="56"/>
      <c r="DK40" s="56"/>
      <c r="DL40" s="56"/>
      <c r="DM40" s="56"/>
      <c r="DN40" s="56"/>
      <c r="DO40" s="56"/>
      <c r="DP40" s="56"/>
      <c r="DQ40" s="56"/>
      <c r="DR40" s="56"/>
      <c r="DS40" s="56"/>
      <c r="DT40" s="56"/>
      <c r="DU40" s="56"/>
      <c r="DV40" s="56"/>
      <c r="DW40" s="56"/>
      <c r="DX40" s="56"/>
    </row>
    <row r="41" spans="1:128" ht="15" customHeight="1">
      <c r="A41" s="58" t="s">
        <v>25266</v>
      </c>
      <c r="B41" s="77" t="s">
        <v>25246</v>
      </c>
      <c r="C41" s="75" t="s">
        <v>25834</v>
      </c>
      <c r="D41" s="67" t="s">
        <v>25775</v>
      </c>
      <c r="E41" s="68" t="s">
        <v>25246</v>
      </c>
      <c r="F41" s="69" t="str">
        <f>IF(cc="","",IF(cc&lt;10,"Fazer 3/4 da dose (375 mg se a dose cheia for 500 mg; e 750 mg caso a dose cheia seja 1 g","-"))</f>
        <v>-</v>
      </c>
      <c r="G41" s="69" t="str">
        <f>IF(cc="","",IF(cc&lt;10,"Fazer 3/4 da dose (375 mg se a dose cheia for 500 mg; e 750 mg caso a dose cheia seja 1 g","-"))</f>
        <v>-</v>
      </c>
      <c r="P41" s="56"/>
      <c r="Q41" s="56"/>
      <c r="R41" s="56"/>
      <c r="S41" s="56"/>
      <c r="T41" s="56"/>
      <c r="U41" s="56"/>
      <c r="V41" s="56"/>
      <c r="W41" s="56"/>
      <c r="X41" s="56"/>
      <c r="Y41" s="56"/>
      <c r="Z41" s="56"/>
      <c r="AA41" s="56"/>
      <c r="AB41" s="56"/>
      <c r="AC41" s="56"/>
      <c r="AD41" s="56"/>
      <c r="AE41" s="56"/>
      <c r="AF41" s="56"/>
      <c r="AG41" s="56"/>
      <c r="AH41" s="56"/>
      <c r="AI41" s="56"/>
      <c r="AJ41" s="56"/>
      <c r="AK41" s="56"/>
      <c r="AL41" s="56"/>
      <c r="AM41" s="56"/>
      <c r="AN41" s="56"/>
      <c r="AO41" s="56"/>
      <c r="AP41" s="56"/>
      <c r="AQ41" s="56"/>
      <c r="AR41" s="56"/>
      <c r="AS41" s="56"/>
      <c r="AT41" s="56"/>
      <c r="AU41" s="56"/>
      <c r="AV41" s="56"/>
      <c r="AW41" s="56"/>
      <c r="AX41" s="56"/>
      <c r="AY41" s="56"/>
      <c r="AZ41" s="56"/>
      <c r="BA41" s="56"/>
      <c r="BB41" s="56"/>
      <c r="BC41" s="56"/>
      <c r="BD41" s="56"/>
      <c r="BE41" s="56"/>
      <c r="BF41" s="56"/>
      <c r="BG41" s="56"/>
      <c r="BH41" s="56"/>
      <c r="BI41" s="56"/>
      <c r="BJ41" s="56"/>
      <c r="BK41" s="56"/>
      <c r="BL41" s="56"/>
      <c r="BM41" s="56"/>
      <c r="BN41" s="56"/>
      <c r="BO41" s="56"/>
      <c r="BP41" s="56"/>
      <c r="BQ41" s="56"/>
      <c r="BR41" s="56"/>
      <c r="BS41" s="56"/>
      <c r="BT41" s="56"/>
      <c r="BU41" s="56"/>
      <c r="BV41" s="56"/>
      <c r="BW41" s="56"/>
      <c r="BX41" s="56"/>
      <c r="BY41" s="56"/>
      <c r="BZ41" s="56"/>
      <c r="CA41" s="56"/>
      <c r="CB41" s="56"/>
      <c r="CC41" s="56"/>
      <c r="CD41" s="56"/>
      <c r="CE41" s="56"/>
      <c r="CF41" s="56"/>
      <c r="CG41" s="56"/>
      <c r="CH41" s="56"/>
      <c r="CI41" s="56"/>
      <c r="CJ41" s="56"/>
      <c r="CK41" s="56"/>
      <c r="CL41" s="56"/>
      <c r="CM41" s="56"/>
      <c r="CN41" s="56"/>
      <c r="CO41" s="56"/>
      <c r="CP41" s="56"/>
      <c r="CQ41" s="56"/>
      <c r="CR41" s="56"/>
      <c r="CS41" s="56"/>
      <c r="CT41" s="56"/>
      <c r="CU41" s="56"/>
      <c r="CV41" s="56"/>
      <c r="CW41" s="56"/>
      <c r="CX41" s="56"/>
      <c r="CY41" s="56"/>
      <c r="DF41" s="56"/>
      <c r="DG41" s="56"/>
      <c r="DH41" s="56"/>
      <c r="DI41" s="56"/>
      <c r="DJ41" s="56"/>
      <c r="DK41" s="56"/>
      <c r="DL41" s="56"/>
      <c r="DM41" s="56"/>
      <c r="DN41" s="56"/>
      <c r="DO41" s="56"/>
      <c r="DP41" s="56"/>
      <c r="DQ41" s="56"/>
      <c r="DR41" s="56"/>
      <c r="DS41" s="56"/>
      <c r="DT41" s="56"/>
      <c r="DU41" s="56"/>
      <c r="DV41" s="56"/>
      <c r="DW41" s="56"/>
      <c r="DX41" s="56"/>
    </row>
    <row r="42" spans="1:128" ht="15" customHeight="1">
      <c r="A42" s="58" t="s">
        <v>25581</v>
      </c>
      <c r="B42" s="76" t="s">
        <v>25835</v>
      </c>
      <c r="C42" s="67" t="s">
        <v>25767</v>
      </c>
      <c r="D42" s="75" t="s">
        <v>25836</v>
      </c>
      <c r="E42" s="68" t="s">
        <v>25246</v>
      </c>
      <c r="F42" s="69" t="s">
        <v>25246</v>
      </c>
      <c r="G42" s="69" t="s">
        <v>25246</v>
      </c>
      <c r="H42" s="56"/>
      <c r="I42" s="56"/>
      <c r="J42" s="56"/>
      <c r="K42" s="56"/>
      <c r="L42" s="56"/>
      <c r="M42" s="56"/>
      <c r="N42" s="56"/>
      <c r="O42" s="56"/>
      <c r="P42" s="56"/>
      <c r="Q42" s="56"/>
      <c r="R42" s="56"/>
      <c r="S42" s="56"/>
      <c r="T42" s="56"/>
      <c r="U42" s="56"/>
      <c r="V42" s="56"/>
      <c r="W42" s="56"/>
      <c r="X42" s="56"/>
      <c r="Y42" s="56"/>
      <c r="Z42" s="56"/>
      <c r="AA42" s="56"/>
      <c r="AB42" s="56"/>
      <c r="AC42" s="56"/>
      <c r="AD42" s="56"/>
      <c r="AE42" s="56"/>
      <c r="AF42" s="56"/>
      <c r="AG42" s="56"/>
      <c r="AH42" s="56"/>
      <c r="AI42" s="56"/>
      <c r="AJ42" s="56"/>
      <c r="AK42" s="56"/>
      <c r="AL42" s="56"/>
      <c r="AM42" s="56"/>
      <c r="AN42" s="56"/>
      <c r="AO42" s="56"/>
      <c r="AP42" s="56"/>
      <c r="AQ42" s="56"/>
      <c r="AR42" s="56"/>
      <c r="AS42" s="56"/>
      <c r="AT42" s="56"/>
      <c r="AU42" s="56"/>
      <c r="AV42" s="56"/>
      <c r="AW42" s="56"/>
      <c r="AX42" s="56"/>
      <c r="AY42" s="56"/>
      <c r="AZ42" s="56"/>
      <c r="BA42" s="56"/>
      <c r="BB42" s="56"/>
      <c r="BC42" s="56"/>
      <c r="BD42" s="56"/>
      <c r="BE42" s="56"/>
      <c r="BF42" s="56"/>
      <c r="BG42" s="56"/>
      <c r="BH42" s="56"/>
      <c r="BI42" s="56"/>
      <c r="BJ42" s="56"/>
      <c r="BK42" s="56"/>
      <c r="BL42" s="56"/>
      <c r="BM42" s="56"/>
      <c r="BN42" s="56"/>
      <c r="BO42" s="56"/>
      <c r="BP42" s="56"/>
      <c r="BQ42" s="56"/>
      <c r="BR42" s="56"/>
      <c r="BS42" s="56"/>
      <c r="BT42" s="56"/>
      <c r="BU42" s="56"/>
      <c r="BV42" s="56"/>
      <c r="BW42" s="56"/>
      <c r="BX42" s="56"/>
      <c r="BY42" s="56"/>
      <c r="BZ42" s="56"/>
      <c r="CA42" s="56"/>
      <c r="CB42" s="56"/>
      <c r="CC42" s="56"/>
      <c r="CD42" s="56"/>
      <c r="CE42" s="56"/>
      <c r="CF42" s="56"/>
      <c r="CG42" s="56"/>
      <c r="CH42" s="56"/>
      <c r="CI42" s="56"/>
      <c r="CJ42" s="56"/>
      <c r="CK42" s="56"/>
      <c r="CL42" s="56"/>
      <c r="CM42" s="56"/>
      <c r="CN42" s="56"/>
      <c r="CO42" s="56"/>
      <c r="CP42" s="56"/>
      <c r="CQ42" s="56"/>
      <c r="CR42" s="56"/>
      <c r="CS42" s="56"/>
      <c r="CT42" s="56"/>
      <c r="CU42" s="56"/>
      <c r="CV42" s="56"/>
      <c r="CW42" s="56"/>
      <c r="CX42" s="56"/>
      <c r="CY42" s="56"/>
      <c r="DF42" s="56"/>
      <c r="DG42" s="56"/>
      <c r="DH42" s="56"/>
      <c r="DI42" s="56"/>
      <c r="DJ42" s="56"/>
      <c r="DK42" s="56"/>
      <c r="DL42" s="56"/>
      <c r="DM42" s="56"/>
      <c r="DN42" s="56"/>
      <c r="DO42" s="56"/>
      <c r="DP42" s="56"/>
      <c r="DQ42" s="56"/>
      <c r="DR42" s="56"/>
      <c r="DS42" s="56"/>
      <c r="DT42" s="56"/>
      <c r="DU42" s="56"/>
      <c r="DV42" s="56"/>
      <c r="DW42" s="56"/>
      <c r="DX42" s="56"/>
    </row>
    <row r="43" spans="1:128" ht="15" customHeight="1">
      <c r="A43" s="58" t="s">
        <v>25267</v>
      </c>
      <c r="B43" s="77" t="s">
        <v>25246</v>
      </c>
      <c r="C43" s="67" t="s">
        <v>25772</v>
      </c>
      <c r="D43" s="67" t="s">
        <v>25775</v>
      </c>
      <c r="E43" s="68" t="s">
        <v>25246</v>
      </c>
      <c r="F43" s="69" t="s">
        <v>25246</v>
      </c>
      <c r="G43" s="69" t="s">
        <v>25246</v>
      </c>
      <c r="H43" s="56"/>
      <c r="I43" s="56"/>
      <c r="J43" s="56"/>
      <c r="K43" s="56"/>
      <c r="L43" s="56"/>
      <c r="M43" s="56"/>
      <c r="N43" s="56"/>
      <c r="O43" s="56"/>
      <c r="P43" s="56"/>
      <c r="Q43" s="56"/>
      <c r="R43" s="56"/>
      <c r="S43" s="56"/>
      <c r="T43" s="56"/>
      <c r="U43" s="56"/>
      <c r="V43" s="56"/>
      <c r="W43" s="56"/>
      <c r="X43" s="56"/>
      <c r="Y43" s="56"/>
      <c r="Z43" s="56"/>
      <c r="AA43" s="56"/>
      <c r="AB43" s="56"/>
      <c r="AC43" s="56"/>
      <c r="AD43" s="56"/>
      <c r="AE43" s="56"/>
      <c r="AF43" s="56"/>
      <c r="AG43" s="56"/>
      <c r="AH43" s="56"/>
      <c r="AI43" s="56"/>
      <c r="AJ43" s="56"/>
      <c r="AK43" s="56"/>
      <c r="AL43" s="56"/>
      <c r="AM43" s="56"/>
      <c r="AN43" s="56"/>
      <c r="AO43" s="56"/>
      <c r="AP43" s="56"/>
      <c r="AQ43" s="56"/>
      <c r="AR43" s="56"/>
      <c r="AS43" s="56"/>
      <c r="AT43" s="56"/>
      <c r="AU43" s="56"/>
      <c r="AV43" s="56"/>
      <c r="AW43" s="56"/>
      <c r="AX43" s="56"/>
      <c r="AY43" s="56"/>
      <c r="AZ43" s="56"/>
      <c r="BA43" s="56"/>
      <c r="BB43" s="56"/>
      <c r="BC43" s="56"/>
      <c r="BD43" s="56"/>
      <c r="BE43" s="56"/>
      <c r="BF43" s="56"/>
      <c r="BG43" s="56"/>
      <c r="BH43" s="56"/>
      <c r="BI43" s="56"/>
      <c r="BJ43" s="56"/>
      <c r="BK43" s="56"/>
      <c r="BL43" s="56"/>
      <c r="BM43" s="56"/>
      <c r="BN43" s="56"/>
      <c r="BO43" s="56"/>
      <c r="BP43" s="56"/>
      <c r="BQ43" s="56"/>
      <c r="BR43" s="56"/>
      <c r="BS43" s="56"/>
      <c r="BT43" s="56"/>
      <c r="BU43" s="56"/>
      <c r="BV43" s="56"/>
      <c r="BW43" s="56"/>
      <c r="BX43" s="56"/>
      <c r="BY43" s="56"/>
      <c r="BZ43" s="56"/>
      <c r="CA43" s="56"/>
      <c r="CB43" s="56"/>
      <c r="CC43" s="56"/>
      <c r="CD43" s="56"/>
      <c r="CE43" s="56"/>
      <c r="CF43" s="56"/>
      <c r="CG43" s="56"/>
      <c r="CH43" s="56"/>
      <c r="CI43" s="56"/>
      <c r="CJ43" s="56"/>
      <c r="CK43" s="56"/>
      <c r="CL43" s="56"/>
      <c r="CM43" s="56"/>
      <c r="CN43" s="56"/>
      <c r="CO43" s="56"/>
      <c r="CP43" s="56"/>
      <c r="CQ43" s="56"/>
      <c r="CR43" s="56"/>
      <c r="CS43" s="56"/>
      <c r="CT43" s="56"/>
      <c r="CU43" s="56"/>
      <c r="CV43" s="56"/>
      <c r="CW43" s="56"/>
      <c r="CX43" s="56"/>
      <c r="CY43" s="56"/>
      <c r="DF43" s="56"/>
      <c r="DG43" s="56"/>
      <c r="DH43" s="56"/>
      <c r="DI43" s="56"/>
      <c r="DJ43" s="56"/>
      <c r="DK43" s="56"/>
      <c r="DL43" s="56"/>
      <c r="DM43" s="56"/>
      <c r="DN43" s="56"/>
      <c r="DO43" s="56"/>
      <c r="DP43" s="56"/>
      <c r="DQ43" s="56"/>
      <c r="DR43" s="56"/>
      <c r="DS43" s="56"/>
      <c r="DT43" s="56"/>
      <c r="DU43" s="56"/>
      <c r="DV43" s="56"/>
      <c r="DW43" s="56"/>
      <c r="DX43" s="56"/>
    </row>
    <row r="44" spans="1:128" ht="15" customHeight="1">
      <c r="A44" s="58" t="s">
        <v>25584</v>
      </c>
      <c r="B44" s="76" t="s">
        <v>25837</v>
      </c>
      <c r="C44" s="75" t="s">
        <v>25838</v>
      </c>
      <c r="D44" s="67" t="s">
        <v>25775</v>
      </c>
      <c r="E44" s="68" t="s">
        <v>25246</v>
      </c>
      <c r="F44" s="69" t="s">
        <v>25246</v>
      </c>
      <c r="G44" s="69" t="s">
        <v>25246</v>
      </c>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56"/>
      <c r="AU44" s="56"/>
      <c r="AV44" s="56"/>
      <c r="AW44" s="56"/>
      <c r="AX44" s="56"/>
      <c r="AY44" s="56"/>
      <c r="AZ44" s="56"/>
      <c r="BA44" s="56"/>
      <c r="BB44" s="56"/>
      <c r="BC44" s="56"/>
      <c r="BD44" s="56"/>
      <c r="BE44" s="56"/>
      <c r="BF44" s="56"/>
      <c r="BG44" s="56"/>
      <c r="BH44" s="56"/>
      <c r="BI44" s="56"/>
      <c r="BJ44" s="56"/>
      <c r="BK44" s="56"/>
      <c r="BL44" s="56"/>
      <c r="BM44" s="56"/>
      <c r="BN44" s="56"/>
      <c r="BO44" s="56"/>
      <c r="BP44" s="56"/>
      <c r="BQ44" s="56"/>
      <c r="BR44" s="56"/>
      <c r="BS44" s="56"/>
      <c r="BT44" s="56"/>
      <c r="BU44" s="56"/>
      <c r="BV44" s="56"/>
      <c r="BW44" s="56"/>
      <c r="BX44" s="56"/>
      <c r="BY44" s="56"/>
      <c r="BZ44" s="56"/>
      <c r="CA44" s="56"/>
      <c r="CB44" s="56"/>
      <c r="CC44" s="56"/>
      <c r="CD44" s="56"/>
      <c r="CE44" s="56"/>
      <c r="CF44" s="56"/>
      <c r="CG44" s="56"/>
      <c r="CH44" s="56"/>
      <c r="CI44" s="56"/>
      <c r="CJ44" s="56"/>
      <c r="CK44" s="56"/>
      <c r="CL44" s="56"/>
      <c r="CM44" s="56"/>
      <c r="CN44" s="56"/>
      <c r="CO44" s="56"/>
      <c r="CP44" s="56"/>
      <c r="CQ44" s="56"/>
      <c r="CR44" s="56"/>
      <c r="CS44" s="56"/>
      <c r="CT44" s="56"/>
      <c r="CU44" s="56"/>
      <c r="CV44" s="56"/>
      <c r="CW44" s="56"/>
      <c r="CX44" s="56"/>
      <c r="CY44" s="56"/>
      <c r="DF44" s="56"/>
      <c r="DG44" s="56"/>
      <c r="DH44" s="56"/>
      <c r="DI44" s="56"/>
      <c r="DJ44" s="56"/>
      <c r="DK44" s="56"/>
      <c r="DL44" s="56"/>
      <c r="DM44" s="56"/>
      <c r="DN44" s="56"/>
      <c r="DO44" s="56"/>
      <c r="DP44" s="56"/>
      <c r="DQ44" s="56"/>
      <c r="DR44" s="56"/>
      <c r="DS44" s="56"/>
      <c r="DT44" s="56"/>
      <c r="DU44" s="56"/>
      <c r="DV44" s="56"/>
      <c r="DW44" s="56"/>
      <c r="DX44" s="56"/>
    </row>
    <row r="45" spans="1:128" ht="15" customHeight="1">
      <c r="A45" s="58" t="s">
        <v>25585</v>
      </c>
      <c r="B45" s="76" t="s">
        <v>25839</v>
      </c>
      <c r="C45" s="67" t="s">
        <v>25767</v>
      </c>
      <c r="D45" s="67" t="s">
        <v>25775</v>
      </c>
      <c r="E45" s="68" t="s">
        <v>25246</v>
      </c>
      <c r="F45" s="69" t="s">
        <v>25246</v>
      </c>
      <c r="G45" s="69" t="s">
        <v>25246</v>
      </c>
      <c r="H45" s="56"/>
      <c r="I45" s="56"/>
      <c r="J45" s="56"/>
      <c r="K45" s="56"/>
      <c r="L45" s="56"/>
      <c r="M45" s="56"/>
      <c r="N45" s="56"/>
      <c r="O45" s="56"/>
      <c r="P45" s="56"/>
      <c r="Q45" s="56"/>
      <c r="R45" s="56"/>
      <c r="S45" s="56"/>
      <c r="T45" s="56"/>
      <c r="U45" s="56"/>
      <c r="V45" s="56"/>
      <c r="W45" s="56"/>
      <c r="X45" s="56"/>
      <c r="Y45" s="56"/>
      <c r="Z45" s="56"/>
      <c r="AA45" s="56"/>
      <c r="AB45" s="56"/>
      <c r="AC45" s="56"/>
      <c r="AD45" s="56"/>
      <c r="AE45" s="56"/>
      <c r="AF45" s="56"/>
      <c r="AG45" s="56"/>
      <c r="AH45" s="56"/>
      <c r="AI45" s="56"/>
      <c r="AJ45" s="56"/>
      <c r="AK45" s="56"/>
      <c r="AL45" s="56"/>
      <c r="AM45" s="56"/>
      <c r="AN45" s="56"/>
      <c r="AO45" s="56"/>
      <c r="AP45" s="56"/>
      <c r="AQ45" s="56"/>
      <c r="AR45" s="56"/>
      <c r="AS45" s="56"/>
      <c r="AT45" s="56"/>
      <c r="AU45" s="56"/>
      <c r="AV45" s="56"/>
      <c r="AW45" s="56"/>
      <c r="AX45" s="56"/>
      <c r="AY45" s="56"/>
      <c r="AZ45" s="56"/>
      <c r="BA45" s="56"/>
      <c r="BB45" s="56"/>
      <c r="BC45" s="56"/>
      <c r="BD45" s="56"/>
      <c r="BE45" s="56"/>
      <c r="BF45" s="56"/>
      <c r="BG45" s="56"/>
      <c r="BH45" s="56"/>
      <c r="BI45" s="56"/>
      <c r="BJ45" s="56"/>
      <c r="BK45" s="56"/>
      <c r="BL45" s="56"/>
      <c r="BM45" s="56"/>
      <c r="BN45" s="56"/>
      <c r="BO45" s="56"/>
      <c r="BP45" s="56"/>
      <c r="BQ45" s="56"/>
      <c r="BR45" s="56"/>
      <c r="BS45" s="56"/>
      <c r="BT45" s="56"/>
      <c r="BU45" s="56"/>
      <c r="BV45" s="56"/>
      <c r="BW45" s="56"/>
      <c r="BX45" s="56"/>
      <c r="BY45" s="56"/>
      <c r="BZ45" s="56"/>
      <c r="CA45" s="56"/>
      <c r="CB45" s="56"/>
      <c r="CC45" s="56"/>
      <c r="CD45" s="56"/>
      <c r="CE45" s="56"/>
      <c r="CF45" s="56"/>
      <c r="CG45" s="56"/>
      <c r="CH45" s="56"/>
      <c r="CI45" s="56"/>
      <c r="CJ45" s="56"/>
      <c r="CK45" s="56"/>
      <c r="CL45" s="56"/>
      <c r="CM45" s="56"/>
      <c r="CN45" s="56"/>
      <c r="CO45" s="56"/>
      <c r="CP45" s="56"/>
      <c r="CQ45" s="56"/>
      <c r="CR45" s="56"/>
      <c r="CS45" s="56"/>
      <c r="CT45" s="56"/>
      <c r="CU45" s="56"/>
      <c r="CV45" s="56"/>
      <c r="CW45" s="56"/>
      <c r="CX45" s="56"/>
      <c r="CY45" s="56"/>
      <c r="DF45" s="56"/>
      <c r="DG45" s="56"/>
      <c r="DH45" s="56"/>
      <c r="DI45" s="56"/>
      <c r="DJ45" s="56"/>
      <c r="DK45" s="56"/>
      <c r="DL45" s="56"/>
      <c r="DM45" s="56"/>
      <c r="DN45" s="56"/>
      <c r="DO45" s="56"/>
      <c r="DP45" s="56"/>
      <c r="DQ45" s="56"/>
      <c r="DR45" s="56"/>
      <c r="DS45" s="56"/>
      <c r="DT45" s="56"/>
      <c r="DU45" s="56"/>
      <c r="DV45" s="56"/>
      <c r="DW45" s="56"/>
      <c r="DX45" s="56"/>
    </row>
    <row r="46" spans="1:128" ht="15" customHeight="1">
      <c r="A46" s="58" t="s">
        <v>25553</v>
      </c>
      <c r="B46" s="76" t="s">
        <v>25840</v>
      </c>
      <c r="C46" s="67" t="s">
        <v>25767</v>
      </c>
      <c r="D46" s="75" t="s">
        <v>25841</v>
      </c>
      <c r="E46" s="68" t="s">
        <v>25246</v>
      </c>
      <c r="F46" s="69" t="s">
        <v>25246</v>
      </c>
      <c r="G46" s="69" t="s">
        <v>25246</v>
      </c>
      <c r="H46" s="56"/>
      <c r="I46" s="56"/>
      <c r="J46" s="56"/>
      <c r="K46" s="56"/>
      <c r="L46" s="56"/>
      <c r="M46" s="56"/>
      <c r="N46" s="56"/>
      <c r="O46" s="56"/>
      <c r="P46" s="56"/>
      <c r="Q46" s="56"/>
      <c r="R46" s="56"/>
      <c r="S46" s="56"/>
      <c r="T46" s="56"/>
      <c r="U46" s="56"/>
      <c r="V46" s="56"/>
      <c r="W46" s="56"/>
      <c r="X46" s="56"/>
      <c r="Y46" s="56"/>
      <c r="Z46" s="56"/>
      <c r="AA46" s="56"/>
      <c r="AB46" s="56"/>
      <c r="AC46" s="56"/>
      <c r="AD46" s="56"/>
      <c r="AE46" s="56"/>
      <c r="AF46" s="56"/>
      <c r="AG46" s="56"/>
      <c r="AH46" s="56"/>
      <c r="AI46" s="56"/>
      <c r="AJ46" s="56"/>
      <c r="AK46" s="56"/>
      <c r="AL46" s="56"/>
      <c r="AM46" s="56"/>
      <c r="AN46" s="56"/>
      <c r="AO46" s="56"/>
      <c r="AP46" s="56"/>
      <c r="AQ46" s="56"/>
      <c r="AR46" s="56"/>
      <c r="AS46" s="56"/>
      <c r="AT46" s="56"/>
      <c r="AU46" s="56"/>
      <c r="AV46" s="56"/>
      <c r="AW46" s="56"/>
      <c r="AX46" s="56"/>
      <c r="AY46" s="56"/>
      <c r="AZ46" s="56"/>
      <c r="BA46" s="56"/>
      <c r="BB46" s="56"/>
      <c r="BC46" s="56"/>
      <c r="BD46" s="56"/>
      <c r="BE46" s="56"/>
      <c r="BF46" s="56"/>
      <c r="BG46" s="56"/>
      <c r="BH46" s="56"/>
      <c r="BI46" s="56"/>
      <c r="BJ46" s="56"/>
      <c r="BK46" s="56"/>
      <c r="BL46" s="56"/>
      <c r="BM46" s="56"/>
      <c r="BN46" s="56"/>
      <c r="BO46" s="56"/>
      <c r="BP46" s="56"/>
      <c r="BQ46" s="56"/>
      <c r="BR46" s="56"/>
      <c r="BS46" s="56"/>
      <c r="BT46" s="56"/>
      <c r="BU46" s="56"/>
      <c r="BV46" s="56"/>
      <c r="BW46" s="56"/>
      <c r="BX46" s="56"/>
      <c r="BY46" s="56"/>
      <c r="BZ46" s="56"/>
      <c r="CA46" s="56"/>
      <c r="CB46" s="56"/>
      <c r="CC46" s="56"/>
      <c r="CD46" s="56"/>
      <c r="CE46" s="56"/>
      <c r="CF46" s="56"/>
      <c r="CG46" s="56"/>
      <c r="CH46" s="56"/>
      <c r="CI46" s="56"/>
      <c r="CJ46" s="56"/>
      <c r="CK46" s="56"/>
      <c r="CL46" s="56"/>
      <c r="CM46" s="56"/>
      <c r="CN46" s="56"/>
      <c r="CO46" s="56"/>
      <c r="CP46" s="56"/>
      <c r="CQ46" s="56"/>
      <c r="CR46" s="56"/>
      <c r="CS46" s="56"/>
      <c r="CT46" s="56"/>
      <c r="CU46" s="56"/>
      <c r="CV46" s="56"/>
      <c r="CW46" s="56"/>
      <c r="CX46" s="56"/>
      <c r="CY46" s="56"/>
      <c r="DF46" s="56"/>
      <c r="DG46" s="56"/>
      <c r="DH46" s="56"/>
      <c r="DI46" s="56"/>
      <c r="DJ46" s="56"/>
      <c r="DK46" s="56"/>
      <c r="DL46" s="56"/>
      <c r="DM46" s="56"/>
      <c r="DN46" s="56"/>
      <c r="DO46" s="56"/>
      <c r="DP46" s="56"/>
      <c r="DQ46" s="56"/>
      <c r="DR46" s="56"/>
      <c r="DS46" s="56"/>
      <c r="DT46" s="56"/>
      <c r="DU46" s="56"/>
      <c r="DV46" s="56"/>
      <c r="DW46" s="56"/>
      <c r="DX46" s="56"/>
    </row>
    <row r="47" spans="1:128" ht="15" customHeight="1">
      <c r="A47" s="58" t="s">
        <v>25587</v>
      </c>
      <c r="B47" s="77" t="s">
        <v>25246</v>
      </c>
      <c r="C47" s="67" t="s">
        <v>25767</v>
      </c>
      <c r="D47" s="67" t="s">
        <v>25775</v>
      </c>
      <c r="E47" s="68" t="s">
        <v>25842</v>
      </c>
      <c r="F47" s="69" t="s">
        <v>25246</v>
      </c>
      <c r="G47" s="69" t="s">
        <v>25246</v>
      </c>
      <c r="H47" s="56"/>
      <c r="I47" s="56"/>
      <c r="J47" s="56"/>
      <c r="K47" s="56"/>
      <c r="L47" s="56"/>
      <c r="M47" s="56"/>
      <c r="N47" s="56"/>
      <c r="O47" s="56"/>
      <c r="P47" s="56"/>
      <c r="Q47" s="56"/>
      <c r="R47" s="56"/>
      <c r="S47" s="56"/>
      <c r="T47" s="56"/>
      <c r="U47" s="56"/>
      <c r="V47" s="56"/>
      <c r="W47" s="56"/>
      <c r="X47" s="56"/>
      <c r="Y47" s="56"/>
      <c r="Z47" s="56"/>
      <c r="AA47" s="56"/>
      <c r="AB47" s="56"/>
      <c r="AC47" s="56"/>
      <c r="AD47" s="56"/>
      <c r="AE47" s="56"/>
      <c r="AF47" s="56"/>
      <c r="AG47" s="56"/>
      <c r="AH47" s="56"/>
      <c r="AI47" s="56"/>
      <c r="AJ47" s="56"/>
      <c r="AK47" s="56"/>
      <c r="AL47" s="56"/>
      <c r="AM47" s="56"/>
      <c r="AN47" s="56"/>
      <c r="AO47" s="56"/>
      <c r="AP47" s="56"/>
      <c r="AQ47" s="56"/>
      <c r="AR47" s="56"/>
      <c r="AS47" s="56"/>
      <c r="AT47" s="56"/>
      <c r="AU47" s="56"/>
      <c r="AV47" s="56"/>
      <c r="AW47" s="56"/>
      <c r="AX47" s="56"/>
      <c r="AY47" s="56"/>
      <c r="AZ47" s="56"/>
      <c r="BA47" s="56"/>
      <c r="BB47" s="56"/>
      <c r="BC47" s="56"/>
      <c r="BD47" s="56"/>
      <c r="BE47" s="56"/>
      <c r="BF47" s="56"/>
      <c r="BG47" s="56"/>
      <c r="BH47" s="56"/>
      <c r="BI47" s="56"/>
      <c r="BJ47" s="56"/>
      <c r="BK47" s="56"/>
      <c r="BL47" s="56"/>
      <c r="BM47" s="56"/>
      <c r="BN47" s="56"/>
      <c r="BO47" s="56"/>
      <c r="BP47" s="56"/>
      <c r="BQ47" s="56"/>
      <c r="BR47" s="56"/>
      <c r="BS47" s="56"/>
      <c r="BT47" s="56"/>
      <c r="BU47" s="56"/>
      <c r="BV47" s="56"/>
      <c r="BW47" s="56"/>
      <c r="BX47" s="56"/>
      <c r="BY47" s="56"/>
      <c r="BZ47" s="56"/>
      <c r="CA47" s="56"/>
      <c r="CB47" s="56"/>
      <c r="CC47" s="56"/>
      <c r="CD47" s="56"/>
      <c r="CE47" s="56"/>
      <c r="CF47" s="56"/>
      <c r="CG47" s="56"/>
      <c r="CH47" s="56"/>
      <c r="CI47" s="56"/>
      <c r="CJ47" s="56"/>
      <c r="CK47" s="56"/>
      <c r="CL47" s="56"/>
      <c r="CM47" s="56"/>
      <c r="CN47" s="56"/>
      <c r="CO47" s="56"/>
      <c r="CP47" s="56"/>
      <c r="CQ47" s="56"/>
      <c r="CR47" s="56"/>
      <c r="CS47" s="56"/>
      <c r="CT47" s="56"/>
      <c r="CU47" s="56"/>
      <c r="CV47" s="56"/>
      <c r="CW47" s="56"/>
      <c r="CX47" s="56"/>
      <c r="CY47" s="56"/>
      <c r="DF47" s="56"/>
      <c r="DG47" s="56"/>
      <c r="DH47" s="56"/>
      <c r="DI47" s="56"/>
      <c r="DJ47" s="56"/>
      <c r="DK47" s="56"/>
      <c r="DL47" s="56"/>
      <c r="DM47" s="56"/>
      <c r="DN47" s="56"/>
      <c r="DO47" s="56"/>
      <c r="DP47" s="56"/>
      <c r="DQ47" s="56"/>
      <c r="DR47" s="56"/>
      <c r="DS47" s="56"/>
      <c r="DT47" s="56"/>
      <c r="DU47" s="56"/>
      <c r="DV47" s="56"/>
      <c r="DW47" s="56"/>
      <c r="DX47" s="56"/>
    </row>
    <row r="48" spans="1:128" ht="15" customHeight="1">
      <c r="A48" s="58" t="s">
        <v>25589</v>
      </c>
      <c r="B48" s="76" t="s">
        <v>25843</v>
      </c>
      <c r="C48" s="67" t="s">
        <v>25844</v>
      </c>
      <c r="D48" s="75" t="s">
        <v>25845</v>
      </c>
      <c r="E48" s="68" t="s">
        <v>25246</v>
      </c>
      <c r="F48" s="69" t="s">
        <v>25246</v>
      </c>
      <c r="G48" s="69" t="s">
        <v>25246</v>
      </c>
      <c r="H48" s="56"/>
      <c r="I48" s="56"/>
      <c r="J48" s="56"/>
      <c r="K48" s="56"/>
      <c r="L48" s="56"/>
      <c r="M48" s="56"/>
      <c r="N48" s="56"/>
      <c r="O48" s="56"/>
      <c r="P48" s="56"/>
      <c r="Q48" s="56"/>
      <c r="R48" s="56"/>
      <c r="S48" s="56"/>
      <c r="T48" s="56"/>
      <c r="U48" s="56"/>
      <c r="V48" s="56"/>
      <c r="W48" s="56"/>
      <c r="X48" s="56"/>
      <c r="Y48" s="56"/>
      <c r="Z48" s="56"/>
      <c r="AA48" s="56"/>
      <c r="AB48" s="56"/>
      <c r="AC48" s="56"/>
      <c r="AD48" s="56"/>
      <c r="AE48" s="56"/>
      <c r="AF48" s="56"/>
      <c r="AG48" s="56"/>
      <c r="AH48" s="56"/>
      <c r="AI48" s="56"/>
      <c r="AJ48" s="56"/>
      <c r="AK48" s="56"/>
      <c r="AL48" s="56"/>
      <c r="AM48" s="56"/>
      <c r="AN48" s="56"/>
      <c r="AO48" s="56"/>
      <c r="AP48" s="56"/>
      <c r="AQ48" s="56"/>
      <c r="AR48" s="56"/>
      <c r="AS48" s="56"/>
      <c r="AT48" s="56"/>
      <c r="AU48" s="56"/>
      <c r="AV48" s="56"/>
      <c r="AW48" s="56"/>
      <c r="AX48" s="56"/>
      <c r="AY48" s="56"/>
      <c r="AZ48" s="56"/>
      <c r="BA48" s="56"/>
      <c r="BB48" s="56"/>
      <c r="BC48" s="56"/>
      <c r="BD48" s="56"/>
      <c r="BE48" s="56"/>
      <c r="BF48" s="56"/>
      <c r="BG48" s="56"/>
      <c r="BH48" s="56"/>
      <c r="BI48" s="56"/>
      <c r="BJ48" s="56"/>
      <c r="BK48" s="56"/>
      <c r="BL48" s="56"/>
      <c r="BM48" s="56"/>
      <c r="BN48" s="56"/>
      <c r="BO48" s="56"/>
      <c r="BP48" s="56"/>
      <c r="BQ48" s="56"/>
      <c r="BR48" s="56"/>
      <c r="BS48" s="56"/>
      <c r="BT48" s="56"/>
      <c r="BU48" s="56"/>
      <c r="BV48" s="56"/>
      <c r="BW48" s="56"/>
      <c r="BX48" s="56"/>
      <c r="BY48" s="56"/>
      <c r="BZ48" s="56"/>
      <c r="CA48" s="56"/>
      <c r="CB48" s="56"/>
      <c r="CC48" s="56"/>
      <c r="CD48" s="56"/>
      <c r="CE48" s="56"/>
      <c r="CF48" s="56"/>
      <c r="CG48" s="56"/>
      <c r="CH48" s="56"/>
      <c r="CI48" s="56"/>
      <c r="CJ48" s="56"/>
      <c r="CK48" s="56"/>
      <c r="CL48" s="56"/>
      <c r="CM48" s="56"/>
      <c r="CN48" s="56"/>
      <c r="CO48" s="56"/>
      <c r="CP48" s="56"/>
      <c r="CQ48" s="56"/>
      <c r="CR48" s="56"/>
      <c r="CS48" s="56"/>
      <c r="CT48" s="56"/>
      <c r="CU48" s="56"/>
      <c r="CV48" s="56"/>
      <c r="CW48" s="56"/>
      <c r="CX48" s="56"/>
      <c r="CY48" s="56"/>
      <c r="DF48" s="56"/>
      <c r="DG48" s="56"/>
      <c r="DH48" s="56"/>
      <c r="DI48" s="56"/>
      <c r="DJ48" s="56"/>
      <c r="DK48" s="56"/>
      <c r="DL48" s="56"/>
      <c r="DM48" s="56"/>
      <c r="DN48" s="56"/>
      <c r="DO48" s="56"/>
      <c r="DP48" s="56"/>
      <c r="DQ48" s="56"/>
      <c r="DR48" s="56"/>
      <c r="DS48" s="56"/>
      <c r="DT48" s="56"/>
      <c r="DU48" s="56"/>
      <c r="DV48" s="56"/>
      <c r="DW48" s="56"/>
      <c r="DX48" s="56"/>
    </row>
    <row r="49" spans="1:128" ht="15" customHeight="1">
      <c r="A49" s="58" t="s">
        <v>25590</v>
      </c>
      <c r="B49" s="77" t="s">
        <v>25246</v>
      </c>
      <c r="C49" s="67" t="s">
        <v>25812</v>
      </c>
      <c r="D49" s="67" t="s">
        <v>25775</v>
      </c>
      <c r="E49" s="68" t="s">
        <v>25846</v>
      </c>
      <c r="F49" s="69" t="s">
        <v>25246</v>
      </c>
      <c r="G49" s="69" t="s">
        <v>25246</v>
      </c>
      <c r="H49" s="56"/>
      <c r="I49" s="56"/>
      <c r="J49" s="56"/>
      <c r="K49" s="56"/>
      <c r="L49" s="56"/>
      <c r="M49" s="56"/>
      <c r="N49" s="56"/>
      <c r="O49" s="56"/>
      <c r="P49" s="56"/>
      <c r="Q49" s="56"/>
      <c r="R49" s="56"/>
      <c r="S49" s="56"/>
      <c r="T49" s="56"/>
      <c r="U49" s="56"/>
      <c r="V49" s="56"/>
      <c r="W49" s="56"/>
      <c r="X49" s="56"/>
      <c r="Y49" s="56"/>
      <c r="Z49" s="56"/>
      <c r="AA49" s="56"/>
      <c r="AB49" s="56"/>
      <c r="AC49" s="56"/>
      <c r="AD49" s="56"/>
      <c r="AE49" s="56"/>
      <c r="AF49" s="56"/>
      <c r="AG49" s="56"/>
      <c r="AH49" s="56"/>
      <c r="AI49" s="56"/>
      <c r="AJ49" s="56"/>
      <c r="AK49" s="56"/>
      <c r="AL49" s="56"/>
      <c r="AM49" s="56"/>
      <c r="AN49" s="56"/>
      <c r="AO49" s="56"/>
      <c r="AP49" s="56"/>
      <c r="AQ49" s="56"/>
      <c r="AR49" s="56"/>
      <c r="AS49" s="56"/>
      <c r="AT49" s="56"/>
      <c r="AU49" s="56"/>
      <c r="AV49" s="56"/>
      <c r="AW49" s="56"/>
      <c r="AX49" s="56"/>
      <c r="AY49" s="56"/>
      <c r="AZ49" s="56"/>
      <c r="BA49" s="56"/>
      <c r="BB49" s="56"/>
      <c r="BC49" s="56"/>
      <c r="BD49" s="56"/>
      <c r="BE49" s="56"/>
      <c r="BF49" s="56"/>
      <c r="BG49" s="56"/>
      <c r="BH49" s="56"/>
      <c r="BI49" s="56"/>
      <c r="BJ49" s="56"/>
      <c r="BK49" s="56"/>
      <c r="BL49" s="56"/>
      <c r="BM49" s="56"/>
      <c r="BN49" s="56"/>
      <c r="BO49" s="56"/>
      <c r="BP49" s="56"/>
      <c r="BQ49" s="56"/>
      <c r="BR49" s="56"/>
      <c r="BS49" s="56"/>
      <c r="BT49" s="56"/>
      <c r="BU49" s="56"/>
      <c r="BV49" s="56"/>
      <c r="BW49" s="56"/>
      <c r="BX49" s="56"/>
      <c r="BY49" s="56"/>
      <c r="BZ49" s="56"/>
      <c r="CA49" s="56"/>
      <c r="CB49" s="56"/>
      <c r="CC49" s="56"/>
      <c r="CD49" s="56"/>
      <c r="CE49" s="56"/>
      <c r="CF49" s="56"/>
      <c r="CG49" s="56"/>
      <c r="CH49" s="56"/>
      <c r="CI49" s="56"/>
      <c r="CJ49" s="56"/>
      <c r="CK49" s="56"/>
      <c r="CL49" s="56"/>
      <c r="CM49" s="56"/>
      <c r="CN49" s="56"/>
      <c r="CO49" s="56"/>
      <c r="CP49" s="56"/>
      <c r="CQ49" s="56"/>
      <c r="CR49" s="56"/>
      <c r="CS49" s="56"/>
      <c r="CT49" s="56"/>
      <c r="CU49" s="56"/>
      <c r="CV49" s="56"/>
      <c r="CW49" s="56"/>
      <c r="CX49" s="56"/>
      <c r="CY49" s="56"/>
      <c r="DF49" s="56"/>
      <c r="DG49" s="56"/>
      <c r="DH49" s="56"/>
      <c r="DI49" s="56"/>
      <c r="DJ49" s="56"/>
      <c r="DK49" s="56"/>
      <c r="DL49" s="56"/>
      <c r="DM49" s="56"/>
      <c r="DN49" s="56"/>
      <c r="DO49" s="56"/>
      <c r="DP49" s="56"/>
      <c r="DQ49" s="56"/>
      <c r="DR49" s="56"/>
      <c r="DS49" s="56"/>
      <c r="DT49" s="56"/>
      <c r="DU49" s="56"/>
      <c r="DV49" s="56"/>
      <c r="DW49" s="56"/>
      <c r="DX49" s="56"/>
    </row>
    <row r="50" spans="1:128" ht="15" customHeight="1">
      <c r="A50" s="58" t="s">
        <v>25593</v>
      </c>
      <c r="B50" s="76" t="s">
        <v>25847</v>
      </c>
      <c r="C50" s="67" t="s">
        <v>25772</v>
      </c>
      <c r="D50" s="75" t="s">
        <v>25848</v>
      </c>
      <c r="E50" s="68" t="s">
        <v>25849</v>
      </c>
      <c r="F50" s="69" t="str">
        <f>IF(cc="","",IF(cc&lt;20,"Evitar o uso quando clearance for menor que 20 ml/min/m²","-"))</f>
        <v>-</v>
      </c>
      <c r="G50" s="69" t="str">
        <f>IF(cc="","",IF(cc&lt;20,"Evitar o uso quando clearance for menor que 20 ml/min/m²","-"))</f>
        <v>-</v>
      </c>
      <c r="Z50" s="56"/>
      <c r="AA50" s="56"/>
      <c r="AB50" s="56"/>
      <c r="AC50" s="56"/>
      <c r="AD50" s="56"/>
      <c r="AE50" s="56"/>
      <c r="AF50" s="56"/>
      <c r="AG50" s="56"/>
      <c r="AH50" s="56"/>
      <c r="AI50" s="56"/>
      <c r="AJ50" s="56"/>
      <c r="AK50" s="56"/>
      <c r="AL50" s="56"/>
      <c r="AM50" s="56"/>
      <c r="AN50" s="56"/>
      <c r="AO50" s="56"/>
      <c r="AP50" s="56"/>
      <c r="AQ50" s="56"/>
      <c r="AR50" s="56"/>
      <c r="AS50" s="56"/>
      <c r="AT50" s="56"/>
      <c r="AU50" s="56"/>
      <c r="AV50" s="56"/>
      <c r="AW50" s="56"/>
      <c r="AX50" s="56"/>
      <c r="AY50" s="56"/>
      <c r="AZ50" s="56"/>
      <c r="BA50" s="56"/>
      <c r="BB50" s="56"/>
      <c r="BC50" s="56"/>
      <c r="BD50" s="56"/>
      <c r="BE50" s="56"/>
      <c r="BF50" s="56"/>
      <c r="BG50" s="56"/>
      <c r="BH50" s="56"/>
      <c r="BI50" s="56"/>
      <c r="BJ50" s="56"/>
      <c r="BK50" s="56"/>
      <c r="BL50" s="56"/>
      <c r="BM50" s="56"/>
      <c r="BN50" s="56"/>
      <c r="BO50" s="56"/>
      <c r="BP50" s="56"/>
      <c r="BQ50" s="56"/>
      <c r="BR50" s="56"/>
      <c r="BS50" s="56"/>
      <c r="BT50" s="56"/>
      <c r="BU50" s="56"/>
      <c r="BV50" s="56"/>
      <c r="BW50" s="56"/>
      <c r="BX50" s="56"/>
      <c r="BY50" s="56"/>
      <c r="BZ50" s="56"/>
      <c r="CA50" s="56"/>
      <c r="CB50" s="56"/>
      <c r="CC50" s="56"/>
      <c r="CD50" s="56"/>
      <c r="CE50" s="56"/>
      <c r="CF50" s="56"/>
      <c r="CG50" s="56"/>
      <c r="CH50" s="56"/>
      <c r="CI50" s="56"/>
      <c r="CJ50" s="56"/>
      <c r="CK50" s="56"/>
      <c r="CL50" s="56"/>
      <c r="CM50" s="56"/>
      <c r="CN50" s="56"/>
      <c r="CO50" s="56"/>
      <c r="CP50" s="56"/>
      <c r="CQ50" s="56"/>
      <c r="CR50" s="56"/>
      <c r="CS50" s="56"/>
      <c r="CT50" s="56"/>
      <c r="CU50" s="56"/>
      <c r="CV50" s="56"/>
      <c r="CW50" s="56"/>
      <c r="CX50" s="56"/>
      <c r="CY50" s="56"/>
      <c r="DF50" s="56"/>
      <c r="DG50" s="56"/>
      <c r="DH50" s="56"/>
      <c r="DI50" s="56"/>
      <c r="DJ50" s="56"/>
      <c r="DK50" s="56"/>
      <c r="DL50" s="56"/>
      <c r="DM50" s="56"/>
      <c r="DN50" s="56"/>
      <c r="DO50" s="56"/>
      <c r="DP50" s="56"/>
      <c r="DQ50" s="56"/>
      <c r="DR50" s="56"/>
      <c r="DS50" s="56"/>
      <c r="DT50" s="56"/>
      <c r="DU50" s="56"/>
      <c r="DV50" s="56"/>
      <c r="DW50" s="56"/>
      <c r="DX50" s="56"/>
    </row>
    <row r="51" spans="1:128" ht="15" customHeight="1">
      <c r="A51" s="58" t="s">
        <v>25595</v>
      </c>
      <c r="B51" s="76" t="s">
        <v>25850</v>
      </c>
      <c r="C51" s="67" t="s">
        <v>25786</v>
      </c>
      <c r="D51" s="67" t="s">
        <v>25775</v>
      </c>
      <c r="E51" s="68" t="s">
        <v>25246</v>
      </c>
      <c r="F51" s="69" t="str">
        <f>IF(cc="","",IF(cc&lt;10,"Fazer apenas metade da dose anteriormente utilizada",IF(AND(cc&gt;=10,cc&lt;=50),"Fazer apenas 75% da dose anteriormente utilizada","-")))</f>
        <v>Fazer apenas 75% da dose anteriormente utilizada</v>
      </c>
      <c r="G51" s="69" t="str">
        <f>IF(cc="","",IF(cc&lt;10,"Fazer apenas metade da dose anteriormente utilizada",IF(AND(cc&gt;=10,cc&lt;=50),"Fazer apenas 75% da dose anteriormente utilizada","-")))</f>
        <v>Fazer apenas 75% da dose anteriormente utilizada</v>
      </c>
      <c r="BE51" s="56"/>
      <c r="BF51" s="56"/>
      <c r="BG51" s="56"/>
      <c r="BH51" s="56"/>
      <c r="BI51" s="56"/>
      <c r="BJ51" s="56"/>
      <c r="BK51" s="56"/>
      <c r="BL51" s="56"/>
      <c r="BM51" s="56"/>
      <c r="BN51" s="56"/>
      <c r="BO51" s="56"/>
      <c r="BP51" s="56"/>
      <c r="BQ51" s="56"/>
      <c r="BR51" s="56"/>
      <c r="BS51" s="56"/>
      <c r="BT51" s="56"/>
      <c r="BU51" s="56"/>
      <c r="BV51" s="56"/>
      <c r="BW51" s="56"/>
      <c r="BX51" s="56"/>
      <c r="BY51" s="56"/>
      <c r="BZ51" s="56"/>
      <c r="CA51" s="56"/>
      <c r="CB51" s="56"/>
      <c r="CC51" s="56"/>
      <c r="CD51" s="56"/>
      <c r="CE51" s="56"/>
      <c r="CF51" s="56"/>
      <c r="CG51" s="56"/>
      <c r="CH51" s="56"/>
      <c r="CI51" s="56"/>
      <c r="CJ51" s="56"/>
      <c r="CK51" s="56"/>
      <c r="CL51" s="56"/>
      <c r="CM51" s="56"/>
      <c r="CN51" s="56"/>
      <c r="CO51" s="56"/>
      <c r="CP51" s="56"/>
      <c r="CQ51" s="56"/>
      <c r="CR51" s="56"/>
      <c r="CS51" s="56"/>
      <c r="CT51" s="56"/>
      <c r="CU51" s="56"/>
      <c r="CV51" s="56"/>
      <c r="CW51" s="56"/>
      <c r="CX51" s="56"/>
      <c r="CY51" s="56"/>
      <c r="DF51" s="56"/>
      <c r="DG51" s="56"/>
      <c r="DH51" s="56"/>
      <c r="DI51" s="56"/>
      <c r="DJ51" s="56"/>
      <c r="DK51" s="56"/>
      <c r="DL51" s="56"/>
      <c r="DM51" s="56"/>
      <c r="DN51" s="56"/>
      <c r="DO51" s="56"/>
      <c r="DP51" s="56"/>
      <c r="DQ51" s="56"/>
      <c r="DR51" s="56"/>
      <c r="DS51" s="56"/>
      <c r="DT51" s="56"/>
      <c r="DU51" s="56"/>
      <c r="DV51" s="56"/>
      <c r="DW51" s="56"/>
      <c r="DX51" s="56"/>
    </row>
    <row r="52" spans="1:128" ht="15" customHeight="1">
      <c r="A52" s="58" t="s">
        <v>25322</v>
      </c>
      <c r="B52" s="76" t="s">
        <v>25851</v>
      </c>
      <c r="C52" s="67" t="s">
        <v>25801</v>
      </c>
      <c r="D52" s="75" t="s">
        <v>25787</v>
      </c>
      <c r="E52" s="77" t="s">
        <v>25852</v>
      </c>
      <c r="F52" s="71" t="s">
        <v>25246</v>
      </c>
      <c r="G52" s="71" t="s">
        <v>25246</v>
      </c>
      <c r="H52" s="60"/>
      <c r="I52" s="60"/>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c r="BN52" s="60"/>
      <c r="BO52" s="60"/>
      <c r="BP52" s="60"/>
      <c r="BQ52" s="60"/>
      <c r="BR52" s="60"/>
      <c r="BS52" s="60"/>
      <c r="BT52" s="60"/>
      <c r="BU52" s="60"/>
      <c r="BV52" s="60"/>
      <c r="BW52" s="60"/>
      <c r="BX52" s="60"/>
      <c r="BY52" s="60"/>
      <c r="BZ52" s="60"/>
      <c r="CA52" s="60"/>
      <c r="CB52" s="60"/>
      <c r="CC52" s="60"/>
      <c r="CD52" s="60"/>
      <c r="CE52" s="60"/>
      <c r="CF52" s="60"/>
      <c r="CG52" s="60"/>
      <c r="CH52" s="60"/>
      <c r="CI52" s="60"/>
      <c r="CJ52" s="60"/>
      <c r="CK52" s="60"/>
      <c r="CL52" s="60"/>
      <c r="CM52" s="60"/>
      <c r="CN52" s="60"/>
      <c r="CO52" s="60"/>
      <c r="CP52" s="60"/>
      <c r="CQ52" s="60"/>
      <c r="CR52" s="60"/>
      <c r="CS52" s="60"/>
      <c r="CT52" s="60"/>
      <c r="CU52" s="60"/>
      <c r="CV52" s="60"/>
      <c r="CW52" s="60"/>
      <c r="CX52" s="60"/>
      <c r="CY52" s="60"/>
      <c r="CZ52" s="60"/>
      <c r="DA52" s="60"/>
      <c r="DB52" s="60"/>
      <c r="DC52" s="60"/>
      <c r="DD52" s="60"/>
      <c r="DE52" s="110"/>
      <c r="DF52" s="60"/>
      <c r="DG52" s="60"/>
      <c r="DH52" s="60"/>
      <c r="DI52" s="60"/>
      <c r="DJ52" s="60"/>
      <c r="DK52" s="60"/>
      <c r="DL52" s="60"/>
      <c r="DM52" s="60"/>
      <c r="DN52" s="60"/>
      <c r="DO52" s="60"/>
      <c r="DP52" s="60"/>
      <c r="DQ52" s="60"/>
      <c r="DR52" s="60"/>
      <c r="DS52" s="60"/>
      <c r="DT52" s="60"/>
      <c r="DU52" s="60"/>
      <c r="DV52" s="60"/>
      <c r="DW52" s="60"/>
      <c r="DX52" s="60"/>
    </row>
    <row r="53" spans="1:128" ht="15" customHeight="1">
      <c r="A53" s="58" t="s">
        <v>25598</v>
      </c>
      <c r="B53" s="76" t="s">
        <v>25853</v>
      </c>
      <c r="C53" s="67" t="s">
        <v>25794</v>
      </c>
      <c r="D53" s="75" t="s">
        <v>25854</v>
      </c>
      <c r="E53" s="68" t="s">
        <v>25246</v>
      </c>
      <c r="F53" s="69" t="s">
        <v>25246</v>
      </c>
      <c r="G53" s="69" t="s">
        <v>25246</v>
      </c>
      <c r="H53" s="56"/>
      <c r="I53" s="56"/>
      <c r="J53" s="56"/>
      <c r="K53" s="56"/>
      <c r="L53" s="56"/>
      <c r="M53" s="56"/>
      <c r="N53" s="56"/>
      <c r="O53" s="56"/>
      <c r="P53" s="56"/>
      <c r="Q53" s="56"/>
      <c r="R53" s="56"/>
      <c r="S53" s="56"/>
      <c r="T53" s="56"/>
      <c r="U53" s="56"/>
      <c r="V53" s="56"/>
      <c r="W53" s="56"/>
      <c r="X53" s="56"/>
      <c r="Y53" s="56"/>
      <c r="Z53" s="56"/>
      <c r="AA53" s="56"/>
      <c r="AB53" s="56"/>
      <c r="AC53" s="56"/>
      <c r="AD53" s="56"/>
      <c r="AE53" s="56"/>
      <c r="AF53" s="56"/>
      <c r="AG53" s="56"/>
      <c r="AH53" s="56"/>
      <c r="AI53" s="56"/>
      <c r="AJ53" s="56"/>
      <c r="AK53" s="56"/>
      <c r="AL53" s="56"/>
      <c r="AM53" s="56"/>
      <c r="AN53" s="56"/>
      <c r="AO53" s="56"/>
      <c r="AP53" s="56"/>
      <c r="AQ53" s="56"/>
      <c r="AR53" s="56"/>
      <c r="AS53" s="56"/>
      <c r="AT53" s="56"/>
      <c r="AU53" s="56"/>
      <c r="AV53" s="56"/>
      <c r="AW53" s="56"/>
      <c r="AX53" s="56"/>
      <c r="AY53" s="56"/>
      <c r="AZ53" s="56"/>
      <c r="BA53" s="56"/>
      <c r="BB53" s="56"/>
      <c r="BC53" s="56"/>
      <c r="BD53" s="56"/>
      <c r="BE53" s="56"/>
      <c r="BF53" s="56"/>
      <c r="BG53" s="56"/>
      <c r="BH53" s="56"/>
      <c r="BI53" s="56"/>
      <c r="BJ53" s="56"/>
      <c r="BK53" s="56"/>
      <c r="BL53" s="56"/>
      <c r="BM53" s="56"/>
      <c r="BN53" s="56"/>
      <c r="BO53" s="56"/>
      <c r="BP53" s="56"/>
      <c r="BQ53" s="56"/>
      <c r="BR53" s="56"/>
      <c r="BS53" s="56"/>
      <c r="BT53" s="56"/>
      <c r="BU53" s="56"/>
      <c r="BV53" s="56"/>
      <c r="BW53" s="56"/>
      <c r="BX53" s="56"/>
      <c r="BY53" s="56"/>
      <c r="BZ53" s="56"/>
      <c r="CA53" s="56"/>
      <c r="CB53" s="56"/>
      <c r="CC53" s="56"/>
      <c r="CD53" s="56"/>
      <c r="CE53" s="56"/>
      <c r="CF53" s="56"/>
      <c r="CG53" s="56"/>
      <c r="CH53" s="56"/>
      <c r="CI53" s="56"/>
      <c r="CJ53" s="56"/>
      <c r="CK53" s="56"/>
      <c r="CL53" s="56"/>
      <c r="CM53" s="56"/>
      <c r="CN53" s="56"/>
      <c r="CO53" s="56"/>
      <c r="CP53" s="56"/>
      <c r="CQ53" s="56"/>
      <c r="CR53" s="56"/>
      <c r="CS53" s="56"/>
      <c r="CT53" s="56"/>
      <c r="CU53" s="56"/>
      <c r="CV53" s="56"/>
      <c r="CW53" s="56"/>
      <c r="CX53" s="56"/>
      <c r="CY53" s="56"/>
      <c r="DF53" s="56"/>
      <c r="DG53" s="56"/>
      <c r="DH53" s="56"/>
      <c r="DI53" s="56"/>
      <c r="DJ53" s="56"/>
      <c r="DK53" s="56"/>
      <c r="DL53" s="56"/>
      <c r="DM53" s="56"/>
      <c r="DN53" s="56"/>
      <c r="DO53" s="56"/>
      <c r="DP53" s="56"/>
      <c r="DQ53" s="56"/>
      <c r="DR53" s="56"/>
      <c r="DS53" s="56"/>
      <c r="DT53" s="56"/>
      <c r="DU53" s="56"/>
      <c r="DV53" s="56"/>
      <c r="DW53" s="56"/>
      <c r="DX53" s="56"/>
    </row>
    <row r="54" spans="1:128" ht="15" customHeight="1">
      <c r="A54" s="58" t="s">
        <v>25268</v>
      </c>
      <c r="B54" s="76" t="s">
        <v>25855</v>
      </c>
      <c r="C54" s="67" t="s">
        <v>25767</v>
      </c>
      <c r="D54" s="75" t="s">
        <v>25856</v>
      </c>
      <c r="E54" s="68" t="s">
        <v>25246</v>
      </c>
      <c r="F54" s="69" t="s">
        <v>25246</v>
      </c>
      <c r="G54" s="69" t="s">
        <v>25246</v>
      </c>
      <c r="H54" s="56"/>
      <c r="I54" s="56"/>
      <c r="J54" s="56"/>
      <c r="K54" s="56"/>
      <c r="L54" s="56"/>
      <c r="M54" s="56"/>
      <c r="N54" s="56"/>
      <c r="O54" s="56"/>
      <c r="P54" s="56"/>
      <c r="Q54" s="56"/>
      <c r="R54" s="56"/>
      <c r="S54" s="56"/>
      <c r="T54" s="56"/>
      <c r="U54" s="56"/>
      <c r="V54" s="56"/>
      <c r="W54" s="56"/>
      <c r="X54" s="56"/>
      <c r="Y54" s="56"/>
      <c r="Z54" s="56"/>
      <c r="AA54" s="56"/>
      <c r="AB54" s="56"/>
      <c r="AC54" s="56"/>
      <c r="AD54" s="56"/>
      <c r="AE54" s="56"/>
      <c r="AF54" s="56"/>
      <c r="AG54" s="56"/>
      <c r="AH54" s="56"/>
      <c r="AI54" s="56"/>
      <c r="AJ54" s="56"/>
      <c r="AK54" s="56"/>
      <c r="AL54" s="56"/>
      <c r="AM54" s="56"/>
      <c r="AN54" s="56"/>
      <c r="AO54" s="56"/>
      <c r="AP54" s="56"/>
      <c r="AQ54" s="56"/>
      <c r="AR54" s="56"/>
      <c r="AS54" s="56"/>
      <c r="AT54" s="56"/>
      <c r="AU54" s="56"/>
      <c r="AV54" s="56"/>
      <c r="AW54" s="56"/>
      <c r="AX54" s="56"/>
      <c r="AY54" s="56"/>
      <c r="AZ54" s="56"/>
      <c r="BA54" s="56"/>
      <c r="BB54" s="56"/>
      <c r="BC54" s="56"/>
      <c r="BD54" s="56"/>
      <c r="BE54" s="56"/>
      <c r="BF54" s="56"/>
      <c r="BG54" s="56"/>
      <c r="BH54" s="56"/>
      <c r="BI54" s="56"/>
      <c r="BJ54" s="56"/>
      <c r="BK54" s="56"/>
      <c r="BL54" s="56"/>
      <c r="BM54" s="56"/>
      <c r="BN54" s="56"/>
      <c r="BO54" s="56"/>
      <c r="BP54" s="56"/>
      <c r="BQ54" s="56"/>
      <c r="BR54" s="56"/>
      <c r="BS54" s="56"/>
      <c r="BT54" s="56"/>
      <c r="BU54" s="56"/>
      <c r="BV54" s="56"/>
      <c r="BW54" s="56"/>
      <c r="BX54" s="56"/>
      <c r="BY54" s="56"/>
      <c r="BZ54" s="56"/>
      <c r="CA54" s="56"/>
      <c r="CB54" s="56"/>
      <c r="CC54" s="56"/>
      <c r="CD54" s="56"/>
      <c r="CE54" s="56"/>
      <c r="CF54" s="56"/>
      <c r="CG54" s="56"/>
      <c r="CH54" s="56"/>
      <c r="CI54" s="56"/>
      <c r="CJ54" s="56"/>
      <c r="CK54" s="56"/>
      <c r="CL54" s="56"/>
      <c r="CM54" s="56"/>
      <c r="CN54" s="56"/>
      <c r="CO54" s="56"/>
      <c r="CP54" s="56"/>
      <c r="CQ54" s="56"/>
      <c r="CR54" s="56"/>
      <c r="CS54" s="56"/>
      <c r="CT54" s="56"/>
      <c r="CU54" s="56"/>
      <c r="CV54" s="56"/>
      <c r="CW54" s="56"/>
      <c r="CX54" s="56"/>
      <c r="CY54" s="56"/>
      <c r="DF54" s="56"/>
      <c r="DG54" s="56"/>
      <c r="DH54" s="56"/>
      <c r="DI54" s="56"/>
      <c r="DJ54" s="56"/>
      <c r="DK54" s="56"/>
      <c r="DL54" s="56"/>
      <c r="DM54" s="56"/>
      <c r="DN54" s="56"/>
      <c r="DO54" s="56"/>
      <c r="DP54" s="56"/>
      <c r="DQ54" s="56"/>
      <c r="DR54" s="56"/>
      <c r="DS54" s="56"/>
      <c r="DT54" s="56"/>
      <c r="DU54" s="56"/>
      <c r="DV54" s="56"/>
      <c r="DW54" s="56"/>
      <c r="DX54" s="56"/>
    </row>
    <row r="55" spans="1:128" ht="15" customHeight="1">
      <c r="A55" s="58" t="s">
        <v>25602</v>
      </c>
      <c r="B55" s="68" t="s">
        <v>25246</v>
      </c>
      <c r="C55" s="67" t="s">
        <v>25812</v>
      </c>
      <c r="D55" s="67" t="s">
        <v>25775</v>
      </c>
      <c r="E55" s="68" t="s">
        <v>25246</v>
      </c>
      <c r="F55" s="69" t="str">
        <f>IF(cc="","",IF(cc&lt;10,"Fazer metade da dose preconizada","-"))</f>
        <v>-</v>
      </c>
      <c r="G55" s="69" t="str">
        <f>IF(cc="","",IF(cc&lt;10,"Fazer metade da dose preconizada","-"))</f>
        <v>-</v>
      </c>
      <c r="P55" s="56"/>
      <c r="Q55" s="56"/>
      <c r="R55" s="56"/>
      <c r="S55" s="56"/>
      <c r="T55" s="56"/>
      <c r="U55" s="56"/>
      <c r="V55" s="56"/>
      <c r="W55" s="56"/>
      <c r="X55" s="56"/>
      <c r="Y55" s="56"/>
      <c r="Z55" s="56"/>
      <c r="AA55" s="56"/>
      <c r="AB55" s="56"/>
      <c r="AC55" s="56"/>
      <c r="AD55" s="56"/>
      <c r="AE55" s="56"/>
      <c r="AF55" s="56"/>
      <c r="AG55" s="56"/>
      <c r="AH55" s="56"/>
      <c r="AI55" s="56"/>
      <c r="AJ55" s="56"/>
      <c r="AK55" s="56"/>
      <c r="AL55" s="56"/>
      <c r="AM55" s="56"/>
      <c r="AN55" s="56"/>
      <c r="AO55" s="56"/>
      <c r="AP55" s="56"/>
      <c r="AQ55" s="56"/>
      <c r="AR55" s="56"/>
      <c r="AS55" s="56"/>
      <c r="AT55" s="56"/>
      <c r="AU55" s="56"/>
      <c r="AV55" s="56"/>
      <c r="AW55" s="56"/>
      <c r="AX55" s="56"/>
      <c r="AY55" s="56"/>
      <c r="AZ55" s="56"/>
      <c r="BA55" s="56"/>
      <c r="BB55" s="56"/>
      <c r="BC55" s="56"/>
      <c r="BD55" s="56"/>
      <c r="BE55" s="56"/>
      <c r="BF55" s="56"/>
      <c r="BG55" s="56"/>
      <c r="BH55" s="56"/>
      <c r="BI55" s="56"/>
      <c r="BJ55" s="56"/>
      <c r="BK55" s="56"/>
      <c r="BL55" s="56"/>
      <c r="BM55" s="56"/>
      <c r="BN55" s="56"/>
      <c r="BO55" s="56"/>
      <c r="BP55" s="56"/>
      <c r="BQ55" s="56"/>
      <c r="BR55" s="56"/>
      <c r="BS55" s="56"/>
      <c r="BT55" s="56"/>
      <c r="BU55" s="56"/>
      <c r="BV55" s="56"/>
      <c r="BW55" s="56"/>
      <c r="BX55" s="56"/>
      <c r="BY55" s="56"/>
      <c r="BZ55" s="56"/>
      <c r="CA55" s="56"/>
      <c r="CB55" s="56"/>
      <c r="CC55" s="56"/>
      <c r="CD55" s="56"/>
      <c r="CE55" s="56"/>
      <c r="CF55" s="56"/>
      <c r="CG55" s="56"/>
      <c r="CH55" s="56"/>
      <c r="CI55" s="56"/>
      <c r="CJ55" s="56"/>
      <c r="CK55" s="56"/>
      <c r="CL55" s="56"/>
      <c r="CM55" s="56"/>
      <c r="CN55" s="56"/>
      <c r="CO55" s="56"/>
      <c r="CP55" s="56"/>
      <c r="CQ55" s="56"/>
      <c r="CR55" s="56"/>
      <c r="CS55" s="56"/>
      <c r="CT55" s="56"/>
      <c r="CU55" s="56"/>
      <c r="CV55" s="56"/>
      <c r="CW55" s="56"/>
      <c r="CX55" s="56"/>
      <c r="CY55" s="56"/>
      <c r="DF55" s="56"/>
      <c r="DG55" s="56"/>
      <c r="DH55" s="56"/>
      <c r="DI55" s="56"/>
      <c r="DJ55" s="56"/>
      <c r="DK55" s="56"/>
      <c r="DL55" s="56"/>
      <c r="DM55" s="56"/>
      <c r="DN55" s="56"/>
      <c r="DO55" s="56"/>
      <c r="DP55" s="56"/>
      <c r="DQ55" s="56"/>
      <c r="DR55" s="56"/>
      <c r="DS55" s="56"/>
      <c r="DT55" s="56"/>
      <c r="DU55" s="56"/>
      <c r="DV55" s="56"/>
      <c r="DW55" s="56"/>
      <c r="DX55" s="56"/>
    </row>
    <row r="56" spans="1:128" ht="15" customHeight="1">
      <c r="A56" s="58" t="s">
        <v>25604</v>
      </c>
      <c r="B56" s="68" t="s">
        <v>25246</v>
      </c>
      <c r="C56" s="67" t="s">
        <v>25812</v>
      </c>
      <c r="D56" s="67" t="s">
        <v>25775</v>
      </c>
      <c r="E56" s="68" t="s">
        <v>25857</v>
      </c>
      <c r="F56" s="69" t="str">
        <f>IF(cc="","",IF(cc&lt;10,"Dose preconizada 1 x ao dia",IF(AND(cc&gt;=10,cc&lt;=50),"Dose preconizada de 12 / 12 hs","-")))</f>
        <v>Dose preconizada de 12 / 12 hs</v>
      </c>
      <c r="G56" s="69" t="str">
        <f>IF(cc="","",IF(cc&lt;10,"Dose preconizada 1 x ao dia",IF(AND(cc&gt;=10,cc&lt;=50),"Dose preconizada de 12 / 12 hs","-")))</f>
        <v>Dose preconizada de 12 / 12 hs</v>
      </c>
      <c r="BE56" s="56"/>
      <c r="BF56" s="56"/>
      <c r="BG56" s="56"/>
      <c r="BH56" s="56"/>
      <c r="BI56" s="56"/>
      <c r="BJ56" s="56"/>
      <c r="BK56" s="56"/>
      <c r="BL56" s="56"/>
      <c r="BM56" s="56"/>
      <c r="BN56" s="56"/>
      <c r="BO56" s="56"/>
      <c r="BP56" s="56"/>
      <c r="BQ56" s="56"/>
      <c r="BR56" s="56"/>
      <c r="BS56" s="56"/>
      <c r="BT56" s="56"/>
      <c r="BU56" s="56"/>
      <c r="BV56" s="56"/>
      <c r="BW56" s="56"/>
      <c r="BX56" s="56"/>
      <c r="BY56" s="56"/>
      <c r="BZ56" s="56"/>
      <c r="CA56" s="56"/>
      <c r="CB56" s="56"/>
      <c r="CC56" s="56"/>
      <c r="CD56" s="56"/>
      <c r="CE56" s="56"/>
      <c r="CF56" s="56"/>
      <c r="CG56" s="56"/>
      <c r="CH56" s="56"/>
      <c r="CI56" s="56"/>
      <c r="CJ56" s="56"/>
      <c r="CK56" s="56"/>
      <c r="CL56" s="56"/>
      <c r="CM56" s="56"/>
      <c r="CN56" s="56"/>
      <c r="CO56" s="56"/>
      <c r="CP56" s="56"/>
      <c r="CQ56" s="56"/>
      <c r="CR56" s="56"/>
      <c r="CS56" s="56"/>
      <c r="CT56" s="56"/>
      <c r="CU56" s="56"/>
      <c r="CV56" s="56"/>
      <c r="CW56" s="56"/>
      <c r="CX56" s="56"/>
      <c r="CY56" s="56"/>
      <c r="DF56" s="56"/>
      <c r="DG56" s="56"/>
      <c r="DH56" s="56"/>
      <c r="DI56" s="56"/>
      <c r="DJ56" s="56"/>
      <c r="DK56" s="56"/>
      <c r="DL56" s="56"/>
      <c r="DM56" s="56"/>
      <c r="DN56" s="56"/>
      <c r="DO56" s="56"/>
      <c r="DP56" s="56"/>
      <c r="DQ56" s="56"/>
      <c r="DR56" s="56"/>
      <c r="DS56" s="56"/>
      <c r="DT56" s="56"/>
      <c r="DU56" s="56"/>
      <c r="DV56" s="56"/>
      <c r="DW56" s="56"/>
      <c r="DX56" s="56"/>
    </row>
    <row r="57" spans="1:128" ht="15" customHeight="1">
      <c r="A57" s="58" t="s">
        <v>25269</v>
      </c>
      <c r="B57" s="68" t="s">
        <v>25246</v>
      </c>
      <c r="C57" s="67" t="s">
        <v>25812</v>
      </c>
      <c r="D57" s="67" t="s">
        <v>25775</v>
      </c>
      <c r="E57" s="68" t="s">
        <v>25246</v>
      </c>
      <c r="F57" s="69" t="str">
        <f>IF(cc="","",IF(cc&lt;10,"Dose preconizada 1 x ao dia",IF(AND(cc&gt;=10,cc&lt;=50),"Dose preconizada de 12 / 12 hs",IF(AND(cc&gt;50,DZ1&lt;=80),"Dose preconizada de 8 / 8 hs","-"))))</f>
        <v>Dose preconizada de 12 / 12 hs</v>
      </c>
      <c r="G57" s="70" t="str">
        <f>IF(cc="","",IF(cc&lt;10,"500 mg (1 drágea) VO 1 x ao dia",IF(AND(cc&gt;=10,cc&lt;=50),"500 mg (1 drágea) VO de 12 / 12 hs",IF(AND(cc&gt;50,cc&lt;=80),"500 mg (1 drágea) VO de 8 / 8 hs","-"))))</f>
        <v>500 mg (1 drágea) VO de 12 / 12 hs</v>
      </c>
      <c r="CI57" s="56"/>
      <c r="CJ57" s="56"/>
      <c r="CK57" s="56"/>
      <c r="CL57" s="56"/>
      <c r="CM57" s="56"/>
      <c r="CN57" s="56"/>
      <c r="CO57" s="56"/>
      <c r="CP57" s="56"/>
      <c r="CQ57" s="56"/>
      <c r="CR57" s="56"/>
      <c r="CS57" s="56"/>
      <c r="CT57" s="56"/>
      <c r="CU57" s="56"/>
      <c r="CV57" s="56"/>
      <c r="CW57" s="56"/>
      <c r="CX57" s="56"/>
      <c r="CY57" s="56"/>
      <c r="DF57" s="56"/>
      <c r="DG57" s="56"/>
      <c r="DH57" s="56"/>
      <c r="DI57" s="56"/>
      <c r="DJ57" s="56"/>
      <c r="DK57" s="56"/>
      <c r="DL57" s="56"/>
      <c r="DM57" s="56"/>
      <c r="DN57" s="56"/>
      <c r="DO57" s="56"/>
      <c r="DP57" s="56"/>
      <c r="DQ57" s="56"/>
      <c r="DR57" s="56"/>
      <c r="DS57" s="56"/>
      <c r="DT57" s="56"/>
      <c r="DU57" s="56"/>
      <c r="DV57" s="56"/>
      <c r="DW57" s="56"/>
      <c r="DX57" s="56"/>
    </row>
    <row r="58" spans="1:128" ht="15" customHeight="1">
      <c r="A58" s="58" t="s">
        <v>25270</v>
      </c>
      <c r="B58" s="68" t="s">
        <v>25246</v>
      </c>
      <c r="C58" s="67" t="s">
        <v>25812</v>
      </c>
      <c r="D58" s="67" t="s">
        <v>25775</v>
      </c>
      <c r="E58" s="68" t="s">
        <v>25246</v>
      </c>
      <c r="F58" s="69" t="str">
        <f>IF(cc="","",IF(cc&lt;10,"500 mg de 8/8 hs",IF(AND(cc&gt;=10,cc&lt;25),"Dose máxima: 1 g de 6/6 hs",IF(AND(cc&gt;=25,cc&lt;=50),"Dose  máxima: 1,5 g de 6/6 hs","-"))))</f>
        <v>Dose  máxima: 1,5 g de 6/6 hs</v>
      </c>
      <c r="G58" s="70" t="str">
        <f>IF(cc="","",IF(cc&lt;10,"500 mg IV de 8 / 8 hs",IF(AND(cc&gt;=10,cc&lt;25),"1 g IV de 6 / 6 hs",IF(AND(cc&gt;=25,cc&lt;=50),"1,5 g IV de 6 / 6 hs","-"))))</f>
        <v>1,5 g IV de 6 / 6 hs</v>
      </c>
      <c r="BE58" s="56"/>
      <c r="BF58" s="56"/>
      <c r="BG58" s="56"/>
      <c r="BH58" s="56"/>
      <c r="BI58" s="56"/>
      <c r="BJ58" s="56"/>
      <c r="BK58" s="56"/>
      <c r="BL58" s="56"/>
      <c r="BM58" s="56"/>
      <c r="BN58" s="56"/>
      <c r="BO58" s="56"/>
      <c r="BP58" s="56"/>
      <c r="BQ58" s="56"/>
      <c r="BR58" s="56"/>
      <c r="BS58" s="56"/>
      <c r="BT58" s="56"/>
      <c r="BU58" s="56"/>
      <c r="BV58" s="56"/>
      <c r="BW58" s="56"/>
      <c r="BX58" s="56"/>
      <c r="BY58" s="56"/>
      <c r="BZ58" s="56"/>
      <c r="CA58" s="56"/>
      <c r="CB58" s="56"/>
      <c r="CC58" s="56"/>
      <c r="CD58" s="56"/>
      <c r="CE58" s="56"/>
      <c r="CF58" s="56"/>
      <c r="CG58" s="56"/>
      <c r="CH58" s="56"/>
      <c r="CI58" s="56"/>
      <c r="CJ58" s="56"/>
      <c r="CK58" s="56"/>
      <c r="CL58" s="56"/>
      <c r="CM58" s="56"/>
      <c r="CN58" s="56"/>
      <c r="CO58" s="56"/>
      <c r="CP58" s="56"/>
      <c r="CQ58" s="56"/>
      <c r="CR58" s="56"/>
      <c r="CS58" s="56"/>
      <c r="CT58" s="56"/>
      <c r="CU58" s="56"/>
      <c r="CV58" s="56"/>
      <c r="CW58" s="56"/>
      <c r="CX58" s="56"/>
      <c r="CY58" s="56"/>
      <c r="DF58" s="56"/>
      <c r="DG58" s="56"/>
      <c r="DH58" s="56"/>
      <c r="DI58" s="56"/>
      <c r="DJ58" s="56"/>
      <c r="DK58" s="56"/>
      <c r="DL58" s="56"/>
      <c r="DM58" s="56"/>
      <c r="DN58" s="56"/>
      <c r="DO58" s="56"/>
      <c r="DP58" s="56"/>
      <c r="DQ58" s="56"/>
      <c r="DR58" s="56"/>
      <c r="DS58" s="56"/>
      <c r="DT58" s="56"/>
      <c r="DU58" s="56"/>
      <c r="DV58" s="56"/>
      <c r="DW58" s="56"/>
      <c r="DX58" s="56"/>
    </row>
    <row r="59" spans="1:128" ht="15" customHeight="1">
      <c r="A59" s="58" t="s">
        <v>25271</v>
      </c>
      <c r="B59" s="68" t="s">
        <v>25246</v>
      </c>
      <c r="C59" s="67" t="s">
        <v>25812</v>
      </c>
      <c r="D59" s="67" t="s">
        <v>25775</v>
      </c>
      <c r="E59" s="68" t="s">
        <v>25246</v>
      </c>
      <c r="F59" s="69" t="str">
        <f>IF(cc="","",IF(cc&lt;=10,"Fazer metade da dose preconizada 1 x ao dia",IF(AND(cc&gt;10,cc&lt;35),"Fazer metade da dose preconizada de 12/12 hs",IF(AND(cc&gt;=35,cc&lt;55),"Dose preconizada de 8/8 hs","-"))))</f>
        <v>Fazer metade da dose preconizada de 12/12 hs</v>
      </c>
      <c r="G59" s="70" t="str">
        <f>IF(cc="","",IF(cc&lt;=10,"500 mg IV 1 x ao dia",IF(AND(cc&gt;10,cc&lt;35),"500 mg IV de 12/12 hs",IF(AND(cc&gt;=35,cc&lt;55),"1 g IV de 8/8 hs","-"))))</f>
        <v>500 mg IV de 12/12 hs</v>
      </c>
      <c r="BI59" s="56"/>
      <c r="BJ59" s="56"/>
      <c r="BK59" s="56"/>
      <c r="BL59" s="56"/>
      <c r="BM59" s="56"/>
      <c r="BN59" s="56"/>
      <c r="BO59" s="56"/>
      <c r="BP59" s="56"/>
      <c r="BQ59" s="56"/>
      <c r="BR59" s="56"/>
      <c r="BS59" s="56"/>
      <c r="BT59" s="56"/>
      <c r="BU59" s="56"/>
      <c r="BV59" s="56"/>
      <c r="BW59" s="56"/>
      <c r="BX59" s="56"/>
      <c r="BY59" s="56"/>
      <c r="BZ59" s="56"/>
      <c r="CA59" s="56"/>
      <c r="CB59" s="56"/>
      <c r="CC59" s="56"/>
      <c r="CD59" s="56"/>
      <c r="CE59" s="56"/>
      <c r="CF59" s="56"/>
      <c r="CG59" s="56"/>
      <c r="CH59" s="56"/>
      <c r="CI59" s="56"/>
      <c r="CJ59" s="56"/>
      <c r="CK59" s="56"/>
      <c r="CL59" s="56"/>
      <c r="CM59" s="56"/>
      <c r="CN59" s="56"/>
      <c r="CO59" s="56"/>
      <c r="CP59" s="56"/>
      <c r="CQ59" s="56"/>
      <c r="CR59" s="56"/>
      <c r="CS59" s="56"/>
      <c r="CT59" s="56"/>
      <c r="CU59" s="56"/>
      <c r="CV59" s="56"/>
      <c r="CW59" s="56"/>
      <c r="CX59" s="56"/>
      <c r="CY59" s="56"/>
      <c r="DF59" s="56"/>
      <c r="DG59" s="56"/>
      <c r="DH59" s="56"/>
      <c r="DI59" s="56"/>
      <c r="DJ59" s="56"/>
      <c r="DK59" s="56"/>
      <c r="DL59" s="56"/>
      <c r="DM59" s="56"/>
      <c r="DN59" s="56"/>
      <c r="DO59" s="56"/>
      <c r="DP59" s="56"/>
      <c r="DQ59" s="56"/>
      <c r="DR59" s="56"/>
      <c r="DS59" s="56"/>
      <c r="DT59" s="56"/>
      <c r="DU59" s="56"/>
      <c r="DV59" s="56"/>
      <c r="DW59" s="56"/>
      <c r="DX59" s="56"/>
    </row>
    <row r="60" spans="1:128" ht="15" customHeight="1">
      <c r="A60" s="58" t="s">
        <v>25256</v>
      </c>
      <c r="B60" s="68" t="s">
        <v>25246</v>
      </c>
      <c r="C60" s="67" t="s">
        <v>25812</v>
      </c>
      <c r="D60" s="67" t="s">
        <v>25775</v>
      </c>
      <c r="E60" s="68" t="s">
        <v>25246</v>
      </c>
      <c r="F60" s="69" t="str">
        <f>IF(cc="","",IF(cc&lt;=10,"1 g 1 x ao dia. Evitar infusão contínua. Dose de ataque: 2 g em 50-100 ml SG5% IV em 30 minutos.",IF(AND(cc&gt;10,cc&lt;20),"Dose preconizada para a patologia em questão 1 x ao dia. Evitar infusão contínua. Dose de ataque: 2 g em 50-100 ml de SG5% IV em 30 minutos.",IF(AND(cc&gt;=20,cc&lt;30),"Dose preconizada 1 x ao dia. Dar preferência à infusão contínua: 1-2 g em 100-500 ml de SG5% a trocar a cada 12 hs (se temperatura ambiente &gt; 25° C) ou 24 hs (se temperatura ambiente &lt; 25° C). Dose de ataque: 2 g em 50-100 ml de SG5% IV em 30 minutos.",IF(AND(cc&gt;=30,cc&lt;=60),CONCATENATE("Dose preconizada 12 / 12 hs. Dar preferência à infusão contínua: 2 g em 100-500 ml de SG5% a trocar a cada 12 hs (se temperatura ambiente &gt; 25° C) ou 4 g em 100-500 ml de SG5% a trocar a cada 24 hs (se temperatura ambiente &lt; 25° C)."," Dose de ataque: 2 g em 50-100 ml de SG5% IV em 30 minutos."),CONCATENATE("Não há necessidade de reajuste para esse nível de função renal. Dose padrão: preconizada a cada 6 ou 8 hs, dependendo da patologia."," Dar preferência à infusão contínua: 2 g em 100-500 ml de SG5% a trocar a cada 12 hs (se temperatura ambiente &gt; 25° C) ou 4 g em 100-500 ml de SG5% a trocar a cada 24 hs (se temperatura ambiente &lt; 25° C)."," Dose de ataque: 2 g em 50-100 ml de SG5% IV em 30 minutos."))))))</f>
        <v>Dose preconizada 1 x ao dia. Dar preferência à infusão contínua: 1-2 g em 100-500 ml de SG5% a trocar a cada 12 hs (se temperatura ambiente &gt; 25° C) ou 24 hs (se temperatura ambiente &lt; 25° C). Dose de ataque: 2 g em 50-100 ml de SG5% IV em 30 minutos.</v>
      </c>
      <c r="G60" s="69" t="str">
        <f>IF(cc="","",IF(cc&lt;=10,"1 g 1 x ao dia. Evitar infusão contínua. Dose de ataque: 2 g em 50-100 ml SG5% IV em 30 minutos.",IF(AND(cc&gt;10,cc&lt;20),"Dose preconizada para a patologia em questão 1 x ao dia. Evitar infusão contínua. Dose de ataque: 2 g em 50-100 ml de SG5% IV em 30 minutos.",IF(AND(cc&gt;=20,cc&lt;30),"Dose preconizada 1 x ao dia. Dar preferência à infusão contínua: 1-2 g em 100-500 ml de SG5% a trocar a cada 12 hs (se temperatura ambiente &gt; 25° C) ou 24 hs (se temperatura ambiente &lt; 25° C). Dose de ataque: 2 g em 50-100 ml de SG5% IV em 30 minutos.",IF(AND(cc&gt;=30,cc&lt;=60),CONCATENATE("Dose preconizada 12 / 12 hs. Dar preferência à infusão contínua: 2 g em 100-500 ml de SG5% a trocar a cada 12 hs (se temperatura ambiente &gt; 25° C) ou 4 g em 100-500 ml de SG5% a trocar a cada 24 hs (se temperatura ambiente &lt; 25° C)."," Dose de ataque: 2 g em 50-100 ml de SG5% IV em 30 minutos."),CONCATENATE("Não há necessidade de reajuste para esse nível de função renal. Dose padrão: preconizada a cada 6 ou 8 hs, dependendo da patologia."," Dar preferência à infusão contínua: 2 g em 100-500 ml de SG5% a trocar a cada 12 hs (se temperatura ambiente &gt; 25° C) ou 4 g em 100-500 ml de SG5% a trocar a cada 24 hs (se temperatura ambiente &lt; 25° C)."," Dose de ataque: 2 g em 50-100 ml de SG5% IV em 30 minutos."))))))</f>
        <v>Dose preconizada 1 x ao dia. Dar preferência à infusão contínua: 1-2 g em 100-500 ml de SG5% a trocar a cada 12 hs (se temperatura ambiente &gt; 25° C) ou 24 hs (se temperatura ambiente &lt; 25° C). Dose de ataque: 2 g em 50-100 ml de SG5% IV em 30 minutos.</v>
      </c>
    </row>
    <row r="61" spans="1:128" ht="15" customHeight="1">
      <c r="A61" s="58" t="s">
        <v>25272</v>
      </c>
      <c r="B61" s="67" t="s">
        <v>25858</v>
      </c>
      <c r="C61" s="67" t="s">
        <v>25812</v>
      </c>
      <c r="D61" s="67" t="s">
        <v>25775</v>
      </c>
      <c r="E61" s="68" t="s">
        <v>25246</v>
      </c>
      <c r="F61" s="69" t="str">
        <f>IF(cc="","",IF(cc&lt;10,"Dose máxima de 250 mg a 1 g com intervalo mínimo de 24 horas entre as doses",IF(AND(cc&gt;=10,cc&lt;=50),"Dose 500 mg a 2 g 1 x ao dia",IF(AND(cc&gt;50,cc&lt;=80),"Dose de 500 mg a 2 g com intervalo mínimo de 12 horas entre as doses",IF(AND(cc&gt;80,cc&lt;100),"Dose de 500 mg a 2 g com intervalo mínimo de 8 horas entre as doses","-")))))</f>
        <v>Dose 500 mg a 2 g 1 x ao dia</v>
      </c>
      <c r="G61" s="70" t="str">
        <f>IF(cc="","",IF(cc&lt;10,"1 g IV 1 x ao dia",IF(AND(cc&gt;=10,cc&lt;=50),"2 g IV 1 x ao dia",IF(AND(cc&gt;50,cc&lt;=80),"2 g IV de 12 / 12 hs",IF(AND(cc&gt;80,cc&lt;100),"2 g IV de 8 / 8 hs","-")))))</f>
        <v>2 g IV 1 x ao dia</v>
      </c>
      <c r="DF61" s="56"/>
      <c r="DG61" s="56"/>
      <c r="DH61" s="56"/>
      <c r="DI61" s="56"/>
      <c r="DJ61" s="56"/>
      <c r="DK61" s="56"/>
      <c r="DL61" s="56"/>
      <c r="DM61" s="56"/>
      <c r="DN61" s="56"/>
      <c r="DO61" s="56"/>
      <c r="DP61" s="56"/>
      <c r="DQ61" s="56"/>
      <c r="DR61" s="56"/>
      <c r="DS61" s="56"/>
      <c r="DT61" s="56"/>
      <c r="DU61" s="56"/>
      <c r="DV61" s="56"/>
      <c r="DW61" s="56"/>
      <c r="DX61" s="56"/>
    </row>
    <row r="62" spans="1:128" ht="15" customHeight="1">
      <c r="A62" s="58" t="s">
        <v>25273</v>
      </c>
      <c r="B62" s="66" t="s">
        <v>25859</v>
      </c>
      <c r="C62" s="67" t="s">
        <v>25812</v>
      </c>
      <c r="D62" s="67" t="s">
        <v>25860</v>
      </c>
      <c r="E62" s="68" t="s">
        <v>25246</v>
      </c>
      <c r="F62" s="69" t="str">
        <f>IF(cc="","",IF(cc&lt;5,"De acordo com a severidade da infecção: 1) 500 mg dose de ataque + 250 mg após HD; 2) 1 g dose de ataque + 500 mg após HD",IF(AND(cc&gt;=5,cc&lt;=20),"De acordo com a severidade da infecção: 1) 1 g dose de ataque + 500 mg 1x ao dia; 2) 2 g dose de ataque + 1 g 1 x ao dia",IF(AND(cc&gt;20,cc&lt;=50),"De acordo com a severidade da infecção: 1) 1 g dose de ataque + 500 mg 12/12 hs; 2) 2 g dose de ataque + 1 g 12/12 hs","-"))))</f>
        <v>De acordo com a severidade da infecção: 1) 1 g dose de ataque + 500 mg 12/12 hs; 2) 2 g dose de ataque + 1 g 12/12 hs</v>
      </c>
      <c r="G62" s="69" t="str">
        <f>IF(cc="","",IF(cc&lt;5,"De acordo com a severidade da infecção: 1) 500 mg dose de ataque + 250 mg após HD; 2) 1 g dose de ataque + 500 mg após HD",IF(AND(cc&gt;=5,cc&lt;=20),"De acordo com a severidade da infecção: 1) 1 g dose de ataque + 500 mg 1x ao dia; 2) 2 g dose de ataque + 1 g 1 x ao dia",IF(AND(cc&gt;20,cc&lt;=50),"De acordo com a severidade da infecção: 1) 1 g dose de ataque + 500 mg 12/12 hs; 2) 2 g dose de ataque + 1 g 12/12 hs","-"))))</f>
        <v>De acordo com a severidade da infecção: 1) 1 g dose de ataque + 500 mg 12/12 hs; 2) 2 g dose de ataque + 1 g 12/12 hs</v>
      </c>
      <c r="BE62" s="56"/>
      <c r="BF62" s="56"/>
      <c r="BG62" s="56"/>
      <c r="BH62" s="56"/>
      <c r="BI62" s="56"/>
      <c r="BJ62" s="56"/>
      <c r="BK62" s="56"/>
      <c r="BL62" s="56"/>
      <c r="BM62" s="56"/>
      <c r="BN62" s="56"/>
      <c r="BO62" s="56"/>
      <c r="BP62" s="56"/>
      <c r="BQ62" s="56"/>
      <c r="BR62" s="56"/>
      <c r="BS62" s="56"/>
      <c r="BT62" s="56"/>
      <c r="BU62" s="56"/>
      <c r="BV62" s="56"/>
      <c r="BW62" s="56"/>
      <c r="BX62" s="56"/>
      <c r="BY62" s="56"/>
      <c r="BZ62" s="56"/>
      <c r="CA62" s="56"/>
      <c r="CB62" s="56"/>
      <c r="CC62" s="56"/>
      <c r="CD62" s="56"/>
      <c r="CE62" s="56"/>
      <c r="CF62" s="56"/>
      <c r="CG62" s="56"/>
      <c r="CH62" s="56"/>
      <c r="CI62" s="56"/>
      <c r="CJ62" s="56"/>
      <c r="CK62" s="56"/>
      <c r="CL62" s="56"/>
      <c r="CM62" s="56"/>
      <c r="CN62" s="56"/>
      <c r="CO62" s="56"/>
      <c r="CP62" s="56"/>
      <c r="CQ62" s="56"/>
      <c r="CR62" s="56"/>
      <c r="CS62" s="56"/>
      <c r="CT62" s="56"/>
      <c r="CU62" s="56"/>
      <c r="CV62" s="56"/>
      <c r="CW62" s="56"/>
      <c r="CX62" s="56"/>
      <c r="CY62" s="56"/>
      <c r="DF62" s="56"/>
      <c r="DG62" s="56"/>
      <c r="DH62" s="56"/>
      <c r="DI62" s="56"/>
      <c r="DJ62" s="56"/>
      <c r="DK62" s="56"/>
      <c r="DL62" s="56"/>
      <c r="DM62" s="56"/>
      <c r="DN62" s="56"/>
      <c r="DO62" s="56"/>
      <c r="DP62" s="56"/>
      <c r="DQ62" s="56"/>
      <c r="DR62" s="56"/>
      <c r="DS62" s="56"/>
      <c r="DT62" s="56"/>
      <c r="DU62" s="56"/>
      <c r="DV62" s="56"/>
      <c r="DW62" s="56"/>
      <c r="DX62" s="56"/>
    </row>
    <row r="63" spans="1:128" ht="15" customHeight="1">
      <c r="A63" s="58" t="s">
        <v>25274</v>
      </c>
      <c r="B63" s="68" t="s">
        <v>25246</v>
      </c>
      <c r="C63" s="67" t="s">
        <v>25812</v>
      </c>
      <c r="D63" s="67" t="s">
        <v>25775</v>
      </c>
      <c r="E63" s="68" t="s">
        <v>25246</v>
      </c>
      <c r="F63" s="69" t="str">
        <f>IF(cc="","",IF(cc&lt;10,"Dose máxima diária de 500 mg 1 x ao dia. Evitar infusão contínua.",IF(AND(cc&gt;=10,cc&lt;20),"Dose máxima diária de 1 g a 1,5 g 1 x ao dia. Evitar infusão contínua.",IF(AND(cc&gt;=20,cc&lt;=30),"2-3 g em 24 hs. Diluir em 500 ml SG5% correr IV nas 24 hs. Dose de ataque: 1 g em 50-100 ml SG5% IV em 30 minutos.",IF(AND(cc&gt;30,cc&lt;50),"4 g em 24 hs. Diluir em 500 ml SG5% correr IV nas 24 hs. Dose de ataque: 1 g em 50-100 ml SG5% IV em 30 minutos.",IF(AND(cc&gt;=50,cc&lt;80),"6 g em 24 hs. Diluir em 500 ml SG5% correr IV nas 24 hs. Dose de ataque: 1 g em 50-100 ml SG5% IV em 30 minutos.","Não há necessidade de reajuste para esse nível de função renal. Dose padrão: 6 g em 24 hs. Diluir em 500 ml SG5% correr IV nas 24 hs. Dose de ataque: 1 g em 50-100 ml SG5% IV em 30 minutos."))))))</f>
        <v>2-3 g em 24 hs. Diluir em 500 ml SG5% correr IV nas 24 hs. Dose de ataque: 1 g em 50-100 ml SG5% IV em 30 minutos.</v>
      </c>
      <c r="G63" s="69" t="str">
        <f>IF(cc="","",IF(cc&lt;10,"Dose máxima diária de 500 mg 1 x ao dia. Evitar infusão contínua.",IF(AND(cc&gt;=10,cc&lt;20),"Dose máxima diária de 1 g a 1,5 g 1 x ao dia. Evitar infusão contínua.",IF(AND(cc&gt;=20,cc&lt;=30),"2-3 g em 24 hs. Diluir em 500 ml SG5% correr IV nas 24 hs. Dose de ataque: 1 g em 50-100 ml SG5% IV em 30 minutos.",IF(AND(cc&gt;30,cc&lt;50),"4 g em 24 hs. Diluir em 500 ml SG5% correr IV nas 24 hs. Dose de ataque: 1 g em 50-100 ml SG5% IV em 30 minutos.",IF(AND(cc&gt;=50,cc&lt;80),"6 g em 24 hs. Diluir em 500 ml SG5% correr IV nas 24 hs. Dose de ataque: 1 g em 50-100 ml SG5% IV em 30 minutos.","Não há necessidade de reajuste para esse nível de função renal. Dose padrão: 6 g em 24 hs. Diluir em 500 ml SG5% correr IV nas 24 hs. Dose de ataque: 1 g em 50-100 ml SG5% IV em 30 minutos."))))))</f>
        <v>2-3 g em 24 hs. Diluir em 500 ml SG5% correr IV nas 24 hs. Dose de ataque: 1 g em 50-100 ml SG5% IV em 30 minutos.</v>
      </c>
    </row>
    <row r="64" spans="1:128" ht="15" customHeight="1">
      <c r="A64" s="58" t="s">
        <v>25275</v>
      </c>
      <c r="B64" s="67" t="s">
        <v>25861</v>
      </c>
      <c r="C64" s="67" t="s">
        <v>25812</v>
      </c>
      <c r="D64" s="67" t="s">
        <v>25775</v>
      </c>
      <c r="E64" s="68" t="s">
        <v>25246</v>
      </c>
      <c r="F64" s="69" t="s">
        <v>25246</v>
      </c>
      <c r="G64" s="69" t="s">
        <v>25246</v>
      </c>
      <c r="H64" s="56"/>
      <c r="I64" s="56"/>
      <c r="J64" s="56"/>
      <c r="K64" s="56"/>
      <c r="L64" s="56"/>
      <c r="M64" s="56"/>
      <c r="N64" s="56"/>
      <c r="O64" s="56"/>
      <c r="P64" s="56"/>
      <c r="Q64" s="56"/>
      <c r="R64" s="56"/>
      <c r="S64" s="56"/>
      <c r="T64" s="56"/>
      <c r="U64" s="56"/>
      <c r="V64" s="56"/>
      <c r="W64" s="56"/>
      <c r="X64" s="56"/>
      <c r="Y64" s="56"/>
      <c r="Z64" s="56"/>
      <c r="AA64" s="56"/>
      <c r="AB64" s="56"/>
      <c r="AC64" s="56"/>
      <c r="AD64" s="56"/>
      <c r="AE64" s="56"/>
      <c r="AF64" s="56"/>
      <c r="AG64" s="56"/>
      <c r="AH64" s="56"/>
      <c r="AI64" s="56"/>
      <c r="AJ64" s="56"/>
      <c r="AK64" s="56"/>
      <c r="AL64" s="56"/>
      <c r="AM64" s="56"/>
      <c r="AN64" s="56"/>
      <c r="AO64" s="56"/>
      <c r="AP64" s="56"/>
      <c r="AQ64" s="56"/>
      <c r="AR64" s="56"/>
      <c r="AS64" s="56"/>
      <c r="AT64" s="56"/>
      <c r="AU64" s="56"/>
      <c r="AV64" s="56"/>
      <c r="AW64" s="56"/>
      <c r="AX64" s="56"/>
      <c r="AY64" s="56"/>
      <c r="AZ64" s="56"/>
      <c r="BA64" s="56"/>
      <c r="BB64" s="56"/>
      <c r="BC64" s="56"/>
      <c r="BD64" s="56"/>
      <c r="BE64" s="56"/>
      <c r="BF64" s="56"/>
      <c r="BG64" s="56"/>
      <c r="BH64" s="56"/>
      <c r="BI64" s="56"/>
      <c r="BJ64" s="56"/>
      <c r="BK64" s="56"/>
      <c r="BL64" s="56"/>
      <c r="BM64" s="56"/>
      <c r="BN64" s="56"/>
      <c r="BO64" s="56"/>
      <c r="BP64" s="56"/>
      <c r="BQ64" s="56"/>
      <c r="BR64" s="56"/>
      <c r="BS64" s="56"/>
      <c r="BT64" s="56"/>
      <c r="BU64" s="56"/>
      <c r="BV64" s="56"/>
      <c r="BW64" s="56"/>
      <c r="BX64" s="56"/>
      <c r="BY64" s="56"/>
      <c r="BZ64" s="56"/>
      <c r="CA64" s="56"/>
      <c r="CB64" s="56"/>
      <c r="CC64" s="56"/>
      <c r="CD64" s="56"/>
      <c r="CE64" s="56"/>
      <c r="CF64" s="56"/>
      <c r="CG64" s="56"/>
      <c r="CH64" s="56"/>
      <c r="CI64" s="56"/>
      <c r="CJ64" s="56"/>
      <c r="CK64" s="56"/>
      <c r="CL64" s="56"/>
      <c r="CM64" s="56"/>
      <c r="CN64" s="56"/>
      <c r="CO64" s="56"/>
      <c r="CP64" s="56"/>
      <c r="CQ64" s="56"/>
      <c r="CR64" s="56"/>
      <c r="CS64" s="56"/>
      <c r="CT64" s="56"/>
      <c r="CU64" s="56"/>
      <c r="CV64" s="56"/>
      <c r="CW64" s="56"/>
      <c r="CX64" s="56"/>
      <c r="CY64" s="56"/>
      <c r="DF64" s="56"/>
      <c r="DG64" s="56"/>
      <c r="DH64" s="56"/>
      <c r="DI64" s="56"/>
      <c r="DJ64" s="56"/>
      <c r="DK64" s="56"/>
      <c r="DL64" s="56"/>
      <c r="DM64" s="56"/>
      <c r="DN64" s="56"/>
      <c r="DO64" s="56"/>
      <c r="DP64" s="56"/>
      <c r="DQ64" s="56"/>
      <c r="DR64" s="56"/>
      <c r="DS64" s="56"/>
      <c r="DT64" s="56"/>
      <c r="DU64" s="56"/>
      <c r="DV64" s="56"/>
      <c r="DW64" s="56"/>
      <c r="DX64" s="56"/>
    </row>
    <row r="65" spans="1:128" ht="15" customHeight="1">
      <c r="A65" s="58" t="s">
        <v>25276</v>
      </c>
      <c r="B65" s="68" t="s">
        <v>25246</v>
      </c>
      <c r="C65" s="67" t="s">
        <v>25812</v>
      </c>
      <c r="D65" s="67" t="s">
        <v>25775</v>
      </c>
      <c r="E65" s="68" t="s">
        <v>25862</v>
      </c>
      <c r="F65" s="69" t="str">
        <f>IF(cc="","",IF(cc&lt;10,"Dose preconizada 1 x ao dia",IF(AND(cc&gt;=10,cc&lt;=50),"Dose preconizada de 12 / 12 hs","-")))</f>
        <v>Dose preconizada de 12 / 12 hs</v>
      </c>
      <c r="G65" s="69" t="str">
        <f>IF(cc="","",IF(cc&lt;10,"Dose preconizada 1 x ao dia",IF(AND(cc&gt;=10,cc&lt;=50),"Dose preconizada de 12 / 12 hs","-")))</f>
        <v>Dose preconizada de 12 / 12 hs</v>
      </c>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DF65" s="56"/>
      <c r="DG65" s="56"/>
      <c r="DH65" s="56"/>
      <c r="DI65" s="56"/>
      <c r="DJ65" s="56"/>
      <c r="DK65" s="56"/>
      <c r="DL65" s="56"/>
      <c r="DM65" s="56"/>
      <c r="DN65" s="56"/>
      <c r="DO65" s="56"/>
      <c r="DP65" s="56"/>
      <c r="DQ65" s="56"/>
      <c r="DR65" s="56"/>
      <c r="DS65" s="56"/>
      <c r="DT65" s="56"/>
      <c r="DU65" s="56"/>
      <c r="DV65" s="56"/>
      <c r="DW65" s="56"/>
      <c r="DX65" s="56"/>
    </row>
    <row r="66" spans="1:128" ht="15" customHeight="1">
      <c r="A66" s="58" t="s">
        <v>25605</v>
      </c>
      <c r="B66" s="68" t="s">
        <v>25246</v>
      </c>
      <c r="C66" s="67" t="s">
        <v>25767</v>
      </c>
      <c r="D66" s="67" t="s">
        <v>25775</v>
      </c>
      <c r="E66" s="68" t="s">
        <v>25246</v>
      </c>
      <c r="F66" s="69" t="s">
        <v>25246</v>
      </c>
      <c r="G66" s="69" t="s">
        <v>25246</v>
      </c>
      <c r="H66" s="56"/>
      <c r="I66" s="56"/>
      <c r="J66" s="56"/>
      <c r="K66" s="56"/>
      <c r="L66" s="56"/>
      <c r="M66" s="56"/>
      <c r="N66" s="56"/>
      <c r="O66" s="56"/>
      <c r="P66" s="56"/>
      <c r="Q66" s="56"/>
      <c r="R66" s="56"/>
      <c r="S66" s="56"/>
      <c r="T66" s="56"/>
      <c r="U66" s="56"/>
      <c r="V66" s="56"/>
      <c r="W66" s="56"/>
      <c r="X66" s="56"/>
      <c r="Y66" s="56"/>
      <c r="Z66" s="56"/>
      <c r="AA66" s="56"/>
      <c r="AB66" s="56"/>
      <c r="AC66" s="56"/>
      <c r="AD66" s="56"/>
      <c r="AE66" s="56"/>
      <c r="AF66" s="56"/>
      <c r="AG66" s="56"/>
      <c r="AH66" s="56"/>
      <c r="AI66" s="56"/>
      <c r="AJ66" s="56"/>
      <c r="AK66" s="56"/>
      <c r="AL66" s="56"/>
      <c r="AM66" s="56"/>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c r="BL66" s="56"/>
      <c r="BM66" s="56"/>
      <c r="BN66" s="56"/>
      <c r="BO66" s="56"/>
      <c r="BP66" s="56"/>
      <c r="BQ66" s="56"/>
      <c r="BR66" s="56"/>
      <c r="BS66" s="56"/>
      <c r="BT66" s="56"/>
      <c r="BU66" s="56"/>
      <c r="BV66" s="56"/>
      <c r="BW66" s="56"/>
      <c r="BX66" s="56"/>
      <c r="BY66" s="56"/>
      <c r="BZ66" s="56"/>
      <c r="CA66" s="56"/>
      <c r="CB66" s="56"/>
      <c r="CC66" s="56"/>
      <c r="CD66" s="56"/>
      <c r="CE66" s="56"/>
      <c r="CF66" s="56"/>
      <c r="CG66" s="56"/>
      <c r="CH66" s="56"/>
      <c r="CI66" s="56"/>
      <c r="CJ66" s="56"/>
      <c r="CK66" s="56"/>
      <c r="CL66" s="56"/>
      <c r="CM66" s="56"/>
      <c r="CN66" s="56"/>
      <c r="CO66" s="56"/>
      <c r="CP66" s="56"/>
      <c r="CQ66" s="56"/>
      <c r="CR66" s="56"/>
      <c r="CS66" s="56"/>
      <c r="CT66" s="56"/>
      <c r="CU66" s="56"/>
      <c r="CV66" s="56"/>
      <c r="CW66" s="56"/>
      <c r="CX66" s="56"/>
      <c r="CY66" s="56"/>
      <c r="DF66" s="56"/>
      <c r="DG66" s="56"/>
      <c r="DH66" s="56"/>
      <c r="DI66" s="56"/>
      <c r="DJ66" s="56"/>
      <c r="DK66" s="56"/>
      <c r="DL66" s="56"/>
      <c r="DM66" s="56"/>
      <c r="DN66" s="56"/>
      <c r="DO66" s="56"/>
      <c r="DP66" s="56"/>
      <c r="DQ66" s="56"/>
      <c r="DR66" s="56"/>
      <c r="DS66" s="56"/>
      <c r="DT66" s="56"/>
      <c r="DU66" s="56"/>
      <c r="DV66" s="56"/>
      <c r="DW66" s="56"/>
      <c r="DX66" s="56"/>
    </row>
    <row r="67" spans="1:128" ht="15" customHeight="1">
      <c r="A67" s="58" t="s">
        <v>25277</v>
      </c>
      <c r="B67" s="67" t="s">
        <v>25863</v>
      </c>
      <c r="C67" s="67" t="s">
        <v>25786</v>
      </c>
      <c r="D67" s="67" t="s">
        <v>25864</v>
      </c>
      <c r="E67" s="68" t="s">
        <v>25246</v>
      </c>
      <c r="F67" s="69" t="s">
        <v>25246</v>
      </c>
      <c r="G67" s="69" t="s">
        <v>25246</v>
      </c>
      <c r="H67" s="56"/>
      <c r="I67" s="56"/>
      <c r="J67" s="56"/>
      <c r="K67" s="56"/>
      <c r="L67" s="56"/>
      <c r="M67" s="56"/>
      <c r="N67" s="56"/>
      <c r="O67" s="56"/>
      <c r="P67" s="56"/>
      <c r="Q67" s="56"/>
      <c r="R67" s="56"/>
      <c r="S67" s="56"/>
      <c r="T67" s="56"/>
      <c r="U67" s="56"/>
      <c r="V67" s="56"/>
      <c r="W67" s="56"/>
      <c r="X67" s="56"/>
      <c r="Y67" s="56"/>
      <c r="Z67" s="56"/>
      <c r="AA67" s="56"/>
      <c r="AB67" s="56"/>
      <c r="AC67" s="56"/>
      <c r="AD67" s="56"/>
      <c r="AE67" s="56"/>
      <c r="AF67" s="56"/>
      <c r="AG67" s="56"/>
      <c r="AH67" s="56"/>
      <c r="AI67" s="56"/>
      <c r="AJ67" s="56"/>
      <c r="AK67" s="56"/>
      <c r="AL67" s="56"/>
      <c r="AM67" s="56"/>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c r="BL67" s="56"/>
      <c r="BM67" s="56"/>
      <c r="BN67" s="56"/>
      <c r="BO67" s="56"/>
      <c r="BP67" s="56"/>
      <c r="BQ67" s="56"/>
      <c r="BR67" s="56"/>
      <c r="BS67" s="56"/>
      <c r="BT67" s="56"/>
      <c r="BU67" s="56"/>
      <c r="BV67" s="56"/>
      <c r="BW67" s="56"/>
      <c r="BX67" s="56"/>
      <c r="BY67" s="56"/>
      <c r="BZ67" s="56"/>
      <c r="CA67" s="56"/>
      <c r="CB67" s="56"/>
      <c r="CC67" s="56"/>
      <c r="CD67" s="56"/>
      <c r="CE67" s="56"/>
      <c r="CF67" s="56"/>
      <c r="CG67" s="56"/>
      <c r="CH67" s="56"/>
      <c r="CI67" s="56"/>
      <c r="CJ67" s="56"/>
      <c r="CK67" s="56"/>
      <c r="CL67" s="56"/>
      <c r="CM67" s="56"/>
      <c r="CN67" s="56"/>
      <c r="CO67" s="56"/>
      <c r="CP67" s="56"/>
      <c r="CQ67" s="56"/>
      <c r="CR67" s="56"/>
      <c r="CS67" s="56"/>
      <c r="CT67" s="56"/>
      <c r="CU67" s="56"/>
      <c r="CV67" s="56"/>
      <c r="CW67" s="56"/>
      <c r="CX67" s="56"/>
      <c r="CY67" s="56"/>
      <c r="DF67" s="56"/>
      <c r="DG67" s="56"/>
      <c r="DH67" s="56"/>
      <c r="DI67" s="56"/>
      <c r="DJ67" s="56"/>
      <c r="DK67" s="56"/>
      <c r="DL67" s="56"/>
      <c r="DM67" s="56"/>
      <c r="DN67" s="56"/>
      <c r="DO67" s="56"/>
      <c r="DP67" s="56"/>
      <c r="DQ67" s="56"/>
      <c r="DR67" s="56"/>
      <c r="DS67" s="56"/>
      <c r="DT67" s="56"/>
      <c r="DU67" s="56"/>
      <c r="DV67" s="56"/>
      <c r="DW67" s="56"/>
      <c r="DX67" s="56"/>
    </row>
    <row r="68" spans="1:128" ht="15" customHeight="1">
      <c r="A68" s="58" t="s">
        <v>25606</v>
      </c>
      <c r="B68" s="67" t="s">
        <v>25865</v>
      </c>
      <c r="C68" s="67" t="s">
        <v>25866</v>
      </c>
      <c r="D68" s="67" t="s">
        <v>25775</v>
      </c>
      <c r="E68" s="68" t="s">
        <v>25867</v>
      </c>
      <c r="F68" s="69" t="s">
        <v>25246</v>
      </c>
      <c r="G68" s="69" t="s">
        <v>25246</v>
      </c>
      <c r="H68" s="56"/>
      <c r="I68" s="56"/>
      <c r="J68" s="56"/>
      <c r="K68" s="56"/>
      <c r="L68" s="56"/>
      <c r="M68" s="56"/>
      <c r="N68" s="56"/>
      <c r="O68" s="56"/>
      <c r="P68" s="56"/>
      <c r="Q68" s="56"/>
      <c r="R68" s="56"/>
      <c r="S68" s="56"/>
      <c r="T68" s="56"/>
      <c r="U68" s="56"/>
      <c r="V68" s="56"/>
      <c r="W68" s="56"/>
      <c r="X68" s="56"/>
      <c r="Y68" s="56"/>
      <c r="Z68" s="56"/>
      <c r="AA68" s="56"/>
      <c r="AB68" s="56"/>
      <c r="AC68" s="56"/>
      <c r="AD68" s="56"/>
      <c r="AE68" s="56"/>
      <c r="AF68" s="56"/>
      <c r="AG68" s="56"/>
      <c r="AH68" s="56"/>
      <c r="AI68" s="56"/>
      <c r="AJ68" s="56"/>
      <c r="AK68" s="56"/>
      <c r="AL68" s="56"/>
      <c r="AM68" s="56"/>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c r="BL68" s="56"/>
      <c r="BM68" s="56"/>
      <c r="BN68" s="56"/>
      <c r="BO68" s="56"/>
      <c r="BP68" s="56"/>
      <c r="BQ68" s="56"/>
      <c r="BR68" s="56"/>
      <c r="BS68" s="56"/>
      <c r="BT68" s="56"/>
      <c r="BU68" s="56"/>
      <c r="BV68" s="56"/>
      <c r="BW68" s="56"/>
      <c r="BX68" s="56"/>
      <c r="BY68" s="56"/>
      <c r="BZ68" s="56"/>
      <c r="CA68" s="56"/>
      <c r="CB68" s="56"/>
      <c r="CC68" s="56"/>
      <c r="CD68" s="56"/>
      <c r="CE68" s="56"/>
      <c r="CF68" s="56"/>
      <c r="CG68" s="56"/>
      <c r="CH68" s="56"/>
      <c r="CI68" s="56"/>
      <c r="CJ68" s="56"/>
      <c r="CK68" s="56"/>
      <c r="CL68" s="56"/>
      <c r="CM68" s="56"/>
      <c r="CN68" s="56"/>
      <c r="CO68" s="56"/>
      <c r="CP68" s="56"/>
      <c r="CQ68" s="56"/>
      <c r="CR68" s="56"/>
      <c r="CS68" s="56"/>
      <c r="CT68" s="56"/>
      <c r="CU68" s="56"/>
      <c r="CV68" s="56"/>
      <c r="CW68" s="56"/>
      <c r="CX68" s="56"/>
      <c r="CY68" s="56"/>
      <c r="DF68" s="56"/>
      <c r="DG68" s="56"/>
      <c r="DH68" s="56"/>
      <c r="DI68" s="56"/>
      <c r="DJ68" s="56"/>
      <c r="DK68" s="56"/>
      <c r="DL68" s="56"/>
      <c r="DM68" s="56"/>
      <c r="DN68" s="56"/>
      <c r="DO68" s="56"/>
      <c r="DP68" s="56"/>
      <c r="DQ68" s="56"/>
      <c r="DR68" s="56"/>
      <c r="DS68" s="56"/>
      <c r="DT68" s="56"/>
      <c r="DU68" s="56"/>
      <c r="DV68" s="56"/>
      <c r="DW68" s="56"/>
      <c r="DX68" s="56"/>
    </row>
    <row r="69" spans="1:128" ht="15" customHeight="1">
      <c r="A69" s="58" t="s">
        <v>25607</v>
      </c>
      <c r="B69" s="66" t="s">
        <v>25868</v>
      </c>
      <c r="C69" s="67" t="s">
        <v>25767</v>
      </c>
      <c r="D69" s="67" t="s">
        <v>25775</v>
      </c>
      <c r="E69" s="68" t="s">
        <v>25246</v>
      </c>
      <c r="F69" s="69" t="str">
        <f>IF(cc="","",IF(cc&lt;30,"Evitar o uso",IF(AND(cc&gt;=30,cc&lt;=50),"Dose recomendada: 15 a 30 mg, por via IV ou IM em dose única diária. Pode-se repetir a dose de acordo com a necessidade, acada 6 ou 8 hs. Porém, não exceder a dose diária de 60 mg","-")))</f>
        <v>Evitar o uso</v>
      </c>
      <c r="G69" s="69" t="str">
        <f>IF(cc="","",IF(cc&lt;30,"Evitar o uso",IF(AND(cc&gt;=30,cc&lt;=50),"Dose recomendada: 15 a 30 mg, por via IV ou IM em dose única diária. Pode-se repetir a dose de acordo com a necessidade, a cada 6 ou 8 hs. Porém, não exceder a dose diária de 60 mg","-")))</f>
        <v>Evitar o uso</v>
      </c>
      <c r="H69" s="55"/>
      <c r="I69" s="55"/>
      <c r="J69" s="55"/>
      <c r="K69" s="55"/>
      <c r="L69" s="55"/>
      <c r="M69" s="55"/>
      <c r="N69" s="55"/>
      <c r="O69" s="55"/>
      <c r="P69" s="55"/>
      <c r="Q69" s="55"/>
      <c r="R69" s="55"/>
      <c r="S69" s="55"/>
      <c r="T69" s="55"/>
      <c r="U69" s="55"/>
      <c r="V69" s="55"/>
      <c r="W69" s="55"/>
      <c r="X69" s="55"/>
      <c r="Y69" s="55"/>
      <c r="Z69" s="55"/>
      <c r="AA69" s="55"/>
      <c r="AB69" s="55"/>
      <c r="AC69" s="55"/>
      <c r="AD69" s="55"/>
      <c r="AE69" s="55"/>
      <c r="AF69" s="55"/>
      <c r="AG69" s="55"/>
      <c r="AH69" s="55"/>
      <c r="AI69" s="55"/>
      <c r="AJ69" s="55"/>
      <c r="AK69" s="55"/>
      <c r="AL69" s="55"/>
      <c r="AM69" s="55"/>
      <c r="AN69" s="55"/>
      <c r="AO69" s="55"/>
      <c r="AP69" s="55"/>
      <c r="AQ69" s="55"/>
      <c r="AR69" s="55"/>
      <c r="AS69" s="55"/>
      <c r="AT69" s="55"/>
      <c r="AU69" s="55"/>
      <c r="AV69" s="55"/>
      <c r="AW69" s="55"/>
      <c r="AX69" s="55"/>
      <c r="AY69" s="55"/>
      <c r="AZ69" s="55"/>
      <c r="BA69" s="55"/>
      <c r="BB69" s="55"/>
      <c r="BC69" s="55"/>
      <c r="BD69" s="55"/>
      <c r="BE69" s="56"/>
      <c r="BF69" s="56"/>
      <c r="BG69" s="56"/>
      <c r="BH69" s="56"/>
      <c r="BI69" s="56"/>
      <c r="BJ69" s="56"/>
      <c r="BK69" s="56"/>
      <c r="BL69" s="56"/>
      <c r="BM69" s="56"/>
      <c r="BN69" s="56"/>
      <c r="BO69" s="56"/>
      <c r="BP69" s="56"/>
      <c r="BQ69" s="56"/>
      <c r="BR69" s="56"/>
      <c r="BS69" s="56"/>
      <c r="BT69" s="56"/>
      <c r="BU69" s="56"/>
      <c r="BV69" s="56"/>
      <c r="BW69" s="56"/>
      <c r="BX69" s="56"/>
      <c r="BY69" s="56"/>
      <c r="BZ69" s="56"/>
      <c r="CA69" s="56"/>
      <c r="CB69" s="56"/>
      <c r="CC69" s="56"/>
      <c r="CD69" s="56"/>
      <c r="CE69" s="56"/>
      <c r="CF69" s="56"/>
      <c r="CG69" s="56"/>
      <c r="CH69" s="56"/>
      <c r="CI69" s="56"/>
      <c r="CJ69" s="56"/>
      <c r="CK69" s="56"/>
      <c r="CL69" s="56"/>
      <c r="CM69" s="56"/>
      <c r="CN69" s="56"/>
      <c r="CO69" s="56"/>
      <c r="CP69" s="56"/>
      <c r="CQ69" s="56"/>
      <c r="CR69" s="56"/>
      <c r="CS69" s="56"/>
      <c r="CT69" s="56"/>
      <c r="CU69" s="56"/>
      <c r="CV69" s="56"/>
      <c r="CW69" s="56"/>
      <c r="CX69" s="56"/>
      <c r="CY69" s="56"/>
      <c r="DF69" s="56"/>
      <c r="DG69" s="56"/>
      <c r="DH69" s="56"/>
      <c r="DI69" s="56"/>
      <c r="DJ69" s="56"/>
      <c r="DK69" s="56"/>
      <c r="DL69" s="56"/>
      <c r="DM69" s="56"/>
      <c r="DN69" s="56"/>
      <c r="DO69" s="56"/>
      <c r="DP69" s="56"/>
      <c r="DQ69" s="56"/>
      <c r="DR69" s="56"/>
      <c r="DS69" s="56"/>
      <c r="DT69" s="56"/>
      <c r="DU69" s="56"/>
      <c r="DV69" s="56"/>
      <c r="DW69" s="56"/>
      <c r="DX69" s="56"/>
    </row>
    <row r="70" spans="1:128" ht="15" customHeight="1">
      <c r="A70" s="58" t="s">
        <v>25323</v>
      </c>
      <c r="B70" s="67" t="s">
        <v>25869</v>
      </c>
      <c r="C70" s="67" t="s">
        <v>25870</v>
      </c>
      <c r="D70" s="67" t="s">
        <v>25871</v>
      </c>
      <c r="E70" s="68" t="s">
        <v>25872</v>
      </c>
      <c r="F70" s="69" t="s">
        <v>25246</v>
      </c>
      <c r="G70" s="69" t="s">
        <v>25246</v>
      </c>
      <c r="H70" s="56"/>
      <c r="I70" s="56"/>
      <c r="J70" s="56"/>
      <c r="K70" s="56"/>
      <c r="L70" s="56"/>
      <c r="M70" s="56"/>
      <c r="N70" s="56"/>
      <c r="O70" s="56"/>
      <c r="P70" s="56"/>
      <c r="Q70" s="56"/>
      <c r="R70" s="56"/>
      <c r="S70" s="56"/>
      <c r="T70" s="56"/>
      <c r="U70" s="56"/>
      <c r="V70" s="56"/>
      <c r="W70" s="56"/>
      <c r="X70" s="56"/>
      <c r="Y70" s="56"/>
      <c r="Z70" s="56"/>
      <c r="AA70" s="56"/>
      <c r="AB70" s="56"/>
      <c r="AC70" s="56"/>
      <c r="AD70" s="56"/>
      <c r="AE70" s="56"/>
      <c r="AF70" s="56"/>
      <c r="AG70" s="56"/>
      <c r="AH70" s="56"/>
      <c r="AI70" s="56"/>
      <c r="AJ70" s="56"/>
      <c r="AK70" s="56"/>
      <c r="AL70" s="56"/>
      <c r="AM70" s="56"/>
      <c r="AN70" s="56"/>
      <c r="AO70" s="56"/>
      <c r="AP70" s="56"/>
      <c r="AQ70" s="56"/>
      <c r="AR70" s="56"/>
      <c r="AS70" s="56"/>
      <c r="AT70" s="56"/>
      <c r="AU70" s="56"/>
      <c r="AV70" s="56"/>
      <c r="AW70" s="56"/>
      <c r="AX70" s="56"/>
      <c r="AY70" s="56"/>
      <c r="AZ70" s="56"/>
      <c r="BA70" s="56"/>
      <c r="BB70" s="56"/>
      <c r="BC70" s="56"/>
      <c r="BD70" s="56"/>
      <c r="BE70" s="56"/>
      <c r="BF70" s="56"/>
      <c r="BG70" s="56"/>
      <c r="BH70" s="56"/>
      <c r="BI70" s="56"/>
      <c r="BJ70" s="56"/>
      <c r="BK70" s="56"/>
      <c r="BL70" s="56"/>
      <c r="BM70" s="56"/>
      <c r="BN70" s="56"/>
      <c r="BO70" s="56"/>
      <c r="BP70" s="56"/>
      <c r="BQ70" s="56"/>
      <c r="BR70" s="56"/>
      <c r="BS70" s="56"/>
      <c r="BT70" s="56"/>
      <c r="BU70" s="56"/>
      <c r="BV70" s="56"/>
      <c r="BW70" s="56"/>
      <c r="BX70" s="56"/>
      <c r="BY70" s="56"/>
      <c r="BZ70" s="56"/>
      <c r="CA70" s="56"/>
      <c r="CB70" s="56"/>
      <c r="CC70" s="56"/>
      <c r="CD70" s="56"/>
      <c r="CE70" s="56"/>
      <c r="CF70" s="56"/>
      <c r="CG70" s="56"/>
      <c r="CH70" s="56"/>
      <c r="CI70" s="56"/>
      <c r="CJ70" s="56"/>
      <c r="CK70" s="56"/>
      <c r="CL70" s="56"/>
      <c r="CM70" s="56"/>
      <c r="CN70" s="56"/>
      <c r="CO70" s="56"/>
      <c r="CP70" s="56"/>
      <c r="CQ70" s="56"/>
      <c r="CR70" s="56"/>
      <c r="CS70" s="56"/>
      <c r="CT70" s="56"/>
      <c r="CU70" s="56"/>
      <c r="CV70" s="56"/>
      <c r="CW70" s="56"/>
      <c r="CX70" s="56"/>
      <c r="CY70" s="56"/>
      <c r="DF70" s="56"/>
      <c r="DG70" s="56"/>
      <c r="DH70" s="56"/>
      <c r="DI70" s="56"/>
      <c r="DJ70" s="56"/>
      <c r="DK70" s="56"/>
      <c r="DL70" s="56"/>
      <c r="DM70" s="56"/>
      <c r="DN70" s="56"/>
      <c r="DO70" s="56"/>
      <c r="DP70" s="56"/>
      <c r="DQ70" s="56"/>
      <c r="DR70" s="56"/>
      <c r="DS70" s="56"/>
      <c r="DT70" s="56"/>
      <c r="DU70" s="56"/>
      <c r="DV70" s="56"/>
      <c r="DW70" s="56"/>
      <c r="DX70" s="56"/>
    </row>
    <row r="71" spans="1:128" ht="15" customHeight="1">
      <c r="A71" s="58" t="s">
        <v>25601</v>
      </c>
      <c r="B71" s="68" t="s">
        <v>25246</v>
      </c>
      <c r="C71" s="67" t="s">
        <v>25767</v>
      </c>
      <c r="D71" s="67" t="s">
        <v>25873</v>
      </c>
      <c r="E71" s="68" t="s">
        <v>25246</v>
      </c>
      <c r="F71" s="69" t="s">
        <v>25246</v>
      </c>
      <c r="G71" s="69" t="s">
        <v>25246</v>
      </c>
      <c r="H71" s="56"/>
      <c r="I71" s="56"/>
      <c r="J71" s="56"/>
      <c r="K71" s="56"/>
      <c r="L71" s="56"/>
      <c r="M71" s="56"/>
      <c r="N71" s="56"/>
      <c r="O71" s="56"/>
      <c r="P71" s="56"/>
      <c r="Q71" s="56"/>
      <c r="R71" s="56"/>
      <c r="S71" s="56"/>
      <c r="T71" s="56"/>
      <c r="U71" s="56"/>
      <c r="V71" s="56"/>
      <c r="W71" s="56"/>
      <c r="X71" s="56"/>
      <c r="Y71" s="56"/>
      <c r="Z71" s="56"/>
      <c r="AA71" s="56"/>
      <c r="AB71" s="56"/>
      <c r="AC71" s="56"/>
      <c r="AD71" s="56"/>
      <c r="AE71" s="56"/>
      <c r="AF71" s="56"/>
      <c r="AG71" s="56"/>
      <c r="AH71" s="56"/>
      <c r="AI71" s="56"/>
      <c r="AJ71" s="56"/>
      <c r="AK71" s="56"/>
      <c r="AL71" s="56"/>
      <c r="AM71" s="56"/>
      <c r="AN71" s="56"/>
      <c r="AO71" s="56"/>
      <c r="AP71" s="56"/>
      <c r="AQ71" s="56"/>
      <c r="AR71" s="56"/>
      <c r="AS71" s="56"/>
      <c r="AT71" s="56"/>
      <c r="AU71" s="56"/>
      <c r="AV71" s="56"/>
      <c r="AW71" s="56"/>
      <c r="AX71" s="56"/>
      <c r="AY71" s="56"/>
      <c r="AZ71" s="56"/>
      <c r="BA71" s="56"/>
      <c r="BB71" s="56"/>
      <c r="BC71" s="56"/>
      <c r="BD71" s="56"/>
      <c r="BE71" s="56"/>
      <c r="BF71" s="56"/>
      <c r="BG71" s="56"/>
      <c r="BH71" s="56"/>
      <c r="BI71" s="56"/>
      <c r="BJ71" s="56"/>
      <c r="BK71" s="56"/>
      <c r="BL71" s="56"/>
      <c r="BM71" s="56"/>
      <c r="BN71" s="56"/>
      <c r="BO71" s="56"/>
      <c r="BP71" s="56"/>
      <c r="BQ71" s="56"/>
      <c r="BR71" s="56"/>
      <c r="BS71" s="56"/>
      <c r="BT71" s="56"/>
      <c r="BU71" s="56"/>
      <c r="BV71" s="56"/>
      <c r="BW71" s="56"/>
      <c r="BX71" s="56"/>
      <c r="BY71" s="56"/>
      <c r="BZ71" s="56"/>
      <c r="CA71" s="56"/>
      <c r="CB71" s="56"/>
      <c r="CC71" s="56"/>
      <c r="CD71" s="56"/>
      <c r="CE71" s="56"/>
      <c r="CF71" s="56"/>
      <c r="CG71" s="56"/>
      <c r="CH71" s="56"/>
      <c r="CI71" s="56"/>
      <c r="CJ71" s="56"/>
      <c r="CK71" s="56"/>
      <c r="CL71" s="56"/>
      <c r="CM71" s="56"/>
      <c r="CN71" s="56"/>
      <c r="CO71" s="56"/>
      <c r="CP71" s="56"/>
      <c r="CQ71" s="56"/>
      <c r="CR71" s="56"/>
      <c r="CS71" s="56"/>
      <c r="CT71" s="56"/>
      <c r="CU71" s="56"/>
      <c r="CV71" s="56"/>
      <c r="CW71" s="56"/>
      <c r="CX71" s="56"/>
      <c r="CY71" s="56"/>
      <c r="DF71" s="56"/>
      <c r="DG71" s="56"/>
      <c r="DH71" s="56"/>
      <c r="DI71" s="56"/>
      <c r="DJ71" s="56"/>
      <c r="DK71" s="56"/>
      <c r="DL71" s="56"/>
      <c r="DM71" s="56"/>
      <c r="DN71" s="56"/>
      <c r="DO71" s="56"/>
      <c r="DP71" s="56"/>
      <c r="DQ71" s="56"/>
      <c r="DR71" s="56"/>
      <c r="DS71" s="56"/>
      <c r="DT71" s="56"/>
      <c r="DU71" s="56"/>
      <c r="DV71" s="56"/>
      <c r="DW71" s="56"/>
      <c r="DX71" s="56"/>
    </row>
    <row r="72" spans="1:128" ht="15" customHeight="1">
      <c r="A72" s="58" t="s">
        <v>25609</v>
      </c>
      <c r="B72" s="67" t="s">
        <v>25874</v>
      </c>
      <c r="C72" s="67" t="s">
        <v>25875</v>
      </c>
      <c r="D72" s="67" t="s">
        <v>25775</v>
      </c>
      <c r="E72" s="68" t="s">
        <v>25246</v>
      </c>
      <c r="F72" s="69" t="str">
        <f>IF(cc="","",IF(cc&lt;10,"Dose máxima: 150 mg (meia ampola) no intervalo mínimo de 12/12 hs",IF(AND(cc&gt;=10,cc&lt;=50),"Dose máxima: 300 mg (01 ampola) no intervalo mínimo de 8/8 hs","-")))</f>
        <v>Dose máxima: 300 mg (01 ampola) no intervalo mínimo de 8/8 hs</v>
      </c>
      <c r="G72" s="70" t="str">
        <f>IF(cc="","",IF(cc&lt;10,"150 mg (meia ampola) IV de 12 / 12 hs",IF(AND(cc&gt;=10,cc&lt;=50),"300 mg (01 ampola) IV de 8 / 8 hs","-")))</f>
        <v>300 mg (01 ampola) IV de 8 / 8 hs</v>
      </c>
      <c r="BE72" s="56"/>
      <c r="BF72" s="56"/>
      <c r="BG72" s="56"/>
      <c r="BH72" s="56"/>
      <c r="BI72" s="56"/>
      <c r="BJ72" s="56"/>
      <c r="BK72" s="56"/>
      <c r="BL72" s="56"/>
      <c r="BM72" s="56"/>
      <c r="BN72" s="56"/>
      <c r="BO72" s="56"/>
      <c r="BP72" s="56"/>
      <c r="BQ72" s="56"/>
      <c r="BR72" s="56"/>
      <c r="BS72" s="56"/>
      <c r="BT72" s="56"/>
      <c r="BU72" s="56"/>
      <c r="BV72" s="56"/>
      <c r="BW72" s="56"/>
      <c r="BX72" s="56"/>
      <c r="BY72" s="56"/>
      <c r="BZ72" s="56"/>
      <c r="CA72" s="56"/>
      <c r="CB72" s="56"/>
      <c r="CC72" s="56"/>
      <c r="CD72" s="56"/>
      <c r="CE72" s="56"/>
      <c r="CF72" s="56"/>
      <c r="CG72" s="56"/>
      <c r="CH72" s="56"/>
      <c r="CI72" s="56"/>
      <c r="CJ72" s="56"/>
      <c r="CK72" s="56"/>
      <c r="CL72" s="56"/>
      <c r="CM72" s="56"/>
      <c r="CN72" s="56"/>
      <c r="CO72" s="56"/>
      <c r="CP72" s="56"/>
      <c r="CQ72" s="56"/>
      <c r="CR72" s="56"/>
      <c r="CS72" s="56"/>
      <c r="CT72" s="56"/>
      <c r="CU72" s="56"/>
      <c r="CV72" s="56"/>
      <c r="CW72" s="56"/>
      <c r="CX72" s="56"/>
      <c r="CY72" s="56"/>
      <c r="DF72" s="56"/>
      <c r="DG72" s="56"/>
      <c r="DH72" s="56"/>
      <c r="DI72" s="56"/>
      <c r="DJ72" s="56"/>
      <c r="DK72" s="56"/>
      <c r="DL72" s="56"/>
      <c r="DM72" s="56"/>
      <c r="DN72" s="56"/>
      <c r="DO72" s="56"/>
      <c r="DP72" s="56"/>
      <c r="DQ72" s="56"/>
      <c r="DR72" s="56"/>
      <c r="DS72" s="56"/>
      <c r="DT72" s="56"/>
      <c r="DU72" s="56"/>
      <c r="DV72" s="56"/>
      <c r="DW72" s="56"/>
      <c r="DX72" s="56"/>
    </row>
    <row r="73" spans="1:128" ht="15" customHeight="1">
      <c r="A73" s="58" t="s">
        <v>25610</v>
      </c>
      <c r="B73" s="68" t="s">
        <v>25246</v>
      </c>
      <c r="C73" s="67" t="s">
        <v>25876</v>
      </c>
      <c r="D73" s="67" t="s">
        <v>25877</v>
      </c>
      <c r="E73" s="68" t="s">
        <v>25878</v>
      </c>
      <c r="F73" s="69" t="s">
        <v>25246</v>
      </c>
      <c r="G73" s="69" t="s">
        <v>25246</v>
      </c>
      <c r="H73" s="56"/>
      <c r="I73" s="56"/>
      <c r="J73" s="56"/>
      <c r="K73" s="56"/>
      <c r="L73" s="56"/>
      <c r="M73" s="56"/>
      <c r="N73" s="56"/>
      <c r="O73" s="56"/>
      <c r="P73" s="56"/>
      <c r="Q73" s="56"/>
      <c r="R73" s="56"/>
      <c r="S73" s="56"/>
      <c r="T73" s="56"/>
      <c r="U73" s="56"/>
      <c r="V73" s="56"/>
      <c r="W73" s="56"/>
      <c r="X73" s="56"/>
      <c r="Y73" s="56"/>
      <c r="Z73" s="56"/>
      <c r="AA73" s="56"/>
      <c r="AB73" s="56"/>
      <c r="AC73" s="56"/>
      <c r="AD73" s="56"/>
      <c r="AE73" s="56"/>
      <c r="AF73" s="56"/>
      <c r="AG73" s="56"/>
      <c r="AH73" s="56"/>
      <c r="AI73" s="56"/>
      <c r="AJ73" s="56"/>
      <c r="AK73" s="56"/>
      <c r="AL73" s="56"/>
      <c r="AM73" s="56"/>
      <c r="AN73" s="56"/>
      <c r="AO73" s="56"/>
      <c r="AP73" s="56"/>
      <c r="AQ73" s="56"/>
      <c r="AR73" s="56"/>
      <c r="AS73" s="56"/>
      <c r="AT73" s="56"/>
      <c r="AU73" s="56"/>
      <c r="AV73" s="56"/>
      <c r="AW73" s="56"/>
      <c r="AX73" s="56"/>
      <c r="AY73" s="56"/>
      <c r="AZ73" s="56"/>
      <c r="BA73" s="56"/>
      <c r="BB73" s="56"/>
      <c r="BC73" s="56"/>
      <c r="BD73" s="56"/>
      <c r="BE73" s="56"/>
      <c r="BF73" s="56"/>
      <c r="BG73" s="56"/>
      <c r="BH73" s="56"/>
      <c r="BI73" s="56"/>
      <c r="BJ73" s="56"/>
      <c r="BK73" s="56"/>
      <c r="BL73" s="56"/>
      <c r="BM73" s="56"/>
      <c r="BN73" s="56"/>
      <c r="BO73" s="56"/>
      <c r="BP73" s="56"/>
      <c r="BQ73" s="56"/>
      <c r="BR73" s="56"/>
      <c r="BS73" s="56"/>
      <c r="BT73" s="56"/>
      <c r="BU73" s="56"/>
      <c r="BV73" s="56"/>
      <c r="BW73" s="56"/>
      <c r="BX73" s="56"/>
      <c r="BY73" s="56"/>
      <c r="BZ73" s="56"/>
      <c r="CA73" s="56"/>
      <c r="CB73" s="56"/>
      <c r="CC73" s="56"/>
      <c r="CD73" s="56"/>
      <c r="CE73" s="56"/>
      <c r="CF73" s="56"/>
      <c r="CG73" s="56"/>
      <c r="CH73" s="56"/>
      <c r="CI73" s="56"/>
      <c r="CJ73" s="56"/>
      <c r="CK73" s="56"/>
      <c r="CL73" s="56"/>
      <c r="CM73" s="56"/>
      <c r="CN73" s="56"/>
      <c r="CO73" s="56"/>
      <c r="CP73" s="56"/>
      <c r="CQ73" s="56"/>
      <c r="CR73" s="56"/>
      <c r="CS73" s="56"/>
      <c r="CT73" s="56"/>
      <c r="CU73" s="56"/>
      <c r="CV73" s="56"/>
      <c r="CW73" s="56"/>
      <c r="CX73" s="56"/>
      <c r="CY73" s="56"/>
      <c r="DF73" s="56"/>
      <c r="DG73" s="56"/>
      <c r="DH73" s="56"/>
      <c r="DI73" s="56"/>
      <c r="DJ73" s="56"/>
      <c r="DK73" s="56"/>
      <c r="DL73" s="56"/>
      <c r="DM73" s="56"/>
      <c r="DN73" s="56"/>
      <c r="DO73" s="56"/>
      <c r="DP73" s="56"/>
      <c r="DQ73" s="56"/>
      <c r="DR73" s="56"/>
      <c r="DS73" s="56"/>
      <c r="DT73" s="56"/>
      <c r="DU73" s="56"/>
      <c r="DV73" s="56"/>
      <c r="DW73" s="56"/>
      <c r="DX73" s="56"/>
    </row>
    <row r="74" spans="1:128" ht="15" customHeight="1">
      <c r="A74" s="58" t="s">
        <v>25278</v>
      </c>
      <c r="B74" s="66" t="s">
        <v>25879</v>
      </c>
      <c r="C74" s="67" t="s">
        <v>25786</v>
      </c>
      <c r="D74" s="67" t="s">
        <v>25880</v>
      </c>
      <c r="E74" s="68" t="s">
        <v>25881</v>
      </c>
      <c r="F74" s="69" t="str">
        <f>IF(cc="","",IF(cc&lt;10,"Fazer metade da dose preconizada de 12 / 12 hs",IF(AND(cc&gt;=10,cc&lt;=50),"Fazer 3/4 da dose preconizada de 12 / 12 hs","-")))</f>
        <v>Fazer 3/4 da dose preconizada de 12 / 12 hs</v>
      </c>
      <c r="G74" s="70" t="str">
        <f>IF(cc="","",IF(cc&lt;10,"200 mg (100 ml) IV de 12 / 12 hs",IF(AND(cc&gt;=10,cc&lt;=50),"300 mg (150 ml) IV de 12 / 12 hs","-")))</f>
        <v>300 mg (150 ml) IV de 12 / 12 hs</v>
      </c>
      <c r="BE74" s="56"/>
      <c r="BF74" s="56"/>
      <c r="BG74" s="56"/>
      <c r="BH74" s="56"/>
      <c r="BI74" s="56"/>
      <c r="BJ74" s="56"/>
      <c r="BK74" s="56"/>
      <c r="BL74" s="56"/>
      <c r="BM74" s="56"/>
      <c r="BN74" s="56"/>
      <c r="BO74" s="56"/>
      <c r="BP74" s="56"/>
      <c r="BQ74" s="56"/>
      <c r="BR74" s="56"/>
      <c r="BS74" s="56"/>
      <c r="BT74" s="56"/>
      <c r="BU74" s="56"/>
      <c r="BV74" s="56"/>
      <c r="BW74" s="56"/>
      <c r="BX74" s="56"/>
      <c r="BY74" s="56"/>
      <c r="BZ74" s="56"/>
      <c r="CA74" s="56"/>
      <c r="CB74" s="56"/>
      <c r="CC74" s="56"/>
      <c r="CD74" s="56"/>
      <c r="CE74" s="56"/>
      <c r="CF74" s="56"/>
      <c r="CG74" s="56"/>
      <c r="CH74" s="56"/>
      <c r="CI74" s="56"/>
      <c r="CJ74" s="56"/>
      <c r="CK74" s="56"/>
      <c r="CL74" s="56"/>
      <c r="CM74" s="56"/>
      <c r="CN74" s="56"/>
      <c r="CO74" s="56"/>
      <c r="CP74" s="56"/>
      <c r="CQ74" s="56"/>
      <c r="CR74" s="56"/>
      <c r="CS74" s="56"/>
      <c r="CT74" s="56"/>
      <c r="CU74" s="56"/>
      <c r="CV74" s="56"/>
      <c r="CW74" s="56"/>
      <c r="CX74" s="56"/>
      <c r="CY74" s="56"/>
      <c r="DF74" s="56"/>
      <c r="DG74" s="56"/>
      <c r="DH74" s="56"/>
      <c r="DI74" s="56"/>
      <c r="DJ74" s="56"/>
      <c r="DK74" s="56"/>
      <c r="DL74" s="56"/>
      <c r="DM74" s="56"/>
      <c r="DN74" s="56"/>
      <c r="DO74" s="56"/>
      <c r="DP74" s="56"/>
      <c r="DQ74" s="56"/>
      <c r="DR74" s="56"/>
      <c r="DS74" s="56"/>
      <c r="DT74" s="56"/>
      <c r="DU74" s="56"/>
      <c r="DV74" s="56"/>
      <c r="DW74" s="56"/>
      <c r="DX74" s="56"/>
    </row>
    <row r="75" spans="1:128" ht="15" customHeight="1">
      <c r="A75" s="58" t="s">
        <v>25611</v>
      </c>
      <c r="B75" s="66" t="s">
        <v>25882</v>
      </c>
      <c r="C75" s="67" t="s">
        <v>25767</v>
      </c>
      <c r="D75" s="67" t="s">
        <v>25775</v>
      </c>
      <c r="E75" s="68" t="s">
        <v>25246</v>
      </c>
      <c r="F75" s="69" t="s">
        <v>25246</v>
      </c>
      <c r="G75" s="69" t="s">
        <v>25246</v>
      </c>
      <c r="H75" s="56"/>
      <c r="I75" s="56"/>
      <c r="J75" s="56"/>
      <c r="K75" s="56"/>
      <c r="L75" s="56"/>
      <c r="M75" s="56"/>
      <c r="N75" s="56"/>
      <c r="O75" s="56"/>
      <c r="P75" s="56"/>
      <c r="Q75" s="56"/>
      <c r="R75" s="56"/>
      <c r="S75" s="56"/>
      <c r="T75" s="56"/>
      <c r="U75" s="56"/>
      <c r="V75" s="56"/>
      <c r="W75" s="56"/>
      <c r="X75" s="56"/>
      <c r="Y75" s="56"/>
      <c r="Z75" s="56"/>
      <c r="AA75" s="56"/>
      <c r="AB75" s="56"/>
      <c r="AC75" s="56"/>
      <c r="AD75" s="56"/>
      <c r="AE75" s="56"/>
      <c r="AF75" s="56"/>
      <c r="AG75" s="56"/>
      <c r="AH75" s="56"/>
      <c r="AI75" s="56"/>
      <c r="AJ75" s="56"/>
      <c r="AK75" s="56"/>
      <c r="AL75" s="56"/>
      <c r="AM75" s="56"/>
      <c r="AN75" s="56"/>
      <c r="AO75" s="56"/>
      <c r="AP75" s="56"/>
      <c r="AQ75" s="56"/>
      <c r="AR75" s="56"/>
      <c r="AS75" s="56"/>
      <c r="AT75" s="56"/>
      <c r="AU75" s="56"/>
      <c r="AV75" s="56"/>
      <c r="AW75" s="56"/>
      <c r="AX75" s="56"/>
      <c r="AY75" s="56"/>
      <c r="AZ75" s="56"/>
      <c r="BA75" s="56"/>
      <c r="BB75" s="56"/>
      <c r="BC75" s="56"/>
      <c r="BD75" s="56"/>
      <c r="BE75" s="56"/>
      <c r="BF75" s="56"/>
      <c r="BG75" s="56"/>
      <c r="BH75" s="56"/>
      <c r="BI75" s="56"/>
      <c r="BJ75" s="56"/>
      <c r="BK75" s="56"/>
      <c r="BL75" s="56"/>
      <c r="BM75" s="56"/>
      <c r="BN75" s="56"/>
      <c r="BO75" s="56"/>
      <c r="BP75" s="56"/>
      <c r="BQ75" s="56"/>
      <c r="BR75" s="56"/>
      <c r="BS75" s="56"/>
      <c r="BT75" s="56"/>
      <c r="BU75" s="56"/>
      <c r="BV75" s="56"/>
      <c r="BW75" s="56"/>
      <c r="BX75" s="56"/>
      <c r="BY75" s="56"/>
      <c r="BZ75" s="56"/>
      <c r="CA75" s="56"/>
      <c r="CB75" s="56"/>
      <c r="CC75" s="56"/>
      <c r="CD75" s="56"/>
      <c r="CE75" s="56"/>
      <c r="CF75" s="56"/>
      <c r="CG75" s="56"/>
      <c r="CH75" s="56"/>
      <c r="CI75" s="56"/>
      <c r="CJ75" s="56"/>
      <c r="CK75" s="56"/>
      <c r="CL75" s="56"/>
      <c r="CM75" s="56"/>
      <c r="CN75" s="56"/>
      <c r="CO75" s="56"/>
      <c r="CP75" s="56"/>
      <c r="CQ75" s="56"/>
      <c r="CR75" s="56"/>
      <c r="CS75" s="56"/>
      <c r="CT75" s="56"/>
      <c r="CU75" s="56"/>
      <c r="CV75" s="56"/>
      <c r="CW75" s="56"/>
      <c r="CX75" s="56"/>
      <c r="CY75" s="56"/>
      <c r="DF75" s="56"/>
      <c r="DG75" s="56"/>
      <c r="DH75" s="56"/>
      <c r="DI75" s="56"/>
      <c r="DJ75" s="56"/>
      <c r="DK75" s="56"/>
      <c r="DL75" s="56"/>
      <c r="DM75" s="56"/>
      <c r="DN75" s="56"/>
      <c r="DO75" s="56"/>
      <c r="DP75" s="56"/>
      <c r="DQ75" s="56"/>
      <c r="DR75" s="56"/>
      <c r="DS75" s="56"/>
      <c r="DT75" s="56"/>
      <c r="DU75" s="56"/>
      <c r="DV75" s="56"/>
      <c r="DW75" s="56"/>
      <c r="DX75" s="56"/>
    </row>
    <row r="76" spans="1:128" ht="15" customHeight="1">
      <c r="A76" s="58" t="s">
        <v>25279</v>
      </c>
      <c r="B76" s="68" t="s">
        <v>25246</v>
      </c>
      <c r="C76" s="67" t="s">
        <v>25767</v>
      </c>
      <c r="D76" s="67" t="s">
        <v>25775</v>
      </c>
      <c r="E76" s="68" t="s">
        <v>25883</v>
      </c>
      <c r="F76" s="69" t="str">
        <f>IF(cc="","",IF(cc&lt;=30,"Fazer metade da dose preconizada de 12 / 12 hs","-"))</f>
        <v>Fazer metade da dose preconizada de 12 / 12 hs</v>
      </c>
      <c r="G76" s="69" t="str">
        <f>IF(cc="","",IF(cc&lt;=30,"Fazer metade da dose preconizada de 12 / 12 hs","-"))</f>
        <v>Fazer metade da dose preconizada de 12 / 12 hs</v>
      </c>
      <c r="AK76" s="56"/>
      <c r="AL76" s="56"/>
      <c r="AM76" s="56"/>
      <c r="AN76" s="56"/>
      <c r="AO76" s="56"/>
      <c r="AP76" s="56"/>
      <c r="AQ76" s="56"/>
      <c r="AR76" s="56"/>
      <c r="AS76" s="56"/>
      <c r="AT76" s="56"/>
      <c r="AU76" s="56"/>
      <c r="AV76" s="56"/>
      <c r="AW76" s="56"/>
      <c r="AX76" s="56"/>
      <c r="AY76" s="56"/>
      <c r="AZ76" s="56"/>
      <c r="BA76" s="56"/>
      <c r="BB76" s="56"/>
      <c r="BC76" s="56"/>
      <c r="BD76" s="56"/>
      <c r="BE76" s="56"/>
      <c r="BF76" s="56"/>
      <c r="BG76" s="56"/>
      <c r="BH76" s="56"/>
      <c r="BI76" s="56"/>
      <c r="BJ76" s="56"/>
      <c r="BK76" s="56"/>
      <c r="BL76" s="56"/>
      <c r="BM76" s="56"/>
      <c r="BN76" s="56"/>
      <c r="BO76" s="56"/>
      <c r="BP76" s="56"/>
      <c r="BQ76" s="56"/>
      <c r="BR76" s="56"/>
      <c r="BS76" s="56"/>
      <c r="BT76" s="56"/>
      <c r="BU76" s="56"/>
      <c r="BV76" s="56"/>
      <c r="BW76" s="56"/>
      <c r="BX76" s="56"/>
      <c r="BY76" s="56"/>
      <c r="BZ76" s="56"/>
      <c r="CA76" s="56"/>
      <c r="CB76" s="56"/>
      <c r="CC76" s="56"/>
      <c r="CD76" s="56"/>
      <c r="CE76" s="56"/>
      <c r="CF76" s="56"/>
      <c r="CG76" s="56"/>
      <c r="CH76" s="56"/>
      <c r="CI76" s="56"/>
      <c r="CJ76" s="56"/>
      <c r="CK76" s="56"/>
      <c r="CL76" s="56"/>
      <c r="CM76" s="56"/>
      <c r="CN76" s="56"/>
      <c r="CO76" s="56"/>
      <c r="CP76" s="56"/>
      <c r="CQ76" s="56"/>
      <c r="CR76" s="56"/>
      <c r="CS76" s="56"/>
      <c r="CT76" s="56"/>
      <c r="CU76" s="56"/>
      <c r="CV76" s="56"/>
      <c r="CW76" s="56"/>
      <c r="CX76" s="56"/>
      <c r="CY76" s="56"/>
      <c r="DF76" s="56"/>
      <c r="DG76" s="56"/>
      <c r="DH76" s="56"/>
      <c r="DI76" s="56"/>
      <c r="DJ76" s="56"/>
      <c r="DK76" s="56"/>
      <c r="DL76" s="56"/>
      <c r="DM76" s="56"/>
      <c r="DN76" s="56"/>
      <c r="DO76" s="56"/>
      <c r="DP76" s="56"/>
      <c r="DQ76" s="56"/>
      <c r="DR76" s="56"/>
      <c r="DS76" s="56"/>
      <c r="DT76" s="56"/>
      <c r="DU76" s="56"/>
      <c r="DV76" s="56"/>
      <c r="DW76" s="56"/>
      <c r="DX76" s="56"/>
    </row>
    <row r="77" spans="1:128" ht="15" customHeight="1">
      <c r="A77" s="58" t="s">
        <v>25280</v>
      </c>
      <c r="B77" s="68" t="s">
        <v>25246</v>
      </c>
      <c r="C77" s="67" t="s">
        <v>25772</v>
      </c>
      <c r="D77" s="67" t="s">
        <v>25775</v>
      </c>
      <c r="E77" s="68" t="s">
        <v>25884</v>
      </c>
      <c r="F77" s="69" t="s">
        <v>25246</v>
      </c>
      <c r="G77" s="69" t="s">
        <v>25246</v>
      </c>
      <c r="H77" s="56"/>
      <c r="I77" s="56"/>
      <c r="J77" s="56"/>
      <c r="K77" s="56"/>
      <c r="L77" s="56"/>
      <c r="M77" s="56"/>
      <c r="N77" s="56"/>
      <c r="O77" s="56"/>
      <c r="P77" s="56"/>
      <c r="Q77" s="56"/>
      <c r="R77" s="56"/>
      <c r="S77" s="56"/>
      <c r="T77" s="56"/>
      <c r="U77" s="56"/>
      <c r="V77" s="56"/>
      <c r="W77" s="56"/>
      <c r="X77" s="56"/>
      <c r="Y77" s="56"/>
      <c r="Z77" s="56"/>
      <c r="AA77" s="56"/>
      <c r="AB77" s="56"/>
      <c r="AC77" s="56"/>
      <c r="AD77" s="56"/>
      <c r="AE77" s="56"/>
      <c r="AF77" s="56"/>
      <c r="AG77" s="56"/>
      <c r="AH77" s="56"/>
      <c r="AI77" s="56"/>
      <c r="AJ77" s="56"/>
      <c r="AK77" s="56"/>
      <c r="AL77" s="56"/>
      <c r="AM77" s="56"/>
      <c r="AN77" s="56"/>
      <c r="AO77" s="56"/>
      <c r="AP77" s="56"/>
      <c r="AQ77" s="56"/>
      <c r="AR77" s="56"/>
      <c r="AS77" s="56"/>
      <c r="AT77" s="56"/>
      <c r="AU77" s="56"/>
      <c r="AV77" s="56"/>
      <c r="AW77" s="56"/>
      <c r="AX77" s="56"/>
      <c r="AY77" s="56"/>
      <c r="AZ77" s="56"/>
      <c r="BA77" s="56"/>
      <c r="BB77" s="56"/>
      <c r="BC77" s="56"/>
      <c r="BD77" s="56"/>
      <c r="BE77" s="56"/>
      <c r="BF77" s="56"/>
      <c r="BG77" s="56"/>
      <c r="BH77" s="56"/>
      <c r="BI77" s="56"/>
      <c r="BJ77" s="56"/>
      <c r="BK77" s="56"/>
      <c r="BL77" s="56"/>
      <c r="BM77" s="56"/>
      <c r="BN77" s="56"/>
      <c r="BO77" s="56"/>
      <c r="BP77" s="56"/>
      <c r="BQ77" s="56"/>
      <c r="BR77" s="56"/>
      <c r="BS77" s="56"/>
      <c r="BT77" s="56"/>
      <c r="BU77" s="56"/>
      <c r="BV77" s="56"/>
      <c r="BW77" s="56"/>
      <c r="BX77" s="56"/>
      <c r="BY77" s="56"/>
      <c r="BZ77" s="56"/>
      <c r="CA77" s="56"/>
      <c r="CB77" s="56"/>
      <c r="CC77" s="56"/>
      <c r="CD77" s="56"/>
      <c r="CE77" s="56"/>
      <c r="CF77" s="56"/>
      <c r="CG77" s="56"/>
      <c r="CH77" s="56"/>
      <c r="CI77" s="56"/>
      <c r="CJ77" s="56"/>
      <c r="CK77" s="56"/>
      <c r="CL77" s="56"/>
      <c r="CM77" s="56"/>
      <c r="CN77" s="56"/>
      <c r="CO77" s="56"/>
      <c r="CP77" s="56"/>
      <c r="CQ77" s="56"/>
      <c r="CR77" s="56"/>
      <c r="CS77" s="56"/>
      <c r="CT77" s="56"/>
      <c r="CU77" s="56"/>
      <c r="CV77" s="56"/>
      <c r="CW77" s="56"/>
      <c r="CX77" s="56"/>
      <c r="CY77" s="56"/>
      <c r="DF77" s="56"/>
      <c r="DG77" s="56"/>
      <c r="DH77" s="56"/>
      <c r="DI77" s="56"/>
      <c r="DJ77" s="56"/>
      <c r="DK77" s="56"/>
      <c r="DL77" s="56"/>
      <c r="DM77" s="56"/>
      <c r="DN77" s="56"/>
      <c r="DO77" s="56"/>
      <c r="DP77" s="56"/>
      <c r="DQ77" s="56"/>
      <c r="DR77" s="56"/>
      <c r="DS77" s="56"/>
      <c r="DT77" s="56"/>
      <c r="DU77" s="56"/>
      <c r="DV77" s="56"/>
      <c r="DW77" s="56"/>
      <c r="DX77" s="56"/>
    </row>
    <row r="78" spans="1:128" ht="15" customHeight="1">
      <c r="A78" s="58" t="s">
        <v>25615</v>
      </c>
      <c r="B78" s="66" t="s">
        <v>25885</v>
      </c>
      <c r="C78" s="67" t="s">
        <v>25886</v>
      </c>
      <c r="D78" s="67" t="s">
        <v>25887</v>
      </c>
      <c r="E78" s="68" t="s">
        <v>25888</v>
      </c>
      <c r="F78" s="69" t="s">
        <v>25246</v>
      </c>
      <c r="G78" s="69" t="s">
        <v>25246</v>
      </c>
      <c r="H78" s="56"/>
      <c r="I78" s="56"/>
      <c r="J78" s="56"/>
      <c r="K78" s="56"/>
      <c r="L78" s="56"/>
      <c r="M78" s="56"/>
      <c r="N78" s="56"/>
      <c r="O78" s="56"/>
      <c r="P78" s="56"/>
      <c r="Q78" s="56"/>
      <c r="R78" s="56"/>
      <c r="S78" s="56"/>
      <c r="T78" s="56"/>
      <c r="U78" s="56"/>
      <c r="V78" s="56"/>
      <c r="W78" s="56"/>
      <c r="X78" s="56"/>
      <c r="Y78" s="56"/>
      <c r="Z78" s="56"/>
      <c r="AA78" s="56"/>
      <c r="AB78" s="56"/>
      <c r="AC78" s="56"/>
      <c r="AD78" s="56"/>
      <c r="AE78" s="56"/>
      <c r="AF78" s="56"/>
      <c r="AG78" s="56"/>
      <c r="AH78" s="56"/>
      <c r="AI78" s="56"/>
      <c r="AJ78" s="56"/>
      <c r="AK78" s="56"/>
      <c r="AL78" s="56"/>
      <c r="AM78" s="56"/>
      <c r="AN78" s="56"/>
      <c r="AO78" s="56"/>
      <c r="AP78" s="56"/>
      <c r="AQ78" s="56"/>
      <c r="AR78" s="56"/>
      <c r="AS78" s="56"/>
      <c r="AT78" s="56"/>
      <c r="AU78" s="56"/>
      <c r="AV78" s="56"/>
      <c r="AW78" s="56"/>
      <c r="AX78" s="56"/>
      <c r="AY78" s="56"/>
      <c r="AZ78" s="56"/>
      <c r="BA78" s="56"/>
      <c r="BB78" s="56"/>
      <c r="BC78" s="56"/>
      <c r="BD78" s="56"/>
      <c r="BE78" s="56"/>
      <c r="BF78" s="56"/>
      <c r="BG78" s="56"/>
      <c r="BH78" s="56"/>
      <c r="BI78" s="56"/>
      <c r="BJ78" s="56"/>
      <c r="BK78" s="56"/>
      <c r="BL78" s="56"/>
      <c r="BM78" s="56"/>
      <c r="BN78" s="56"/>
      <c r="BO78" s="56"/>
      <c r="BP78" s="56"/>
      <c r="BQ78" s="56"/>
      <c r="BR78" s="56"/>
      <c r="BS78" s="56"/>
      <c r="BT78" s="56"/>
      <c r="BU78" s="56"/>
      <c r="BV78" s="56"/>
      <c r="BW78" s="56"/>
      <c r="BX78" s="56"/>
      <c r="BY78" s="56"/>
      <c r="BZ78" s="56"/>
      <c r="CA78" s="56"/>
      <c r="CB78" s="56"/>
      <c r="CC78" s="56"/>
      <c r="CD78" s="56"/>
      <c r="CE78" s="56"/>
      <c r="CF78" s="56"/>
      <c r="CG78" s="56"/>
      <c r="CH78" s="56"/>
      <c r="CI78" s="56"/>
      <c r="CJ78" s="56"/>
      <c r="CK78" s="56"/>
      <c r="CL78" s="56"/>
      <c r="CM78" s="56"/>
      <c r="CN78" s="56"/>
      <c r="CO78" s="56"/>
      <c r="CP78" s="56"/>
      <c r="CQ78" s="56"/>
      <c r="CR78" s="56"/>
      <c r="CS78" s="56"/>
      <c r="CT78" s="56"/>
      <c r="CU78" s="56"/>
      <c r="CV78" s="56"/>
      <c r="CW78" s="56"/>
      <c r="CX78" s="56"/>
      <c r="CY78" s="56"/>
      <c r="DF78" s="56"/>
      <c r="DG78" s="56"/>
      <c r="DH78" s="56"/>
      <c r="DI78" s="56"/>
      <c r="DJ78" s="56"/>
      <c r="DK78" s="56"/>
      <c r="DL78" s="56"/>
      <c r="DM78" s="56"/>
      <c r="DN78" s="56"/>
      <c r="DO78" s="56"/>
      <c r="DP78" s="56"/>
      <c r="DQ78" s="56"/>
      <c r="DR78" s="56"/>
      <c r="DS78" s="56"/>
      <c r="DT78" s="56"/>
      <c r="DU78" s="56"/>
      <c r="DV78" s="56"/>
      <c r="DW78" s="56"/>
      <c r="DX78" s="56"/>
    </row>
    <row r="79" spans="1:128" ht="15" customHeight="1">
      <c r="A79" s="58" t="s">
        <v>25574</v>
      </c>
      <c r="B79" s="66" t="s">
        <v>25889</v>
      </c>
      <c r="C79" s="67" t="s">
        <v>25767</v>
      </c>
      <c r="D79" s="67" t="s">
        <v>25890</v>
      </c>
      <c r="E79" s="68" t="s">
        <v>25891</v>
      </c>
      <c r="F79" s="69" t="s">
        <v>25246</v>
      </c>
      <c r="G79" s="69" t="s">
        <v>25246</v>
      </c>
      <c r="H79" s="56"/>
      <c r="I79" s="56"/>
      <c r="J79" s="56"/>
      <c r="K79" s="56"/>
      <c r="L79" s="56"/>
      <c r="M79" s="56"/>
      <c r="N79" s="56"/>
      <c r="O79" s="56"/>
      <c r="P79" s="56"/>
      <c r="Q79" s="56"/>
      <c r="R79" s="56"/>
      <c r="S79" s="56"/>
      <c r="T79" s="56"/>
      <c r="U79" s="56"/>
      <c r="V79" s="56"/>
      <c r="W79" s="56"/>
      <c r="X79" s="56"/>
      <c r="Y79" s="56"/>
      <c r="Z79" s="56"/>
      <c r="AA79" s="56"/>
      <c r="AB79" s="56"/>
      <c r="AC79" s="56"/>
      <c r="AD79" s="56"/>
      <c r="AE79" s="56"/>
      <c r="AF79" s="56"/>
      <c r="AG79" s="56"/>
      <c r="AH79" s="56"/>
      <c r="AI79" s="56"/>
      <c r="AJ79" s="56"/>
      <c r="AK79" s="56"/>
      <c r="AL79" s="56"/>
      <c r="AM79" s="56"/>
      <c r="AN79" s="56"/>
      <c r="AO79" s="56"/>
      <c r="AP79" s="56"/>
      <c r="AQ79" s="56"/>
      <c r="AR79" s="56"/>
      <c r="AS79" s="56"/>
      <c r="AT79" s="56"/>
      <c r="AU79" s="56"/>
      <c r="AV79" s="56"/>
      <c r="AW79" s="56"/>
      <c r="AX79" s="56"/>
      <c r="AY79" s="56"/>
      <c r="AZ79" s="56"/>
      <c r="BA79" s="56"/>
      <c r="BB79" s="56"/>
      <c r="BC79" s="56"/>
      <c r="BD79" s="56"/>
      <c r="BE79" s="56"/>
      <c r="BF79" s="56"/>
      <c r="BG79" s="56"/>
      <c r="BH79" s="56"/>
      <c r="BI79" s="56"/>
      <c r="BJ79" s="56"/>
      <c r="BK79" s="56"/>
      <c r="BL79" s="56"/>
      <c r="BM79" s="56"/>
      <c r="BN79" s="56"/>
      <c r="BO79" s="56"/>
      <c r="BP79" s="56"/>
      <c r="BQ79" s="56"/>
      <c r="BR79" s="56"/>
      <c r="BS79" s="56"/>
      <c r="BT79" s="56"/>
      <c r="BU79" s="56"/>
      <c r="BV79" s="56"/>
      <c r="BW79" s="56"/>
      <c r="BX79" s="56"/>
      <c r="BY79" s="56"/>
      <c r="BZ79" s="56"/>
      <c r="CA79" s="56"/>
      <c r="CB79" s="56"/>
      <c r="CC79" s="56"/>
      <c r="CD79" s="56"/>
      <c r="CE79" s="56"/>
      <c r="CF79" s="56"/>
      <c r="CG79" s="56"/>
      <c r="CH79" s="56"/>
      <c r="CI79" s="56"/>
      <c r="CJ79" s="56"/>
      <c r="CK79" s="56"/>
      <c r="CL79" s="56"/>
      <c r="CM79" s="56"/>
      <c r="CN79" s="56"/>
      <c r="CO79" s="56"/>
      <c r="CP79" s="56"/>
      <c r="CQ79" s="56"/>
      <c r="CR79" s="56"/>
      <c r="CS79" s="56"/>
      <c r="CT79" s="56"/>
      <c r="CU79" s="56"/>
      <c r="CV79" s="56"/>
      <c r="CW79" s="56"/>
      <c r="CX79" s="56"/>
      <c r="CY79" s="56"/>
      <c r="DF79" s="56"/>
      <c r="DG79" s="56"/>
      <c r="DH79" s="56"/>
      <c r="DI79" s="56"/>
      <c r="DJ79" s="56"/>
      <c r="DK79" s="56"/>
      <c r="DL79" s="56"/>
      <c r="DM79" s="56"/>
      <c r="DN79" s="56"/>
      <c r="DO79" s="56"/>
      <c r="DP79" s="56"/>
      <c r="DQ79" s="56"/>
      <c r="DR79" s="56"/>
      <c r="DS79" s="56"/>
      <c r="DT79" s="56"/>
      <c r="DU79" s="56"/>
      <c r="DV79" s="56"/>
      <c r="DW79" s="56"/>
      <c r="DX79" s="56"/>
    </row>
    <row r="80" spans="1:128" ht="15" customHeight="1">
      <c r="A80" s="58" t="s">
        <v>25616</v>
      </c>
      <c r="B80" s="66" t="s">
        <v>25892</v>
      </c>
      <c r="C80" s="67" t="s">
        <v>25893</v>
      </c>
      <c r="D80" s="67" t="s">
        <v>25894</v>
      </c>
      <c r="E80" s="68" t="s">
        <v>25246</v>
      </c>
      <c r="F80" s="69" t="s">
        <v>25246</v>
      </c>
      <c r="G80" s="69" t="s">
        <v>25246</v>
      </c>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c r="BL80" s="56"/>
      <c r="BM80" s="56"/>
      <c r="BN80" s="56"/>
      <c r="BO80" s="56"/>
      <c r="BP80" s="56"/>
      <c r="BQ80" s="56"/>
      <c r="BR80" s="56"/>
      <c r="BS80" s="56"/>
      <c r="BT80" s="56"/>
      <c r="BU80" s="56"/>
      <c r="BV80" s="56"/>
      <c r="BW80" s="56"/>
      <c r="BX80" s="56"/>
      <c r="BY80" s="56"/>
      <c r="BZ80" s="56"/>
      <c r="CA80" s="56"/>
      <c r="CB80" s="56"/>
      <c r="CC80" s="56"/>
      <c r="CD80" s="56"/>
      <c r="CE80" s="56"/>
      <c r="CF80" s="56"/>
      <c r="CG80" s="56"/>
      <c r="CH80" s="56"/>
      <c r="CI80" s="56"/>
      <c r="CJ80" s="56"/>
      <c r="CK80" s="56"/>
      <c r="CL80" s="56"/>
      <c r="CM80" s="56"/>
      <c r="CN80" s="56"/>
      <c r="CO80" s="56"/>
      <c r="CP80" s="56"/>
      <c r="CQ80" s="56"/>
      <c r="CR80" s="56"/>
      <c r="CS80" s="56"/>
      <c r="CT80" s="56"/>
      <c r="CU80" s="56"/>
      <c r="CV80" s="56"/>
      <c r="CW80" s="56"/>
      <c r="CX80" s="56"/>
      <c r="CY80" s="56"/>
      <c r="DF80" s="56"/>
      <c r="DG80" s="56"/>
      <c r="DH80" s="56"/>
      <c r="DI80" s="56"/>
      <c r="DJ80" s="56"/>
      <c r="DK80" s="56"/>
      <c r="DL80" s="56"/>
      <c r="DM80" s="56"/>
      <c r="DN80" s="56"/>
      <c r="DO80" s="56"/>
      <c r="DP80" s="56"/>
      <c r="DQ80" s="56"/>
      <c r="DR80" s="56"/>
      <c r="DS80" s="56"/>
      <c r="DT80" s="56"/>
      <c r="DU80" s="56"/>
      <c r="DV80" s="56"/>
      <c r="DW80" s="56"/>
      <c r="DX80" s="56"/>
    </row>
    <row r="81" spans="1:128" ht="15" customHeight="1">
      <c r="A81" s="58" t="s">
        <v>25567</v>
      </c>
      <c r="B81" s="66" t="s">
        <v>25895</v>
      </c>
      <c r="C81" s="67" t="s">
        <v>25801</v>
      </c>
      <c r="D81" s="67" t="s">
        <v>25896</v>
      </c>
      <c r="E81" s="68" t="s">
        <v>25246</v>
      </c>
      <c r="F81" s="69" t="s">
        <v>25246</v>
      </c>
      <c r="G81" s="69" t="s">
        <v>25246</v>
      </c>
      <c r="H81" s="56"/>
      <c r="I81" s="56"/>
      <c r="J81" s="56"/>
      <c r="K81" s="56"/>
      <c r="L81" s="56"/>
      <c r="M81" s="56"/>
      <c r="N81" s="56"/>
      <c r="O81" s="56"/>
      <c r="P81" s="56"/>
      <c r="Q81" s="56"/>
      <c r="R81" s="56"/>
      <c r="S81" s="56"/>
      <c r="T81" s="56"/>
      <c r="U81" s="56"/>
      <c r="V81" s="56"/>
      <c r="W81" s="56"/>
      <c r="X81" s="56"/>
      <c r="Y81" s="56"/>
      <c r="Z81" s="56"/>
      <c r="AA81" s="56"/>
      <c r="AB81" s="56"/>
      <c r="AC81" s="56"/>
      <c r="AD81" s="56"/>
      <c r="AE81" s="56"/>
      <c r="AF81" s="56"/>
      <c r="AG81" s="56"/>
      <c r="AH81" s="56"/>
      <c r="AI81" s="56"/>
      <c r="AJ81" s="56"/>
      <c r="AK81" s="56"/>
      <c r="AL81" s="56"/>
      <c r="AM81" s="56"/>
      <c r="AN81" s="56"/>
      <c r="AO81" s="56"/>
      <c r="AP81" s="56"/>
      <c r="AQ81" s="56"/>
      <c r="AR81" s="56"/>
      <c r="AS81" s="56"/>
      <c r="AT81" s="56"/>
      <c r="AU81" s="56"/>
      <c r="AV81" s="56"/>
      <c r="AW81" s="56"/>
      <c r="AX81" s="56"/>
      <c r="AY81" s="56"/>
      <c r="AZ81" s="56"/>
      <c r="BA81" s="56"/>
      <c r="BB81" s="56"/>
      <c r="BC81" s="56"/>
      <c r="BD81" s="56"/>
      <c r="BE81" s="56"/>
      <c r="BF81" s="56"/>
      <c r="BG81" s="56"/>
      <c r="BH81" s="56"/>
      <c r="BI81" s="56"/>
      <c r="BJ81" s="56"/>
      <c r="BK81" s="56"/>
      <c r="BL81" s="56"/>
      <c r="BM81" s="56"/>
      <c r="BN81" s="56"/>
      <c r="BO81" s="56"/>
      <c r="BP81" s="56"/>
      <c r="BQ81" s="56"/>
      <c r="BR81" s="56"/>
      <c r="BS81" s="56"/>
      <c r="BT81" s="56"/>
      <c r="BU81" s="56"/>
      <c r="BV81" s="56"/>
      <c r="BW81" s="56"/>
      <c r="BX81" s="56"/>
      <c r="BY81" s="56"/>
      <c r="BZ81" s="56"/>
      <c r="CA81" s="56"/>
      <c r="CB81" s="56"/>
      <c r="CC81" s="56"/>
      <c r="CD81" s="56"/>
      <c r="CE81" s="56"/>
      <c r="CF81" s="56"/>
      <c r="CG81" s="56"/>
      <c r="CH81" s="56"/>
      <c r="CI81" s="56"/>
      <c r="CJ81" s="56"/>
      <c r="CK81" s="56"/>
      <c r="CL81" s="56"/>
      <c r="CM81" s="56"/>
      <c r="CN81" s="56"/>
      <c r="CO81" s="56"/>
      <c r="CP81" s="56"/>
      <c r="CQ81" s="56"/>
      <c r="CR81" s="56"/>
      <c r="CS81" s="56"/>
      <c r="CT81" s="56"/>
      <c r="CU81" s="56"/>
      <c r="CV81" s="56"/>
      <c r="CW81" s="56"/>
      <c r="CX81" s="56"/>
      <c r="CY81" s="56"/>
      <c r="DF81" s="56"/>
      <c r="DG81" s="56"/>
      <c r="DH81" s="56"/>
      <c r="DI81" s="56"/>
      <c r="DJ81" s="56"/>
      <c r="DK81" s="56"/>
      <c r="DL81" s="56"/>
      <c r="DM81" s="56"/>
      <c r="DN81" s="56"/>
      <c r="DO81" s="56"/>
      <c r="DP81" s="56"/>
      <c r="DQ81" s="56"/>
      <c r="DR81" s="56"/>
      <c r="DS81" s="56"/>
      <c r="DT81" s="56"/>
      <c r="DU81" s="56"/>
      <c r="DV81" s="56"/>
      <c r="DW81" s="56"/>
      <c r="DX81" s="56"/>
    </row>
    <row r="82" spans="1:128" ht="15" customHeight="1">
      <c r="A82" s="58" t="s">
        <v>25617</v>
      </c>
      <c r="B82" s="66" t="s">
        <v>25897</v>
      </c>
      <c r="C82" s="67" t="s">
        <v>25801</v>
      </c>
      <c r="D82" s="67" t="s">
        <v>25898</v>
      </c>
      <c r="E82" s="68" t="s">
        <v>25246</v>
      </c>
      <c r="F82" s="69" t="str">
        <f>IF(cc="","",IF(cc&lt;=10,"Evitar quando Clearance menor ou igual a 10 ml/min/m²","-"))</f>
        <v>-</v>
      </c>
      <c r="G82" s="69" t="str">
        <f>IF(cc="","",IF(cc&lt;=10,"Evitar quando Clearance menor ou igual a 10 ml/min/m²","-"))</f>
        <v>-</v>
      </c>
      <c r="Q82" s="56"/>
      <c r="R82" s="56"/>
      <c r="S82" s="56"/>
      <c r="T82" s="56"/>
      <c r="U82" s="56"/>
      <c r="V82" s="56"/>
      <c r="W82" s="56"/>
      <c r="X82" s="56"/>
      <c r="Y82" s="56"/>
      <c r="Z82" s="56"/>
      <c r="AA82" s="56"/>
      <c r="AB82" s="56"/>
      <c r="AC82" s="56"/>
      <c r="AD82" s="56"/>
      <c r="AE82" s="56"/>
      <c r="AF82" s="56"/>
      <c r="AG82" s="56"/>
      <c r="AH82" s="56"/>
      <c r="AI82" s="56"/>
      <c r="AJ82" s="56"/>
      <c r="AK82" s="56"/>
      <c r="AL82" s="56"/>
      <c r="AM82" s="56"/>
      <c r="AN82" s="56"/>
      <c r="AO82" s="56"/>
      <c r="AP82" s="56"/>
      <c r="AQ82" s="56"/>
      <c r="AR82" s="56"/>
      <c r="AS82" s="56"/>
      <c r="AT82" s="56"/>
      <c r="AU82" s="56"/>
      <c r="AV82" s="56"/>
      <c r="AW82" s="56"/>
      <c r="AX82" s="56"/>
      <c r="AY82" s="56"/>
      <c r="AZ82" s="56"/>
      <c r="BA82" s="56"/>
      <c r="BB82" s="56"/>
      <c r="BC82" s="56"/>
      <c r="BD82" s="56"/>
      <c r="BE82" s="56"/>
      <c r="BF82" s="56"/>
      <c r="BG82" s="56"/>
      <c r="BH82" s="56"/>
      <c r="BI82" s="56"/>
      <c r="BJ82" s="56"/>
      <c r="BK82" s="56"/>
      <c r="BL82" s="56"/>
      <c r="BM82" s="56"/>
      <c r="BN82" s="56"/>
      <c r="BO82" s="56"/>
      <c r="BP82" s="56"/>
      <c r="BQ82" s="56"/>
      <c r="BR82" s="56"/>
      <c r="BS82" s="56"/>
      <c r="BT82" s="56"/>
      <c r="BU82" s="56"/>
      <c r="BV82" s="56"/>
      <c r="BW82" s="56"/>
      <c r="BX82" s="56"/>
      <c r="BY82" s="56"/>
      <c r="BZ82" s="56"/>
      <c r="CA82" s="56"/>
      <c r="CB82" s="56"/>
      <c r="CC82" s="56"/>
      <c r="CD82" s="56"/>
      <c r="CE82" s="56"/>
      <c r="CF82" s="56"/>
      <c r="CG82" s="56"/>
      <c r="CH82" s="56"/>
      <c r="CI82" s="56"/>
      <c r="CJ82" s="56"/>
      <c r="CK82" s="56"/>
      <c r="CL82" s="56"/>
      <c r="CM82" s="56"/>
      <c r="CN82" s="56"/>
      <c r="CO82" s="56"/>
      <c r="CP82" s="56"/>
      <c r="CQ82" s="56"/>
      <c r="CR82" s="56"/>
      <c r="CS82" s="56"/>
      <c r="CT82" s="56"/>
      <c r="CU82" s="56"/>
      <c r="CV82" s="56"/>
      <c r="CW82" s="56"/>
      <c r="CX82" s="56"/>
      <c r="CY82" s="56"/>
      <c r="DF82" s="56"/>
      <c r="DG82" s="56"/>
      <c r="DH82" s="56"/>
      <c r="DI82" s="56"/>
      <c r="DJ82" s="56"/>
      <c r="DK82" s="56"/>
      <c r="DL82" s="56"/>
      <c r="DM82" s="56"/>
      <c r="DN82" s="56"/>
      <c r="DO82" s="56"/>
      <c r="DP82" s="56"/>
      <c r="DQ82" s="56"/>
      <c r="DR82" s="56"/>
      <c r="DS82" s="56"/>
      <c r="DT82" s="56"/>
      <c r="DU82" s="56"/>
      <c r="DV82" s="56"/>
      <c r="DW82" s="56"/>
      <c r="DX82" s="56"/>
    </row>
    <row r="83" spans="1:128" ht="15" customHeight="1">
      <c r="A83" s="58" t="s">
        <v>25618</v>
      </c>
      <c r="B83" s="66" t="s">
        <v>25899</v>
      </c>
      <c r="C83" s="67" t="s">
        <v>25816</v>
      </c>
      <c r="D83" s="67" t="s">
        <v>25900</v>
      </c>
      <c r="E83" s="68" t="s">
        <v>25901</v>
      </c>
      <c r="F83" s="71" t="s">
        <v>25246</v>
      </c>
      <c r="G83" s="71" t="s">
        <v>25246</v>
      </c>
      <c r="H83" s="60"/>
      <c r="I83" s="60"/>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c r="BN83" s="60"/>
      <c r="BO83" s="60"/>
      <c r="BP83" s="60"/>
      <c r="BQ83" s="60"/>
      <c r="BR83" s="60"/>
      <c r="BS83" s="60"/>
      <c r="BT83" s="60"/>
      <c r="BU83" s="60"/>
      <c r="BV83" s="60"/>
      <c r="BW83" s="60"/>
      <c r="BX83" s="60"/>
      <c r="BY83" s="60"/>
      <c r="BZ83" s="60"/>
      <c r="CA83" s="60"/>
      <c r="CB83" s="60"/>
      <c r="CC83" s="60"/>
      <c r="CD83" s="60"/>
      <c r="CE83" s="60"/>
      <c r="CF83" s="60"/>
      <c r="CG83" s="60"/>
      <c r="CH83" s="60"/>
      <c r="CI83" s="60"/>
      <c r="CJ83" s="60"/>
      <c r="CK83" s="60"/>
      <c r="CL83" s="60"/>
      <c r="CM83" s="60"/>
      <c r="CN83" s="60"/>
      <c r="CO83" s="60"/>
      <c r="CP83" s="60"/>
      <c r="CQ83" s="60"/>
      <c r="CR83" s="60"/>
      <c r="CS83" s="60"/>
      <c r="CT83" s="60"/>
      <c r="CU83" s="60"/>
      <c r="CV83" s="60"/>
      <c r="CW83" s="60"/>
      <c r="CX83" s="60"/>
      <c r="CY83" s="60"/>
      <c r="CZ83" s="60"/>
      <c r="DA83" s="60"/>
      <c r="DB83" s="60"/>
      <c r="DC83" s="60"/>
      <c r="DD83" s="60"/>
      <c r="DE83" s="110"/>
      <c r="DF83" s="60"/>
      <c r="DG83" s="60"/>
      <c r="DH83" s="60"/>
      <c r="DI83" s="60"/>
      <c r="DJ83" s="60"/>
      <c r="DK83" s="60"/>
      <c r="DL83" s="60"/>
      <c r="DM83" s="60"/>
      <c r="DN83" s="60"/>
      <c r="DO83" s="60"/>
      <c r="DP83" s="60"/>
      <c r="DQ83" s="60"/>
      <c r="DR83" s="60"/>
      <c r="DS83" s="60"/>
      <c r="DT83" s="60"/>
      <c r="DU83" s="60"/>
      <c r="DV83" s="60"/>
      <c r="DW83" s="60"/>
      <c r="DX83" s="60"/>
    </row>
    <row r="84" spans="1:128" ht="15" customHeight="1">
      <c r="A84" s="58" t="s">
        <v>25619</v>
      </c>
      <c r="B84" s="66" t="s">
        <v>25902</v>
      </c>
      <c r="C84" s="67" t="s">
        <v>25794</v>
      </c>
      <c r="D84" s="67" t="s">
        <v>25903</v>
      </c>
      <c r="E84" s="68" t="s">
        <v>25246</v>
      </c>
      <c r="F84" s="69" t="s">
        <v>25246</v>
      </c>
      <c r="G84" s="69" t="s">
        <v>25246</v>
      </c>
      <c r="H84" s="56"/>
      <c r="I84" s="56"/>
      <c r="J84" s="56"/>
      <c r="K84" s="56"/>
      <c r="L84" s="56"/>
      <c r="M84" s="56"/>
      <c r="N84" s="56"/>
      <c r="O84" s="56"/>
      <c r="P84" s="56"/>
      <c r="Q84" s="56"/>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56"/>
      <c r="AS84" s="56"/>
      <c r="AT84" s="56"/>
      <c r="AU84" s="56"/>
      <c r="AV84" s="56"/>
      <c r="AW84" s="56"/>
      <c r="AX84" s="56"/>
      <c r="AY84" s="56"/>
      <c r="AZ84" s="56"/>
      <c r="BA84" s="56"/>
      <c r="BB84" s="56"/>
      <c r="BC84" s="56"/>
      <c r="BD84" s="56"/>
      <c r="BE84" s="56"/>
      <c r="BF84" s="56"/>
      <c r="BG84" s="56"/>
      <c r="BH84" s="56"/>
      <c r="BI84" s="56"/>
      <c r="BJ84" s="56"/>
      <c r="BK84" s="56"/>
      <c r="BL84" s="56"/>
      <c r="BM84" s="56"/>
      <c r="BN84" s="56"/>
      <c r="BO84" s="56"/>
      <c r="BP84" s="56"/>
      <c r="BQ84" s="56"/>
      <c r="BR84" s="56"/>
      <c r="BS84" s="56"/>
      <c r="BT84" s="56"/>
      <c r="BU84" s="56"/>
      <c r="BV84" s="56"/>
      <c r="BW84" s="56"/>
      <c r="BX84" s="56"/>
      <c r="BY84" s="56"/>
      <c r="BZ84" s="56"/>
      <c r="CA84" s="56"/>
      <c r="CB84" s="56"/>
      <c r="CC84" s="56"/>
      <c r="CD84" s="56"/>
      <c r="CE84" s="56"/>
      <c r="CF84" s="56"/>
      <c r="CG84" s="56"/>
      <c r="CH84" s="56"/>
      <c r="CI84" s="56"/>
      <c r="CJ84" s="56"/>
      <c r="CK84" s="56"/>
      <c r="CL84" s="56"/>
      <c r="CM84" s="56"/>
      <c r="CN84" s="56"/>
      <c r="CO84" s="56"/>
      <c r="CP84" s="56"/>
      <c r="CQ84" s="56"/>
      <c r="CR84" s="56"/>
      <c r="CS84" s="56"/>
      <c r="CT84" s="56"/>
      <c r="CU84" s="56"/>
      <c r="CV84" s="56"/>
      <c r="CW84" s="56"/>
      <c r="CX84" s="56"/>
      <c r="CY84" s="56"/>
      <c r="DF84" s="56"/>
      <c r="DG84" s="56"/>
      <c r="DH84" s="56"/>
      <c r="DI84" s="56"/>
      <c r="DJ84" s="56"/>
      <c r="DK84" s="56"/>
      <c r="DL84" s="56"/>
      <c r="DM84" s="56"/>
      <c r="DN84" s="56"/>
      <c r="DO84" s="56"/>
      <c r="DP84" s="56"/>
      <c r="DQ84" s="56"/>
      <c r="DR84" s="56"/>
      <c r="DS84" s="56"/>
      <c r="DT84" s="56"/>
      <c r="DU84" s="56"/>
      <c r="DV84" s="56"/>
      <c r="DW84" s="56"/>
      <c r="DX84" s="56"/>
    </row>
    <row r="85" spans="1:128" ht="15" customHeight="1">
      <c r="A85" s="58" t="s">
        <v>25620</v>
      </c>
      <c r="B85" s="66" t="s">
        <v>25904</v>
      </c>
      <c r="C85" s="67" t="s">
        <v>25767</v>
      </c>
      <c r="D85" s="67" t="s">
        <v>25905</v>
      </c>
      <c r="E85" s="68" t="s">
        <v>25246</v>
      </c>
      <c r="F85" s="69" t="str">
        <f>IF(cc="","",IF(cc&lt;=10,"Dose preconizada 1 x ao dia","-"))</f>
        <v>-</v>
      </c>
      <c r="G85" s="70" t="str">
        <f>IF(cc="","",IF(cc&lt;=10,"0,5 mg (1 comprimido) VO 1 x ao dia","-"))</f>
        <v>-</v>
      </c>
      <c r="P85" s="56"/>
      <c r="Q85" s="56"/>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56"/>
      <c r="AS85" s="56"/>
      <c r="AT85" s="56"/>
      <c r="AU85" s="56"/>
      <c r="AV85" s="56"/>
      <c r="AW85" s="56"/>
      <c r="AX85" s="56"/>
      <c r="AY85" s="56"/>
      <c r="AZ85" s="56"/>
      <c r="BA85" s="56"/>
      <c r="BB85" s="56"/>
      <c r="BC85" s="56"/>
      <c r="BD85" s="56"/>
      <c r="BE85" s="56"/>
      <c r="BF85" s="56"/>
      <c r="BG85" s="56"/>
      <c r="BH85" s="56"/>
      <c r="BI85" s="56"/>
      <c r="BJ85" s="56"/>
      <c r="BK85" s="56"/>
      <c r="BL85" s="56"/>
      <c r="BM85" s="56"/>
      <c r="BN85" s="56"/>
      <c r="BO85" s="56"/>
      <c r="BP85" s="56"/>
      <c r="BQ85" s="56"/>
      <c r="BR85" s="56"/>
      <c r="BS85" s="56"/>
      <c r="BT85" s="56"/>
      <c r="BU85" s="56"/>
      <c r="BV85" s="56"/>
      <c r="BW85" s="56"/>
      <c r="BX85" s="56"/>
      <c r="BY85" s="56"/>
      <c r="BZ85" s="56"/>
      <c r="CA85" s="56"/>
      <c r="CB85" s="56"/>
      <c r="CC85" s="56"/>
      <c r="CD85" s="56"/>
      <c r="CE85" s="56"/>
      <c r="CF85" s="56"/>
      <c r="CG85" s="56"/>
      <c r="CH85" s="56"/>
      <c r="CI85" s="56"/>
      <c r="CJ85" s="56"/>
      <c r="CK85" s="56"/>
      <c r="CL85" s="56"/>
      <c r="CM85" s="56"/>
      <c r="CN85" s="56"/>
      <c r="CO85" s="56"/>
      <c r="CP85" s="56"/>
      <c r="CQ85" s="56"/>
      <c r="CR85" s="56"/>
      <c r="CS85" s="56"/>
      <c r="CT85" s="56"/>
      <c r="CU85" s="56"/>
      <c r="CV85" s="56"/>
      <c r="CW85" s="56"/>
      <c r="CX85" s="56"/>
      <c r="CY85" s="56"/>
      <c r="DF85" s="56"/>
      <c r="DG85" s="56"/>
      <c r="DH85" s="56"/>
      <c r="DI85" s="56"/>
      <c r="DJ85" s="56"/>
      <c r="DK85" s="56"/>
      <c r="DL85" s="56"/>
      <c r="DM85" s="56"/>
      <c r="DN85" s="56"/>
      <c r="DO85" s="56"/>
      <c r="DP85" s="56"/>
      <c r="DQ85" s="56"/>
      <c r="DR85" s="56"/>
      <c r="DS85" s="56"/>
      <c r="DT85" s="56"/>
      <c r="DU85" s="56"/>
      <c r="DV85" s="56"/>
      <c r="DW85" s="56"/>
      <c r="DX85" s="56"/>
    </row>
    <row r="86" spans="1:128" ht="15" customHeight="1">
      <c r="A86" s="58" t="s">
        <v>25621</v>
      </c>
      <c r="B86" s="66" t="s">
        <v>25906</v>
      </c>
      <c r="C86" s="67" t="s">
        <v>25767</v>
      </c>
      <c r="D86" s="67" t="s">
        <v>25775</v>
      </c>
      <c r="E86" s="68" t="s">
        <v>25907</v>
      </c>
      <c r="F86" s="69" t="s">
        <v>25246</v>
      </c>
      <c r="G86" s="69" t="s">
        <v>25246</v>
      </c>
      <c r="H86" s="56"/>
      <c r="I86" s="56"/>
      <c r="J86" s="56"/>
      <c r="K86" s="56"/>
      <c r="L86" s="56"/>
      <c r="M86" s="56"/>
      <c r="N86" s="56"/>
      <c r="O86" s="56"/>
      <c r="P86" s="56"/>
      <c r="Q86" s="56"/>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56"/>
      <c r="AS86" s="56"/>
      <c r="AT86" s="56"/>
      <c r="AU86" s="56"/>
      <c r="AV86" s="56"/>
      <c r="AW86" s="56"/>
      <c r="AX86" s="56"/>
      <c r="AY86" s="56"/>
      <c r="AZ86" s="56"/>
      <c r="BA86" s="56"/>
      <c r="BB86" s="56"/>
      <c r="BC86" s="56"/>
      <c r="BD86" s="56"/>
      <c r="BE86" s="56"/>
      <c r="BF86" s="56"/>
      <c r="BG86" s="56"/>
      <c r="BH86" s="56"/>
      <c r="BI86" s="56"/>
      <c r="BJ86" s="56"/>
      <c r="BK86" s="56"/>
      <c r="BL86" s="56"/>
      <c r="BM86" s="56"/>
      <c r="BN86" s="56"/>
      <c r="BO86" s="56"/>
      <c r="BP86" s="56"/>
      <c r="BQ86" s="56"/>
      <c r="BR86" s="56"/>
      <c r="BS86" s="56"/>
      <c r="BT86" s="56"/>
      <c r="BU86" s="56"/>
      <c r="BV86" s="56"/>
      <c r="BW86" s="56"/>
      <c r="BX86" s="56"/>
      <c r="BY86" s="56"/>
      <c r="BZ86" s="56"/>
      <c r="CA86" s="56"/>
      <c r="CB86" s="56"/>
      <c r="CC86" s="56"/>
      <c r="CD86" s="56"/>
      <c r="CE86" s="56"/>
      <c r="CF86" s="56"/>
      <c r="CG86" s="56"/>
      <c r="CH86" s="56"/>
      <c r="CI86" s="56"/>
      <c r="CJ86" s="56"/>
      <c r="CK86" s="56"/>
      <c r="CL86" s="56"/>
      <c r="CM86" s="56"/>
      <c r="CN86" s="56"/>
      <c r="CO86" s="56"/>
      <c r="CP86" s="56"/>
      <c r="CQ86" s="56"/>
      <c r="CR86" s="56"/>
      <c r="CS86" s="56"/>
      <c r="CT86" s="56"/>
      <c r="CU86" s="56"/>
      <c r="CV86" s="56"/>
      <c r="CW86" s="56"/>
      <c r="CX86" s="56"/>
      <c r="CY86" s="56"/>
      <c r="DF86" s="56"/>
      <c r="DG86" s="56"/>
      <c r="DH86" s="56"/>
      <c r="DI86" s="56"/>
      <c r="DJ86" s="56"/>
      <c r="DK86" s="56"/>
      <c r="DL86" s="56"/>
      <c r="DM86" s="56"/>
      <c r="DN86" s="56"/>
      <c r="DO86" s="56"/>
      <c r="DP86" s="56"/>
      <c r="DQ86" s="56"/>
      <c r="DR86" s="56"/>
      <c r="DS86" s="56"/>
      <c r="DT86" s="56"/>
      <c r="DU86" s="56"/>
      <c r="DV86" s="56"/>
      <c r="DW86" s="56"/>
      <c r="DX86" s="56"/>
    </row>
    <row r="87" spans="1:128" ht="15" customHeight="1">
      <c r="A87" s="58" t="s">
        <v>25612</v>
      </c>
      <c r="B87" s="68" t="s">
        <v>25246</v>
      </c>
      <c r="C87" s="67" t="s">
        <v>25767</v>
      </c>
      <c r="D87" s="67" t="s">
        <v>25908</v>
      </c>
      <c r="E87" s="68" t="s">
        <v>25909</v>
      </c>
      <c r="F87" s="69" t="s">
        <v>25246</v>
      </c>
      <c r="G87" s="69" t="s">
        <v>25246</v>
      </c>
      <c r="H87" s="56"/>
      <c r="I87" s="56"/>
      <c r="J87" s="56"/>
      <c r="K87" s="56"/>
      <c r="L87" s="56"/>
      <c r="M87" s="56"/>
      <c r="N87" s="56"/>
      <c r="O87" s="56"/>
      <c r="P87" s="56"/>
      <c r="Q87" s="56"/>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56"/>
      <c r="AS87" s="56"/>
      <c r="AT87" s="56"/>
      <c r="AU87" s="56"/>
      <c r="AV87" s="56"/>
      <c r="AW87" s="56"/>
      <c r="AX87" s="56"/>
      <c r="AY87" s="56"/>
      <c r="AZ87" s="56"/>
      <c r="BA87" s="56"/>
      <c r="BB87" s="56"/>
      <c r="BC87" s="56"/>
      <c r="BD87" s="56"/>
      <c r="BE87" s="56"/>
      <c r="BF87" s="56"/>
      <c r="BG87" s="56"/>
      <c r="BH87" s="56"/>
      <c r="BI87" s="56"/>
      <c r="BJ87" s="56"/>
      <c r="BK87" s="56"/>
      <c r="BL87" s="56"/>
      <c r="BM87" s="56"/>
      <c r="BN87" s="56"/>
      <c r="BO87" s="56"/>
      <c r="BP87" s="56"/>
      <c r="BQ87" s="56"/>
      <c r="BR87" s="56"/>
      <c r="BS87" s="56"/>
      <c r="BT87" s="56"/>
      <c r="BU87" s="56"/>
      <c r="BV87" s="56"/>
      <c r="BW87" s="56"/>
      <c r="BX87" s="56"/>
      <c r="BY87" s="56"/>
      <c r="BZ87" s="56"/>
      <c r="CA87" s="56"/>
      <c r="CB87" s="56"/>
      <c r="CC87" s="56"/>
      <c r="CD87" s="56"/>
      <c r="CE87" s="56"/>
      <c r="CF87" s="56"/>
      <c r="CG87" s="56"/>
      <c r="CH87" s="56"/>
      <c r="CI87" s="56"/>
      <c r="CJ87" s="56"/>
      <c r="CK87" s="56"/>
      <c r="CL87" s="56"/>
      <c r="CM87" s="56"/>
      <c r="CN87" s="56"/>
      <c r="CO87" s="56"/>
      <c r="CP87" s="56"/>
      <c r="CQ87" s="56"/>
      <c r="CR87" s="56"/>
      <c r="CS87" s="56"/>
      <c r="CT87" s="56"/>
      <c r="CU87" s="56"/>
      <c r="CV87" s="56"/>
      <c r="CW87" s="56"/>
      <c r="CX87" s="56"/>
      <c r="CY87" s="56"/>
      <c r="DF87" s="56"/>
      <c r="DG87" s="56"/>
      <c r="DH87" s="56"/>
      <c r="DI87" s="56"/>
      <c r="DJ87" s="56"/>
      <c r="DK87" s="56"/>
      <c r="DL87" s="56"/>
      <c r="DM87" s="56"/>
      <c r="DN87" s="56"/>
      <c r="DO87" s="56"/>
      <c r="DP87" s="56"/>
      <c r="DQ87" s="56"/>
      <c r="DR87" s="56"/>
      <c r="DS87" s="56"/>
      <c r="DT87" s="56"/>
      <c r="DU87" s="56"/>
      <c r="DV87" s="56"/>
      <c r="DW87" s="56"/>
      <c r="DX87" s="56"/>
    </row>
    <row r="88" spans="1:128" ht="15" customHeight="1">
      <c r="A88" s="58" t="s">
        <v>25626</v>
      </c>
      <c r="B88" s="67" t="s">
        <v>25910</v>
      </c>
      <c r="C88" s="67" t="s">
        <v>25911</v>
      </c>
      <c r="D88" s="67" t="s">
        <v>25912</v>
      </c>
      <c r="E88" s="68" t="s">
        <v>25246</v>
      </c>
      <c r="F88" s="69" t="s">
        <v>25246</v>
      </c>
      <c r="G88" s="69" t="s">
        <v>25246</v>
      </c>
      <c r="H88" s="56"/>
      <c r="I88" s="56"/>
      <c r="J88" s="56"/>
      <c r="K88" s="56"/>
      <c r="L88" s="56"/>
      <c r="M88" s="56"/>
      <c r="N88" s="56"/>
      <c r="O88" s="56"/>
      <c r="P88" s="56"/>
      <c r="Q88" s="56"/>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56"/>
      <c r="AS88" s="56"/>
      <c r="AT88" s="56"/>
      <c r="AU88" s="56"/>
      <c r="AV88" s="56"/>
      <c r="AW88" s="56"/>
      <c r="AX88" s="56"/>
      <c r="AY88" s="56"/>
      <c r="AZ88" s="56"/>
      <c r="BA88" s="56"/>
      <c r="BB88" s="56"/>
      <c r="BC88" s="56"/>
      <c r="BD88" s="56"/>
      <c r="BE88" s="56"/>
      <c r="BF88" s="56"/>
      <c r="BG88" s="56"/>
      <c r="BH88" s="56"/>
      <c r="BI88" s="56"/>
      <c r="BJ88" s="56"/>
      <c r="BK88" s="56"/>
      <c r="BL88" s="56"/>
      <c r="BM88" s="56"/>
      <c r="BN88" s="56"/>
      <c r="BO88" s="56"/>
      <c r="BP88" s="56"/>
      <c r="BQ88" s="56"/>
      <c r="BR88" s="56"/>
      <c r="BS88" s="56"/>
      <c r="BT88" s="56"/>
      <c r="BU88" s="56"/>
      <c r="BV88" s="56"/>
      <c r="BW88" s="56"/>
      <c r="BX88" s="56"/>
      <c r="BY88" s="56"/>
      <c r="BZ88" s="56"/>
      <c r="CA88" s="56"/>
      <c r="CB88" s="56"/>
      <c r="CC88" s="56"/>
      <c r="CD88" s="56"/>
      <c r="CE88" s="56"/>
      <c r="CF88" s="56"/>
      <c r="CG88" s="56"/>
      <c r="CH88" s="56"/>
      <c r="CI88" s="56"/>
      <c r="CJ88" s="56"/>
      <c r="CK88" s="56"/>
      <c r="CL88" s="56"/>
      <c r="CM88" s="56"/>
      <c r="CN88" s="56"/>
      <c r="CO88" s="56"/>
      <c r="CP88" s="56"/>
      <c r="CQ88" s="56"/>
      <c r="CR88" s="56"/>
      <c r="CS88" s="56"/>
      <c r="CT88" s="56"/>
      <c r="CU88" s="56"/>
      <c r="CV88" s="56"/>
      <c r="CW88" s="56"/>
      <c r="CX88" s="56"/>
      <c r="CY88" s="56"/>
      <c r="DF88" s="56"/>
      <c r="DG88" s="56"/>
      <c r="DH88" s="56"/>
      <c r="DI88" s="56"/>
      <c r="DJ88" s="56"/>
      <c r="DK88" s="56"/>
      <c r="DL88" s="56"/>
      <c r="DM88" s="56"/>
      <c r="DN88" s="56"/>
      <c r="DO88" s="56"/>
      <c r="DP88" s="56"/>
      <c r="DQ88" s="56"/>
      <c r="DR88" s="56"/>
      <c r="DS88" s="56"/>
      <c r="DT88" s="56"/>
      <c r="DU88" s="56"/>
      <c r="DV88" s="56"/>
      <c r="DW88" s="56"/>
      <c r="DX88" s="56"/>
    </row>
    <row r="89" spans="1:128" ht="15" customHeight="1">
      <c r="A89" s="58" t="s">
        <v>25628</v>
      </c>
      <c r="B89" s="67" t="s">
        <v>25913</v>
      </c>
      <c r="C89" s="67" t="s">
        <v>25914</v>
      </c>
      <c r="D89" s="67" t="s">
        <v>25915</v>
      </c>
      <c r="E89" s="68" t="s">
        <v>25246</v>
      </c>
      <c r="F89" s="69" t="s">
        <v>25916</v>
      </c>
      <c r="G89" s="69" t="s">
        <v>25246</v>
      </c>
      <c r="H89" s="56"/>
      <c r="I89" s="56"/>
      <c r="J89" s="56"/>
      <c r="K89" s="56"/>
      <c r="L89" s="56"/>
      <c r="M89" s="56"/>
      <c r="N89" s="56"/>
      <c r="O89" s="56"/>
      <c r="P89" s="56"/>
      <c r="Q89" s="56"/>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56"/>
      <c r="AS89" s="56"/>
      <c r="AT89" s="56"/>
      <c r="AU89" s="56"/>
      <c r="AV89" s="56"/>
      <c r="AW89" s="56"/>
      <c r="AX89" s="56"/>
      <c r="AY89" s="56"/>
      <c r="AZ89" s="56"/>
      <c r="BA89" s="56"/>
      <c r="BB89" s="56"/>
      <c r="BC89" s="56"/>
      <c r="BD89" s="56"/>
      <c r="BE89" s="56"/>
      <c r="BF89" s="56"/>
      <c r="BG89" s="56"/>
      <c r="BH89" s="56"/>
      <c r="BI89" s="56"/>
      <c r="BJ89" s="56"/>
      <c r="BK89" s="56"/>
      <c r="BL89" s="56"/>
      <c r="BM89" s="56"/>
      <c r="BN89" s="56"/>
      <c r="BO89" s="56"/>
      <c r="BP89" s="56"/>
      <c r="BQ89" s="56"/>
      <c r="BR89" s="56"/>
      <c r="BS89" s="56"/>
      <c r="BT89" s="56"/>
      <c r="BU89" s="56"/>
      <c r="BV89" s="56"/>
      <c r="BW89" s="56"/>
      <c r="BX89" s="56"/>
      <c r="BY89" s="56"/>
      <c r="BZ89" s="56"/>
      <c r="CA89" s="56"/>
      <c r="CB89" s="56"/>
      <c r="CC89" s="56"/>
      <c r="CD89" s="56"/>
      <c r="CE89" s="56"/>
      <c r="CF89" s="56"/>
      <c r="CG89" s="56"/>
      <c r="CH89" s="56"/>
      <c r="CI89" s="56"/>
      <c r="CJ89" s="56"/>
      <c r="CK89" s="56"/>
      <c r="CL89" s="56"/>
      <c r="CM89" s="56"/>
      <c r="CN89" s="56"/>
      <c r="CO89" s="56"/>
      <c r="CP89" s="56"/>
      <c r="CQ89" s="56"/>
      <c r="CR89" s="56"/>
      <c r="CS89" s="56"/>
      <c r="CT89" s="56"/>
      <c r="CU89" s="56"/>
      <c r="CV89" s="56"/>
      <c r="CW89" s="56"/>
      <c r="CX89" s="56"/>
      <c r="CY89" s="56"/>
      <c r="DF89" s="56"/>
      <c r="DG89" s="56"/>
      <c r="DH89" s="56"/>
      <c r="DI89" s="56"/>
      <c r="DJ89" s="56"/>
      <c r="DK89" s="56"/>
      <c r="DL89" s="56"/>
      <c r="DM89" s="56"/>
      <c r="DN89" s="56"/>
      <c r="DO89" s="56"/>
      <c r="DP89" s="56"/>
      <c r="DQ89" s="56"/>
      <c r="DR89" s="56"/>
      <c r="DS89" s="56"/>
      <c r="DT89" s="56"/>
      <c r="DU89" s="56"/>
      <c r="DV89" s="56"/>
      <c r="DW89" s="56"/>
      <c r="DX89" s="56"/>
    </row>
    <row r="90" spans="1:128" ht="15" customHeight="1">
      <c r="A90" s="58" t="s">
        <v>25281</v>
      </c>
      <c r="B90" s="68" t="s">
        <v>25246</v>
      </c>
      <c r="C90" s="67" t="s">
        <v>25772</v>
      </c>
      <c r="D90" s="67" t="s">
        <v>25917</v>
      </c>
      <c r="E90" s="68" t="s">
        <v>25246</v>
      </c>
      <c r="F90" s="69" t="str">
        <f>IF(cc="","",IF(cc&lt;30,"Dose preconizada a cada 48 hs. Em caso de diálise (DP ou HD), a administração da dose deve ser feita logo após o procedimento.","-"))</f>
        <v>Dose preconizada a cada 48 hs. Em caso de diálise (DP ou HD), a administração da dose deve ser feita logo após o procedimento.</v>
      </c>
      <c r="G90" s="69" t="str">
        <f>IF(cc="","",IF(cc&lt;30,"Dose preconizada a cada 48 hs. Em caso de diálise (DP ou HD), a administração da dose deve ser feita logo após o procedimento.","-"))</f>
        <v>Dose preconizada a cada 48 hs. Em caso de diálise (DP ou HD), a administração da dose deve ser feita logo após o procedimento.</v>
      </c>
      <c r="H90" s="56"/>
      <c r="I90" s="56"/>
      <c r="J90" s="56"/>
      <c r="K90" s="56"/>
      <c r="L90" s="56"/>
      <c r="M90" s="56"/>
      <c r="N90" s="56"/>
      <c r="O90" s="56"/>
      <c r="P90" s="56"/>
      <c r="Q90" s="56"/>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56"/>
      <c r="AS90" s="56"/>
      <c r="AT90" s="56"/>
      <c r="AU90" s="56"/>
      <c r="AV90" s="56"/>
      <c r="AW90" s="56"/>
      <c r="AX90" s="56"/>
      <c r="AY90" s="56"/>
      <c r="AZ90" s="56"/>
      <c r="BA90" s="56"/>
      <c r="BB90" s="56"/>
      <c r="BC90" s="56"/>
      <c r="BD90" s="56"/>
      <c r="BE90" s="56"/>
      <c r="BF90" s="56"/>
      <c r="BG90" s="56"/>
      <c r="BH90" s="56"/>
      <c r="BI90" s="56"/>
      <c r="BJ90" s="56"/>
      <c r="BK90" s="56"/>
      <c r="BL90" s="56"/>
      <c r="BM90" s="56"/>
      <c r="BN90" s="56"/>
      <c r="BO90" s="56"/>
      <c r="BP90" s="56"/>
      <c r="BQ90" s="56"/>
      <c r="BR90" s="56"/>
      <c r="BS90" s="56"/>
      <c r="BT90" s="56"/>
      <c r="BU90" s="56"/>
      <c r="BV90" s="56"/>
      <c r="BW90" s="56"/>
      <c r="BX90" s="56"/>
      <c r="BY90" s="56"/>
      <c r="BZ90" s="56"/>
      <c r="CA90" s="56"/>
      <c r="CB90" s="56"/>
      <c r="CC90" s="56"/>
      <c r="CD90" s="56"/>
      <c r="CE90" s="56"/>
      <c r="CF90" s="56"/>
      <c r="CG90" s="56"/>
      <c r="CH90" s="56"/>
      <c r="CI90" s="56"/>
      <c r="CJ90" s="56"/>
      <c r="CK90" s="56"/>
      <c r="CL90" s="56"/>
      <c r="CM90" s="56"/>
      <c r="CN90" s="56"/>
      <c r="CO90" s="56"/>
      <c r="CP90" s="56"/>
      <c r="CQ90" s="56"/>
      <c r="CR90" s="56"/>
      <c r="CS90" s="56"/>
      <c r="CT90" s="56"/>
      <c r="CU90" s="56"/>
      <c r="CV90" s="56"/>
      <c r="CW90" s="56"/>
      <c r="CX90" s="56"/>
      <c r="CY90" s="56"/>
      <c r="DF90" s="56"/>
      <c r="DG90" s="56"/>
      <c r="DH90" s="56"/>
      <c r="DI90" s="56"/>
      <c r="DJ90" s="56"/>
      <c r="DK90" s="56"/>
      <c r="DL90" s="56"/>
      <c r="DM90" s="56"/>
      <c r="DN90" s="56"/>
      <c r="DO90" s="56"/>
      <c r="DP90" s="56"/>
      <c r="DQ90" s="56"/>
      <c r="DR90" s="56"/>
      <c r="DS90" s="56"/>
      <c r="DT90" s="56"/>
      <c r="DU90" s="56"/>
      <c r="DV90" s="56"/>
      <c r="DW90" s="56"/>
      <c r="DX90" s="56"/>
    </row>
    <row r="91" spans="1:128" ht="15" customHeight="1">
      <c r="A91" s="58" t="s">
        <v>25630</v>
      </c>
      <c r="B91" s="67" t="s">
        <v>25918</v>
      </c>
      <c r="C91" s="67" t="s">
        <v>25919</v>
      </c>
      <c r="D91" s="67" t="s">
        <v>25920</v>
      </c>
      <c r="E91" s="68" t="s">
        <v>25246</v>
      </c>
      <c r="F91" s="69" t="s">
        <v>25246</v>
      </c>
      <c r="G91" s="69" t="s">
        <v>25246</v>
      </c>
      <c r="H91" s="56"/>
      <c r="I91" s="56"/>
      <c r="J91" s="56"/>
      <c r="K91" s="56"/>
      <c r="L91" s="56"/>
      <c r="M91" s="56"/>
      <c r="N91" s="56"/>
      <c r="O91" s="56"/>
      <c r="P91" s="56"/>
      <c r="Q91" s="56"/>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56"/>
      <c r="AS91" s="56"/>
      <c r="AT91" s="56"/>
      <c r="AU91" s="56"/>
      <c r="AV91" s="56"/>
      <c r="AW91" s="56"/>
      <c r="AX91" s="56"/>
      <c r="AY91" s="56"/>
      <c r="AZ91" s="56"/>
      <c r="BA91" s="56"/>
      <c r="BB91" s="56"/>
      <c r="BC91" s="56"/>
      <c r="BD91" s="56"/>
      <c r="BE91" s="56"/>
      <c r="BF91" s="56"/>
      <c r="BG91" s="56"/>
      <c r="BH91" s="56"/>
      <c r="BI91" s="56"/>
      <c r="BJ91" s="56"/>
      <c r="BK91" s="56"/>
      <c r="BL91" s="56"/>
      <c r="BM91" s="56"/>
      <c r="BN91" s="56"/>
      <c r="BO91" s="56"/>
      <c r="BP91" s="56"/>
      <c r="BQ91" s="56"/>
      <c r="BR91" s="56"/>
      <c r="BS91" s="56"/>
      <c r="BT91" s="56"/>
      <c r="BU91" s="56"/>
      <c r="BV91" s="56"/>
      <c r="BW91" s="56"/>
      <c r="BX91" s="56"/>
      <c r="BY91" s="56"/>
      <c r="BZ91" s="56"/>
      <c r="CA91" s="56"/>
      <c r="CB91" s="56"/>
      <c r="CC91" s="56"/>
      <c r="CD91" s="56"/>
      <c r="CE91" s="56"/>
      <c r="CF91" s="56"/>
      <c r="CG91" s="56"/>
      <c r="CH91" s="56"/>
      <c r="CI91" s="56"/>
      <c r="CJ91" s="56"/>
      <c r="CK91" s="56"/>
      <c r="CL91" s="56"/>
      <c r="CM91" s="56"/>
      <c r="CN91" s="56"/>
      <c r="CO91" s="56"/>
      <c r="CP91" s="56"/>
      <c r="CQ91" s="56"/>
      <c r="CR91" s="56"/>
      <c r="CS91" s="56"/>
      <c r="CT91" s="56"/>
      <c r="CU91" s="56"/>
      <c r="CV91" s="56"/>
      <c r="CW91" s="56"/>
      <c r="CX91" s="56"/>
      <c r="CY91" s="56"/>
      <c r="DF91" s="56"/>
      <c r="DG91" s="56"/>
      <c r="DH91" s="56"/>
      <c r="DI91" s="56"/>
      <c r="DJ91" s="56"/>
      <c r="DK91" s="56"/>
      <c r="DL91" s="56"/>
      <c r="DM91" s="56"/>
      <c r="DN91" s="56"/>
      <c r="DO91" s="56"/>
      <c r="DP91" s="56"/>
      <c r="DQ91" s="56"/>
      <c r="DR91" s="56"/>
      <c r="DS91" s="56"/>
      <c r="DT91" s="56"/>
      <c r="DU91" s="56"/>
      <c r="DV91" s="56"/>
      <c r="DW91" s="56"/>
      <c r="DX91" s="56"/>
    </row>
    <row r="92" spans="1:128" ht="15" customHeight="1">
      <c r="A92" s="58" t="s">
        <v>25603</v>
      </c>
      <c r="B92" s="68" t="s">
        <v>25246</v>
      </c>
      <c r="C92" s="67" t="s">
        <v>25767</v>
      </c>
      <c r="D92" s="67" t="s">
        <v>25921</v>
      </c>
      <c r="E92" s="68" t="s">
        <v>25246</v>
      </c>
      <c r="F92" s="69" t="str">
        <f>IF(cc="","",IF(cc&lt;10,"Dose máxima: (0,2 mg -1 ml) de 48/48 hs",IF(AND(cc&gt;=10,cc&lt;=50),"Dose máxima: (0,2 mg -1 ml) de 36/36 hs","-")))</f>
        <v>Dose máxima: (0,2 mg -1 ml) de 36/36 hs</v>
      </c>
      <c r="G92" s="70" t="str">
        <f>IF(cc="","",IF(cc&lt;10,"0,2 mg (1 ml) IV de 48 / 48 hs",IF(AND(cc&gt;=10,cc&lt;=50),"0,2 mg (1 ml) IV de 36 / 36 hs","-")))</f>
        <v>0,2 mg (1 ml) IV de 36 / 36 hs</v>
      </c>
      <c r="BE92" s="56"/>
      <c r="BF92" s="56"/>
      <c r="BG92" s="56"/>
      <c r="BH92" s="56"/>
      <c r="BI92" s="56"/>
      <c r="BJ92" s="56"/>
      <c r="BK92" s="56"/>
      <c r="BL92" s="56"/>
      <c r="BM92" s="56"/>
      <c r="BN92" s="56"/>
      <c r="BO92" s="56"/>
      <c r="BP92" s="56"/>
      <c r="BQ92" s="56"/>
      <c r="BR92" s="56"/>
      <c r="BS92" s="56"/>
      <c r="BT92" s="56"/>
      <c r="BU92" s="56"/>
      <c r="BV92" s="56"/>
      <c r="BW92" s="56"/>
      <c r="BX92" s="56"/>
      <c r="BY92" s="56"/>
      <c r="BZ92" s="56"/>
      <c r="CA92" s="56"/>
      <c r="CB92" s="56"/>
      <c r="CC92" s="56"/>
      <c r="CD92" s="56"/>
      <c r="CE92" s="56"/>
      <c r="CF92" s="56"/>
      <c r="CG92" s="56"/>
      <c r="CH92" s="56"/>
      <c r="CI92" s="56"/>
      <c r="CJ92" s="56"/>
      <c r="CK92" s="56"/>
      <c r="CL92" s="56"/>
      <c r="CM92" s="56"/>
      <c r="CN92" s="56"/>
      <c r="CO92" s="56"/>
      <c r="CP92" s="56"/>
      <c r="CQ92" s="56"/>
      <c r="CR92" s="56"/>
      <c r="CS92" s="56"/>
      <c r="CT92" s="56"/>
      <c r="CU92" s="56"/>
      <c r="CV92" s="56"/>
      <c r="CW92" s="56"/>
      <c r="CX92" s="56"/>
      <c r="CY92" s="56"/>
      <c r="DF92" s="56"/>
      <c r="DG92" s="56"/>
      <c r="DH92" s="56"/>
      <c r="DI92" s="56"/>
      <c r="DJ92" s="56"/>
      <c r="DK92" s="56"/>
      <c r="DL92" s="56"/>
      <c r="DM92" s="56"/>
      <c r="DN92" s="56"/>
      <c r="DO92" s="56"/>
      <c r="DP92" s="56"/>
      <c r="DQ92" s="56"/>
      <c r="DR92" s="56"/>
      <c r="DS92" s="56"/>
      <c r="DT92" s="56"/>
      <c r="DU92" s="56"/>
      <c r="DV92" s="56"/>
      <c r="DW92" s="56"/>
      <c r="DX92" s="56"/>
    </row>
    <row r="93" spans="1:128" ht="15" customHeight="1">
      <c r="A93" s="58" t="s">
        <v>25631</v>
      </c>
      <c r="B93" s="68" t="s">
        <v>25246</v>
      </c>
      <c r="C93" s="67" t="s">
        <v>25772</v>
      </c>
      <c r="D93" s="78" t="s">
        <v>25922</v>
      </c>
      <c r="E93" s="68" t="s">
        <v>25246</v>
      </c>
      <c r="F93" s="69" t="s">
        <v>25246</v>
      </c>
      <c r="G93" s="69" t="s">
        <v>25246</v>
      </c>
      <c r="H93" s="56"/>
      <c r="I93" s="56"/>
      <c r="J93" s="56"/>
      <c r="K93" s="56"/>
      <c r="L93" s="56"/>
      <c r="M93" s="56"/>
      <c r="N93" s="56"/>
      <c r="O93" s="56"/>
      <c r="P93" s="56"/>
      <c r="Q93" s="56"/>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56"/>
      <c r="AS93" s="56"/>
      <c r="AT93" s="56"/>
      <c r="AU93" s="56"/>
      <c r="AV93" s="56"/>
      <c r="AW93" s="56"/>
      <c r="AX93" s="56"/>
      <c r="AY93" s="56"/>
      <c r="AZ93" s="56"/>
      <c r="BA93" s="56"/>
      <c r="BB93" s="56"/>
      <c r="BC93" s="56"/>
      <c r="BD93" s="56"/>
      <c r="BE93" s="56"/>
      <c r="BF93" s="56"/>
      <c r="BG93" s="56"/>
      <c r="BH93" s="56"/>
      <c r="BI93" s="56"/>
      <c r="BJ93" s="56"/>
      <c r="BK93" s="56"/>
      <c r="BL93" s="56"/>
      <c r="BM93" s="56"/>
      <c r="BN93" s="56"/>
      <c r="BO93" s="56"/>
      <c r="BP93" s="56"/>
      <c r="BQ93" s="56"/>
      <c r="BR93" s="56"/>
      <c r="BS93" s="56"/>
      <c r="BT93" s="56"/>
      <c r="BU93" s="56"/>
      <c r="BV93" s="56"/>
      <c r="BW93" s="56"/>
      <c r="BX93" s="56"/>
      <c r="BY93" s="56"/>
      <c r="BZ93" s="56"/>
      <c r="CA93" s="56"/>
      <c r="CB93" s="56"/>
      <c r="CC93" s="56"/>
      <c r="CD93" s="56"/>
      <c r="CE93" s="56"/>
      <c r="CF93" s="56"/>
      <c r="CG93" s="56"/>
      <c r="CH93" s="56"/>
      <c r="CI93" s="56"/>
      <c r="CJ93" s="56"/>
      <c r="CK93" s="56"/>
      <c r="CL93" s="56"/>
      <c r="CM93" s="56"/>
      <c r="CN93" s="56"/>
      <c r="CO93" s="56"/>
      <c r="CP93" s="56"/>
      <c r="CQ93" s="56"/>
      <c r="CR93" s="56"/>
      <c r="CS93" s="56"/>
      <c r="CT93" s="56"/>
      <c r="CU93" s="56"/>
      <c r="CV93" s="56"/>
      <c r="CW93" s="56"/>
      <c r="CX93" s="56"/>
      <c r="CY93" s="56"/>
      <c r="DF93" s="56"/>
      <c r="DG93" s="56"/>
      <c r="DH93" s="56"/>
      <c r="DI93" s="56"/>
      <c r="DJ93" s="56"/>
      <c r="DK93" s="56"/>
      <c r="DL93" s="56"/>
      <c r="DM93" s="56"/>
      <c r="DN93" s="56"/>
      <c r="DO93" s="56"/>
      <c r="DP93" s="56"/>
      <c r="DQ93" s="56"/>
      <c r="DR93" s="56"/>
      <c r="DS93" s="56"/>
      <c r="DT93" s="56"/>
      <c r="DU93" s="56"/>
      <c r="DV93" s="56"/>
      <c r="DW93" s="56"/>
      <c r="DX93" s="56"/>
    </row>
    <row r="94" spans="1:128" ht="15" customHeight="1">
      <c r="A94" s="58" t="s">
        <v>25633</v>
      </c>
      <c r="B94" s="66" t="s">
        <v>25923</v>
      </c>
      <c r="C94" s="75" t="s">
        <v>25838</v>
      </c>
      <c r="D94" s="67" t="s">
        <v>25924</v>
      </c>
      <c r="E94" s="68" t="s">
        <v>25925</v>
      </c>
      <c r="F94" s="69" t="s">
        <v>25246</v>
      </c>
      <c r="G94" s="69" t="s">
        <v>25246</v>
      </c>
      <c r="H94" s="56"/>
      <c r="I94" s="56"/>
      <c r="J94" s="56"/>
      <c r="K94" s="56"/>
      <c r="L94" s="56"/>
      <c r="M94" s="56"/>
      <c r="N94" s="56"/>
      <c r="O94" s="56"/>
      <c r="P94" s="56"/>
      <c r="Q94" s="56"/>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56"/>
      <c r="AS94" s="56"/>
      <c r="AT94" s="56"/>
      <c r="AU94" s="56"/>
      <c r="AV94" s="56"/>
      <c r="AW94" s="56"/>
      <c r="AX94" s="56"/>
      <c r="AY94" s="56"/>
      <c r="AZ94" s="56"/>
      <c r="BA94" s="56"/>
      <c r="BB94" s="56"/>
      <c r="BC94" s="56"/>
      <c r="BD94" s="56"/>
      <c r="BE94" s="56"/>
      <c r="BF94" s="56"/>
      <c r="BG94" s="56"/>
      <c r="BH94" s="56"/>
      <c r="BI94" s="56"/>
      <c r="BJ94" s="56"/>
      <c r="BK94" s="56"/>
      <c r="BL94" s="56"/>
      <c r="BM94" s="56"/>
      <c r="BN94" s="56"/>
      <c r="BO94" s="56"/>
      <c r="BP94" s="56"/>
      <c r="BQ94" s="56"/>
      <c r="BR94" s="56"/>
      <c r="BS94" s="56"/>
      <c r="BT94" s="56"/>
      <c r="BU94" s="56"/>
      <c r="BV94" s="56"/>
      <c r="BW94" s="56"/>
      <c r="BX94" s="56"/>
      <c r="BY94" s="56"/>
      <c r="BZ94" s="56"/>
      <c r="CA94" s="56"/>
      <c r="CB94" s="56"/>
      <c r="CC94" s="56"/>
      <c r="CD94" s="56"/>
      <c r="CE94" s="56"/>
      <c r="CF94" s="56"/>
      <c r="CG94" s="56"/>
      <c r="CH94" s="56"/>
      <c r="CI94" s="56"/>
      <c r="CJ94" s="56"/>
      <c r="CK94" s="56"/>
      <c r="CL94" s="56"/>
      <c r="CM94" s="56"/>
      <c r="CN94" s="56"/>
      <c r="CO94" s="56"/>
      <c r="CP94" s="56"/>
      <c r="CQ94" s="56"/>
      <c r="CR94" s="56"/>
      <c r="CS94" s="56"/>
      <c r="CT94" s="56"/>
      <c r="CU94" s="56"/>
      <c r="CV94" s="56"/>
      <c r="CW94" s="56"/>
      <c r="CX94" s="56"/>
      <c r="CY94" s="56"/>
      <c r="DF94" s="56"/>
      <c r="DG94" s="56"/>
      <c r="DH94" s="56"/>
      <c r="DI94" s="56"/>
      <c r="DJ94" s="56"/>
      <c r="DK94" s="56"/>
      <c r="DL94" s="56"/>
      <c r="DM94" s="56"/>
      <c r="DN94" s="56"/>
      <c r="DO94" s="56"/>
      <c r="DP94" s="56"/>
      <c r="DQ94" s="56"/>
      <c r="DR94" s="56"/>
      <c r="DS94" s="56"/>
      <c r="DT94" s="56"/>
      <c r="DU94" s="56"/>
      <c r="DV94" s="56"/>
      <c r="DW94" s="56"/>
      <c r="DX94" s="56"/>
    </row>
    <row r="95" spans="1:128" ht="15" customHeight="1">
      <c r="A95" s="58" t="s">
        <v>25634</v>
      </c>
      <c r="B95" s="68" t="s">
        <v>25246</v>
      </c>
      <c r="C95" s="67" t="s">
        <v>25772</v>
      </c>
      <c r="D95" s="67" t="s">
        <v>25926</v>
      </c>
      <c r="E95" s="68" t="s">
        <v>25901</v>
      </c>
      <c r="F95" s="71" t="s">
        <v>25246</v>
      </c>
      <c r="G95" s="71" t="s">
        <v>25246</v>
      </c>
      <c r="H95" s="60"/>
      <c r="I95" s="60"/>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c r="BN95" s="60"/>
      <c r="BO95" s="60"/>
      <c r="BP95" s="60"/>
      <c r="BQ95" s="60"/>
      <c r="BR95" s="60"/>
      <c r="BS95" s="60"/>
      <c r="BT95" s="60"/>
      <c r="BU95" s="60"/>
      <c r="BV95" s="60"/>
      <c r="BW95" s="60"/>
      <c r="BX95" s="60"/>
      <c r="BY95" s="60"/>
      <c r="BZ95" s="60"/>
      <c r="CA95" s="60"/>
      <c r="CB95" s="60"/>
      <c r="CC95" s="60"/>
      <c r="CD95" s="60"/>
      <c r="CE95" s="60"/>
      <c r="CF95" s="60"/>
      <c r="CG95" s="60"/>
      <c r="CH95" s="60"/>
      <c r="CI95" s="60"/>
      <c r="CJ95" s="60"/>
      <c r="CK95" s="60"/>
      <c r="CL95" s="60"/>
      <c r="CM95" s="60"/>
      <c r="CN95" s="60"/>
      <c r="CO95" s="60"/>
      <c r="CP95" s="60"/>
      <c r="CQ95" s="60"/>
      <c r="CR95" s="60"/>
      <c r="CS95" s="60"/>
      <c r="CT95" s="60"/>
      <c r="CU95" s="60"/>
      <c r="CV95" s="60"/>
      <c r="CW95" s="60"/>
      <c r="CX95" s="60"/>
      <c r="CY95" s="60"/>
      <c r="CZ95" s="60"/>
      <c r="DA95" s="60"/>
      <c r="DB95" s="60"/>
      <c r="DC95" s="60"/>
      <c r="DD95" s="60"/>
      <c r="DE95" s="110"/>
      <c r="DF95" s="60"/>
      <c r="DG95" s="60"/>
      <c r="DH95" s="60"/>
      <c r="DI95" s="60"/>
      <c r="DJ95" s="60"/>
      <c r="DK95" s="60"/>
      <c r="DL95" s="60"/>
      <c r="DM95" s="60"/>
      <c r="DN95" s="60"/>
      <c r="DO95" s="60"/>
      <c r="DP95" s="60"/>
      <c r="DQ95" s="60"/>
      <c r="DR95" s="60"/>
      <c r="DS95" s="60"/>
      <c r="DT95" s="60"/>
      <c r="DU95" s="60"/>
      <c r="DV95" s="60"/>
      <c r="DW95" s="60"/>
      <c r="DX95" s="60"/>
    </row>
    <row r="96" spans="1:128" ht="15" customHeight="1">
      <c r="A96" s="58" t="s">
        <v>25635</v>
      </c>
      <c r="B96" s="67" t="s">
        <v>25927</v>
      </c>
      <c r="C96" s="67" t="s">
        <v>25928</v>
      </c>
      <c r="D96" s="67" t="s">
        <v>25929</v>
      </c>
      <c r="E96" s="68" t="s">
        <v>25246</v>
      </c>
      <c r="F96" s="69" t="s">
        <v>25246</v>
      </c>
      <c r="G96" s="69" t="s">
        <v>25246</v>
      </c>
      <c r="H96" s="56"/>
      <c r="I96" s="56"/>
      <c r="J96" s="56"/>
      <c r="K96" s="56"/>
      <c r="L96" s="56"/>
      <c r="M96" s="56"/>
      <c r="N96" s="56"/>
      <c r="O96" s="56"/>
      <c r="P96" s="56"/>
      <c r="Q96" s="56"/>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56"/>
      <c r="AS96" s="56"/>
      <c r="AT96" s="56"/>
      <c r="AU96" s="56"/>
      <c r="AV96" s="56"/>
      <c r="AW96" s="56"/>
      <c r="AX96" s="56"/>
      <c r="AY96" s="56"/>
      <c r="AZ96" s="56"/>
      <c r="BA96" s="56"/>
      <c r="BB96" s="56"/>
      <c r="BC96" s="56"/>
      <c r="BD96" s="56"/>
      <c r="BE96" s="56"/>
      <c r="BF96" s="56"/>
      <c r="BG96" s="56"/>
      <c r="BH96" s="56"/>
      <c r="BI96" s="56"/>
      <c r="BJ96" s="56"/>
      <c r="BK96" s="56"/>
      <c r="BL96" s="56"/>
      <c r="BM96" s="56"/>
      <c r="BN96" s="56"/>
      <c r="BO96" s="56"/>
      <c r="BP96" s="56"/>
      <c r="BQ96" s="56"/>
      <c r="BR96" s="56"/>
      <c r="BS96" s="56"/>
      <c r="BT96" s="56"/>
      <c r="BU96" s="56"/>
      <c r="BV96" s="56"/>
      <c r="BW96" s="56"/>
      <c r="BX96" s="56"/>
      <c r="BY96" s="56"/>
      <c r="BZ96" s="56"/>
      <c r="CA96" s="56"/>
      <c r="CB96" s="56"/>
      <c r="CC96" s="56"/>
      <c r="CD96" s="56"/>
      <c r="CE96" s="56"/>
      <c r="CF96" s="56"/>
      <c r="CG96" s="56"/>
      <c r="CH96" s="56"/>
      <c r="CI96" s="56"/>
      <c r="CJ96" s="56"/>
      <c r="CK96" s="56"/>
      <c r="CL96" s="56"/>
      <c r="CM96" s="56"/>
      <c r="CN96" s="56"/>
      <c r="CO96" s="56"/>
      <c r="CP96" s="56"/>
      <c r="CQ96" s="56"/>
      <c r="CR96" s="56"/>
      <c r="CS96" s="56"/>
      <c r="CT96" s="56"/>
      <c r="CU96" s="56"/>
      <c r="CV96" s="56"/>
      <c r="CW96" s="56"/>
      <c r="CX96" s="56"/>
      <c r="CY96" s="56"/>
      <c r="DF96" s="56"/>
      <c r="DG96" s="56"/>
      <c r="DH96" s="56"/>
      <c r="DI96" s="56"/>
      <c r="DJ96" s="56"/>
      <c r="DK96" s="56"/>
      <c r="DL96" s="56"/>
      <c r="DM96" s="56"/>
      <c r="DN96" s="56"/>
      <c r="DO96" s="56"/>
      <c r="DP96" s="56"/>
      <c r="DQ96" s="56"/>
      <c r="DR96" s="56"/>
      <c r="DS96" s="56"/>
      <c r="DT96" s="56"/>
      <c r="DU96" s="56"/>
      <c r="DV96" s="56"/>
      <c r="DW96" s="56"/>
      <c r="DX96" s="56"/>
    </row>
    <row r="97" spans="1:128" ht="15" customHeight="1">
      <c r="A97" s="58" t="s">
        <v>25637</v>
      </c>
      <c r="B97" s="66" t="s">
        <v>25930</v>
      </c>
      <c r="C97" s="67" t="s">
        <v>25886</v>
      </c>
      <c r="D97" s="67" t="s">
        <v>25931</v>
      </c>
      <c r="E97" s="68" t="s">
        <v>25246</v>
      </c>
      <c r="F97" s="69" t="s">
        <v>25246</v>
      </c>
      <c r="G97" s="69" t="s">
        <v>25246</v>
      </c>
      <c r="H97" s="56"/>
      <c r="I97" s="56"/>
      <c r="J97" s="56"/>
      <c r="K97" s="56"/>
      <c r="L97" s="56"/>
      <c r="M97" s="56"/>
      <c r="N97" s="56"/>
      <c r="O97" s="56"/>
      <c r="P97" s="56"/>
      <c r="Q97" s="56"/>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56"/>
      <c r="AS97" s="56"/>
      <c r="AT97" s="56"/>
      <c r="AU97" s="56"/>
      <c r="AV97" s="56"/>
      <c r="AW97" s="56"/>
      <c r="AX97" s="56"/>
      <c r="AY97" s="56"/>
      <c r="AZ97" s="56"/>
      <c r="BA97" s="56"/>
      <c r="BB97" s="56"/>
      <c r="BC97" s="56"/>
      <c r="BD97" s="56"/>
      <c r="BE97" s="56"/>
      <c r="BF97" s="56"/>
      <c r="BG97" s="56"/>
      <c r="BH97" s="56"/>
      <c r="BI97" s="56"/>
      <c r="BJ97" s="56"/>
      <c r="BK97" s="56"/>
      <c r="BL97" s="56"/>
      <c r="BM97" s="56"/>
      <c r="BN97" s="56"/>
      <c r="BO97" s="56"/>
      <c r="BP97" s="56"/>
      <c r="BQ97" s="56"/>
      <c r="BR97" s="56"/>
      <c r="BS97" s="56"/>
      <c r="BT97" s="56"/>
      <c r="BU97" s="56"/>
      <c r="BV97" s="56"/>
      <c r="BW97" s="56"/>
      <c r="BX97" s="56"/>
      <c r="BY97" s="56"/>
      <c r="BZ97" s="56"/>
      <c r="CA97" s="56"/>
      <c r="CB97" s="56"/>
      <c r="CC97" s="56"/>
      <c r="CD97" s="56"/>
      <c r="CE97" s="56"/>
      <c r="CF97" s="56"/>
      <c r="CG97" s="56"/>
      <c r="CH97" s="56"/>
      <c r="CI97" s="56"/>
      <c r="CJ97" s="56"/>
      <c r="CK97" s="56"/>
      <c r="CL97" s="56"/>
      <c r="CM97" s="56"/>
      <c r="CN97" s="56"/>
      <c r="CO97" s="56"/>
      <c r="CP97" s="56"/>
      <c r="CQ97" s="56"/>
      <c r="CR97" s="56"/>
      <c r="CS97" s="56"/>
      <c r="CT97" s="56"/>
      <c r="CU97" s="56"/>
      <c r="CV97" s="56"/>
      <c r="CW97" s="56"/>
      <c r="CX97" s="56"/>
      <c r="CY97" s="56"/>
      <c r="DF97" s="56"/>
      <c r="DG97" s="56"/>
      <c r="DH97" s="56"/>
      <c r="DI97" s="56"/>
      <c r="DJ97" s="56"/>
      <c r="DK97" s="56"/>
      <c r="DL97" s="56"/>
      <c r="DM97" s="56"/>
      <c r="DN97" s="56"/>
      <c r="DO97" s="56"/>
      <c r="DP97" s="56"/>
      <c r="DQ97" s="56"/>
      <c r="DR97" s="56"/>
      <c r="DS97" s="56"/>
      <c r="DT97" s="56"/>
      <c r="DU97" s="56"/>
      <c r="DV97" s="56"/>
      <c r="DW97" s="56"/>
      <c r="DX97" s="56"/>
    </row>
    <row r="98" spans="1:128" ht="15" customHeight="1">
      <c r="A98" s="58" t="s">
        <v>25600</v>
      </c>
      <c r="B98" s="66" t="s">
        <v>25932</v>
      </c>
      <c r="C98" s="67" t="s">
        <v>25933</v>
      </c>
      <c r="D98" s="67" t="s">
        <v>25775</v>
      </c>
      <c r="E98" s="68" t="s">
        <v>25934</v>
      </c>
      <c r="F98" s="69" t="s">
        <v>25246</v>
      </c>
      <c r="G98" s="69" t="s">
        <v>25246</v>
      </c>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56"/>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DF98" s="56"/>
      <c r="DG98" s="56"/>
      <c r="DH98" s="56"/>
      <c r="DI98" s="56"/>
      <c r="DJ98" s="56"/>
      <c r="DK98" s="56"/>
      <c r="DL98" s="56"/>
      <c r="DM98" s="56"/>
      <c r="DN98" s="56"/>
      <c r="DO98" s="56"/>
      <c r="DP98" s="56"/>
      <c r="DQ98" s="56"/>
      <c r="DR98" s="56"/>
      <c r="DS98" s="56"/>
      <c r="DT98" s="56"/>
      <c r="DU98" s="56"/>
      <c r="DV98" s="56"/>
      <c r="DW98" s="56"/>
      <c r="DX98" s="56"/>
    </row>
    <row r="99" spans="1:128" ht="15" customHeight="1">
      <c r="A99" s="58" t="s">
        <v>25632</v>
      </c>
      <c r="B99" s="68" t="s">
        <v>25246</v>
      </c>
      <c r="C99" s="67" t="s">
        <v>25767</v>
      </c>
      <c r="D99" s="67" t="s">
        <v>25905</v>
      </c>
      <c r="E99" s="68" t="s">
        <v>25246</v>
      </c>
      <c r="F99" s="69" t="str">
        <f>IF(cc="","",IF(cc&lt;10,"Reajuste pelo clearance e pelo peso - Peso maior ou igual a 60 kg: 100 mg 1 x ao dia; Peso menor que 60 kg: 75 mg 1 x ao dia.",IF(AND(cc&gt;=10,cc&lt;30),"Reajuste pelo clearance e pelo peso - Peso maior ou igual a 60 kg: 150 mg 1 x ao dia; Peso menor que 60 kg: 100 mg 1 x ao dia.",IF(AND(cc&gt;=30,cc&lt;60),"Reajuste pelo clearance e pelo peso - Peso maior ou igual a 60 kg: 100 mg 12 / 12 hs;  Peso menor que 60 kg: 75 mg 12 / 12 hs.","Reajuste apenas pelo peso -  Peso maior ou igual a 60 kg: 400 mg 1 x ao dia;  Peso menor que 60 kg: 250 mg 1 x ao dia."))))</f>
        <v>Reajuste pelo clearance e pelo peso - Peso maior ou igual a 60 kg: 150 mg 1 x ao dia; Peso menor que 60 kg: 100 mg 1 x ao dia.</v>
      </c>
      <c r="G99" s="70" t="str">
        <f>IF(cc="","",IF(AND(cc&lt;10,pesodose&gt;=60),"100 mg VO 1 x ao dia",IF(AND(cc&lt;10,pesodose&lt;60),"75 mg VO 1 x ao dia",IF(AND(cc&gt;=10,cc&lt;30,pesodose&gt;=60),"150 mg VO 1 x ao dia",IF(AND(cc&gt;=10,cc&lt;30,pesodose&lt;60),"100 mg VO 1 x ao dia",IF(AND(cc&gt;=30,cc&lt;60,pesodose&gt;=60),"100 mg VO de 12 / 12 hs",IF(AND(cc&gt;=30,cc&lt;60,pesodose&lt;60),"75 mg VO de 12 / 12 hs.",IF(AND(cc&gt;=60,pesodose&gt;=60),"400 mg VO 1 x ao dia",IF(AND(cc&gt;=60,pesodose&lt;60),"250 mg VO 1 x ao dia.")))))))))</f>
        <v>150 mg VO 1 x ao dia</v>
      </c>
      <c r="BN99" s="55"/>
      <c r="BO99" s="55"/>
      <c r="BP99" s="55"/>
      <c r="BQ99" s="55"/>
      <c r="BR99" s="55"/>
      <c r="BS99" s="55"/>
      <c r="BT99" s="55"/>
      <c r="BU99" s="55"/>
      <c r="BV99" s="55"/>
      <c r="BW99" s="55"/>
      <c r="BX99" s="55"/>
      <c r="BY99" s="55"/>
      <c r="BZ99" s="55"/>
      <c r="CA99" s="55"/>
      <c r="CB99" s="55"/>
      <c r="CC99" s="55"/>
      <c r="CD99" s="55"/>
      <c r="CE99" s="55"/>
      <c r="CF99" s="55"/>
      <c r="CG99" s="55"/>
      <c r="CH99" s="55"/>
      <c r="CI99" s="55"/>
      <c r="CJ99" s="55"/>
      <c r="CK99" s="55"/>
      <c r="CL99" s="55"/>
      <c r="CM99" s="55"/>
      <c r="CN99" s="55"/>
      <c r="CO99" s="55"/>
      <c r="CP99" s="55"/>
      <c r="CQ99" s="55"/>
      <c r="CR99" s="55"/>
      <c r="CS99" s="55"/>
      <c r="CT99" s="55"/>
      <c r="CU99" s="55"/>
      <c r="CV99" s="55"/>
      <c r="CW99" s="55"/>
      <c r="CX99" s="55"/>
      <c r="CY99" s="55"/>
      <c r="DF99" s="55"/>
      <c r="DG99" s="55"/>
      <c r="DH99" s="55"/>
      <c r="DI99" s="55"/>
      <c r="DJ99" s="55"/>
      <c r="DK99" s="55"/>
      <c r="DL99" s="55"/>
      <c r="DM99" s="55"/>
      <c r="DN99" s="55"/>
      <c r="DO99" s="55"/>
      <c r="DP99" s="55"/>
      <c r="DQ99" s="55"/>
      <c r="DR99" s="55"/>
      <c r="DS99" s="55"/>
      <c r="DT99" s="55"/>
      <c r="DU99" s="55"/>
      <c r="DV99" s="55"/>
      <c r="DW99" s="55"/>
      <c r="DX99" s="55"/>
    </row>
    <row r="100" spans="1:128" ht="15" customHeight="1">
      <c r="A100" s="58" t="s">
        <v>25324</v>
      </c>
      <c r="B100" s="68" t="s">
        <v>25246</v>
      </c>
      <c r="C100" s="67" t="s">
        <v>25767</v>
      </c>
      <c r="D100" s="67" t="s">
        <v>25775</v>
      </c>
      <c r="E100" s="68" t="s">
        <v>25935</v>
      </c>
      <c r="F100" s="69" t="str">
        <f>IF(cc="","",IF(cc&lt;=10,"Dose máxima: 0,125 mg (meio comprimido) de 48/48 hs",IF(AND(cc&gt;10,cc&lt;=50),"Dose máxima: 0,125 mg (meio comprimido) de 36/36 hs","-")))</f>
        <v>Dose máxima: 0,125 mg (meio comprimido) de 36/36 hs</v>
      </c>
      <c r="G100" s="70" t="str">
        <f>IF(cc="","",IF(cc&lt;=10,"0,125 mg (meio comprimido) VO de 48 / 48 hs",IF(AND(cc&gt;10,cc&lt;=50),"0,125 mg (meio comprimido) VO de 36 / 36 hs","-")))</f>
        <v>0,125 mg (meio comprimido) VO de 36 / 36 hs</v>
      </c>
      <c r="BE100" s="56"/>
      <c r="BF100" s="56"/>
      <c r="BG100" s="56"/>
      <c r="BH100" s="56"/>
      <c r="BI100" s="56"/>
      <c r="BJ100" s="56"/>
      <c r="BK100" s="56"/>
      <c r="BL100" s="56"/>
      <c r="BM100" s="56"/>
      <c r="BN100" s="56"/>
      <c r="BO100" s="56"/>
      <c r="BP100" s="56"/>
      <c r="BQ100" s="56"/>
      <c r="BR100" s="56"/>
      <c r="BS100" s="56"/>
      <c r="BT100" s="56"/>
      <c r="BU100" s="56"/>
      <c r="BV100" s="56"/>
      <c r="BW100" s="56"/>
      <c r="BX100" s="56"/>
      <c r="BY100" s="56"/>
      <c r="BZ100" s="56"/>
      <c r="CA100" s="56"/>
      <c r="CB100" s="56"/>
      <c r="CC100" s="56"/>
      <c r="CD100" s="56"/>
      <c r="CE100" s="56"/>
      <c r="CF100" s="56"/>
      <c r="CG100" s="56"/>
      <c r="CH100" s="56"/>
      <c r="CI100" s="56"/>
      <c r="CJ100" s="56"/>
      <c r="CK100" s="56"/>
      <c r="CL100" s="56"/>
      <c r="CM100" s="56"/>
      <c r="CN100" s="56"/>
      <c r="CO100" s="56"/>
      <c r="CP100" s="56"/>
      <c r="CQ100" s="56"/>
      <c r="CR100" s="56"/>
      <c r="CS100" s="56"/>
      <c r="CT100" s="56"/>
      <c r="CU100" s="56"/>
      <c r="CV100" s="56"/>
      <c r="CW100" s="56"/>
      <c r="CX100" s="56"/>
      <c r="CY100" s="56"/>
      <c r="DF100" s="56"/>
      <c r="DG100" s="56"/>
      <c r="DH100" s="56"/>
      <c r="DI100" s="56"/>
      <c r="DJ100" s="56"/>
      <c r="DK100" s="56"/>
      <c r="DL100" s="56"/>
      <c r="DM100" s="56"/>
      <c r="DN100" s="56"/>
      <c r="DO100" s="56"/>
      <c r="DP100" s="56"/>
      <c r="DQ100" s="56"/>
      <c r="DR100" s="56"/>
      <c r="DS100" s="56"/>
      <c r="DT100" s="56"/>
      <c r="DU100" s="56"/>
      <c r="DV100" s="56"/>
      <c r="DW100" s="56"/>
      <c r="DX100" s="56"/>
    </row>
    <row r="101" spans="1:128" ht="15" customHeight="1">
      <c r="A101" s="58" t="s">
        <v>25580</v>
      </c>
      <c r="B101" s="66" t="s">
        <v>25936</v>
      </c>
      <c r="C101" s="67" t="s">
        <v>25767</v>
      </c>
      <c r="D101" s="67" t="s">
        <v>25937</v>
      </c>
      <c r="E101" s="68" t="s">
        <v>25246</v>
      </c>
      <c r="F101" s="69" t="s">
        <v>25246</v>
      </c>
      <c r="G101" s="69" t="s">
        <v>25246</v>
      </c>
      <c r="H101" s="56"/>
      <c r="I101" s="56"/>
      <c r="J101" s="56"/>
      <c r="K101" s="56"/>
      <c r="L101" s="56"/>
      <c r="M101" s="56"/>
      <c r="N101" s="56"/>
      <c r="O101" s="56"/>
      <c r="P101" s="56"/>
      <c r="Q101" s="56"/>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56"/>
      <c r="AS101" s="56"/>
      <c r="AT101" s="56"/>
      <c r="AU101" s="56"/>
      <c r="AV101" s="56"/>
      <c r="AW101" s="56"/>
      <c r="AX101" s="56"/>
      <c r="AY101" s="56"/>
      <c r="AZ101" s="56"/>
      <c r="BA101" s="56"/>
      <c r="BB101" s="56"/>
      <c r="BC101" s="56"/>
      <c r="BD101" s="56"/>
      <c r="BE101" s="56"/>
      <c r="BF101" s="56"/>
      <c r="BG101" s="56"/>
      <c r="BH101" s="56"/>
      <c r="BI101" s="56"/>
      <c r="BJ101" s="56"/>
      <c r="BK101" s="56"/>
      <c r="BL101" s="56"/>
      <c r="BM101" s="56"/>
      <c r="BN101" s="56"/>
      <c r="BO101" s="56"/>
      <c r="BP101" s="56"/>
      <c r="BQ101" s="56"/>
      <c r="BR101" s="56"/>
      <c r="BS101" s="56"/>
      <c r="BT101" s="56"/>
      <c r="BU101" s="56"/>
      <c r="BV101" s="56"/>
      <c r="BW101" s="56"/>
      <c r="BX101" s="56"/>
      <c r="BY101" s="56"/>
      <c r="BZ101" s="56"/>
      <c r="CA101" s="56"/>
      <c r="CB101" s="56"/>
      <c r="CC101" s="56"/>
      <c r="CD101" s="56"/>
      <c r="CE101" s="56"/>
      <c r="CF101" s="56"/>
      <c r="CG101" s="56"/>
      <c r="CH101" s="56"/>
      <c r="CI101" s="56"/>
      <c r="CJ101" s="56"/>
      <c r="CK101" s="56"/>
      <c r="CL101" s="56"/>
      <c r="CM101" s="56"/>
      <c r="CN101" s="56"/>
      <c r="CO101" s="56"/>
      <c r="CP101" s="56"/>
      <c r="CQ101" s="56"/>
      <c r="CR101" s="56"/>
      <c r="CS101" s="56"/>
      <c r="CT101" s="56"/>
      <c r="CU101" s="56"/>
      <c r="CV101" s="56"/>
      <c r="CW101" s="56"/>
      <c r="CX101" s="56"/>
      <c r="CY101" s="56"/>
      <c r="DF101" s="56"/>
      <c r="DG101" s="56"/>
      <c r="DH101" s="56"/>
      <c r="DI101" s="56"/>
      <c r="DJ101" s="56"/>
      <c r="DK101" s="56"/>
      <c r="DL101" s="56"/>
      <c r="DM101" s="56"/>
      <c r="DN101" s="56"/>
      <c r="DO101" s="56"/>
      <c r="DP101" s="56"/>
      <c r="DQ101" s="56"/>
      <c r="DR101" s="56"/>
      <c r="DS101" s="56"/>
      <c r="DT101" s="56"/>
      <c r="DU101" s="56"/>
      <c r="DV101" s="56"/>
      <c r="DW101" s="56"/>
      <c r="DX101" s="56"/>
    </row>
    <row r="102" spans="1:128" ht="15" customHeight="1">
      <c r="A102" s="58" t="s">
        <v>25639</v>
      </c>
      <c r="B102" s="68" t="s">
        <v>25246</v>
      </c>
      <c r="C102" s="67" t="s">
        <v>25938</v>
      </c>
      <c r="D102" s="67" t="s">
        <v>25775</v>
      </c>
      <c r="E102" s="68" t="s">
        <v>25246</v>
      </c>
      <c r="F102" s="69" t="s">
        <v>25246</v>
      </c>
      <c r="G102" s="69" t="s">
        <v>25246</v>
      </c>
      <c r="H102" s="56"/>
      <c r="I102" s="56"/>
      <c r="J102" s="56"/>
      <c r="K102" s="56"/>
      <c r="L102" s="56"/>
      <c r="M102" s="56"/>
      <c r="N102" s="56"/>
      <c r="O102" s="56"/>
      <c r="P102" s="56"/>
      <c r="Q102" s="56"/>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56"/>
      <c r="AS102" s="56"/>
      <c r="AT102" s="56"/>
      <c r="AU102" s="56"/>
      <c r="AV102" s="56"/>
      <c r="AW102" s="56"/>
      <c r="AX102" s="56"/>
      <c r="AY102" s="56"/>
      <c r="AZ102" s="56"/>
      <c r="BA102" s="56"/>
      <c r="BB102" s="56"/>
      <c r="BC102" s="56"/>
      <c r="BD102" s="56"/>
      <c r="BE102" s="56"/>
      <c r="BF102" s="56"/>
      <c r="BG102" s="56"/>
      <c r="BH102" s="56"/>
      <c r="BI102" s="56"/>
      <c r="BJ102" s="56"/>
      <c r="BK102" s="56"/>
      <c r="BL102" s="56"/>
      <c r="BM102" s="56"/>
      <c r="BN102" s="56"/>
      <c r="BO102" s="56"/>
      <c r="BP102" s="56"/>
      <c r="BQ102" s="56"/>
      <c r="BR102" s="56"/>
      <c r="BS102" s="56"/>
      <c r="BT102" s="56"/>
      <c r="BU102" s="56"/>
      <c r="BV102" s="56"/>
      <c r="BW102" s="56"/>
      <c r="BX102" s="56"/>
      <c r="BY102" s="56"/>
      <c r="BZ102" s="56"/>
      <c r="CA102" s="56"/>
      <c r="CB102" s="56"/>
      <c r="CC102" s="56"/>
      <c r="CD102" s="56"/>
      <c r="CE102" s="56"/>
      <c r="CF102" s="56"/>
      <c r="CG102" s="56"/>
      <c r="CH102" s="56"/>
      <c r="CI102" s="56"/>
      <c r="CJ102" s="56"/>
      <c r="CK102" s="56"/>
      <c r="CL102" s="56"/>
      <c r="CM102" s="56"/>
      <c r="CN102" s="56"/>
      <c r="CO102" s="56"/>
      <c r="CP102" s="56"/>
      <c r="CQ102" s="56"/>
      <c r="CR102" s="56"/>
      <c r="CS102" s="56"/>
      <c r="CT102" s="56"/>
      <c r="CU102" s="56"/>
      <c r="CV102" s="56"/>
      <c r="CW102" s="56"/>
      <c r="CX102" s="56"/>
      <c r="CY102" s="56"/>
      <c r="DF102" s="56"/>
      <c r="DG102" s="56"/>
      <c r="DH102" s="56"/>
      <c r="DI102" s="56"/>
      <c r="DJ102" s="56"/>
      <c r="DK102" s="56"/>
      <c r="DL102" s="56"/>
      <c r="DM102" s="56"/>
      <c r="DN102" s="56"/>
      <c r="DO102" s="56"/>
      <c r="DP102" s="56"/>
      <c r="DQ102" s="56"/>
      <c r="DR102" s="56"/>
      <c r="DS102" s="56"/>
      <c r="DT102" s="56"/>
      <c r="DU102" s="56"/>
      <c r="DV102" s="56"/>
      <c r="DW102" s="56"/>
      <c r="DX102" s="56"/>
    </row>
    <row r="103" spans="1:128" ht="15" customHeight="1">
      <c r="A103" s="58" t="s">
        <v>25640</v>
      </c>
      <c r="B103" s="68" t="s">
        <v>25246</v>
      </c>
      <c r="C103" s="67" t="s">
        <v>25812</v>
      </c>
      <c r="D103" s="67" t="s">
        <v>25775</v>
      </c>
      <c r="E103" s="68" t="s">
        <v>25939</v>
      </c>
      <c r="F103" s="69" t="s">
        <v>25246</v>
      </c>
      <c r="G103" s="69" t="s">
        <v>25246</v>
      </c>
      <c r="H103" s="56"/>
      <c r="I103" s="56"/>
      <c r="J103" s="56"/>
      <c r="K103" s="56"/>
      <c r="L103" s="56"/>
      <c r="M103" s="56"/>
      <c r="N103" s="56"/>
      <c r="O103" s="56"/>
      <c r="P103" s="56"/>
      <c r="Q103" s="56"/>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56"/>
      <c r="AS103" s="56"/>
      <c r="AT103" s="56"/>
      <c r="AU103" s="56"/>
      <c r="AV103" s="56"/>
      <c r="AW103" s="56"/>
      <c r="AX103" s="56"/>
      <c r="AY103" s="56"/>
      <c r="AZ103" s="56"/>
      <c r="BA103" s="56"/>
      <c r="BB103" s="56"/>
      <c r="BC103" s="56"/>
      <c r="BD103" s="56"/>
      <c r="BE103" s="56"/>
      <c r="BF103" s="56"/>
      <c r="BG103" s="56"/>
      <c r="BH103" s="56"/>
      <c r="BI103" s="56"/>
      <c r="BJ103" s="56"/>
      <c r="BK103" s="56"/>
      <c r="BL103" s="56"/>
      <c r="BM103" s="56"/>
      <c r="BN103" s="56"/>
      <c r="BO103" s="56"/>
      <c r="BP103" s="56"/>
      <c r="BQ103" s="56"/>
      <c r="BR103" s="56"/>
      <c r="BS103" s="56"/>
      <c r="BT103" s="56"/>
      <c r="BU103" s="56"/>
      <c r="BV103" s="56"/>
      <c r="BW103" s="56"/>
      <c r="BX103" s="56"/>
      <c r="BY103" s="56"/>
      <c r="BZ103" s="56"/>
      <c r="CA103" s="56"/>
      <c r="CB103" s="56"/>
      <c r="CC103" s="56"/>
      <c r="CD103" s="56"/>
      <c r="CE103" s="56"/>
      <c r="CF103" s="56"/>
      <c r="CG103" s="56"/>
      <c r="CH103" s="56"/>
      <c r="CI103" s="56"/>
      <c r="CJ103" s="56"/>
      <c r="CK103" s="56"/>
      <c r="CL103" s="56"/>
      <c r="CM103" s="56"/>
      <c r="CN103" s="56"/>
      <c r="CO103" s="56"/>
      <c r="CP103" s="56"/>
      <c r="CQ103" s="56"/>
      <c r="CR103" s="56"/>
      <c r="CS103" s="56"/>
      <c r="CT103" s="56"/>
      <c r="CU103" s="56"/>
      <c r="CV103" s="56"/>
      <c r="CW103" s="56"/>
      <c r="CX103" s="56"/>
      <c r="CY103" s="56"/>
      <c r="DF103" s="56"/>
      <c r="DG103" s="56"/>
      <c r="DH103" s="56"/>
      <c r="DI103" s="56"/>
      <c r="DJ103" s="56"/>
      <c r="DK103" s="56"/>
      <c r="DL103" s="56"/>
      <c r="DM103" s="56"/>
      <c r="DN103" s="56"/>
      <c r="DO103" s="56"/>
      <c r="DP103" s="56"/>
      <c r="DQ103" s="56"/>
      <c r="DR103" s="56"/>
      <c r="DS103" s="56"/>
      <c r="DT103" s="56"/>
      <c r="DU103" s="56"/>
      <c r="DV103" s="56"/>
      <c r="DW103" s="56"/>
      <c r="DX103" s="56"/>
    </row>
    <row r="104" spans="1:128" ht="15" customHeight="1">
      <c r="A104" s="58" t="s">
        <v>25642</v>
      </c>
      <c r="B104" s="68" t="s">
        <v>25246</v>
      </c>
      <c r="C104" s="67" t="s">
        <v>25767</v>
      </c>
      <c r="D104" s="67" t="s">
        <v>25940</v>
      </c>
      <c r="E104" s="68" t="s">
        <v>25941</v>
      </c>
      <c r="F104" s="69" t="s">
        <v>25246</v>
      </c>
      <c r="G104" s="69" t="s">
        <v>25246</v>
      </c>
      <c r="H104" s="56"/>
      <c r="I104" s="56"/>
      <c r="J104" s="56"/>
      <c r="K104" s="56"/>
      <c r="L104" s="56"/>
      <c r="M104" s="56"/>
      <c r="N104" s="56"/>
      <c r="O104" s="56"/>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56"/>
      <c r="AS104" s="56"/>
      <c r="AT104" s="56"/>
      <c r="AU104" s="56"/>
      <c r="AV104" s="56"/>
      <c r="AW104" s="56"/>
      <c r="AX104" s="56"/>
      <c r="AY104" s="56"/>
      <c r="AZ104" s="56"/>
      <c r="BA104" s="56"/>
      <c r="BB104" s="56"/>
      <c r="BC104" s="56"/>
      <c r="BD104" s="56"/>
      <c r="BE104" s="56"/>
      <c r="BF104" s="56"/>
      <c r="BG104" s="56"/>
      <c r="BH104" s="56"/>
      <c r="BI104" s="56"/>
      <c r="BJ104" s="56"/>
      <c r="BK104" s="56"/>
      <c r="BL104" s="56"/>
      <c r="BM104" s="56"/>
      <c r="BN104" s="56"/>
      <c r="BO104" s="56"/>
      <c r="BP104" s="56"/>
      <c r="BQ104" s="56"/>
      <c r="BR104" s="56"/>
      <c r="BS104" s="56"/>
      <c r="BT104" s="56"/>
      <c r="BU104" s="56"/>
      <c r="BV104" s="56"/>
      <c r="BW104" s="56"/>
      <c r="BX104" s="56"/>
      <c r="BY104" s="56"/>
      <c r="BZ104" s="56"/>
      <c r="CA104" s="56"/>
      <c r="CB104" s="56"/>
      <c r="CC104" s="56"/>
      <c r="CD104" s="56"/>
      <c r="CE104" s="56"/>
      <c r="CF104" s="56"/>
      <c r="CG104" s="56"/>
      <c r="CH104" s="56"/>
      <c r="CI104" s="56"/>
      <c r="CJ104" s="56"/>
      <c r="CK104" s="56"/>
      <c r="CL104" s="56"/>
      <c r="CM104" s="56"/>
      <c r="CN104" s="56"/>
      <c r="CO104" s="56"/>
      <c r="CP104" s="56"/>
      <c r="CQ104" s="56"/>
      <c r="CR104" s="56"/>
      <c r="CS104" s="56"/>
      <c r="CT104" s="56"/>
      <c r="CU104" s="56"/>
      <c r="CV104" s="56"/>
      <c r="CW104" s="56"/>
      <c r="CX104" s="56"/>
      <c r="CY104" s="56"/>
      <c r="DF104" s="56"/>
      <c r="DG104" s="56"/>
      <c r="DH104" s="56"/>
      <c r="DI104" s="56"/>
      <c r="DJ104" s="56"/>
      <c r="DK104" s="56"/>
      <c r="DL104" s="56"/>
      <c r="DM104" s="56"/>
      <c r="DN104" s="56"/>
      <c r="DO104" s="56"/>
      <c r="DP104" s="56"/>
      <c r="DQ104" s="56"/>
      <c r="DR104" s="56"/>
      <c r="DS104" s="56"/>
      <c r="DT104" s="56"/>
      <c r="DU104" s="56"/>
      <c r="DV104" s="56"/>
      <c r="DW104" s="56"/>
      <c r="DX104" s="56"/>
    </row>
    <row r="105" spans="1:128" ht="15" customHeight="1">
      <c r="A105" s="58" t="s">
        <v>25625</v>
      </c>
      <c r="B105" s="68" t="s">
        <v>25246</v>
      </c>
      <c r="C105" s="67" t="s">
        <v>25772</v>
      </c>
      <c r="D105" s="79" t="s">
        <v>25942</v>
      </c>
      <c r="E105" s="68" t="s">
        <v>25246</v>
      </c>
      <c r="F105" s="69" t="s">
        <v>25246</v>
      </c>
      <c r="G105" s="69" t="s">
        <v>25246</v>
      </c>
      <c r="H105" s="56"/>
      <c r="I105" s="56"/>
      <c r="J105" s="56"/>
      <c r="K105" s="56"/>
      <c r="L105" s="56"/>
      <c r="M105" s="56"/>
      <c r="N105" s="56"/>
      <c r="O105" s="56"/>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56"/>
      <c r="AS105" s="56"/>
      <c r="AT105" s="56"/>
      <c r="AU105" s="56"/>
      <c r="AV105" s="56"/>
      <c r="AW105" s="56"/>
      <c r="AX105" s="56"/>
      <c r="AY105" s="56"/>
      <c r="AZ105" s="56"/>
      <c r="BA105" s="56"/>
      <c r="BB105" s="56"/>
      <c r="BC105" s="56"/>
      <c r="BD105" s="56"/>
      <c r="BE105" s="56"/>
      <c r="BF105" s="56"/>
      <c r="BG105" s="56"/>
      <c r="BH105" s="56"/>
      <c r="BI105" s="56"/>
      <c r="BJ105" s="56"/>
      <c r="BK105" s="56"/>
      <c r="BL105" s="56"/>
      <c r="BM105" s="56"/>
      <c r="BN105" s="56"/>
      <c r="BO105" s="56"/>
      <c r="BP105" s="56"/>
      <c r="BQ105" s="56"/>
      <c r="BR105" s="56"/>
      <c r="BS105" s="56"/>
      <c r="BT105" s="56"/>
      <c r="BU105" s="56"/>
      <c r="BV105" s="56"/>
      <c r="BW105" s="56"/>
      <c r="BX105" s="56"/>
      <c r="BY105" s="56"/>
      <c r="BZ105" s="56"/>
      <c r="CA105" s="56"/>
      <c r="CB105" s="56"/>
      <c r="CC105" s="56"/>
      <c r="CD105" s="56"/>
      <c r="CE105" s="56"/>
      <c r="CF105" s="56"/>
      <c r="CG105" s="56"/>
      <c r="CH105" s="56"/>
      <c r="CI105" s="56"/>
      <c r="CJ105" s="56"/>
      <c r="CK105" s="56"/>
      <c r="CL105" s="56"/>
      <c r="CM105" s="56"/>
      <c r="CN105" s="56"/>
      <c r="CO105" s="56"/>
      <c r="CP105" s="56"/>
      <c r="CQ105" s="56"/>
      <c r="CR105" s="56"/>
      <c r="CS105" s="56"/>
      <c r="CT105" s="56"/>
      <c r="CU105" s="56"/>
      <c r="CV105" s="56"/>
      <c r="CW105" s="56"/>
      <c r="CX105" s="56"/>
      <c r="CY105" s="56"/>
      <c r="DF105" s="56"/>
      <c r="DG105" s="56"/>
      <c r="DH105" s="56"/>
      <c r="DI105" s="56"/>
      <c r="DJ105" s="56"/>
      <c r="DK105" s="56"/>
      <c r="DL105" s="56"/>
      <c r="DM105" s="56"/>
      <c r="DN105" s="56"/>
      <c r="DO105" s="56"/>
      <c r="DP105" s="56"/>
      <c r="DQ105" s="56"/>
      <c r="DR105" s="56"/>
      <c r="DS105" s="56"/>
      <c r="DT105" s="56"/>
      <c r="DU105" s="56"/>
      <c r="DV105" s="56"/>
      <c r="DW105" s="56"/>
      <c r="DX105" s="56"/>
    </row>
    <row r="106" spans="1:128" ht="15" customHeight="1">
      <c r="A106" s="58" t="s">
        <v>25644</v>
      </c>
      <c r="B106" s="66" t="s">
        <v>25943</v>
      </c>
      <c r="C106" s="67" t="s">
        <v>25767</v>
      </c>
      <c r="D106" s="67" t="s">
        <v>25775</v>
      </c>
      <c r="E106" s="68" t="s">
        <v>25246</v>
      </c>
      <c r="F106" s="69" t="s">
        <v>25246</v>
      </c>
      <c r="G106" s="69" t="s">
        <v>25246</v>
      </c>
      <c r="H106" s="56"/>
      <c r="I106" s="56"/>
      <c r="J106" s="56"/>
      <c r="K106" s="56"/>
      <c r="L106" s="56"/>
      <c r="M106" s="56"/>
      <c r="N106" s="56"/>
      <c r="O106" s="56"/>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56"/>
      <c r="AS106" s="56"/>
      <c r="AT106" s="56"/>
      <c r="AU106" s="56"/>
      <c r="AV106" s="56"/>
      <c r="AW106" s="56"/>
      <c r="AX106" s="56"/>
      <c r="AY106" s="56"/>
      <c r="AZ106" s="56"/>
      <c r="BA106" s="56"/>
      <c r="BB106" s="56"/>
      <c r="BC106" s="56"/>
      <c r="BD106" s="56"/>
      <c r="BE106" s="56"/>
      <c r="BF106" s="56"/>
      <c r="BG106" s="56"/>
      <c r="BH106" s="56"/>
      <c r="BI106" s="56"/>
      <c r="BJ106" s="56"/>
      <c r="BK106" s="56"/>
      <c r="BL106" s="56"/>
      <c r="BM106" s="56"/>
      <c r="BN106" s="56"/>
      <c r="BO106" s="56"/>
      <c r="BP106" s="56"/>
      <c r="BQ106" s="56"/>
      <c r="BR106" s="56"/>
      <c r="BS106" s="56"/>
      <c r="BT106" s="56"/>
      <c r="BU106" s="56"/>
      <c r="BV106" s="56"/>
      <c r="BW106" s="56"/>
      <c r="BX106" s="56"/>
      <c r="BY106" s="56"/>
      <c r="BZ106" s="56"/>
      <c r="CA106" s="56"/>
      <c r="CB106" s="56"/>
      <c r="CC106" s="56"/>
      <c r="CD106" s="56"/>
      <c r="CE106" s="56"/>
      <c r="CF106" s="56"/>
      <c r="CG106" s="56"/>
      <c r="CH106" s="56"/>
      <c r="CI106" s="56"/>
      <c r="CJ106" s="56"/>
      <c r="CK106" s="56"/>
      <c r="CL106" s="56"/>
      <c r="CM106" s="56"/>
      <c r="CN106" s="56"/>
      <c r="CO106" s="56"/>
      <c r="CP106" s="56"/>
      <c r="CQ106" s="56"/>
      <c r="CR106" s="56"/>
      <c r="CS106" s="56"/>
      <c r="CT106" s="56"/>
      <c r="CU106" s="56"/>
      <c r="CV106" s="56"/>
      <c r="CW106" s="56"/>
      <c r="CX106" s="56"/>
      <c r="CY106" s="56"/>
      <c r="DF106" s="56"/>
      <c r="DG106" s="56"/>
      <c r="DH106" s="56"/>
      <c r="DI106" s="56"/>
      <c r="DJ106" s="56"/>
      <c r="DK106" s="56"/>
      <c r="DL106" s="56"/>
      <c r="DM106" s="56"/>
      <c r="DN106" s="56"/>
      <c r="DO106" s="56"/>
      <c r="DP106" s="56"/>
      <c r="DQ106" s="56"/>
      <c r="DR106" s="56"/>
      <c r="DS106" s="56"/>
      <c r="DT106" s="56"/>
      <c r="DU106" s="56"/>
      <c r="DV106" s="56"/>
      <c r="DW106" s="56"/>
      <c r="DX106" s="56"/>
    </row>
    <row r="107" spans="1:128" ht="15" customHeight="1">
      <c r="A107" s="58" t="s">
        <v>25523</v>
      </c>
      <c r="B107" s="66" t="s">
        <v>25944</v>
      </c>
      <c r="C107" s="67" t="s">
        <v>25945</v>
      </c>
      <c r="D107" s="67" t="s">
        <v>25775</v>
      </c>
      <c r="E107" s="68" t="s">
        <v>25246</v>
      </c>
      <c r="F107" s="69" t="s">
        <v>25246</v>
      </c>
      <c r="G107" s="69" t="s">
        <v>25246</v>
      </c>
      <c r="H107" s="56"/>
      <c r="I107" s="56"/>
      <c r="J107" s="56"/>
      <c r="K107" s="56"/>
      <c r="L107" s="56"/>
      <c r="M107" s="56"/>
      <c r="N107" s="56"/>
      <c r="O107" s="56"/>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56"/>
      <c r="AS107" s="56"/>
      <c r="AT107" s="56"/>
      <c r="AU107" s="56"/>
      <c r="AV107" s="56"/>
      <c r="AW107" s="56"/>
      <c r="AX107" s="56"/>
      <c r="AY107" s="56"/>
      <c r="AZ107" s="56"/>
      <c r="BA107" s="56"/>
      <c r="BB107" s="56"/>
      <c r="BC107" s="56"/>
      <c r="BD107" s="56"/>
      <c r="BE107" s="56"/>
      <c r="BF107" s="56"/>
      <c r="BG107" s="56"/>
      <c r="BH107" s="56"/>
      <c r="BI107" s="56"/>
      <c r="BJ107" s="56"/>
      <c r="BK107" s="56"/>
      <c r="BL107" s="56"/>
      <c r="BM107" s="56"/>
      <c r="BN107" s="56"/>
      <c r="BO107" s="56"/>
      <c r="BP107" s="56"/>
      <c r="BQ107" s="56"/>
      <c r="BR107" s="56"/>
      <c r="BS107" s="56"/>
      <c r="BT107" s="56"/>
      <c r="BU107" s="56"/>
      <c r="BV107" s="56"/>
      <c r="BW107" s="56"/>
      <c r="BX107" s="56"/>
      <c r="BY107" s="56"/>
      <c r="BZ107" s="56"/>
      <c r="CA107" s="56"/>
      <c r="CB107" s="56"/>
      <c r="CC107" s="56"/>
      <c r="CD107" s="56"/>
      <c r="CE107" s="56"/>
      <c r="CF107" s="56"/>
      <c r="CG107" s="56"/>
      <c r="CH107" s="56"/>
      <c r="CI107" s="56"/>
      <c r="CJ107" s="56"/>
      <c r="CK107" s="56"/>
      <c r="CL107" s="56"/>
      <c r="CM107" s="56"/>
      <c r="CN107" s="56"/>
      <c r="CO107" s="56"/>
      <c r="CP107" s="56"/>
      <c r="CQ107" s="56"/>
      <c r="CR107" s="56"/>
      <c r="CS107" s="56"/>
      <c r="CT107" s="56"/>
      <c r="CU107" s="56"/>
      <c r="CV107" s="56"/>
      <c r="CW107" s="56"/>
      <c r="CX107" s="56"/>
      <c r="CY107" s="56"/>
      <c r="DF107" s="56"/>
      <c r="DG107" s="56"/>
      <c r="DH107" s="56"/>
      <c r="DI107" s="56"/>
      <c r="DJ107" s="56"/>
      <c r="DK107" s="56"/>
      <c r="DL107" s="56"/>
      <c r="DM107" s="56"/>
      <c r="DN107" s="56"/>
      <c r="DO107" s="56"/>
      <c r="DP107" s="56"/>
      <c r="DQ107" s="56"/>
      <c r="DR107" s="56"/>
      <c r="DS107" s="56"/>
      <c r="DT107" s="56"/>
      <c r="DU107" s="56"/>
      <c r="DV107" s="56"/>
      <c r="DW107" s="56"/>
      <c r="DX107" s="56"/>
    </row>
    <row r="108" spans="1:128" ht="15" customHeight="1">
      <c r="A108" s="58" t="s">
        <v>25646</v>
      </c>
      <c r="B108" s="66" t="s">
        <v>25946</v>
      </c>
      <c r="C108" s="67" t="s">
        <v>25767</v>
      </c>
      <c r="D108" s="67" t="s">
        <v>25775</v>
      </c>
      <c r="E108" s="68" t="s">
        <v>25939</v>
      </c>
      <c r="F108" s="69" t="str">
        <f>IF(cc="","",IF(cc&lt;=30,"Dminuir o número de doses. No máximo 2 x ao dia","-"))</f>
        <v>Dminuir o número de doses. No máximo 2 x ao dia</v>
      </c>
      <c r="G108" s="70" t="str">
        <f>IF(cc="","",IF(cc&lt;=30,"10 mg VO de 12 / 12 hs","-"))</f>
        <v>10 mg VO de 12 / 12 hs</v>
      </c>
      <c r="AK108" s="56"/>
      <c r="AL108" s="56"/>
      <c r="AM108" s="56"/>
      <c r="AN108" s="56"/>
      <c r="AO108" s="56"/>
      <c r="AP108" s="56"/>
      <c r="AQ108" s="56"/>
      <c r="AR108" s="56"/>
      <c r="AS108" s="56"/>
      <c r="AT108" s="56"/>
      <c r="AU108" s="56"/>
      <c r="AV108" s="56"/>
      <c r="AW108" s="56"/>
      <c r="AX108" s="56"/>
      <c r="AY108" s="56"/>
      <c r="AZ108" s="56"/>
      <c r="BA108" s="56"/>
      <c r="BB108" s="56"/>
      <c r="BC108" s="56"/>
      <c r="BD108" s="56"/>
      <c r="BE108" s="56"/>
      <c r="BF108" s="56"/>
      <c r="BG108" s="56"/>
      <c r="BH108" s="56"/>
      <c r="BI108" s="56"/>
      <c r="BJ108" s="56"/>
      <c r="BK108" s="56"/>
      <c r="BL108" s="56"/>
      <c r="BM108" s="56"/>
      <c r="BN108" s="56"/>
      <c r="BO108" s="56"/>
      <c r="BP108" s="56"/>
      <c r="BQ108" s="56"/>
      <c r="BR108" s="56"/>
      <c r="BS108" s="56"/>
      <c r="BT108" s="56"/>
      <c r="BU108" s="56"/>
      <c r="BV108" s="56"/>
      <c r="BW108" s="56"/>
      <c r="BX108" s="56"/>
      <c r="BY108" s="56"/>
      <c r="BZ108" s="56"/>
      <c r="CA108" s="56"/>
      <c r="CB108" s="56"/>
      <c r="CC108" s="56"/>
      <c r="CD108" s="56"/>
      <c r="CE108" s="56"/>
      <c r="CF108" s="56"/>
      <c r="CG108" s="56"/>
      <c r="CH108" s="56"/>
      <c r="CI108" s="56"/>
      <c r="CJ108" s="56"/>
      <c r="CK108" s="56"/>
      <c r="CL108" s="56"/>
      <c r="CM108" s="56"/>
      <c r="CN108" s="56"/>
      <c r="CO108" s="56"/>
      <c r="CP108" s="56"/>
      <c r="CQ108" s="56"/>
      <c r="CR108" s="56"/>
      <c r="CS108" s="56"/>
      <c r="CT108" s="56"/>
      <c r="CU108" s="56"/>
      <c r="CV108" s="56"/>
      <c r="CW108" s="56"/>
      <c r="CX108" s="56"/>
      <c r="CY108" s="56"/>
      <c r="DF108" s="56"/>
      <c r="DG108" s="56"/>
      <c r="DH108" s="56"/>
      <c r="DI108" s="56"/>
      <c r="DJ108" s="56"/>
      <c r="DK108" s="56"/>
      <c r="DL108" s="56"/>
      <c r="DM108" s="56"/>
      <c r="DN108" s="56"/>
      <c r="DO108" s="56"/>
      <c r="DP108" s="56"/>
      <c r="DQ108" s="56"/>
      <c r="DR108" s="56"/>
      <c r="DS108" s="56"/>
      <c r="DT108" s="56"/>
      <c r="DU108" s="56"/>
      <c r="DV108" s="56"/>
      <c r="DW108" s="56"/>
      <c r="DX108" s="56"/>
    </row>
    <row r="109" spans="1:128" ht="15" customHeight="1">
      <c r="A109" s="58" t="s">
        <v>25599</v>
      </c>
      <c r="B109" s="66" t="s">
        <v>25947</v>
      </c>
      <c r="C109" s="67" t="s">
        <v>25767</v>
      </c>
      <c r="D109" s="67" t="s">
        <v>25948</v>
      </c>
      <c r="E109" s="68" t="s">
        <v>25246</v>
      </c>
      <c r="F109" s="69" t="s">
        <v>25246</v>
      </c>
      <c r="G109" s="69" t="s">
        <v>25246</v>
      </c>
      <c r="H109" s="56"/>
      <c r="I109" s="56"/>
      <c r="J109" s="56"/>
      <c r="K109" s="56"/>
      <c r="L109" s="56"/>
      <c r="M109" s="56"/>
      <c r="N109" s="56"/>
      <c r="O109" s="56"/>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56"/>
      <c r="AS109" s="56"/>
      <c r="AT109" s="56"/>
      <c r="AU109" s="56"/>
      <c r="AV109" s="56"/>
      <c r="AW109" s="56"/>
      <c r="AX109" s="56"/>
      <c r="AY109" s="56"/>
      <c r="AZ109" s="56"/>
      <c r="BA109" s="56"/>
      <c r="BB109" s="56"/>
      <c r="BC109" s="56"/>
      <c r="BD109" s="56"/>
      <c r="BE109" s="56"/>
      <c r="BF109" s="56"/>
      <c r="BG109" s="56"/>
      <c r="BH109" s="56"/>
      <c r="BI109" s="56"/>
      <c r="BJ109" s="56"/>
      <c r="BK109" s="56"/>
      <c r="BL109" s="56"/>
      <c r="BM109" s="56"/>
      <c r="BN109" s="56"/>
      <c r="BO109" s="56"/>
      <c r="BP109" s="56"/>
      <c r="BQ109" s="56"/>
      <c r="BR109" s="56"/>
      <c r="BS109" s="56"/>
      <c r="BT109" s="56"/>
      <c r="BU109" s="56"/>
      <c r="BV109" s="56"/>
      <c r="BW109" s="56"/>
      <c r="BX109" s="56"/>
      <c r="BY109" s="56"/>
      <c r="BZ109" s="56"/>
      <c r="CA109" s="56"/>
      <c r="CB109" s="56"/>
      <c r="CC109" s="56"/>
      <c r="CD109" s="56"/>
      <c r="CE109" s="56"/>
      <c r="CF109" s="56"/>
      <c r="CG109" s="56"/>
      <c r="CH109" s="56"/>
      <c r="CI109" s="56"/>
      <c r="CJ109" s="56"/>
      <c r="CK109" s="56"/>
      <c r="CL109" s="56"/>
      <c r="CM109" s="56"/>
      <c r="CN109" s="56"/>
      <c r="CO109" s="56"/>
      <c r="CP109" s="56"/>
      <c r="CQ109" s="56"/>
      <c r="CR109" s="56"/>
      <c r="CS109" s="56"/>
      <c r="CT109" s="56"/>
      <c r="CU109" s="56"/>
      <c r="CV109" s="56"/>
      <c r="CW109" s="56"/>
      <c r="CX109" s="56"/>
      <c r="CY109" s="56"/>
      <c r="DF109" s="56"/>
      <c r="DG109" s="56"/>
      <c r="DH109" s="56"/>
      <c r="DI109" s="56"/>
      <c r="DJ109" s="56"/>
      <c r="DK109" s="56"/>
      <c r="DL109" s="56"/>
      <c r="DM109" s="56"/>
      <c r="DN109" s="56"/>
      <c r="DO109" s="56"/>
      <c r="DP109" s="56"/>
      <c r="DQ109" s="56"/>
      <c r="DR109" s="56"/>
      <c r="DS109" s="56"/>
      <c r="DT109" s="56"/>
      <c r="DU109" s="56"/>
      <c r="DV109" s="56"/>
      <c r="DW109" s="56"/>
      <c r="DX109" s="56"/>
    </row>
    <row r="110" spans="1:128" ht="15" customHeight="1">
      <c r="A110" s="58" t="s">
        <v>25282</v>
      </c>
      <c r="B110" s="68" t="s">
        <v>25246</v>
      </c>
      <c r="C110" s="67" t="s">
        <v>25794</v>
      </c>
      <c r="D110" s="67" t="s">
        <v>25949</v>
      </c>
      <c r="E110" s="68" t="s">
        <v>25246</v>
      </c>
      <c r="F110" s="69" t="s">
        <v>25246</v>
      </c>
      <c r="G110" s="69" t="s">
        <v>25246</v>
      </c>
      <c r="H110" s="56"/>
      <c r="I110" s="56"/>
      <c r="J110" s="56"/>
      <c r="K110" s="56"/>
      <c r="L110" s="56"/>
      <c r="M110" s="56"/>
      <c r="N110" s="56"/>
      <c r="O110" s="56"/>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56"/>
      <c r="AS110" s="56"/>
      <c r="AT110" s="56"/>
      <c r="AU110" s="56"/>
      <c r="AV110" s="56"/>
      <c r="AW110" s="56"/>
      <c r="AX110" s="56"/>
      <c r="AY110" s="56"/>
      <c r="AZ110" s="56"/>
      <c r="BA110" s="56"/>
      <c r="BB110" s="56"/>
      <c r="BC110" s="56"/>
      <c r="BD110" s="56"/>
      <c r="BE110" s="56"/>
      <c r="BF110" s="56"/>
      <c r="BG110" s="56"/>
      <c r="BH110" s="56"/>
      <c r="BI110" s="56"/>
      <c r="BJ110" s="56"/>
      <c r="BK110" s="56"/>
      <c r="BL110" s="56"/>
      <c r="BM110" s="56"/>
      <c r="BN110" s="56"/>
      <c r="BO110" s="56"/>
      <c r="BP110" s="56"/>
      <c r="BQ110" s="56"/>
      <c r="BR110" s="56"/>
      <c r="BS110" s="56"/>
      <c r="BT110" s="56"/>
      <c r="BU110" s="56"/>
      <c r="BV110" s="56"/>
      <c r="BW110" s="56"/>
      <c r="BX110" s="56"/>
      <c r="BY110" s="56"/>
      <c r="BZ110" s="56"/>
      <c r="CA110" s="56"/>
      <c r="CB110" s="56"/>
      <c r="CC110" s="56"/>
      <c r="CD110" s="56"/>
      <c r="CE110" s="56"/>
      <c r="CF110" s="56"/>
      <c r="CG110" s="56"/>
      <c r="CH110" s="56"/>
      <c r="CI110" s="56"/>
      <c r="CJ110" s="56"/>
      <c r="CK110" s="56"/>
      <c r="CL110" s="56"/>
      <c r="CM110" s="56"/>
      <c r="CN110" s="56"/>
      <c r="CO110" s="56"/>
      <c r="CP110" s="56"/>
      <c r="CQ110" s="56"/>
      <c r="CR110" s="56"/>
      <c r="CS110" s="56"/>
      <c r="CT110" s="56"/>
      <c r="CU110" s="56"/>
      <c r="CV110" s="56"/>
      <c r="CW110" s="56"/>
      <c r="CX110" s="56"/>
      <c r="CY110" s="56"/>
      <c r="DF110" s="56"/>
      <c r="DG110" s="56"/>
      <c r="DH110" s="56"/>
      <c r="DI110" s="56"/>
      <c r="DJ110" s="56"/>
      <c r="DK110" s="56"/>
      <c r="DL110" s="56"/>
      <c r="DM110" s="56"/>
      <c r="DN110" s="56"/>
      <c r="DO110" s="56"/>
      <c r="DP110" s="56"/>
      <c r="DQ110" s="56"/>
      <c r="DR110" s="56"/>
      <c r="DS110" s="56"/>
      <c r="DT110" s="56"/>
      <c r="DU110" s="56"/>
      <c r="DV110" s="56"/>
      <c r="DW110" s="56"/>
      <c r="DX110" s="56"/>
    </row>
    <row r="111" spans="1:128" ht="15" customHeight="1">
      <c r="A111" s="58" t="s">
        <v>25649</v>
      </c>
      <c r="B111" s="66"/>
      <c r="C111" s="67" t="s">
        <v>25950</v>
      </c>
      <c r="D111" s="67" t="s">
        <v>25951</v>
      </c>
      <c r="E111" s="68" t="s">
        <v>25246</v>
      </c>
      <c r="F111" s="69" t="s">
        <v>25246</v>
      </c>
      <c r="G111" s="69" t="s">
        <v>25246</v>
      </c>
      <c r="H111" s="56"/>
      <c r="I111" s="56"/>
      <c r="J111" s="56"/>
      <c r="K111" s="56"/>
      <c r="L111" s="56"/>
      <c r="M111" s="56"/>
      <c r="N111" s="56"/>
      <c r="O111" s="56"/>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56"/>
      <c r="AS111" s="56"/>
      <c r="AT111" s="56"/>
      <c r="AU111" s="56"/>
      <c r="AV111" s="56"/>
      <c r="AW111" s="56"/>
      <c r="AX111" s="56"/>
      <c r="AY111" s="56"/>
      <c r="AZ111" s="56"/>
      <c r="BA111" s="56"/>
      <c r="BB111" s="56"/>
      <c r="BC111" s="56"/>
      <c r="BD111" s="56"/>
      <c r="BE111" s="56"/>
      <c r="BF111" s="56"/>
      <c r="BG111" s="56"/>
      <c r="BH111" s="56"/>
      <c r="BI111" s="56"/>
      <c r="BJ111" s="56"/>
      <c r="BK111" s="56"/>
      <c r="BL111" s="56"/>
      <c r="BM111" s="56"/>
      <c r="BN111" s="56"/>
      <c r="BO111" s="56"/>
      <c r="BP111" s="56"/>
      <c r="BQ111" s="56"/>
      <c r="BR111" s="56"/>
      <c r="BS111" s="56"/>
      <c r="BT111" s="56"/>
      <c r="BU111" s="56"/>
      <c r="BV111" s="56"/>
      <c r="BW111" s="56"/>
      <c r="BX111" s="56"/>
      <c r="BY111" s="56"/>
      <c r="BZ111" s="56"/>
      <c r="CA111" s="56"/>
      <c r="CB111" s="56"/>
      <c r="CC111" s="56"/>
      <c r="CD111" s="56"/>
      <c r="CE111" s="56"/>
      <c r="CF111" s="56"/>
      <c r="CG111" s="56"/>
      <c r="CH111" s="56"/>
      <c r="CI111" s="56"/>
      <c r="CJ111" s="56"/>
      <c r="CK111" s="56"/>
      <c r="CL111" s="56"/>
      <c r="CM111" s="56"/>
      <c r="CN111" s="56"/>
      <c r="CO111" s="56"/>
      <c r="CP111" s="56"/>
      <c r="CQ111" s="56"/>
      <c r="CR111" s="56"/>
      <c r="CS111" s="56"/>
      <c r="CT111" s="56"/>
      <c r="CU111" s="56"/>
      <c r="CV111" s="56"/>
      <c r="CW111" s="56"/>
      <c r="CX111" s="56"/>
      <c r="CY111" s="56"/>
      <c r="DF111" s="56"/>
      <c r="DG111" s="56"/>
      <c r="DH111" s="56"/>
      <c r="DI111" s="56"/>
      <c r="DJ111" s="56"/>
      <c r="DK111" s="56"/>
      <c r="DL111" s="56"/>
      <c r="DM111" s="56"/>
      <c r="DN111" s="56"/>
      <c r="DO111" s="56"/>
      <c r="DP111" s="56"/>
      <c r="DQ111" s="56"/>
      <c r="DR111" s="56"/>
      <c r="DS111" s="56"/>
      <c r="DT111" s="56"/>
      <c r="DU111" s="56"/>
      <c r="DV111" s="56"/>
      <c r="DW111" s="56"/>
      <c r="DX111" s="56"/>
    </row>
    <row r="112" spans="1:128" ht="15" customHeight="1">
      <c r="A112" s="58" t="s">
        <v>25283</v>
      </c>
      <c r="B112" s="66" t="s">
        <v>25952</v>
      </c>
      <c r="C112" s="67" t="s">
        <v>25794</v>
      </c>
      <c r="D112" s="67" t="s">
        <v>25953</v>
      </c>
      <c r="E112" s="68" t="s">
        <v>25246</v>
      </c>
      <c r="F112" s="69" t="s">
        <v>25246</v>
      </c>
      <c r="G112" s="69" t="s">
        <v>25246</v>
      </c>
      <c r="H112" s="56"/>
      <c r="I112" s="56"/>
      <c r="J112" s="56"/>
      <c r="K112" s="56"/>
      <c r="L112" s="56"/>
      <c r="M112" s="56"/>
      <c r="N112" s="56"/>
      <c r="O112" s="56"/>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56"/>
      <c r="AS112" s="56"/>
      <c r="AT112" s="56"/>
      <c r="AU112" s="56"/>
      <c r="AV112" s="56"/>
      <c r="AW112" s="56"/>
      <c r="AX112" s="56"/>
      <c r="AY112" s="56"/>
      <c r="AZ112" s="56"/>
      <c r="BA112" s="56"/>
      <c r="BB112" s="56"/>
      <c r="BC112" s="56"/>
      <c r="BD112" s="56"/>
      <c r="BE112" s="56"/>
      <c r="BF112" s="56"/>
      <c r="BG112" s="56"/>
      <c r="BH112" s="56"/>
      <c r="BI112" s="56"/>
      <c r="BJ112" s="56"/>
      <c r="BK112" s="56"/>
      <c r="BL112" s="56"/>
      <c r="BM112" s="56"/>
      <c r="BN112" s="56"/>
      <c r="BO112" s="56"/>
      <c r="BP112" s="56"/>
      <c r="BQ112" s="56"/>
      <c r="BR112" s="56"/>
      <c r="BS112" s="56"/>
      <c r="BT112" s="56"/>
      <c r="BU112" s="56"/>
      <c r="BV112" s="56"/>
      <c r="BW112" s="56"/>
      <c r="BX112" s="56"/>
      <c r="BY112" s="56"/>
      <c r="BZ112" s="56"/>
      <c r="CA112" s="56"/>
      <c r="CB112" s="56"/>
      <c r="CC112" s="56"/>
      <c r="CD112" s="56"/>
      <c r="CE112" s="56"/>
      <c r="CF112" s="56"/>
      <c r="CG112" s="56"/>
      <c r="CH112" s="56"/>
      <c r="CI112" s="56"/>
      <c r="CJ112" s="56"/>
      <c r="CK112" s="56"/>
      <c r="CL112" s="56"/>
      <c r="CM112" s="56"/>
      <c r="CN112" s="56"/>
      <c r="CO112" s="56"/>
      <c r="CP112" s="56"/>
      <c r="CQ112" s="56"/>
      <c r="CR112" s="56"/>
      <c r="CS112" s="56"/>
      <c r="CT112" s="56"/>
      <c r="CU112" s="56"/>
      <c r="CV112" s="56"/>
      <c r="CW112" s="56"/>
      <c r="CX112" s="56"/>
      <c r="CY112" s="56"/>
      <c r="DF112" s="56"/>
      <c r="DG112" s="56"/>
      <c r="DH112" s="56"/>
      <c r="DI112" s="56"/>
      <c r="DJ112" s="56"/>
      <c r="DK112" s="56"/>
      <c r="DL112" s="56"/>
      <c r="DM112" s="56"/>
      <c r="DN112" s="56"/>
      <c r="DO112" s="56"/>
      <c r="DP112" s="56"/>
      <c r="DQ112" s="56"/>
      <c r="DR112" s="56"/>
      <c r="DS112" s="56"/>
      <c r="DT112" s="56"/>
      <c r="DU112" s="56"/>
      <c r="DV112" s="56"/>
      <c r="DW112" s="56"/>
      <c r="DX112" s="56"/>
    </row>
    <row r="113" spans="1:128" ht="15" customHeight="1">
      <c r="A113" s="58" t="s">
        <v>25650</v>
      </c>
      <c r="B113" s="66" t="s">
        <v>25954</v>
      </c>
      <c r="C113" s="67" t="s">
        <v>25786</v>
      </c>
      <c r="D113" s="67" t="s">
        <v>25775</v>
      </c>
      <c r="E113" s="68" t="s">
        <v>25246</v>
      </c>
      <c r="F113" s="69" t="str">
        <f>IF(cc="","",IF(cc&lt;=10,"Dose anterior apenas em dias de HD",IF(AND(cc&gt;10,cc&lt;=80),"Dose diminuída apenas 1 x ao dia","-")))</f>
        <v>Dose diminuída apenas 1 x ao dia</v>
      </c>
      <c r="G113" s="70" t="str">
        <f>IF(cc="","",IF(cc&lt;=10,"10 mg VO em dias de HD",IF(AND(cc&gt;10,cc&lt;=80),"5 mg VO 1 x ao dia","-")))</f>
        <v>5 mg VO 1 x ao dia</v>
      </c>
      <c r="CI113" s="56"/>
      <c r="CJ113" s="56"/>
      <c r="CK113" s="56"/>
      <c r="CL113" s="56"/>
      <c r="CM113" s="56"/>
      <c r="CN113" s="56"/>
      <c r="CO113" s="56"/>
      <c r="CP113" s="56"/>
      <c r="CQ113" s="56"/>
      <c r="CR113" s="56"/>
      <c r="CS113" s="56"/>
      <c r="CT113" s="56"/>
      <c r="CU113" s="56"/>
      <c r="CV113" s="56"/>
      <c r="CW113" s="56"/>
      <c r="CX113" s="56"/>
      <c r="CY113" s="56"/>
      <c r="DF113" s="56"/>
      <c r="DG113" s="56"/>
      <c r="DH113" s="56"/>
      <c r="DI113" s="56"/>
      <c r="DJ113" s="56"/>
      <c r="DK113" s="56"/>
      <c r="DL113" s="56"/>
      <c r="DM113" s="56"/>
      <c r="DN113" s="56"/>
      <c r="DO113" s="56"/>
      <c r="DP113" s="56"/>
      <c r="DQ113" s="56"/>
      <c r="DR113" s="56"/>
      <c r="DS113" s="56"/>
      <c r="DT113" s="56"/>
      <c r="DU113" s="56"/>
      <c r="DV113" s="56"/>
      <c r="DW113" s="56"/>
      <c r="DX113" s="56"/>
    </row>
    <row r="114" spans="1:128" ht="15" customHeight="1">
      <c r="A114" s="58" t="s">
        <v>25614</v>
      </c>
      <c r="B114" s="66" t="s">
        <v>25955</v>
      </c>
      <c r="C114" s="67" t="s">
        <v>25956</v>
      </c>
      <c r="D114" s="67" t="s">
        <v>25957</v>
      </c>
      <c r="E114" s="68" t="s">
        <v>25246</v>
      </c>
      <c r="F114" s="69" t="str">
        <f>IF(cc="","",IF(cc&lt;30,"Dose máxima para esta função renal: 1 mg/kg  1 x ao dia para uso terapêutico, e 20 mg 1 x ao dia para uso profilático.","-"))</f>
        <v>Dose máxima para esta função renal: 1 mg/kg  1 x ao dia para uso terapêutico, e 20 mg 1 x ao dia para uso profilático.</v>
      </c>
      <c r="G114" s="70" t="str">
        <f>IF(cc="","",IF(cc&lt;30,CONCATENATE(1*pesodose," mg SC  1 x ao dia (terapêutico); 20 mg SC 1 x ao dia (profilático)"),"-"))</f>
        <v>80 mg SC  1 x ao dia (terapêutico); 20 mg SC 1 x ao dia (profilático)</v>
      </c>
      <c r="AJ114" s="56"/>
      <c r="AK114" s="56"/>
      <c r="AL114" s="56"/>
      <c r="AM114" s="56"/>
      <c r="AN114" s="56"/>
      <c r="AO114" s="56"/>
      <c r="AP114" s="56"/>
      <c r="AQ114" s="56"/>
      <c r="AR114" s="56"/>
      <c r="AS114" s="56"/>
      <c r="AT114" s="56"/>
      <c r="AU114" s="56"/>
      <c r="AV114" s="56"/>
      <c r="AW114" s="56"/>
      <c r="AX114" s="56"/>
      <c r="AY114" s="56"/>
      <c r="AZ114" s="56"/>
      <c r="BA114" s="56"/>
      <c r="BB114" s="56"/>
      <c r="BC114" s="56"/>
      <c r="BD114" s="56"/>
      <c r="BE114" s="56"/>
      <c r="BF114" s="56"/>
      <c r="BG114" s="56"/>
      <c r="BH114" s="56"/>
      <c r="BI114" s="56"/>
      <c r="BJ114" s="56"/>
      <c r="BK114" s="56"/>
      <c r="BL114" s="56"/>
      <c r="BM114" s="56"/>
      <c r="BN114" s="56"/>
      <c r="BO114" s="56"/>
      <c r="BP114" s="56"/>
      <c r="BQ114" s="56"/>
      <c r="BR114" s="56"/>
      <c r="BS114" s="56"/>
      <c r="BT114" s="56"/>
      <c r="BU114" s="56"/>
      <c r="BV114" s="56"/>
      <c r="BW114" s="56"/>
      <c r="BX114" s="56"/>
      <c r="BY114" s="56"/>
      <c r="BZ114" s="56"/>
      <c r="CA114" s="56"/>
      <c r="CB114" s="56"/>
      <c r="CC114" s="56"/>
      <c r="CD114" s="56"/>
      <c r="CE114" s="56"/>
      <c r="CF114" s="56"/>
      <c r="CG114" s="56"/>
      <c r="CH114" s="56"/>
      <c r="CI114" s="56"/>
      <c r="CJ114" s="56"/>
      <c r="CK114" s="56"/>
      <c r="CL114" s="56"/>
      <c r="CM114" s="56"/>
      <c r="CN114" s="56"/>
      <c r="CO114" s="56"/>
      <c r="CP114" s="56"/>
      <c r="CQ114" s="56"/>
      <c r="CR114" s="56"/>
      <c r="CS114" s="56"/>
      <c r="CT114" s="56"/>
      <c r="CU114" s="56"/>
      <c r="CV114" s="56"/>
      <c r="CW114" s="56"/>
      <c r="CX114" s="56"/>
      <c r="CY114" s="56"/>
      <c r="DF114" s="56"/>
      <c r="DG114" s="56"/>
      <c r="DH114" s="56"/>
      <c r="DI114" s="56"/>
      <c r="DJ114" s="56"/>
      <c r="DK114" s="56"/>
      <c r="DL114" s="56"/>
      <c r="DM114" s="56"/>
      <c r="DN114" s="56"/>
      <c r="DO114" s="56"/>
      <c r="DP114" s="56"/>
      <c r="DQ114" s="56"/>
      <c r="DR114" s="56"/>
      <c r="DS114" s="56"/>
      <c r="DT114" s="56"/>
      <c r="DU114" s="56"/>
      <c r="DV114" s="56"/>
      <c r="DW114" s="56"/>
      <c r="DX114" s="56"/>
    </row>
    <row r="115" spans="1:128" ht="15" customHeight="1">
      <c r="A115" s="58" t="s">
        <v>25284</v>
      </c>
      <c r="B115" s="68" t="s">
        <v>25246</v>
      </c>
      <c r="C115" s="67" t="s">
        <v>25958</v>
      </c>
      <c r="D115" s="67" t="s">
        <v>25775</v>
      </c>
      <c r="E115" s="68" t="s">
        <v>25246</v>
      </c>
      <c r="F115" s="69" t="str">
        <f>IF(cc="","",IF(cc&lt;10,"Fazer metade da dose preconizada para a patologia em questão","-"))</f>
        <v>-</v>
      </c>
      <c r="G115" s="69" t="str">
        <f>IF(cc="","",IF(cc&lt;10,"Fazer metade da dose preconizada para a patologia em questão","-"))</f>
        <v>-</v>
      </c>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56"/>
      <c r="AS115" s="56"/>
      <c r="AT115" s="56"/>
      <c r="AU115" s="56"/>
      <c r="AV115" s="56"/>
      <c r="AW115" s="56"/>
      <c r="AX115" s="56"/>
      <c r="AY115" s="56"/>
      <c r="AZ115" s="56"/>
      <c r="BA115" s="56"/>
      <c r="BB115" s="56"/>
      <c r="BC115" s="56"/>
      <c r="BD115" s="56"/>
      <c r="BE115" s="56"/>
      <c r="BF115" s="56"/>
      <c r="BG115" s="56"/>
      <c r="BH115" s="56"/>
      <c r="BI115" s="56"/>
      <c r="BJ115" s="56"/>
      <c r="BK115" s="56"/>
      <c r="BL115" s="56"/>
      <c r="BM115" s="56"/>
      <c r="BN115" s="56"/>
      <c r="BO115" s="56"/>
      <c r="BP115" s="56"/>
      <c r="BQ115" s="56"/>
      <c r="BR115" s="56"/>
      <c r="BS115" s="56"/>
      <c r="BT115" s="56"/>
      <c r="BU115" s="56"/>
      <c r="BV115" s="56"/>
      <c r="BW115" s="56"/>
      <c r="BX115" s="56"/>
      <c r="BY115" s="56"/>
      <c r="BZ115" s="56"/>
      <c r="CA115" s="56"/>
      <c r="CB115" s="56"/>
      <c r="CC115" s="56"/>
      <c r="CD115" s="56"/>
      <c r="CE115" s="56"/>
      <c r="CF115" s="56"/>
      <c r="CG115" s="56"/>
      <c r="CH115" s="56"/>
      <c r="CI115" s="56"/>
      <c r="CJ115" s="56"/>
      <c r="CK115" s="56"/>
      <c r="CL115" s="56"/>
      <c r="CM115" s="56"/>
      <c r="CN115" s="56"/>
      <c r="CO115" s="56"/>
      <c r="CP115" s="56"/>
      <c r="CQ115" s="56"/>
      <c r="CR115" s="56"/>
      <c r="CS115" s="56"/>
      <c r="CT115" s="56"/>
      <c r="CU115" s="56"/>
      <c r="CV115" s="56"/>
      <c r="CW115" s="56"/>
      <c r="CX115" s="56"/>
      <c r="CY115" s="56"/>
      <c r="DF115" s="56"/>
      <c r="DG115" s="56"/>
      <c r="DH115" s="56"/>
      <c r="DI115" s="56"/>
      <c r="DJ115" s="56"/>
      <c r="DK115" s="56"/>
      <c r="DL115" s="56"/>
      <c r="DM115" s="56"/>
      <c r="DN115" s="56"/>
      <c r="DO115" s="56"/>
      <c r="DP115" s="56"/>
      <c r="DQ115" s="56"/>
      <c r="DR115" s="56"/>
      <c r="DS115" s="56"/>
      <c r="DT115" s="56"/>
      <c r="DU115" s="56"/>
      <c r="DV115" s="56"/>
      <c r="DW115" s="56"/>
      <c r="DX115" s="56"/>
    </row>
    <row r="116" spans="1:128" ht="15" customHeight="1">
      <c r="A116" s="58" t="s">
        <v>25653</v>
      </c>
      <c r="B116" s="68" t="s">
        <v>25246</v>
      </c>
      <c r="C116" s="67" t="s">
        <v>25959</v>
      </c>
      <c r="D116" s="67" t="s">
        <v>25921</v>
      </c>
      <c r="E116" s="68" t="s">
        <v>25246</v>
      </c>
      <c r="F116" s="69" t="s">
        <v>25246</v>
      </c>
      <c r="G116" s="69" t="s">
        <v>25246</v>
      </c>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c r="BL116" s="56"/>
      <c r="BM116" s="56"/>
      <c r="BN116" s="56"/>
      <c r="BO116" s="56"/>
      <c r="BP116" s="56"/>
      <c r="BQ116" s="56"/>
      <c r="BR116" s="56"/>
      <c r="BS116" s="56"/>
      <c r="BT116" s="56"/>
      <c r="BU116" s="56"/>
      <c r="BV116" s="56"/>
      <c r="BW116" s="56"/>
      <c r="BX116" s="56"/>
      <c r="BY116" s="56"/>
      <c r="BZ116" s="56"/>
      <c r="CA116" s="56"/>
      <c r="CB116" s="56"/>
      <c r="CC116" s="56"/>
      <c r="CD116" s="56"/>
      <c r="CE116" s="56"/>
      <c r="CF116" s="56"/>
      <c r="CG116" s="56"/>
      <c r="CH116" s="56"/>
      <c r="CI116" s="56"/>
      <c r="CJ116" s="56"/>
      <c r="CK116" s="56"/>
      <c r="CL116" s="56"/>
      <c r="CM116" s="56"/>
      <c r="CN116" s="56"/>
      <c r="CO116" s="56"/>
      <c r="CP116" s="56"/>
      <c r="CQ116" s="56"/>
      <c r="CR116" s="56"/>
      <c r="CS116" s="56"/>
      <c r="CT116" s="56"/>
      <c r="CU116" s="56"/>
      <c r="CV116" s="56"/>
      <c r="CW116" s="56"/>
      <c r="CX116" s="56"/>
      <c r="CY116" s="56"/>
      <c r="DF116" s="56"/>
      <c r="DG116" s="56"/>
      <c r="DH116" s="56"/>
      <c r="DI116" s="56"/>
      <c r="DJ116" s="56"/>
      <c r="DK116" s="56"/>
      <c r="DL116" s="56"/>
      <c r="DM116" s="56"/>
      <c r="DN116" s="56"/>
      <c r="DO116" s="56"/>
      <c r="DP116" s="56"/>
      <c r="DQ116" s="56"/>
      <c r="DR116" s="56"/>
      <c r="DS116" s="56"/>
      <c r="DT116" s="56"/>
      <c r="DU116" s="56"/>
      <c r="DV116" s="56"/>
      <c r="DW116" s="56"/>
      <c r="DX116" s="56"/>
    </row>
    <row r="117" spans="1:128" ht="15" customHeight="1">
      <c r="A117" s="58" t="s">
        <v>25285</v>
      </c>
      <c r="B117" s="68" t="s">
        <v>25246</v>
      </c>
      <c r="C117" s="67" t="s">
        <v>25772</v>
      </c>
      <c r="D117" s="67" t="s">
        <v>25775</v>
      </c>
      <c r="E117" s="68" t="s">
        <v>25246</v>
      </c>
      <c r="F117" s="69" t="str">
        <f>IF(cc="","",IF(cc&lt;30,"500 mg/dia; 150 mg após HD","-"))</f>
        <v>500 mg/dia; 150 mg após HD</v>
      </c>
      <c r="G117" s="70" t="str">
        <f>IF(cc="","",IF(cc&lt;30,"500 mg IV 1 x ao dia; 150 mg IV após HD","-"))</f>
        <v>500 mg IV 1 x ao dia; 150 mg IV após HD</v>
      </c>
      <c r="AJ117" s="56"/>
      <c r="AK117" s="56"/>
      <c r="AL117" s="56"/>
      <c r="AM117" s="56"/>
      <c r="AN117" s="56"/>
      <c r="AO117" s="56"/>
      <c r="AP117" s="56"/>
      <c r="AQ117" s="56"/>
      <c r="AR117" s="56"/>
      <c r="AS117" s="56"/>
      <c r="AT117" s="56"/>
      <c r="AU117" s="56"/>
      <c r="AV117" s="56"/>
      <c r="AW117" s="56"/>
      <c r="AX117" s="56"/>
      <c r="AY117" s="56"/>
      <c r="AZ117" s="56"/>
      <c r="BA117" s="56"/>
      <c r="BB117" s="56"/>
      <c r="BC117" s="56"/>
      <c r="BD117" s="56"/>
      <c r="BE117" s="56"/>
      <c r="BF117" s="56"/>
      <c r="BG117" s="56"/>
      <c r="BH117" s="56"/>
      <c r="BI117" s="56"/>
      <c r="BJ117" s="56"/>
      <c r="BK117" s="56"/>
      <c r="BL117" s="56"/>
      <c r="BM117" s="56"/>
      <c r="BN117" s="56"/>
      <c r="BO117" s="56"/>
      <c r="BP117" s="56"/>
      <c r="BQ117" s="56"/>
      <c r="BR117" s="56"/>
      <c r="BS117" s="56"/>
      <c r="BT117" s="56"/>
      <c r="BU117" s="56"/>
      <c r="BV117" s="56"/>
      <c r="BW117" s="56"/>
      <c r="BX117" s="56"/>
      <c r="BY117" s="56"/>
      <c r="BZ117" s="56"/>
      <c r="CA117" s="56"/>
      <c r="CB117" s="56"/>
      <c r="CC117" s="56"/>
      <c r="CD117" s="56"/>
      <c r="CE117" s="56"/>
      <c r="CF117" s="56"/>
      <c r="CG117" s="56"/>
      <c r="CH117" s="56"/>
      <c r="CI117" s="56"/>
      <c r="CJ117" s="56"/>
      <c r="CK117" s="56"/>
      <c r="CL117" s="56"/>
      <c r="CM117" s="56"/>
      <c r="CN117" s="56"/>
      <c r="CO117" s="56"/>
      <c r="CP117" s="56"/>
      <c r="CQ117" s="56"/>
      <c r="CR117" s="56"/>
      <c r="CS117" s="56"/>
      <c r="CT117" s="56"/>
      <c r="CU117" s="56"/>
      <c r="CV117" s="56"/>
      <c r="CW117" s="56"/>
      <c r="CX117" s="56"/>
      <c r="CY117" s="56"/>
      <c r="DF117" s="56"/>
      <c r="DG117" s="56"/>
      <c r="DH117" s="56"/>
      <c r="DI117" s="56"/>
      <c r="DJ117" s="56"/>
      <c r="DK117" s="56"/>
      <c r="DL117" s="56"/>
      <c r="DM117" s="56"/>
      <c r="DN117" s="56"/>
      <c r="DO117" s="56"/>
      <c r="DP117" s="56"/>
      <c r="DQ117" s="56"/>
      <c r="DR117" s="56"/>
      <c r="DS117" s="56"/>
      <c r="DT117" s="56"/>
      <c r="DU117" s="56"/>
      <c r="DV117" s="56"/>
      <c r="DW117" s="56"/>
      <c r="DX117" s="56"/>
    </row>
    <row r="118" spans="1:128" ht="15" customHeight="1">
      <c r="A118" s="58" t="s">
        <v>25588</v>
      </c>
      <c r="B118" s="68" t="s">
        <v>25246</v>
      </c>
      <c r="C118" s="67" t="s">
        <v>25767</v>
      </c>
      <c r="D118" s="67" t="s">
        <v>25960</v>
      </c>
      <c r="E118" s="68" t="s">
        <v>25246</v>
      </c>
      <c r="F118" s="69" t="s">
        <v>25246</v>
      </c>
      <c r="G118" s="69" t="s">
        <v>25246</v>
      </c>
      <c r="H118" s="56"/>
      <c r="I118" s="56"/>
      <c r="J118" s="56"/>
      <c r="K118" s="56"/>
      <c r="L118" s="56"/>
      <c r="M118" s="56"/>
      <c r="N118" s="56"/>
      <c r="O118" s="56"/>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56"/>
      <c r="AS118" s="56"/>
      <c r="AT118" s="56"/>
      <c r="AU118" s="56"/>
      <c r="AV118" s="56"/>
      <c r="AW118" s="56"/>
      <c r="AX118" s="56"/>
      <c r="AY118" s="56"/>
      <c r="AZ118" s="56"/>
      <c r="BA118" s="56"/>
      <c r="BB118" s="56"/>
      <c r="BC118" s="56"/>
      <c r="BD118" s="56"/>
      <c r="BE118" s="56"/>
      <c r="BF118" s="56"/>
      <c r="BG118" s="56"/>
      <c r="BH118" s="56"/>
      <c r="BI118" s="56"/>
      <c r="BJ118" s="56"/>
      <c r="BK118" s="56"/>
      <c r="BL118" s="56"/>
      <c r="BM118" s="56"/>
      <c r="BN118" s="56"/>
      <c r="BO118" s="56"/>
      <c r="BP118" s="56"/>
      <c r="BQ118" s="56"/>
      <c r="BR118" s="56"/>
      <c r="BS118" s="56"/>
      <c r="BT118" s="56"/>
      <c r="BU118" s="56"/>
      <c r="BV118" s="56"/>
      <c r="BW118" s="56"/>
      <c r="BX118" s="56"/>
      <c r="BY118" s="56"/>
      <c r="BZ118" s="56"/>
      <c r="CA118" s="56"/>
      <c r="CB118" s="56"/>
      <c r="CC118" s="56"/>
      <c r="CD118" s="56"/>
      <c r="CE118" s="56"/>
      <c r="CF118" s="56"/>
      <c r="CG118" s="56"/>
      <c r="CH118" s="56"/>
      <c r="CI118" s="56"/>
      <c r="CJ118" s="56"/>
      <c r="CK118" s="56"/>
      <c r="CL118" s="56"/>
      <c r="CM118" s="56"/>
      <c r="CN118" s="56"/>
      <c r="CO118" s="56"/>
      <c r="CP118" s="56"/>
      <c r="CQ118" s="56"/>
      <c r="CR118" s="56"/>
      <c r="CS118" s="56"/>
      <c r="CT118" s="56"/>
      <c r="CU118" s="56"/>
      <c r="CV118" s="56"/>
      <c r="CW118" s="56"/>
      <c r="CX118" s="56"/>
      <c r="CY118" s="56"/>
      <c r="DF118" s="56"/>
      <c r="DG118" s="56"/>
      <c r="DH118" s="56"/>
      <c r="DI118" s="56"/>
      <c r="DJ118" s="56"/>
      <c r="DK118" s="56"/>
      <c r="DL118" s="56"/>
      <c r="DM118" s="56"/>
      <c r="DN118" s="56"/>
      <c r="DO118" s="56"/>
      <c r="DP118" s="56"/>
      <c r="DQ118" s="56"/>
      <c r="DR118" s="56"/>
      <c r="DS118" s="56"/>
      <c r="DT118" s="56"/>
      <c r="DU118" s="56"/>
      <c r="DV118" s="56"/>
      <c r="DW118" s="56"/>
      <c r="DX118" s="56"/>
    </row>
    <row r="119" spans="1:128" ht="15" customHeight="1">
      <c r="A119" s="58" t="s">
        <v>25555</v>
      </c>
      <c r="B119" s="68" t="s">
        <v>25246</v>
      </c>
      <c r="C119" s="67" t="s">
        <v>25794</v>
      </c>
      <c r="D119" s="67" t="s">
        <v>25775</v>
      </c>
      <c r="E119" s="68" t="s">
        <v>25246</v>
      </c>
      <c r="F119" s="69" t="str">
        <f>IF(cc="","",IF(cc&lt;=10,"Evitar quando Clearance menor ou igual a 10 ml/min/m²",IF(AND(cc&gt;10,cc&lt;=50),"Dose preconizada no máximo de 12/12 hs","-")))</f>
        <v>Dose preconizada no máximo de 12/12 hs</v>
      </c>
      <c r="G119" s="70" t="str">
        <f>IF(cc="","",IF(cc&lt;=10,"Evitar quando Clearance menor ou igual a 10 ml/min/m²",IF(AND(cc&gt;10,cc&lt;=50),"50 mg VO de 12 / 12 hs","-")))</f>
        <v>50 mg VO de 12 / 12 hs</v>
      </c>
      <c r="BE119" s="56"/>
      <c r="BF119" s="56"/>
      <c r="BG119" s="56"/>
      <c r="BH119" s="56"/>
      <c r="BI119" s="56"/>
      <c r="BJ119" s="56"/>
      <c r="BK119" s="56"/>
      <c r="BL119" s="56"/>
      <c r="BM119" s="56"/>
      <c r="BN119" s="56"/>
      <c r="BO119" s="56"/>
      <c r="BP119" s="56"/>
      <c r="BQ119" s="56"/>
      <c r="BR119" s="56"/>
      <c r="BS119" s="56"/>
      <c r="BT119" s="56"/>
      <c r="BU119" s="56"/>
      <c r="BV119" s="56"/>
      <c r="BW119" s="56"/>
      <c r="BX119" s="56"/>
      <c r="BY119" s="56"/>
      <c r="BZ119" s="56"/>
      <c r="CA119" s="56"/>
      <c r="CB119" s="56"/>
      <c r="CC119" s="56"/>
      <c r="CD119" s="56"/>
      <c r="CE119" s="56"/>
      <c r="CF119" s="56"/>
      <c r="CG119" s="56"/>
      <c r="CH119" s="56"/>
      <c r="CI119" s="56"/>
      <c r="CJ119" s="56"/>
      <c r="CK119" s="56"/>
      <c r="CL119" s="56"/>
      <c r="CM119" s="56"/>
      <c r="CN119" s="56"/>
      <c r="CO119" s="56"/>
      <c r="CP119" s="56"/>
      <c r="CQ119" s="56"/>
      <c r="CR119" s="56"/>
      <c r="CS119" s="56"/>
      <c r="CT119" s="56"/>
      <c r="CU119" s="56"/>
      <c r="CV119" s="56"/>
      <c r="CW119" s="56"/>
      <c r="CX119" s="56"/>
      <c r="CY119" s="56"/>
      <c r="DF119" s="56"/>
      <c r="DG119" s="56"/>
      <c r="DH119" s="56"/>
      <c r="DI119" s="56"/>
      <c r="DJ119" s="56"/>
      <c r="DK119" s="56"/>
      <c r="DL119" s="56"/>
      <c r="DM119" s="56"/>
      <c r="DN119" s="56"/>
      <c r="DO119" s="56"/>
      <c r="DP119" s="56"/>
      <c r="DQ119" s="56"/>
      <c r="DR119" s="56"/>
      <c r="DS119" s="56"/>
      <c r="DT119" s="56"/>
      <c r="DU119" s="56"/>
      <c r="DV119" s="56"/>
      <c r="DW119" s="56"/>
      <c r="DX119" s="56"/>
    </row>
    <row r="120" spans="1:128" ht="15" customHeight="1">
      <c r="A120" s="58" t="s">
        <v>25286</v>
      </c>
      <c r="B120" s="68" t="s">
        <v>25246</v>
      </c>
      <c r="C120" s="67" t="s">
        <v>25767</v>
      </c>
      <c r="D120" s="67" t="s">
        <v>25953</v>
      </c>
      <c r="E120" s="68" t="s">
        <v>25246</v>
      </c>
      <c r="F120" s="69" t="str">
        <f>IF(cc="","",IF(cc&lt;26,"Clearance menor que 26 ml/min/m² - Peso menor que 60 Kg; 15 mg 1 x ao dia; Peso maior ou igual a 60 kg: 20 mg 1 x ao dia.",IF(AND(cc&gt;=26,cc&lt;=50),"Clearance entre 26 e 50 ml/min/m² - Peso menor que 60 Kg; 15 mg de 12 / 12 hs; Peso maior ou igual a 60 kg: 20 mg de 12 / 12hs.","Clearance maior que 50 ml/min/m² - Peso menor que 60 Kg; 30 mg de 12 / 12 hs; Peso maior ou igual a 60 kg: 40 mg de 12 / 12hs.")))</f>
        <v>Clearance entre 26 e 50 ml/min/m² - Peso menor que 60 Kg; 15 mg de 12 / 12 hs; Peso maior ou igual a 60 kg: 20 mg de 12 / 12hs.</v>
      </c>
      <c r="G120" s="70" t="str">
        <f>IF(cc="","",IF(AND(cc&lt;26,pesodose&lt;60),"15 mg VO 1 x ao dia",IF(AND(cc&lt;26,pesodose&gt;=60),"20 mg VO 1 x ao dia",IF(AND(cc&gt;=26,cc&lt;=50,pesodose&lt;60),"15 mg VO de 12 / 12 hs",IF(AND(cc&gt;=26,cc&lt;=50,pesodose&gt;=60),"20 mg VO de 12 / 12 hs",IF(AND(cc&gt;50,pesodose&lt;60),"30 mg VO de 12 / 12 hs",IF(AND(cc&gt;50,pesodose&gt;=60),"40 mg VO de 12 / 12 hs")))))))</f>
        <v>20 mg VO de 12 / 12 hs</v>
      </c>
    </row>
    <row r="121" spans="1:128" ht="15" customHeight="1">
      <c r="A121" s="58" t="s">
        <v>25287</v>
      </c>
      <c r="B121" s="68" t="s">
        <v>25246</v>
      </c>
      <c r="C121" s="67" t="s">
        <v>25794</v>
      </c>
      <c r="D121" s="67" t="s">
        <v>25961</v>
      </c>
      <c r="E121" s="68" t="s">
        <v>25246</v>
      </c>
      <c r="F121" s="69" t="str">
        <f>IF(cc="","",IF(cc&lt;10,"Clearance menor que 10 ml/min/m² - Maiores de 60 anos: 500 mg (1/2 frasco-ampola) de 3 em 3 dias; Idade menor ou igual a 60 anos: 1 g (01 frasco-ampola) de 3 em 3 dias.",IF(AND(cc&gt;=10,cc&lt;=50),"Clearance entre 10 e 50 ml/min/m² - Maiores de 60 anos: 500 mg (1/2 frasco-ampola) de 48 / 48 hs; Idade menor ou igual a 60 anos: 1 g (01 frasco-ampola) de 48 / 48 hs.","Clearance maior que 50 ml/min/m² - Maiores de 60 anos: 500 mg (1/2 frasco-ampola) 1 x ao dia; Idade menor ou igual a 60 anos: 1 g (01 frasco-ampola) 1 x ao dia.")))</f>
        <v>Clearance entre 10 e 50 ml/min/m² - Maiores de 60 anos: 500 mg (1/2 frasco-ampola) de 48 / 48 hs; Idade menor ou igual a 60 anos: 1 g (01 frasco-ampola) de 48 / 48 hs.</v>
      </c>
      <c r="G121" s="69" t="str">
        <f>IF(cc="","",IF(cc&lt;10,"Clearance menor que 10 ml/min/m² - Maiores de 60 anos: 500 mg (1/2 frasco-ampola) de 3 em 3 dias; Idade menor ou igual a 60 anos: 1 g (01 frasco-ampola) de 3 em 3 dias.",IF(AND(cc&gt;=10,cc&lt;=50),"Clearance entre 10 e 50 ml/min/m² - Maiores de 60 anos: 500 mg (1/2 frasco-ampola) de 48 / 48 hs; Idade menor ou igual a 60 anos: 1 g (01 frasco-ampola) de 48 / 48 hs.","Clearance maior que 50 ml/min/m² - Maiores de 60 anos: 500 mg (1/2 frasco-ampola) 1 x ao dia; Idade menor ou igual a 60 anos: 1 g (01 frasco-ampola) 1 x ao dia.")))</f>
        <v>Clearance entre 10 e 50 ml/min/m² - Maiores de 60 anos: 500 mg (1/2 frasco-ampola) de 48 / 48 hs; Idade menor ou igual a 60 anos: 1 g (01 frasco-ampola) de 48 / 48 hs.</v>
      </c>
    </row>
    <row r="122" spans="1:128" ht="15" customHeight="1">
      <c r="A122" s="58" t="s">
        <v>25654</v>
      </c>
      <c r="B122" s="79" t="s">
        <v>25962</v>
      </c>
      <c r="C122" s="67" t="s">
        <v>25767</v>
      </c>
      <c r="D122" s="80" t="s">
        <v>25963</v>
      </c>
      <c r="E122" s="68" t="s">
        <v>25246</v>
      </c>
      <c r="F122" s="69" t="s">
        <v>25246</v>
      </c>
      <c r="G122" s="69" t="s">
        <v>25246</v>
      </c>
      <c r="H122" s="56"/>
      <c r="I122" s="56"/>
      <c r="J122" s="56"/>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56"/>
      <c r="AS122" s="56"/>
      <c r="AT122" s="56"/>
      <c r="AU122" s="56"/>
      <c r="AV122" s="56"/>
      <c r="AW122" s="56"/>
      <c r="AX122" s="56"/>
      <c r="AY122" s="56"/>
      <c r="AZ122" s="56"/>
      <c r="BA122" s="56"/>
      <c r="BB122" s="56"/>
      <c r="BC122" s="56"/>
      <c r="BD122" s="56"/>
      <c r="BE122" s="56"/>
      <c r="BF122" s="56"/>
      <c r="BG122" s="56"/>
      <c r="BH122" s="56"/>
      <c r="BI122" s="56"/>
      <c r="BJ122" s="56"/>
      <c r="BK122" s="56"/>
      <c r="BL122" s="56"/>
      <c r="BM122" s="56"/>
      <c r="BN122" s="56"/>
      <c r="BO122" s="56"/>
      <c r="BP122" s="56"/>
      <c r="BQ122" s="56"/>
      <c r="BR122" s="56"/>
      <c r="BS122" s="56"/>
      <c r="BT122" s="56"/>
      <c r="BU122" s="56"/>
      <c r="BV122" s="56"/>
      <c r="BW122" s="56"/>
      <c r="BX122" s="56"/>
      <c r="BY122" s="56"/>
      <c r="BZ122" s="56"/>
      <c r="CA122" s="56"/>
      <c r="CB122" s="56"/>
      <c r="CC122" s="56"/>
      <c r="CD122" s="56"/>
      <c r="CE122" s="56"/>
      <c r="CF122" s="56"/>
      <c r="CG122" s="56"/>
      <c r="CH122" s="56"/>
      <c r="CI122" s="56"/>
      <c r="CJ122" s="56"/>
      <c r="CK122" s="56"/>
      <c r="CL122" s="56"/>
      <c r="CM122" s="56"/>
      <c r="CN122" s="56"/>
      <c r="CO122" s="56"/>
      <c r="CP122" s="56"/>
      <c r="CQ122" s="56"/>
      <c r="CR122" s="56"/>
      <c r="CS122" s="56"/>
      <c r="CT122" s="56"/>
      <c r="CU122" s="56"/>
      <c r="CV122" s="56"/>
      <c r="CW122" s="56"/>
      <c r="CX122" s="56"/>
      <c r="CY122" s="56"/>
      <c r="DF122" s="56"/>
      <c r="DG122" s="56"/>
      <c r="DH122" s="56"/>
      <c r="DI122" s="56"/>
      <c r="DJ122" s="56"/>
      <c r="DK122" s="56"/>
      <c r="DL122" s="56"/>
      <c r="DM122" s="56"/>
      <c r="DN122" s="56"/>
      <c r="DO122" s="56"/>
      <c r="DP122" s="56"/>
      <c r="DQ122" s="56"/>
      <c r="DR122" s="56"/>
      <c r="DS122" s="56"/>
      <c r="DT122" s="56"/>
      <c r="DU122" s="56"/>
      <c r="DV122" s="56"/>
      <c r="DW122" s="56"/>
      <c r="DX122" s="56"/>
    </row>
    <row r="123" spans="1:128" ht="15" customHeight="1">
      <c r="A123" s="58" t="s">
        <v>25288</v>
      </c>
      <c r="B123" s="68" t="s">
        <v>25246</v>
      </c>
      <c r="C123" s="67" t="s">
        <v>25767</v>
      </c>
      <c r="D123" s="67" t="s">
        <v>25964</v>
      </c>
      <c r="E123" s="68" t="s">
        <v>25246</v>
      </c>
      <c r="F123" s="69" t="str">
        <f>IF(cc="","",IF(cc&lt;10,"Clearance menor que 10 ml/min/m² - Peso entre 36 e 45 kg: 400 mg (1 comp); Peso maior que 45 kg: 600 mg (1 + 1/2 comp).","Clearance maior ou igual a 10 ml/min/m² - Peso entre 21 e 35 kg: 600 mg (1 comp. e meio); Peso entre 36 e 45 Kg: 800 mg (2 comp); Peso maior que 45 kg: 1200 mg (3 comp)."))</f>
        <v>Clearance maior ou igual a 10 ml/min/m² - Peso entre 21 e 35 kg: 600 mg (1 comp. e meio); Peso entre 36 e 45 Kg: 800 mg (2 comp); Peso maior que 45 kg: 1200 mg (3 comp).</v>
      </c>
      <c r="G123" s="70" t="str">
        <f>IF(cc="","",IF(AND(cc&lt;10,pesodose&gt;=36,pesodose&lt;=45),"400 mg (1 comprimido) VO 1 x ao dia",IF(AND(cc&lt;10,pesodose&gt;45),"600 mg (1 comprimido e meio) VO 1 x ao dia",IF(AND(cc&gt;=10,pesodose&gt;=21,pesodose&lt;=35),"600 mg (1 comprimido e meio) VO 1 x ao dia",IF(AND(cc&gt;=10,pesodose&gt;=36,pesodose&lt;=45),"800 mg (2 comprimidos) VO 1 x ao dia",IF(AND(cc&gt;=10,pesodose&gt;45),"1200 mg (3 comprimidos) VO 1 x ao dia",""))))))</f>
        <v>1200 mg (3 comprimidos) VO 1 x ao dia</v>
      </c>
    </row>
    <row r="124" spans="1:128" ht="15" customHeight="1">
      <c r="A124" s="58" t="s">
        <v>25289</v>
      </c>
      <c r="B124" s="66" t="s">
        <v>25965</v>
      </c>
      <c r="C124" s="67" t="s">
        <v>25767</v>
      </c>
      <c r="D124" s="67" t="s">
        <v>25966</v>
      </c>
      <c r="E124" s="68" t="s">
        <v>25246</v>
      </c>
      <c r="F124" s="69" t="str">
        <f>IF(cc="","",IF(cc&lt;10,"Clearance menor que 10 ml/min/m² - Peso entre 36 e 45 kg: 250 mg (1 comp); Peso maior que 45 kg: 375 mg (1 + 1/2 comp).","Clearance igual e maior que 10 ml/min/m² - Peso entre 21 e 35 kg: 250 mg (1 comp); Peso entre 36 e 45 Kg: 500 mg (2 comp); Peso maior que 45 kg: 750 mg (3 comp)."))</f>
        <v>Clearance igual e maior que 10 ml/min/m² - Peso entre 21 e 35 kg: 250 mg (1 comp); Peso entre 36 e 45 Kg: 500 mg (2 comp); Peso maior que 45 kg: 750 mg (3 comp).</v>
      </c>
      <c r="G124" s="70" t="str">
        <f>IF(cc="","",IF(AND(cc&lt;10,pesodose&gt;=36,pesodose&lt;=45),"250 mg (1 comprimido) VO 1 x ao dia",IF(AND(cc&lt;10,pesodose&gt;=36,pesodose&gt;45),"375 mg (1 comprimido e meio) VO 1 x ao dia",IF(AND(cc&gt;10,pesodose&gt;=21,pesodose&lt;=35),"250 mg (1 comprimido) VO 1 x ao dia",IF(AND(cc&gt;10,pesodose&gt;=36,pesodose&lt;=45),"500 mg (2 comprimidos) VO 1 x ao dia",IF(AND(cc&gt;10,pesodose&gt;45),"750 mg (3 comprimidos) VO 1 x ao dia"))))))</f>
        <v>750 mg (3 comprimidos) VO 1 x ao dia</v>
      </c>
    </row>
    <row r="125" spans="1:128" ht="15" customHeight="1">
      <c r="A125" s="58" t="s">
        <v>25571</v>
      </c>
      <c r="B125" s="79" t="s">
        <v>25967</v>
      </c>
      <c r="C125" s="67" t="s">
        <v>25767</v>
      </c>
      <c r="D125" s="67" t="s">
        <v>25937</v>
      </c>
      <c r="E125" s="68" t="s">
        <v>25246</v>
      </c>
      <c r="F125" s="69" t="str">
        <f>IF(cc="","",IF(cc&lt;30,"Contra-indicado quando Clearance menor que 30 ml/min/m²","-"))</f>
        <v>Contra-indicado quando Clearance menor que 30 ml/min/m²</v>
      </c>
      <c r="G125" s="69" t="str">
        <f>IF(cc="","",IF(cc&lt;30,"Contra-indicado quando Clearance menor que 30 ml/min/m²","-"))</f>
        <v>Contra-indicado quando Clearance menor que 30 ml/min/m²</v>
      </c>
      <c r="AJ125" s="56"/>
      <c r="AK125" s="56"/>
      <c r="AL125" s="56"/>
      <c r="AM125" s="56"/>
      <c r="AN125" s="56"/>
      <c r="AO125" s="56"/>
      <c r="AP125" s="56"/>
      <c r="AQ125" s="56"/>
      <c r="AR125" s="56"/>
      <c r="AS125" s="56"/>
      <c r="AT125" s="56"/>
      <c r="AU125" s="56"/>
      <c r="AV125" s="56"/>
      <c r="AW125" s="56"/>
      <c r="AX125" s="56"/>
      <c r="AY125" s="56"/>
      <c r="AZ125" s="56"/>
      <c r="BA125" s="56"/>
      <c r="BB125" s="56"/>
      <c r="BC125" s="56"/>
      <c r="BD125" s="56"/>
      <c r="BE125" s="56"/>
      <c r="BF125" s="56"/>
      <c r="BG125" s="56"/>
      <c r="BH125" s="56"/>
      <c r="BI125" s="56"/>
      <c r="BJ125" s="56"/>
      <c r="BK125" s="56"/>
      <c r="BL125" s="56"/>
      <c r="BM125" s="56"/>
      <c r="BN125" s="56"/>
      <c r="BO125" s="56"/>
      <c r="BP125" s="56"/>
      <c r="BQ125" s="56"/>
      <c r="BR125" s="56"/>
      <c r="BS125" s="56"/>
      <c r="BT125" s="56"/>
      <c r="BU125" s="56"/>
      <c r="BV125" s="56"/>
      <c r="BW125" s="56"/>
      <c r="BX125" s="56"/>
      <c r="BY125" s="56"/>
      <c r="BZ125" s="56"/>
      <c r="CA125" s="56"/>
      <c r="CB125" s="56"/>
      <c r="CC125" s="56"/>
      <c r="CD125" s="56"/>
      <c r="CE125" s="56"/>
      <c r="CF125" s="56"/>
      <c r="CG125" s="56"/>
      <c r="CH125" s="56"/>
      <c r="CI125" s="56"/>
      <c r="CJ125" s="56"/>
      <c r="CK125" s="56"/>
      <c r="CL125" s="56"/>
      <c r="CM125" s="56"/>
      <c r="CN125" s="56"/>
      <c r="CO125" s="56"/>
      <c r="CP125" s="56"/>
      <c r="CQ125" s="56"/>
      <c r="CR125" s="56"/>
      <c r="CS125" s="56"/>
      <c r="CT125" s="56"/>
      <c r="CU125" s="56"/>
      <c r="CV125" s="56"/>
      <c r="CW125" s="56"/>
      <c r="CX125" s="56"/>
      <c r="CY125" s="56"/>
      <c r="DF125" s="56"/>
      <c r="DG125" s="56"/>
      <c r="DH125" s="56"/>
      <c r="DI125" s="56"/>
      <c r="DJ125" s="56"/>
      <c r="DK125" s="56"/>
      <c r="DL125" s="56"/>
      <c r="DM125" s="56"/>
      <c r="DN125" s="56"/>
      <c r="DO125" s="56"/>
      <c r="DP125" s="56"/>
      <c r="DQ125" s="56"/>
      <c r="DR125" s="56"/>
      <c r="DS125" s="56"/>
      <c r="DT125" s="56"/>
      <c r="DU125" s="56"/>
      <c r="DV125" s="56"/>
      <c r="DW125" s="56"/>
      <c r="DX125" s="56"/>
    </row>
    <row r="126" spans="1:128" ht="15" customHeight="1">
      <c r="A126" s="58" t="s">
        <v>25657</v>
      </c>
      <c r="B126" s="68" t="s">
        <v>25246</v>
      </c>
      <c r="C126" s="67" t="s">
        <v>25772</v>
      </c>
      <c r="D126" s="67" t="s">
        <v>25873</v>
      </c>
      <c r="E126" s="68" t="s">
        <v>25968</v>
      </c>
      <c r="F126" s="69" t="s">
        <v>25246</v>
      </c>
      <c r="G126" s="69" t="s">
        <v>25246</v>
      </c>
      <c r="H126" s="56"/>
      <c r="I126" s="56"/>
      <c r="J126" s="56"/>
      <c r="K126" s="56"/>
      <c r="L126" s="56"/>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56"/>
      <c r="AS126" s="56"/>
      <c r="AT126" s="56"/>
      <c r="AU126" s="56"/>
      <c r="AV126" s="56"/>
      <c r="AW126" s="56"/>
      <c r="AX126" s="56"/>
      <c r="AY126" s="56"/>
      <c r="AZ126" s="56"/>
      <c r="BA126" s="56"/>
      <c r="BB126" s="56"/>
      <c r="BC126" s="56"/>
      <c r="BD126" s="56"/>
      <c r="BE126" s="56"/>
      <c r="BF126" s="56"/>
      <c r="BG126" s="56"/>
      <c r="BH126" s="56"/>
      <c r="BI126" s="56"/>
      <c r="BJ126" s="56"/>
      <c r="BK126" s="56"/>
      <c r="BL126" s="56"/>
      <c r="BM126" s="56"/>
      <c r="BN126" s="56"/>
      <c r="BO126" s="56"/>
      <c r="BP126" s="56"/>
      <c r="BQ126" s="56"/>
      <c r="BR126" s="56"/>
      <c r="BS126" s="56"/>
      <c r="BT126" s="56"/>
      <c r="BU126" s="56"/>
      <c r="BV126" s="56"/>
      <c r="BW126" s="56"/>
      <c r="BX126" s="56"/>
      <c r="BY126" s="56"/>
      <c r="BZ126" s="56"/>
      <c r="CA126" s="56"/>
      <c r="CB126" s="56"/>
      <c r="CC126" s="56"/>
      <c r="CD126" s="56"/>
      <c r="CE126" s="56"/>
      <c r="CF126" s="56"/>
      <c r="CG126" s="56"/>
      <c r="CH126" s="56"/>
      <c r="CI126" s="56"/>
      <c r="CJ126" s="56"/>
      <c r="CK126" s="56"/>
      <c r="CL126" s="56"/>
      <c r="CM126" s="56"/>
      <c r="CN126" s="56"/>
      <c r="CO126" s="56"/>
      <c r="CP126" s="56"/>
      <c r="CQ126" s="56"/>
      <c r="CR126" s="56"/>
      <c r="CS126" s="56"/>
      <c r="CT126" s="56"/>
      <c r="CU126" s="56"/>
      <c r="CV126" s="56"/>
      <c r="CW126" s="56"/>
      <c r="CX126" s="56"/>
      <c r="CY126" s="56"/>
      <c r="DF126" s="56"/>
      <c r="DG126" s="56"/>
      <c r="DH126" s="56"/>
      <c r="DI126" s="56"/>
      <c r="DJ126" s="56"/>
      <c r="DK126" s="56"/>
      <c r="DL126" s="56"/>
      <c r="DM126" s="56"/>
      <c r="DN126" s="56"/>
      <c r="DO126" s="56"/>
      <c r="DP126" s="56"/>
      <c r="DQ126" s="56"/>
      <c r="DR126" s="56"/>
      <c r="DS126" s="56"/>
      <c r="DT126" s="56"/>
      <c r="DU126" s="56"/>
      <c r="DV126" s="56"/>
      <c r="DW126" s="56"/>
      <c r="DX126" s="56"/>
    </row>
    <row r="127" spans="1:128" ht="15" customHeight="1">
      <c r="A127" s="58" t="s">
        <v>25659</v>
      </c>
      <c r="B127" s="66" t="s">
        <v>25969</v>
      </c>
      <c r="C127" s="67" t="s">
        <v>25786</v>
      </c>
      <c r="D127" s="67" t="s">
        <v>25775</v>
      </c>
      <c r="E127" s="68" t="s">
        <v>25970</v>
      </c>
      <c r="F127" s="71" t="s">
        <v>25246</v>
      </c>
      <c r="G127" s="71" t="s">
        <v>25246</v>
      </c>
      <c r="H127" s="60"/>
      <c r="I127" s="60"/>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c r="BN127" s="60"/>
      <c r="BO127" s="60"/>
      <c r="BP127" s="60"/>
      <c r="BQ127" s="60"/>
      <c r="BR127" s="60"/>
      <c r="BS127" s="60"/>
      <c r="BT127" s="60"/>
      <c r="BU127" s="60"/>
      <c r="BV127" s="60"/>
      <c r="BW127" s="60"/>
      <c r="BX127" s="60"/>
      <c r="BY127" s="60"/>
      <c r="BZ127" s="60"/>
      <c r="CA127" s="60"/>
      <c r="CB127" s="60"/>
      <c r="CC127" s="60"/>
      <c r="CD127" s="60"/>
      <c r="CE127" s="60"/>
      <c r="CF127" s="60"/>
      <c r="CG127" s="60"/>
      <c r="CH127" s="60"/>
      <c r="CI127" s="60"/>
      <c r="CJ127" s="60"/>
      <c r="CK127" s="60"/>
      <c r="CL127" s="60"/>
      <c r="CM127" s="60"/>
      <c r="CN127" s="60"/>
      <c r="CO127" s="60"/>
      <c r="CP127" s="60"/>
      <c r="CQ127" s="60"/>
      <c r="CR127" s="60"/>
      <c r="CS127" s="60"/>
      <c r="CT127" s="60"/>
      <c r="CU127" s="60"/>
      <c r="CV127" s="60"/>
      <c r="CW127" s="60"/>
      <c r="CX127" s="60"/>
      <c r="CY127" s="60"/>
      <c r="CZ127" s="60"/>
      <c r="DA127" s="60"/>
      <c r="DB127" s="60"/>
      <c r="DC127" s="60"/>
      <c r="DD127" s="60"/>
      <c r="DE127" s="110"/>
      <c r="DF127" s="60"/>
      <c r="DG127" s="60"/>
      <c r="DH127" s="60"/>
      <c r="DI127" s="60"/>
      <c r="DJ127" s="60"/>
      <c r="DK127" s="60"/>
      <c r="DL127" s="60"/>
      <c r="DM127" s="60"/>
      <c r="DN127" s="60"/>
      <c r="DO127" s="60"/>
      <c r="DP127" s="60"/>
      <c r="DQ127" s="60"/>
      <c r="DR127" s="60"/>
      <c r="DS127" s="60"/>
      <c r="DT127" s="60"/>
      <c r="DU127" s="60"/>
      <c r="DV127" s="60"/>
      <c r="DW127" s="60"/>
      <c r="DX127" s="60"/>
    </row>
    <row r="128" spans="1:128" ht="15" customHeight="1">
      <c r="A128" s="58" t="s">
        <v>25325</v>
      </c>
      <c r="B128" s="66" t="s">
        <v>25971</v>
      </c>
      <c r="C128" s="67" t="s">
        <v>25801</v>
      </c>
      <c r="D128" s="67" t="s">
        <v>25972</v>
      </c>
      <c r="E128" s="68" t="s">
        <v>25246</v>
      </c>
      <c r="F128" s="69" t="str">
        <f>IF(cc="","",IF(cc&lt;10,"Fazer metade da dose apenas 1 x ao dia",IF(AND(cc&gt;=10,cc&lt;=50),"Fazer dose cheia apenas 1 x ao dia","-")))</f>
        <v>Fazer dose cheia apenas 1 x ao dia</v>
      </c>
      <c r="G128" s="70" t="str">
        <f>IF(cc="","",IF(cc&lt;10,"50 mg VO 1 x ao dia",IF(AND(cc&gt;=10,cc&lt;=50),"100 mg VO 1 x ao dia","-")))</f>
        <v>100 mg VO 1 x ao dia</v>
      </c>
      <c r="BE128" s="56"/>
      <c r="BF128" s="56"/>
      <c r="BG128" s="56"/>
      <c r="BH128" s="56"/>
      <c r="BI128" s="56"/>
      <c r="BJ128" s="56"/>
      <c r="BK128" s="56"/>
      <c r="BL128" s="56"/>
      <c r="BM128" s="56"/>
      <c r="BN128" s="56"/>
      <c r="BO128" s="56"/>
      <c r="BP128" s="56"/>
      <c r="BQ128" s="56"/>
      <c r="BR128" s="56"/>
      <c r="BS128" s="56"/>
      <c r="BT128" s="56"/>
      <c r="BU128" s="56"/>
      <c r="BV128" s="56"/>
      <c r="BW128" s="56"/>
      <c r="BX128" s="56"/>
      <c r="BY128" s="56"/>
      <c r="BZ128" s="56"/>
      <c r="CA128" s="56"/>
      <c r="CB128" s="56"/>
      <c r="CC128" s="56"/>
      <c r="CD128" s="56"/>
      <c r="CE128" s="56"/>
      <c r="CF128" s="56"/>
      <c r="CG128" s="56"/>
      <c r="CH128" s="56"/>
      <c r="CI128" s="56"/>
      <c r="CJ128" s="56"/>
      <c r="CK128" s="56"/>
      <c r="CL128" s="56"/>
      <c r="CM128" s="56"/>
      <c r="CN128" s="56"/>
      <c r="CO128" s="56"/>
      <c r="CP128" s="56"/>
      <c r="CQ128" s="56"/>
      <c r="CR128" s="56"/>
      <c r="CS128" s="56"/>
      <c r="CT128" s="56"/>
      <c r="CU128" s="56"/>
      <c r="CV128" s="56"/>
      <c r="CW128" s="56"/>
      <c r="CX128" s="56"/>
      <c r="CY128" s="56"/>
      <c r="DF128" s="56"/>
      <c r="DG128" s="56"/>
      <c r="DH128" s="56"/>
      <c r="DI128" s="56"/>
      <c r="DJ128" s="56"/>
      <c r="DK128" s="56"/>
      <c r="DL128" s="56"/>
      <c r="DM128" s="56"/>
      <c r="DN128" s="56"/>
      <c r="DO128" s="56"/>
      <c r="DP128" s="56"/>
      <c r="DQ128" s="56"/>
      <c r="DR128" s="56"/>
      <c r="DS128" s="56"/>
      <c r="DT128" s="56"/>
      <c r="DU128" s="56"/>
      <c r="DV128" s="56"/>
      <c r="DW128" s="56"/>
      <c r="DX128" s="56"/>
    </row>
    <row r="129" spans="1:128" ht="15" customHeight="1">
      <c r="A129" s="58" t="s">
        <v>25524</v>
      </c>
      <c r="B129" s="66" t="s">
        <v>25973</v>
      </c>
      <c r="C129" s="67" t="s">
        <v>25767</v>
      </c>
      <c r="D129" s="67" t="s">
        <v>25775</v>
      </c>
      <c r="E129" s="68" t="s">
        <v>25246</v>
      </c>
      <c r="F129" s="69" t="s">
        <v>25246</v>
      </c>
      <c r="G129" s="69" t="s">
        <v>25246</v>
      </c>
      <c r="H129" s="56"/>
      <c r="I129" s="56"/>
      <c r="J129" s="56"/>
      <c r="K129" s="56"/>
      <c r="L129" s="56"/>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56"/>
      <c r="AS129" s="56"/>
      <c r="AT129" s="56"/>
      <c r="AU129" s="56"/>
      <c r="AV129" s="56"/>
      <c r="AW129" s="56"/>
      <c r="AX129" s="56"/>
      <c r="AY129" s="56"/>
      <c r="AZ129" s="56"/>
      <c r="BA129" s="56"/>
      <c r="BB129" s="56"/>
      <c r="BC129" s="56"/>
      <c r="BD129" s="56"/>
      <c r="BE129" s="56"/>
      <c r="BF129" s="56"/>
      <c r="BG129" s="56"/>
      <c r="BH129" s="56"/>
      <c r="BI129" s="56"/>
      <c r="BJ129" s="56"/>
      <c r="BK129" s="56"/>
      <c r="BL129" s="56"/>
      <c r="BM129" s="56"/>
      <c r="BN129" s="56"/>
      <c r="BO129" s="56"/>
      <c r="BP129" s="56"/>
      <c r="BQ129" s="56"/>
      <c r="BR129" s="56"/>
      <c r="BS129" s="56"/>
      <c r="BT129" s="56"/>
      <c r="BU129" s="56"/>
      <c r="BV129" s="56"/>
      <c r="BW129" s="56"/>
      <c r="BX129" s="56"/>
      <c r="BY129" s="56"/>
      <c r="BZ129" s="56"/>
      <c r="CA129" s="56"/>
      <c r="CB129" s="56"/>
      <c r="CC129" s="56"/>
      <c r="CD129" s="56"/>
      <c r="CE129" s="56"/>
      <c r="CF129" s="56"/>
      <c r="CG129" s="56"/>
      <c r="CH129" s="56"/>
      <c r="CI129" s="56"/>
      <c r="CJ129" s="56"/>
      <c r="CK129" s="56"/>
      <c r="CL129" s="56"/>
      <c r="CM129" s="56"/>
      <c r="CN129" s="56"/>
      <c r="CO129" s="56"/>
      <c r="CP129" s="56"/>
      <c r="CQ129" s="56"/>
      <c r="CR129" s="56"/>
      <c r="CS129" s="56"/>
      <c r="CT129" s="56"/>
      <c r="CU129" s="56"/>
      <c r="CV129" s="56"/>
      <c r="CW129" s="56"/>
      <c r="CX129" s="56"/>
      <c r="CY129" s="56"/>
      <c r="DF129" s="56"/>
      <c r="DG129" s="56"/>
      <c r="DH129" s="56"/>
      <c r="DI129" s="56"/>
      <c r="DJ129" s="56"/>
      <c r="DK129" s="56"/>
      <c r="DL129" s="56"/>
      <c r="DM129" s="56"/>
      <c r="DN129" s="56"/>
      <c r="DO129" s="56"/>
      <c r="DP129" s="56"/>
      <c r="DQ129" s="56"/>
      <c r="DR129" s="56"/>
      <c r="DS129" s="56"/>
      <c r="DT129" s="56"/>
      <c r="DU129" s="56"/>
      <c r="DV129" s="56"/>
      <c r="DW129" s="56"/>
      <c r="DX129" s="56"/>
    </row>
    <row r="130" spans="1:128" ht="15" customHeight="1">
      <c r="A130" s="58" t="s">
        <v>25660</v>
      </c>
      <c r="B130" s="66" t="s">
        <v>25974</v>
      </c>
      <c r="C130" s="67" t="s">
        <v>25786</v>
      </c>
      <c r="D130" s="67" t="s">
        <v>25975</v>
      </c>
      <c r="E130" s="68" t="s">
        <v>25976</v>
      </c>
      <c r="F130" s="69" t="s">
        <v>25246</v>
      </c>
      <c r="G130" s="69" t="s">
        <v>25246</v>
      </c>
      <c r="H130" s="56"/>
      <c r="I130" s="56"/>
      <c r="J130" s="56"/>
      <c r="K130" s="56"/>
      <c r="L130" s="56"/>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56"/>
      <c r="AS130" s="56"/>
      <c r="AT130" s="56"/>
      <c r="AU130" s="56"/>
      <c r="AV130" s="56"/>
      <c r="AW130" s="56"/>
      <c r="AX130" s="56"/>
      <c r="AY130" s="56"/>
      <c r="AZ130" s="56"/>
      <c r="BA130" s="56"/>
      <c r="BB130" s="56"/>
      <c r="BC130" s="56"/>
      <c r="BD130" s="56"/>
      <c r="BE130" s="56"/>
      <c r="BF130" s="56"/>
      <c r="BG130" s="56"/>
      <c r="BH130" s="56"/>
      <c r="BI130" s="56"/>
      <c r="BJ130" s="56"/>
      <c r="BK130" s="56"/>
      <c r="BL130" s="56"/>
      <c r="BM130" s="56"/>
      <c r="BN130" s="56"/>
      <c r="BO130" s="56"/>
      <c r="BP130" s="56"/>
      <c r="BQ130" s="56"/>
      <c r="BR130" s="56"/>
      <c r="BS130" s="56"/>
      <c r="BT130" s="56"/>
      <c r="BU130" s="56"/>
      <c r="BV130" s="56"/>
      <c r="BW130" s="56"/>
      <c r="BX130" s="56"/>
      <c r="BY130" s="56"/>
      <c r="BZ130" s="56"/>
      <c r="CA130" s="56"/>
      <c r="CB130" s="56"/>
      <c r="CC130" s="56"/>
      <c r="CD130" s="56"/>
      <c r="CE130" s="56"/>
      <c r="CF130" s="56"/>
      <c r="CG130" s="56"/>
      <c r="CH130" s="56"/>
      <c r="CI130" s="56"/>
      <c r="CJ130" s="56"/>
      <c r="CK130" s="56"/>
      <c r="CL130" s="56"/>
      <c r="CM130" s="56"/>
      <c r="CN130" s="56"/>
      <c r="CO130" s="56"/>
      <c r="CP130" s="56"/>
      <c r="CQ130" s="56"/>
      <c r="CR130" s="56"/>
      <c r="CS130" s="56"/>
      <c r="CT130" s="56"/>
      <c r="CU130" s="56"/>
      <c r="CV130" s="56"/>
      <c r="CW130" s="56"/>
      <c r="CX130" s="56"/>
      <c r="CY130" s="56"/>
      <c r="DF130" s="56"/>
      <c r="DG130" s="56"/>
      <c r="DH130" s="56"/>
      <c r="DI130" s="56"/>
      <c r="DJ130" s="56"/>
      <c r="DK130" s="56"/>
      <c r="DL130" s="56"/>
      <c r="DM130" s="56"/>
      <c r="DN130" s="56"/>
      <c r="DO130" s="56"/>
      <c r="DP130" s="56"/>
      <c r="DQ130" s="56"/>
      <c r="DR130" s="56"/>
      <c r="DS130" s="56"/>
      <c r="DT130" s="56"/>
      <c r="DU130" s="56"/>
      <c r="DV130" s="56"/>
      <c r="DW130" s="56"/>
      <c r="DX130" s="56"/>
    </row>
    <row r="131" spans="1:128" ht="15" customHeight="1">
      <c r="A131" s="58" t="s">
        <v>25662</v>
      </c>
      <c r="B131" s="68" t="s">
        <v>25246</v>
      </c>
      <c r="C131" s="58" t="s">
        <v>25791</v>
      </c>
      <c r="D131" s="58" t="s">
        <v>25860</v>
      </c>
      <c r="E131" s="68" t="s">
        <v>25246</v>
      </c>
      <c r="F131" s="69" t="s">
        <v>25246</v>
      </c>
      <c r="G131" s="69" t="s">
        <v>25246</v>
      </c>
      <c r="H131" s="56"/>
      <c r="I131" s="56"/>
      <c r="J131" s="56"/>
      <c r="K131" s="56"/>
      <c r="L131" s="56"/>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56"/>
      <c r="AS131" s="56"/>
      <c r="AT131" s="56"/>
      <c r="AU131" s="56"/>
      <c r="AV131" s="56"/>
      <c r="AW131" s="56"/>
      <c r="AX131" s="56"/>
      <c r="AY131" s="56"/>
      <c r="AZ131" s="56"/>
      <c r="BA131" s="56"/>
      <c r="BB131" s="56"/>
      <c r="BC131" s="56"/>
      <c r="BD131" s="56"/>
      <c r="BE131" s="56"/>
      <c r="BF131" s="56"/>
      <c r="BG131" s="56"/>
      <c r="BH131" s="56"/>
      <c r="BI131" s="56"/>
      <c r="BJ131" s="56"/>
      <c r="BK131" s="56"/>
      <c r="BL131" s="56"/>
      <c r="BM131" s="56"/>
      <c r="BN131" s="56"/>
      <c r="BO131" s="56"/>
      <c r="BP131" s="56"/>
      <c r="BQ131" s="56"/>
      <c r="BR131" s="56"/>
      <c r="BS131" s="56"/>
      <c r="BT131" s="56"/>
      <c r="BU131" s="56"/>
      <c r="BV131" s="56"/>
      <c r="BW131" s="56"/>
      <c r="BX131" s="56"/>
      <c r="BY131" s="56"/>
      <c r="BZ131" s="56"/>
      <c r="CA131" s="56"/>
      <c r="CB131" s="56"/>
      <c r="CC131" s="56"/>
      <c r="CD131" s="56"/>
      <c r="CE131" s="56"/>
      <c r="CF131" s="56"/>
      <c r="CG131" s="56"/>
      <c r="CH131" s="56"/>
      <c r="CI131" s="56"/>
      <c r="CJ131" s="56"/>
      <c r="CK131" s="56"/>
      <c r="CL131" s="56"/>
      <c r="CM131" s="56"/>
      <c r="CN131" s="56"/>
      <c r="CO131" s="56"/>
      <c r="CP131" s="56"/>
      <c r="CQ131" s="56"/>
      <c r="CR131" s="56"/>
      <c r="CS131" s="56"/>
      <c r="CT131" s="56"/>
      <c r="CU131" s="56"/>
      <c r="CV131" s="56"/>
      <c r="CW131" s="56"/>
      <c r="CX131" s="56"/>
      <c r="CY131" s="56"/>
      <c r="DF131" s="56"/>
      <c r="DG131" s="56"/>
      <c r="DH131" s="56"/>
      <c r="DI131" s="56"/>
      <c r="DJ131" s="56"/>
      <c r="DK131" s="56"/>
      <c r="DL131" s="56"/>
      <c r="DM131" s="56"/>
      <c r="DN131" s="56"/>
      <c r="DO131" s="56"/>
      <c r="DP131" s="56"/>
      <c r="DQ131" s="56"/>
      <c r="DR131" s="56"/>
      <c r="DS131" s="56"/>
      <c r="DT131" s="56"/>
      <c r="DU131" s="56"/>
      <c r="DV131" s="56"/>
      <c r="DW131" s="56"/>
      <c r="DX131" s="56"/>
    </row>
    <row r="132" spans="1:128" ht="15" customHeight="1">
      <c r="A132" s="58" t="s">
        <v>25663</v>
      </c>
      <c r="B132" s="68" t="s">
        <v>25246</v>
      </c>
      <c r="C132" s="67" t="s">
        <v>25780</v>
      </c>
      <c r="D132" s="67" t="s">
        <v>25975</v>
      </c>
      <c r="E132" s="68" t="s">
        <v>25977</v>
      </c>
      <c r="F132" s="69" t="s">
        <v>25246</v>
      </c>
      <c r="G132" s="69" t="s">
        <v>25246</v>
      </c>
      <c r="H132" s="56"/>
      <c r="I132" s="56"/>
      <c r="J132" s="56"/>
      <c r="K132" s="56"/>
      <c r="L132" s="56"/>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56"/>
      <c r="AS132" s="56"/>
      <c r="AT132" s="56"/>
      <c r="AU132" s="56"/>
      <c r="AV132" s="56"/>
      <c r="AW132" s="56"/>
      <c r="AX132" s="56"/>
      <c r="AY132" s="56"/>
      <c r="AZ132" s="56"/>
      <c r="BA132" s="56"/>
      <c r="BB132" s="56"/>
      <c r="BC132" s="56"/>
      <c r="BD132" s="56"/>
      <c r="BE132" s="56"/>
      <c r="BF132" s="56"/>
      <c r="BG132" s="56"/>
      <c r="BH132" s="56"/>
      <c r="BI132" s="56"/>
      <c r="BJ132" s="56"/>
      <c r="BK132" s="56"/>
      <c r="BL132" s="56"/>
      <c r="BM132" s="56"/>
      <c r="BN132" s="56"/>
      <c r="BO132" s="56"/>
      <c r="BP132" s="56"/>
      <c r="BQ132" s="56"/>
      <c r="BR132" s="56"/>
      <c r="BS132" s="56"/>
      <c r="BT132" s="56"/>
      <c r="BU132" s="56"/>
      <c r="BV132" s="56"/>
      <c r="BW132" s="56"/>
      <c r="BX132" s="56"/>
      <c r="BY132" s="56"/>
      <c r="BZ132" s="56"/>
      <c r="CA132" s="56"/>
      <c r="CB132" s="56"/>
      <c r="CC132" s="56"/>
      <c r="CD132" s="56"/>
      <c r="CE132" s="56"/>
      <c r="CF132" s="56"/>
      <c r="CG132" s="56"/>
      <c r="CH132" s="56"/>
      <c r="CI132" s="56"/>
      <c r="CJ132" s="56"/>
      <c r="CK132" s="56"/>
      <c r="CL132" s="56"/>
      <c r="CM132" s="56"/>
      <c r="CN132" s="56"/>
      <c r="CO132" s="56"/>
      <c r="CP132" s="56"/>
      <c r="CQ132" s="56"/>
      <c r="CR132" s="56"/>
      <c r="CS132" s="56"/>
      <c r="CT132" s="56"/>
      <c r="CU132" s="56"/>
      <c r="CV132" s="56"/>
      <c r="CW132" s="56"/>
      <c r="CX132" s="56"/>
      <c r="CY132" s="56"/>
      <c r="DF132" s="56"/>
      <c r="DG132" s="56"/>
      <c r="DH132" s="56"/>
      <c r="DI132" s="56"/>
      <c r="DJ132" s="56"/>
      <c r="DK132" s="56"/>
      <c r="DL132" s="56"/>
      <c r="DM132" s="56"/>
      <c r="DN132" s="56"/>
      <c r="DO132" s="56"/>
      <c r="DP132" s="56"/>
      <c r="DQ132" s="56"/>
      <c r="DR132" s="56"/>
      <c r="DS132" s="56"/>
      <c r="DT132" s="56"/>
      <c r="DU132" s="56"/>
      <c r="DV132" s="56"/>
      <c r="DW132" s="56"/>
      <c r="DX132" s="56"/>
    </row>
    <row r="133" spans="1:128" ht="15" customHeight="1">
      <c r="A133" s="58" t="s">
        <v>25290</v>
      </c>
      <c r="B133" s="66" t="s">
        <v>25978</v>
      </c>
      <c r="C133" s="67" t="s">
        <v>25866</v>
      </c>
      <c r="D133" s="67" t="s">
        <v>25775</v>
      </c>
      <c r="E133" s="68" t="s">
        <v>25979</v>
      </c>
      <c r="F133" s="69" t="str">
        <f>IF(cc="","",IF(cc&lt;=20,"Dose normal nos dois primeiros dias de tratamento. Após, 72 horas de intervalo entre as doses.",IF(AND(cc&gt;20,cc&lt;40),"Dose normal nos dois primeiros dias de tratamento. Após, 48 horas de intervalo entre as doses.","-")))</f>
        <v>Dose normal nos dois primeiros dias de tratamento. Após, 48 horas de intervalo entre as doses.</v>
      </c>
      <c r="G133" s="69" t="str">
        <f>IF(cc="","",IF(cc&lt;=20,"Dose normal nos dois primeiros dias de tratamento. Após, 72 horas de intervalo entre as doses.",IF(AND(cc&gt;20,cc&lt;40),"Dose normal nos dois primeiros dias de tratamento. Após, 48 horas de intervalo entre as doses.","-")))</f>
        <v>Dose normal nos dois primeiros dias de tratamento. Após, 48 horas de intervalo entre as doses.</v>
      </c>
      <c r="AT133" s="56"/>
      <c r="AU133" s="56"/>
      <c r="AV133" s="56"/>
      <c r="AW133" s="56"/>
      <c r="AX133" s="56"/>
      <c r="AY133" s="56"/>
      <c r="AZ133" s="56"/>
      <c r="BA133" s="56"/>
      <c r="BB133" s="56"/>
      <c r="BC133" s="56"/>
      <c r="BD133" s="56"/>
      <c r="BE133" s="56"/>
      <c r="BF133" s="56"/>
      <c r="BG133" s="56"/>
      <c r="BH133" s="56"/>
      <c r="BI133" s="56"/>
      <c r="BJ133" s="56"/>
      <c r="BK133" s="56"/>
      <c r="BL133" s="56"/>
      <c r="BM133" s="56"/>
      <c r="BN133" s="56"/>
      <c r="BO133" s="56"/>
      <c r="BP133" s="56"/>
      <c r="BQ133" s="56"/>
      <c r="BR133" s="56"/>
      <c r="BS133" s="56"/>
      <c r="BT133" s="56"/>
      <c r="BU133" s="56"/>
      <c r="BV133" s="56"/>
      <c r="BW133" s="56"/>
      <c r="BX133" s="56"/>
      <c r="BY133" s="56"/>
      <c r="BZ133" s="56"/>
      <c r="CA133" s="56"/>
      <c r="CB133" s="56"/>
      <c r="CC133" s="56"/>
      <c r="CD133" s="56"/>
      <c r="CE133" s="56"/>
      <c r="CF133" s="56"/>
      <c r="CG133" s="56"/>
      <c r="CH133" s="56"/>
      <c r="CI133" s="56"/>
      <c r="CJ133" s="56"/>
      <c r="CK133" s="56"/>
      <c r="CL133" s="56"/>
      <c r="CM133" s="56"/>
      <c r="CN133" s="56"/>
      <c r="CO133" s="56"/>
      <c r="CP133" s="56"/>
      <c r="CQ133" s="56"/>
      <c r="CR133" s="56"/>
      <c r="CS133" s="56"/>
      <c r="CT133" s="56"/>
      <c r="CU133" s="56"/>
      <c r="CV133" s="56"/>
      <c r="CW133" s="56"/>
      <c r="CX133" s="56"/>
      <c r="CY133" s="56"/>
      <c r="DF133" s="56"/>
      <c r="DG133" s="56"/>
      <c r="DH133" s="56"/>
      <c r="DI133" s="56"/>
      <c r="DJ133" s="56"/>
      <c r="DK133" s="56"/>
      <c r="DL133" s="56"/>
      <c r="DM133" s="56"/>
      <c r="DN133" s="56"/>
      <c r="DO133" s="56"/>
      <c r="DP133" s="56"/>
      <c r="DQ133" s="56"/>
      <c r="DR133" s="56"/>
      <c r="DS133" s="56"/>
      <c r="DT133" s="56"/>
      <c r="DU133" s="56"/>
      <c r="DV133" s="56"/>
      <c r="DW133" s="56"/>
      <c r="DX133" s="56"/>
    </row>
    <row r="134" spans="1:128" ht="15" customHeight="1">
      <c r="A134" s="58" t="s">
        <v>25664</v>
      </c>
      <c r="B134" s="68" t="s">
        <v>25246</v>
      </c>
      <c r="C134" s="67" t="s">
        <v>25772</v>
      </c>
      <c r="D134" s="67" t="s">
        <v>25980</v>
      </c>
      <c r="E134" s="68" t="s">
        <v>25246</v>
      </c>
      <c r="F134" s="69" t="s">
        <v>25246</v>
      </c>
      <c r="G134" s="69" t="s">
        <v>25246</v>
      </c>
      <c r="H134" s="56"/>
      <c r="I134" s="56"/>
      <c r="J134" s="56"/>
      <c r="K134" s="56"/>
      <c r="L134" s="56"/>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56"/>
      <c r="AS134" s="56"/>
      <c r="AT134" s="56"/>
      <c r="AU134" s="56"/>
      <c r="AV134" s="56"/>
      <c r="AW134" s="56"/>
      <c r="AX134" s="56"/>
      <c r="AY134" s="56"/>
      <c r="AZ134" s="56"/>
      <c r="BA134" s="56"/>
      <c r="BB134" s="56"/>
      <c r="BC134" s="56"/>
      <c r="BD134" s="56"/>
      <c r="BE134" s="56"/>
      <c r="BF134" s="56"/>
      <c r="BG134" s="56"/>
      <c r="BH134" s="56"/>
      <c r="BI134" s="56"/>
      <c r="BJ134" s="56"/>
      <c r="BK134" s="56"/>
      <c r="BL134" s="56"/>
      <c r="BM134" s="56"/>
      <c r="BN134" s="56"/>
      <c r="BO134" s="56"/>
      <c r="BP134" s="56"/>
      <c r="BQ134" s="56"/>
      <c r="BR134" s="56"/>
      <c r="BS134" s="56"/>
      <c r="BT134" s="56"/>
      <c r="BU134" s="56"/>
      <c r="BV134" s="56"/>
      <c r="BW134" s="56"/>
      <c r="BX134" s="56"/>
      <c r="BY134" s="56"/>
      <c r="BZ134" s="56"/>
      <c r="CA134" s="56"/>
      <c r="CB134" s="56"/>
      <c r="CC134" s="56"/>
      <c r="CD134" s="56"/>
      <c r="CE134" s="56"/>
      <c r="CF134" s="56"/>
      <c r="CG134" s="56"/>
      <c r="CH134" s="56"/>
      <c r="CI134" s="56"/>
      <c r="CJ134" s="56"/>
      <c r="CK134" s="56"/>
      <c r="CL134" s="56"/>
      <c r="CM134" s="56"/>
      <c r="CN134" s="56"/>
      <c r="CO134" s="56"/>
      <c r="CP134" s="56"/>
      <c r="CQ134" s="56"/>
      <c r="CR134" s="56"/>
      <c r="CS134" s="56"/>
      <c r="CT134" s="56"/>
      <c r="CU134" s="56"/>
      <c r="CV134" s="56"/>
      <c r="CW134" s="56"/>
      <c r="CX134" s="56"/>
      <c r="CY134" s="56"/>
      <c r="DF134" s="56"/>
      <c r="DG134" s="56"/>
      <c r="DH134" s="56"/>
      <c r="DI134" s="56"/>
      <c r="DJ134" s="56"/>
      <c r="DK134" s="56"/>
      <c r="DL134" s="56"/>
      <c r="DM134" s="56"/>
      <c r="DN134" s="56"/>
      <c r="DO134" s="56"/>
      <c r="DP134" s="56"/>
      <c r="DQ134" s="56"/>
      <c r="DR134" s="56"/>
      <c r="DS134" s="56"/>
      <c r="DT134" s="56"/>
      <c r="DU134" s="56"/>
      <c r="DV134" s="56"/>
      <c r="DW134" s="56"/>
      <c r="DX134" s="56"/>
    </row>
    <row r="135" spans="1:128" ht="15" customHeight="1">
      <c r="A135" s="58" t="s">
        <v>25665</v>
      </c>
      <c r="B135" s="66" t="s">
        <v>25981</v>
      </c>
      <c r="C135" s="67" t="s">
        <v>25780</v>
      </c>
      <c r="D135" s="67" t="s">
        <v>25982</v>
      </c>
      <c r="E135" s="68" t="s">
        <v>25983</v>
      </c>
      <c r="F135" s="69" t="s">
        <v>25246</v>
      </c>
      <c r="G135" s="69" t="s">
        <v>25246</v>
      </c>
      <c r="H135" s="56"/>
      <c r="I135" s="56"/>
      <c r="J135" s="56"/>
      <c r="K135" s="56"/>
      <c r="L135" s="56"/>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56"/>
      <c r="AS135" s="56"/>
      <c r="AT135" s="56"/>
      <c r="AU135" s="56"/>
      <c r="AV135" s="56"/>
      <c r="AW135" s="56"/>
      <c r="AX135" s="56"/>
      <c r="AY135" s="56"/>
      <c r="AZ135" s="56"/>
      <c r="BA135" s="56"/>
      <c r="BB135" s="56"/>
      <c r="BC135" s="56"/>
      <c r="BD135" s="56"/>
      <c r="BE135" s="56"/>
      <c r="BF135" s="56"/>
      <c r="BG135" s="56"/>
      <c r="BH135" s="56"/>
      <c r="BI135" s="56"/>
      <c r="BJ135" s="56"/>
      <c r="BK135" s="56"/>
      <c r="BL135" s="56"/>
      <c r="BM135" s="56"/>
      <c r="BN135" s="56"/>
      <c r="BO135" s="56"/>
      <c r="BP135" s="56"/>
      <c r="BQ135" s="56"/>
      <c r="BR135" s="56"/>
      <c r="BS135" s="56"/>
      <c r="BT135" s="56"/>
      <c r="BU135" s="56"/>
      <c r="BV135" s="56"/>
      <c r="BW135" s="56"/>
      <c r="BX135" s="56"/>
      <c r="BY135" s="56"/>
      <c r="BZ135" s="56"/>
      <c r="CA135" s="56"/>
      <c r="CB135" s="56"/>
      <c r="CC135" s="56"/>
      <c r="CD135" s="56"/>
      <c r="CE135" s="56"/>
      <c r="CF135" s="56"/>
      <c r="CG135" s="56"/>
      <c r="CH135" s="56"/>
      <c r="CI135" s="56"/>
      <c r="CJ135" s="56"/>
      <c r="CK135" s="56"/>
      <c r="CL135" s="56"/>
      <c r="CM135" s="56"/>
      <c r="CN135" s="56"/>
      <c r="CO135" s="56"/>
      <c r="CP135" s="56"/>
      <c r="CQ135" s="56"/>
      <c r="CR135" s="56"/>
      <c r="CS135" s="56"/>
      <c r="CT135" s="56"/>
      <c r="CU135" s="56"/>
      <c r="CV135" s="56"/>
      <c r="CW135" s="56"/>
      <c r="CX135" s="56"/>
      <c r="CY135" s="56"/>
      <c r="DF135" s="56"/>
      <c r="DG135" s="56"/>
      <c r="DH135" s="56"/>
      <c r="DI135" s="56"/>
      <c r="DJ135" s="56"/>
      <c r="DK135" s="56"/>
      <c r="DL135" s="56"/>
      <c r="DM135" s="56"/>
      <c r="DN135" s="56"/>
      <c r="DO135" s="56"/>
      <c r="DP135" s="56"/>
      <c r="DQ135" s="56"/>
      <c r="DR135" s="56"/>
      <c r="DS135" s="56"/>
      <c r="DT135" s="56"/>
      <c r="DU135" s="56"/>
      <c r="DV135" s="56"/>
      <c r="DW135" s="56"/>
      <c r="DX135" s="56"/>
    </row>
    <row r="136" spans="1:128" ht="15" customHeight="1">
      <c r="A136" s="58" t="s">
        <v>25666</v>
      </c>
      <c r="B136" s="66" t="s">
        <v>25984</v>
      </c>
      <c r="C136" s="67" t="s">
        <v>25985</v>
      </c>
      <c r="D136" s="67" t="s">
        <v>25986</v>
      </c>
      <c r="E136" s="68" t="s">
        <v>25246</v>
      </c>
      <c r="F136" s="69" t="s">
        <v>25246</v>
      </c>
      <c r="G136" s="69" t="s">
        <v>25246</v>
      </c>
      <c r="H136" s="56"/>
      <c r="I136" s="56"/>
      <c r="J136" s="56"/>
      <c r="K136" s="56"/>
      <c r="L136" s="56"/>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56"/>
      <c r="AS136" s="56"/>
      <c r="AT136" s="56"/>
      <c r="AU136" s="56"/>
      <c r="AV136" s="56"/>
      <c r="AW136" s="56"/>
      <c r="AX136" s="56"/>
      <c r="AY136" s="56"/>
      <c r="AZ136" s="56"/>
      <c r="BA136" s="56"/>
      <c r="BB136" s="56"/>
      <c r="BC136" s="56"/>
      <c r="BD136" s="56"/>
      <c r="BE136" s="56"/>
      <c r="BF136" s="56"/>
      <c r="BG136" s="56"/>
      <c r="BH136" s="56"/>
      <c r="BI136" s="56"/>
      <c r="BJ136" s="56"/>
      <c r="BK136" s="56"/>
      <c r="BL136" s="56"/>
      <c r="BM136" s="56"/>
      <c r="BN136" s="56"/>
      <c r="BO136" s="56"/>
      <c r="BP136" s="56"/>
      <c r="BQ136" s="56"/>
      <c r="BR136" s="56"/>
      <c r="BS136" s="56"/>
      <c r="BT136" s="56"/>
      <c r="BU136" s="56"/>
      <c r="BV136" s="56"/>
      <c r="BW136" s="56"/>
      <c r="BX136" s="56"/>
      <c r="BY136" s="56"/>
      <c r="BZ136" s="56"/>
      <c r="CA136" s="56"/>
      <c r="CB136" s="56"/>
      <c r="CC136" s="56"/>
      <c r="CD136" s="56"/>
      <c r="CE136" s="56"/>
      <c r="CF136" s="56"/>
      <c r="CG136" s="56"/>
      <c r="CH136" s="56"/>
      <c r="CI136" s="56"/>
      <c r="CJ136" s="56"/>
      <c r="CK136" s="56"/>
      <c r="CL136" s="56"/>
      <c r="CM136" s="56"/>
      <c r="CN136" s="56"/>
      <c r="CO136" s="56"/>
      <c r="CP136" s="56"/>
      <c r="CQ136" s="56"/>
      <c r="CR136" s="56"/>
      <c r="CS136" s="56"/>
      <c r="CT136" s="56"/>
      <c r="CU136" s="56"/>
      <c r="CV136" s="56"/>
      <c r="CW136" s="56"/>
      <c r="CX136" s="56"/>
      <c r="CY136" s="56"/>
      <c r="DF136" s="56"/>
      <c r="DG136" s="56"/>
      <c r="DH136" s="56"/>
      <c r="DI136" s="56"/>
      <c r="DJ136" s="56"/>
      <c r="DK136" s="56"/>
      <c r="DL136" s="56"/>
      <c r="DM136" s="56"/>
      <c r="DN136" s="56"/>
      <c r="DO136" s="56"/>
      <c r="DP136" s="56"/>
      <c r="DQ136" s="56"/>
      <c r="DR136" s="56"/>
      <c r="DS136" s="56"/>
      <c r="DT136" s="56"/>
      <c r="DU136" s="56"/>
      <c r="DV136" s="56"/>
      <c r="DW136" s="56"/>
      <c r="DX136" s="56"/>
    </row>
    <row r="137" spans="1:128" ht="15" customHeight="1">
      <c r="A137" s="58" t="s">
        <v>25667</v>
      </c>
      <c r="B137" s="66" t="s">
        <v>25987</v>
      </c>
      <c r="C137" s="67" t="s">
        <v>25988</v>
      </c>
      <c r="D137" s="67" t="s">
        <v>25787</v>
      </c>
      <c r="E137" s="68" t="s">
        <v>25989</v>
      </c>
      <c r="F137" s="69" t="s">
        <v>25246</v>
      </c>
      <c r="G137" s="69" t="s">
        <v>25246</v>
      </c>
      <c r="H137" s="56"/>
      <c r="I137" s="56"/>
      <c r="J137" s="56"/>
      <c r="K137" s="56"/>
      <c r="L137" s="56"/>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56"/>
      <c r="AS137" s="56"/>
      <c r="AT137" s="56"/>
      <c r="AU137" s="56"/>
      <c r="AV137" s="56"/>
      <c r="AW137" s="56"/>
      <c r="AX137" s="56"/>
      <c r="AY137" s="56"/>
      <c r="AZ137" s="56"/>
      <c r="BA137" s="56"/>
      <c r="BB137" s="56"/>
      <c r="BC137" s="56"/>
      <c r="BD137" s="56"/>
      <c r="BE137" s="56"/>
      <c r="BF137" s="56"/>
      <c r="BG137" s="56"/>
      <c r="BH137" s="56"/>
      <c r="BI137" s="56"/>
      <c r="BJ137" s="56"/>
      <c r="BK137" s="56"/>
      <c r="BL137" s="56"/>
      <c r="BM137" s="56"/>
      <c r="BN137" s="56"/>
      <c r="BO137" s="56"/>
      <c r="BP137" s="56"/>
      <c r="BQ137" s="56"/>
      <c r="BR137" s="56"/>
      <c r="BS137" s="56"/>
      <c r="BT137" s="56"/>
      <c r="BU137" s="56"/>
      <c r="BV137" s="56"/>
      <c r="BW137" s="56"/>
      <c r="BX137" s="56"/>
      <c r="BY137" s="56"/>
      <c r="BZ137" s="56"/>
      <c r="CA137" s="56"/>
      <c r="CB137" s="56"/>
      <c r="CC137" s="56"/>
      <c r="CD137" s="56"/>
      <c r="CE137" s="56"/>
      <c r="CF137" s="56"/>
      <c r="CG137" s="56"/>
      <c r="CH137" s="56"/>
      <c r="CI137" s="56"/>
      <c r="CJ137" s="56"/>
      <c r="CK137" s="56"/>
      <c r="CL137" s="56"/>
      <c r="CM137" s="56"/>
      <c r="CN137" s="56"/>
      <c r="CO137" s="56"/>
      <c r="CP137" s="56"/>
      <c r="CQ137" s="56"/>
      <c r="CR137" s="56"/>
      <c r="CS137" s="56"/>
      <c r="CT137" s="56"/>
      <c r="CU137" s="56"/>
      <c r="CV137" s="56"/>
      <c r="CW137" s="56"/>
      <c r="CX137" s="56"/>
      <c r="CY137" s="56"/>
      <c r="DF137" s="56"/>
      <c r="DG137" s="56"/>
      <c r="DH137" s="56"/>
      <c r="DI137" s="56"/>
      <c r="DJ137" s="56"/>
      <c r="DK137" s="56"/>
      <c r="DL137" s="56"/>
      <c r="DM137" s="56"/>
      <c r="DN137" s="56"/>
      <c r="DO137" s="56"/>
      <c r="DP137" s="56"/>
      <c r="DQ137" s="56"/>
      <c r="DR137" s="56"/>
      <c r="DS137" s="56"/>
      <c r="DT137" s="56"/>
      <c r="DU137" s="56"/>
      <c r="DV137" s="56"/>
      <c r="DW137" s="56"/>
      <c r="DX137" s="56"/>
    </row>
    <row r="138" spans="1:128" ht="15" customHeight="1">
      <c r="A138" s="58" t="s">
        <v>25669</v>
      </c>
      <c r="B138" s="66" t="s">
        <v>25990</v>
      </c>
      <c r="C138" s="67" t="s">
        <v>25801</v>
      </c>
      <c r="D138" s="67" t="s">
        <v>25898</v>
      </c>
      <c r="E138" s="68" t="s">
        <v>25246</v>
      </c>
      <c r="F138" s="69" t="s">
        <v>25246</v>
      </c>
      <c r="G138" s="69" t="s">
        <v>25246</v>
      </c>
      <c r="H138" s="56"/>
      <c r="I138" s="56"/>
      <c r="J138" s="56"/>
      <c r="K138" s="56"/>
      <c r="L138" s="56"/>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56"/>
      <c r="AS138" s="56"/>
      <c r="AT138" s="56"/>
      <c r="AU138" s="56"/>
      <c r="AV138" s="56"/>
      <c r="AW138" s="56"/>
      <c r="AX138" s="56"/>
      <c r="AY138" s="56"/>
      <c r="AZ138" s="56"/>
      <c r="BA138" s="56"/>
      <c r="BB138" s="56"/>
      <c r="BC138" s="56"/>
      <c r="BD138" s="56"/>
      <c r="BE138" s="56"/>
      <c r="BF138" s="56"/>
      <c r="BG138" s="56"/>
      <c r="BH138" s="56"/>
      <c r="BI138" s="56"/>
      <c r="BJ138" s="56"/>
      <c r="BK138" s="56"/>
      <c r="BL138" s="56"/>
      <c r="BM138" s="56"/>
      <c r="BN138" s="56"/>
      <c r="BO138" s="56"/>
      <c r="BP138" s="56"/>
      <c r="BQ138" s="56"/>
      <c r="BR138" s="56"/>
      <c r="BS138" s="56"/>
      <c r="BT138" s="56"/>
      <c r="BU138" s="56"/>
      <c r="BV138" s="56"/>
      <c r="BW138" s="56"/>
      <c r="BX138" s="56"/>
      <c r="BY138" s="56"/>
      <c r="BZ138" s="56"/>
      <c r="CA138" s="56"/>
      <c r="CB138" s="56"/>
      <c r="CC138" s="56"/>
      <c r="CD138" s="56"/>
      <c r="CE138" s="56"/>
      <c r="CF138" s="56"/>
      <c r="CG138" s="56"/>
      <c r="CH138" s="56"/>
      <c r="CI138" s="56"/>
      <c r="CJ138" s="56"/>
      <c r="CK138" s="56"/>
      <c r="CL138" s="56"/>
      <c r="CM138" s="56"/>
      <c r="CN138" s="56"/>
      <c r="CO138" s="56"/>
      <c r="CP138" s="56"/>
      <c r="CQ138" s="56"/>
      <c r="CR138" s="56"/>
      <c r="CS138" s="56"/>
      <c r="CT138" s="56"/>
      <c r="CU138" s="56"/>
      <c r="CV138" s="56"/>
      <c r="CW138" s="56"/>
      <c r="CX138" s="56"/>
      <c r="CY138" s="56"/>
      <c r="DF138" s="56"/>
      <c r="DG138" s="56"/>
      <c r="DH138" s="56"/>
      <c r="DI138" s="56"/>
      <c r="DJ138" s="56"/>
      <c r="DK138" s="56"/>
      <c r="DL138" s="56"/>
      <c r="DM138" s="56"/>
      <c r="DN138" s="56"/>
      <c r="DO138" s="56"/>
      <c r="DP138" s="56"/>
      <c r="DQ138" s="56"/>
      <c r="DR138" s="56"/>
      <c r="DS138" s="56"/>
      <c r="DT138" s="56"/>
      <c r="DU138" s="56"/>
      <c r="DV138" s="56"/>
      <c r="DW138" s="56"/>
      <c r="DX138" s="56"/>
    </row>
    <row r="139" spans="1:128" ht="15" customHeight="1">
      <c r="A139" s="58" t="s">
        <v>25670</v>
      </c>
      <c r="B139" s="68" t="s">
        <v>25246</v>
      </c>
      <c r="C139" s="67" t="s">
        <v>25767</v>
      </c>
      <c r="D139" s="67" t="s">
        <v>25775</v>
      </c>
      <c r="E139" s="68" t="s">
        <v>25991</v>
      </c>
      <c r="F139" s="69" t="str">
        <f>IF(cc="","",IF(cc&lt;30,"Dose máxima é de 300 mg","-"))</f>
        <v>Dose máxima é de 300 mg</v>
      </c>
      <c r="G139" s="70" t="str">
        <f>IF(cc="","",IF(cc&lt;30,"300 mg VO 1 x ao dia","-"))</f>
        <v>300 mg VO 1 x ao dia</v>
      </c>
      <c r="AJ139" s="56"/>
      <c r="AK139" s="56"/>
      <c r="AL139" s="56"/>
      <c r="AM139" s="56"/>
      <c r="AN139" s="56"/>
      <c r="AO139" s="56"/>
      <c r="AP139" s="56"/>
      <c r="AQ139" s="56"/>
      <c r="AR139" s="56"/>
      <c r="AS139" s="56"/>
      <c r="AT139" s="56"/>
      <c r="AU139" s="56"/>
      <c r="AV139" s="56"/>
      <c r="AW139" s="56"/>
      <c r="AX139" s="56"/>
      <c r="AY139" s="56"/>
      <c r="AZ139" s="56"/>
      <c r="BA139" s="56"/>
      <c r="BB139" s="56"/>
      <c r="BC139" s="56"/>
      <c r="BD139" s="56"/>
      <c r="BE139" s="56"/>
      <c r="BF139" s="56"/>
      <c r="BG139" s="56"/>
      <c r="BH139" s="56"/>
      <c r="BI139" s="56"/>
      <c r="BJ139" s="56"/>
      <c r="BK139" s="56"/>
      <c r="BL139" s="56"/>
      <c r="BM139" s="56"/>
      <c r="BN139" s="56"/>
      <c r="BO139" s="56"/>
      <c r="BP139" s="56"/>
      <c r="BQ139" s="56"/>
      <c r="BR139" s="56"/>
      <c r="BS139" s="56"/>
      <c r="BT139" s="56"/>
      <c r="BU139" s="56"/>
      <c r="BV139" s="56"/>
      <c r="BW139" s="56"/>
      <c r="BX139" s="56"/>
      <c r="BY139" s="56"/>
      <c r="BZ139" s="56"/>
      <c r="CA139" s="56"/>
      <c r="CB139" s="56"/>
      <c r="CC139" s="56"/>
      <c r="CD139" s="56"/>
      <c r="CE139" s="56"/>
      <c r="CF139" s="56"/>
      <c r="CG139" s="56"/>
      <c r="CH139" s="56"/>
      <c r="CI139" s="56"/>
      <c r="CJ139" s="56"/>
      <c r="CK139" s="56"/>
      <c r="CL139" s="56"/>
      <c r="CM139" s="56"/>
      <c r="CN139" s="56"/>
      <c r="CO139" s="56"/>
      <c r="CP139" s="56"/>
      <c r="CQ139" s="56"/>
      <c r="CR139" s="56"/>
      <c r="CS139" s="56"/>
      <c r="CT139" s="56"/>
      <c r="CU139" s="56"/>
      <c r="CV139" s="56"/>
      <c r="CW139" s="56"/>
      <c r="CX139" s="56"/>
      <c r="CY139" s="56"/>
      <c r="DF139" s="56"/>
      <c r="DG139" s="56"/>
      <c r="DH139" s="56"/>
      <c r="DI139" s="56"/>
      <c r="DJ139" s="56"/>
      <c r="DK139" s="56"/>
      <c r="DL139" s="56"/>
      <c r="DM139" s="56"/>
      <c r="DN139" s="56"/>
      <c r="DO139" s="56"/>
      <c r="DP139" s="56"/>
      <c r="DQ139" s="56"/>
      <c r="DR139" s="56"/>
      <c r="DS139" s="56"/>
      <c r="DT139" s="56"/>
      <c r="DU139" s="56"/>
      <c r="DV139" s="56"/>
      <c r="DW139" s="56"/>
      <c r="DX139" s="56"/>
    </row>
    <row r="140" spans="1:128" ht="15" customHeight="1">
      <c r="A140" s="58" t="s">
        <v>25291</v>
      </c>
      <c r="B140" s="68" t="s">
        <v>25246</v>
      </c>
      <c r="C140" s="67" t="s">
        <v>25767</v>
      </c>
      <c r="D140" s="67" t="s">
        <v>25992</v>
      </c>
      <c r="E140" s="68" t="s">
        <v>25246</v>
      </c>
      <c r="F140" s="69" t="str">
        <f>IF(cc="","",IF(cc&lt;10,"500 mg 3 x na semana (após HD)",IF(AND(cc&gt;=10,cc&lt;25),"500 mg 1 x ao dia",IF(AND(cc&gt;=25,cc&lt;50),"1 g ao dia (500 mg de 12 / 12 hs)",IF(AND(cc&gt;=50,cc&lt;70),"1500 mg ao dia (500 mg de 8 / 8 hs)","-")))))</f>
        <v>1 g ao dia (500 mg de 12 / 12 hs)</v>
      </c>
      <c r="G140" s="70" t="str">
        <f>IF(cc="","",IF(cc&lt;10,"500 mg 3 x na semana (após HD)",IF(AND(cc&gt;=10,cc&lt;25),"500 mg 1 x ao dia",IF(AND(cc&gt;=25,cc&lt;50),"500 mg de 12 / 12 hs",IF(AND(cc&gt;=50,cc&lt;70),"500 mg de 8 / 8 hs","-")))))</f>
        <v>500 mg de 12 / 12 hs</v>
      </c>
      <c r="BX140" s="56"/>
      <c r="BY140" s="56"/>
      <c r="BZ140" s="56"/>
      <c r="CA140" s="56"/>
      <c r="CB140" s="56"/>
      <c r="CC140" s="56"/>
      <c r="CD140" s="56"/>
      <c r="CE140" s="56"/>
      <c r="CF140" s="56"/>
      <c r="CG140" s="56"/>
      <c r="CH140" s="56"/>
      <c r="CI140" s="56"/>
      <c r="CJ140" s="56"/>
      <c r="CK140" s="56"/>
      <c r="CL140" s="56"/>
      <c r="CM140" s="56"/>
      <c r="CN140" s="56"/>
      <c r="CO140" s="56"/>
      <c r="CP140" s="56"/>
      <c r="CQ140" s="56"/>
      <c r="CR140" s="56"/>
      <c r="CS140" s="56"/>
      <c r="CT140" s="56"/>
      <c r="CU140" s="56"/>
      <c r="CV140" s="56"/>
      <c r="CW140" s="56"/>
      <c r="CX140" s="56"/>
      <c r="CY140" s="56"/>
      <c r="DF140" s="56"/>
      <c r="DG140" s="56"/>
      <c r="DH140" s="56"/>
      <c r="DI140" s="56"/>
      <c r="DJ140" s="56"/>
      <c r="DK140" s="56"/>
      <c r="DL140" s="56"/>
      <c r="DM140" s="56"/>
      <c r="DN140" s="56"/>
      <c r="DO140" s="56"/>
      <c r="DP140" s="56"/>
      <c r="DQ140" s="56"/>
      <c r="DR140" s="56"/>
      <c r="DS140" s="56"/>
      <c r="DT140" s="56"/>
      <c r="DU140" s="56"/>
      <c r="DV140" s="56"/>
      <c r="DW140" s="56"/>
      <c r="DX140" s="56"/>
    </row>
    <row r="141" spans="1:128" ht="15" customHeight="1">
      <c r="A141" s="58" t="s">
        <v>25292</v>
      </c>
      <c r="B141" s="68" t="s">
        <v>25246</v>
      </c>
      <c r="C141" s="67" t="s">
        <v>25993</v>
      </c>
      <c r="D141" s="67" t="s">
        <v>25994</v>
      </c>
      <c r="E141" s="68" t="s">
        <v>25246</v>
      </c>
      <c r="F141" s="69" t="str">
        <f>IF(cc="","",IF(cc&lt;10,"Intervalo mínimo de 48 hs entre as doses","-"))</f>
        <v>-</v>
      </c>
      <c r="G141" s="69" t="str">
        <f>IF(cc="","",IF(cc&lt;10,"Intervalo mínimo de 48 hs entre as doses","-"))</f>
        <v>-</v>
      </c>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56"/>
      <c r="AS141" s="56"/>
      <c r="AT141" s="56"/>
      <c r="AU141" s="56"/>
      <c r="AV141" s="56"/>
      <c r="AW141" s="56"/>
      <c r="AX141" s="56"/>
      <c r="AY141" s="56"/>
      <c r="AZ141" s="56"/>
      <c r="BA141" s="56"/>
      <c r="BB141" s="56"/>
      <c r="BC141" s="56"/>
      <c r="BD141" s="56"/>
      <c r="BE141" s="56"/>
      <c r="BF141" s="56"/>
      <c r="BG141" s="56"/>
      <c r="BH141" s="56"/>
      <c r="BI141" s="56"/>
      <c r="BJ141" s="56"/>
      <c r="BK141" s="56"/>
      <c r="BL141" s="56"/>
      <c r="BM141" s="56"/>
      <c r="BN141" s="56"/>
      <c r="BO141" s="56"/>
      <c r="BP141" s="56"/>
      <c r="BQ141" s="56"/>
      <c r="BR141" s="56"/>
      <c r="BS141" s="56"/>
      <c r="BT141" s="56"/>
      <c r="BU141" s="56"/>
      <c r="BV141" s="56"/>
      <c r="BW141" s="56"/>
      <c r="BX141" s="56"/>
      <c r="BY141" s="56"/>
      <c r="BZ141" s="56"/>
      <c r="CA141" s="56"/>
      <c r="CB141" s="56"/>
      <c r="CC141" s="56"/>
      <c r="CD141" s="56"/>
      <c r="CE141" s="56"/>
      <c r="CF141" s="56"/>
      <c r="CG141" s="56"/>
      <c r="CH141" s="56"/>
      <c r="CI141" s="56"/>
      <c r="CJ141" s="56"/>
      <c r="CK141" s="56"/>
      <c r="CL141" s="56"/>
      <c r="CM141" s="56"/>
      <c r="CN141" s="56"/>
      <c r="CO141" s="56"/>
      <c r="CP141" s="56"/>
      <c r="CQ141" s="56"/>
      <c r="CR141" s="56"/>
      <c r="CS141" s="56"/>
      <c r="CT141" s="56"/>
      <c r="CU141" s="56"/>
      <c r="CV141" s="56"/>
      <c r="CW141" s="56"/>
      <c r="CX141" s="56"/>
      <c r="CY141" s="56"/>
      <c r="DF141" s="56"/>
      <c r="DG141" s="56"/>
      <c r="DH141" s="56"/>
      <c r="DI141" s="56"/>
      <c r="DJ141" s="56"/>
      <c r="DK141" s="56"/>
      <c r="DL141" s="56"/>
      <c r="DM141" s="56"/>
      <c r="DN141" s="56"/>
      <c r="DO141" s="56"/>
      <c r="DP141" s="56"/>
      <c r="DQ141" s="56"/>
      <c r="DR141" s="56"/>
      <c r="DS141" s="56"/>
      <c r="DT141" s="56"/>
      <c r="DU141" s="56"/>
      <c r="DV141" s="56"/>
      <c r="DW141" s="56"/>
      <c r="DX141" s="56"/>
    </row>
    <row r="142" spans="1:128" ht="15" customHeight="1">
      <c r="A142" s="58" t="s">
        <v>25671</v>
      </c>
      <c r="B142" s="66" t="s">
        <v>25995</v>
      </c>
      <c r="C142" s="67" t="s">
        <v>25767</v>
      </c>
      <c r="D142" s="67" t="s">
        <v>25996</v>
      </c>
      <c r="E142" s="68" t="s">
        <v>25246</v>
      </c>
      <c r="F142" s="69" t="s">
        <v>25246</v>
      </c>
      <c r="G142" s="69" t="s">
        <v>25246</v>
      </c>
      <c r="H142" s="56"/>
      <c r="I142" s="56"/>
      <c r="J142" s="56"/>
      <c r="K142" s="56"/>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56"/>
      <c r="AS142" s="56"/>
      <c r="AT142" s="56"/>
      <c r="AU142" s="56"/>
      <c r="AV142" s="56"/>
      <c r="AW142" s="56"/>
      <c r="AX142" s="56"/>
      <c r="AY142" s="56"/>
      <c r="AZ142" s="56"/>
      <c r="BA142" s="56"/>
      <c r="BB142" s="56"/>
      <c r="BC142" s="56"/>
      <c r="BD142" s="56"/>
      <c r="BE142" s="56"/>
      <c r="BF142" s="56"/>
      <c r="BG142" s="56"/>
      <c r="BH142" s="56"/>
      <c r="BI142" s="56"/>
      <c r="BJ142" s="56"/>
      <c r="BK142" s="56"/>
      <c r="BL142" s="56"/>
      <c r="BM142" s="56"/>
      <c r="BN142" s="56"/>
      <c r="BO142" s="56"/>
      <c r="BP142" s="56"/>
      <c r="BQ142" s="56"/>
      <c r="BR142" s="56"/>
      <c r="BS142" s="56"/>
      <c r="BT142" s="56"/>
      <c r="BU142" s="56"/>
      <c r="BV142" s="56"/>
      <c r="BW142" s="56"/>
      <c r="BX142" s="56"/>
      <c r="BY142" s="56"/>
      <c r="BZ142" s="56"/>
      <c r="CA142" s="56"/>
      <c r="CB142" s="56"/>
      <c r="CC142" s="56"/>
      <c r="CD142" s="56"/>
      <c r="CE142" s="56"/>
      <c r="CF142" s="56"/>
      <c r="CG142" s="56"/>
      <c r="CH142" s="56"/>
      <c r="CI142" s="56"/>
      <c r="CJ142" s="56"/>
      <c r="CK142" s="56"/>
      <c r="CL142" s="56"/>
      <c r="CM142" s="56"/>
      <c r="CN142" s="56"/>
      <c r="CO142" s="56"/>
      <c r="CP142" s="56"/>
      <c r="CQ142" s="56"/>
      <c r="CR142" s="56"/>
      <c r="CS142" s="56"/>
      <c r="CT142" s="56"/>
      <c r="CU142" s="56"/>
      <c r="CV142" s="56"/>
      <c r="CW142" s="56"/>
      <c r="CX142" s="56"/>
      <c r="CY142" s="56"/>
      <c r="DF142" s="56"/>
      <c r="DG142" s="56"/>
      <c r="DH142" s="56"/>
      <c r="DI142" s="56"/>
      <c r="DJ142" s="56"/>
      <c r="DK142" s="56"/>
      <c r="DL142" s="56"/>
      <c r="DM142" s="56"/>
      <c r="DN142" s="56"/>
      <c r="DO142" s="56"/>
      <c r="DP142" s="56"/>
      <c r="DQ142" s="56"/>
      <c r="DR142" s="56"/>
      <c r="DS142" s="56"/>
      <c r="DT142" s="56"/>
      <c r="DU142" s="56"/>
      <c r="DV142" s="56"/>
      <c r="DW142" s="56"/>
      <c r="DX142" s="56"/>
    </row>
    <row r="143" spans="1:128" ht="15" customHeight="1">
      <c r="A143" s="58" t="s">
        <v>25293</v>
      </c>
      <c r="B143" s="68" t="s">
        <v>25246</v>
      </c>
      <c r="C143" s="67" t="s">
        <v>25801</v>
      </c>
      <c r="D143" s="67" t="s">
        <v>25775</v>
      </c>
      <c r="E143" s="68" t="s">
        <v>25246</v>
      </c>
      <c r="F143" s="69" t="str">
        <f>IF(cc="","",IF(cc&lt;10,"Clearance &lt; 10: 2 mg/kg de 48/48 hs.",IF(AND(cc&gt;=10,cc&lt;20),"Clearance entre 10-19: 3 mg/kg de 48/48 hs",IF(AND(cc&gt;=20,cc&lt;30),"Clearance entre 20-29: 4 mg/kg de 48/48 hs",IF(AND(cc&gt;=30,cc&lt;40),"Clearance entre 30-39: 2,5 mg/kg 1 x ao dia",IF(AND(cc&gt;=40,cc&lt;60),"Clearance entre 40-59: 3,5 mg/kg 1 x ao dia",IF(AND(cc&gt;=60,cc&lt;=80),"Clearance entre 60 e 80: 4 mg/kg 1 x ao dia","Clearance &gt; 80: 5 mg/kg 1 x ao dia")))))))</f>
        <v>Clearance entre 20-29: 4 mg/kg de 48/48 hs</v>
      </c>
      <c r="G143" s="70" t="str">
        <f>IF(cc="","",IF(cc&lt;10,CONCATENATE(2*pesodose," mg IV de 48 / 48 hs"),IF(AND(cc&gt;=10,cc&lt;20),CONCATENATE(3*pesodose," mg IV de 48 / 48 hs"),IF(AND(cc&gt;=20,cc&lt;30),CONCATENATE(4*pesodose," mg IV de 48 / 48 hs"),IF(AND(cc&gt;=30,cc&lt;40),CONCATENATE(2.5*pesodose," mg IV 1 x ao dia"),IF(AND(cc&gt;=40,cc&lt;60),CONCATENATE(3.5*pesodose," mg IV 1 x ao dia"),IF(AND(cc&gt;=60,cc&lt;=80),CONCATENATE(4*pesodose," mg IV 1 x ao dia"),CONCATENATE(5*pesodose," mg IV 1 x ao dia"))))))))</f>
        <v>320 mg IV de 48 / 48 hs</v>
      </c>
    </row>
    <row r="144" spans="1:128" ht="15" customHeight="1">
      <c r="A144" s="58" t="s">
        <v>25672</v>
      </c>
      <c r="B144" s="68" t="s">
        <v>25246</v>
      </c>
      <c r="C144" s="67" t="s">
        <v>25767</v>
      </c>
      <c r="D144" s="67" t="s">
        <v>25997</v>
      </c>
      <c r="E144" s="68" t="s">
        <v>25246</v>
      </c>
      <c r="F144" s="69" t="s">
        <v>25246</v>
      </c>
      <c r="G144" s="69" t="s">
        <v>25246</v>
      </c>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56"/>
      <c r="AS144" s="56"/>
      <c r="AT144" s="56"/>
      <c r="AU144" s="56"/>
      <c r="AV144" s="56"/>
      <c r="AW144" s="56"/>
      <c r="AX144" s="56"/>
      <c r="AY144" s="56"/>
      <c r="AZ144" s="56"/>
      <c r="BA144" s="56"/>
      <c r="BB144" s="56"/>
      <c r="BC144" s="56"/>
      <c r="BD144" s="56"/>
      <c r="BE144" s="56"/>
      <c r="BF144" s="56"/>
      <c r="BG144" s="56"/>
      <c r="BH144" s="56"/>
      <c r="BI144" s="56"/>
      <c r="BJ144" s="56"/>
      <c r="BK144" s="56"/>
      <c r="BL144" s="56"/>
      <c r="BM144" s="56"/>
      <c r="BN144" s="56"/>
      <c r="BO144" s="56"/>
      <c r="BP144" s="56"/>
      <c r="BQ144" s="56"/>
      <c r="BR144" s="56"/>
      <c r="BS144" s="56"/>
      <c r="BT144" s="56"/>
      <c r="BU144" s="56"/>
      <c r="BV144" s="56"/>
      <c r="BW144" s="56"/>
      <c r="BX144" s="56"/>
      <c r="BY144" s="56"/>
      <c r="BZ144" s="56"/>
      <c r="CA144" s="56"/>
      <c r="CB144" s="56"/>
      <c r="CC144" s="56"/>
      <c r="CD144" s="56"/>
      <c r="CE144" s="56"/>
      <c r="CF144" s="56"/>
      <c r="CG144" s="56"/>
      <c r="CH144" s="56"/>
      <c r="CI144" s="56"/>
      <c r="CJ144" s="56"/>
      <c r="CK144" s="56"/>
      <c r="CL144" s="56"/>
      <c r="CM144" s="56"/>
      <c r="CN144" s="56"/>
      <c r="CO144" s="56"/>
      <c r="CP144" s="56"/>
      <c r="CQ144" s="56"/>
      <c r="CR144" s="56"/>
      <c r="CS144" s="56"/>
      <c r="CT144" s="56"/>
      <c r="CU144" s="56"/>
      <c r="CV144" s="56"/>
      <c r="CW144" s="56"/>
      <c r="CX144" s="56"/>
      <c r="CY144" s="56"/>
      <c r="DF144" s="56"/>
      <c r="DG144" s="56"/>
      <c r="DH144" s="56"/>
      <c r="DI144" s="56"/>
      <c r="DJ144" s="56"/>
      <c r="DK144" s="56"/>
      <c r="DL144" s="56"/>
      <c r="DM144" s="56"/>
      <c r="DN144" s="56"/>
      <c r="DO144" s="56"/>
      <c r="DP144" s="56"/>
      <c r="DQ144" s="56"/>
      <c r="DR144" s="56"/>
      <c r="DS144" s="56"/>
      <c r="DT144" s="56"/>
      <c r="DU144" s="56"/>
      <c r="DV144" s="56"/>
      <c r="DW144" s="56"/>
      <c r="DX144" s="56"/>
    </row>
    <row r="145" spans="1:128" ht="15" customHeight="1">
      <c r="A145" s="58" t="s">
        <v>25627</v>
      </c>
      <c r="B145" s="66" t="s">
        <v>25777</v>
      </c>
      <c r="C145" s="67" t="s">
        <v>25767</v>
      </c>
      <c r="D145" s="67" t="s">
        <v>25775</v>
      </c>
      <c r="E145" s="68" t="s">
        <v>25246</v>
      </c>
      <c r="F145" s="69" t="str">
        <f>IF(cc="","",IF(cc&lt;=50,"Evitar quando Clearance for menor ou igual a 50 ml/min/m²","-"))</f>
        <v>Evitar quando Clearance for menor ou igual a 50 ml/min/m²</v>
      </c>
      <c r="G145" s="69" t="str">
        <f>IF(cc="","",IF(cc&lt;=50,"Evitar quando Clearance for menor ou igual a 50 ml/min/m²","-"))</f>
        <v>Evitar quando Clearance for menor ou igual a 50 ml/min/m²</v>
      </c>
      <c r="BE145" s="56"/>
      <c r="BF145" s="56"/>
      <c r="BG145" s="56"/>
      <c r="BH145" s="56"/>
      <c r="BI145" s="56"/>
      <c r="BJ145" s="56"/>
      <c r="BK145" s="56"/>
      <c r="BL145" s="56"/>
      <c r="BM145" s="56"/>
      <c r="BN145" s="56"/>
      <c r="BO145" s="56"/>
      <c r="BP145" s="56"/>
      <c r="BQ145" s="56"/>
      <c r="BR145" s="56"/>
      <c r="BS145" s="56"/>
      <c r="BT145" s="56"/>
      <c r="BU145" s="56"/>
      <c r="BV145" s="56"/>
      <c r="BW145" s="56"/>
      <c r="BX145" s="56"/>
      <c r="BY145" s="56"/>
      <c r="BZ145" s="56"/>
      <c r="CA145" s="56"/>
      <c r="CB145" s="56"/>
      <c r="CC145" s="56"/>
      <c r="CD145" s="56"/>
      <c r="CE145" s="56"/>
      <c r="CF145" s="56"/>
      <c r="CG145" s="56"/>
      <c r="CH145" s="56"/>
      <c r="CI145" s="56"/>
      <c r="CJ145" s="56"/>
      <c r="CK145" s="56"/>
      <c r="CL145" s="56"/>
      <c r="CM145" s="56"/>
      <c r="CN145" s="56"/>
      <c r="CO145" s="56"/>
      <c r="CP145" s="56"/>
      <c r="CQ145" s="56"/>
      <c r="CR145" s="56"/>
      <c r="CS145" s="56"/>
      <c r="CT145" s="56"/>
      <c r="CU145" s="56"/>
      <c r="CV145" s="56"/>
      <c r="CW145" s="56"/>
      <c r="CX145" s="56"/>
      <c r="CY145" s="56"/>
      <c r="DF145" s="56"/>
      <c r="DG145" s="56"/>
      <c r="DH145" s="56"/>
      <c r="DI145" s="56"/>
      <c r="DJ145" s="56"/>
      <c r="DK145" s="56"/>
      <c r="DL145" s="56"/>
      <c r="DM145" s="56"/>
      <c r="DN145" s="56"/>
      <c r="DO145" s="56"/>
      <c r="DP145" s="56"/>
      <c r="DQ145" s="56"/>
      <c r="DR145" s="56"/>
      <c r="DS145" s="56"/>
      <c r="DT145" s="56"/>
      <c r="DU145" s="56"/>
      <c r="DV145" s="56"/>
      <c r="DW145" s="56"/>
      <c r="DX145" s="56"/>
    </row>
    <row r="146" spans="1:128" ht="15" customHeight="1">
      <c r="A146" s="58" t="s">
        <v>25998</v>
      </c>
      <c r="B146" s="68" t="s">
        <v>25246</v>
      </c>
      <c r="C146" s="67" t="s">
        <v>25791</v>
      </c>
      <c r="D146" s="67" t="s">
        <v>25999</v>
      </c>
      <c r="E146" s="68" t="s">
        <v>25246</v>
      </c>
      <c r="F146" s="69" t="s">
        <v>25246</v>
      </c>
      <c r="G146" s="69" t="s">
        <v>25246</v>
      </c>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56"/>
      <c r="AS146" s="56"/>
      <c r="AT146" s="56"/>
      <c r="AU146" s="56"/>
      <c r="AV146" s="56"/>
      <c r="AW146" s="56"/>
      <c r="AX146" s="56"/>
      <c r="AY146" s="56"/>
      <c r="AZ146" s="56"/>
      <c r="BA146" s="56"/>
      <c r="BB146" s="56"/>
      <c r="BC146" s="56"/>
      <c r="BD146" s="56"/>
      <c r="BE146" s="56"/>
      <c r="BF146" s="56"/>
      <c r="BG146" s="56"/>
      <c r="BH146" s="56"/>
      <c r="BI146" s="56"/>
      <c r="BJ146" s="56"/>
      <c r="BK146" s="56"/>
      <c r="BL146" s="56"/>
      <c r="BM146" s="56"/>
      <c r="BN146" s="56"/>
      <c r="BO146" s="56"/>
      <c r="BP146" s="56"/>
      <c r="BQ146" s="56"/>
      <c r="BR146" s="56"/>
      <c r="BS146" s="56"/>
      <c r="BT146" s="56"/>
      <c r="BU146" s="56"/>
      <c r="BV146" s="56"/>
      <c r="BW146" s="56"/>
      <c r="BX146" s="56"/>
      <c r="BY146" s="56"/>
      <c r="BZ146" s="56"/>
      <c r="CA146" s="56"/>
      <c r="CB146" s="56"/>
      <c r="CC146" s="56"/>
      <c r="CD146" s="56"/>
      <c r="CE146" s="56"/>
      <c r="CF146" s="56"/>
      <c r="CG146" s="56"/>
      <c r="CH146" s="56"/>
      <c r="CI146" s="56"/>
      <c r="CJ146" s="56"/>
      <c r="CK146" s="56"/>
      <c r="CL146" s="56"/>
      <c r="CM146" s="56"/>
      <c r="CN146" s="56"/>
      <c r="CO146" s="56"/>
      <c r="CP146" s="56"/>
      <c r="CQ146" s="56"/>
      <c r="CR146" s="56"/>
      <c r="CS146" s="56"/>
      <c r="CT146" s="56"/>
      <c r="CU146" s="56"/>
      <c r="CV146" s="56"/>
      <c r="CW146" s="56"/>
      <c r="CX146" s="56"/>
      <c r="CY146" s="56"/>
      <c r="DF146" s="56"/>
      <c r="DG146" s="56"/>
      <c r="DH146" s="56"/>
      <c r="DI146" s="56"/>
      <c r="DJ146" s="56"/>
      <c r="DK146" s="56"/>
      <c r="DL146" s="56"/>
      <c r="DM146" s="56"/>
      <c r="DN146" s="56"/>
      <c r="DO146" s="56"/>
      <c r="DP146" s="56"/>
      <c r="DQ146" s="56"/>
      <c r="DR146" s="56"/>
      <c r="DS146" s="56"/>
      <c r="DT146" s="56"/>
      <c r="DU146" s="56"/>
      <c r="DV146" s="56"/>
      <c r="DW146" s="56"/>
      <c r="DX146" s="56"/>
    </row>
    <row r="147" spans="1:128" ht="15" customHeight="1">
      <c r="A147" s="58" t="s">
        <v>25636</v>
      </c>
      <c r="B147" s="66" t="s">
        <v>26000</v>
      </c>
      <c r="C147" s="67" t="s">
        <v>25780</v>
      </c>
      <c r="D147" s="67" t="s">
        <v>25905</v>
      </c>
      <c r="E147" s="68" t="s">
        <v>25246</v>
      </c>
      <c r="F147" s="69" t="str">
        <f>IF(cc="","",IF(cc&lt;=50,"Evitar quando Clearance menor ou igual a 50 ml/min/m²","-"))</f>
        <v>Evitar quando Clearance menor ou igual a 50 ml/min/m²</v>
      </c>
      <c r="G147" s="69" t="str">
        <f>IF(cc="","",IF(cc&lt;=50,"Evitar quando Clearance menor ou igual a 50 ml/min/m²","-"))</f>
        <v>Evitar quando Clearance menor ou igual a 50 ml/min/m²</v>
      </c>
      <c r="BE147" s="56"/>
      <c r="BF147" s="56"/>
      <c r="BG147" s="56"/>
      <c r="BH147" s="56"/>
      <c r="BI147" s="56"/>
      <c r="BJ147" s="56"/>
      <c r="BK147" s="56"/>
      <c r="BL147" s="56"/>
      <c r="BM147" s="56"/>
      <c r="BN147" s="56"/>
      <c r="BO147" s="56"/>
      <c r="BP147" s="56"/>
      <c r="BQ147" s="56"/>
      <c r="BR147" s="56"/>
      <c r="BS147" s="56"/>
      <c r="BT147" s="56"/>
      <c r="BU147" s="56"/>
      <c r="BV147" s="56"/>
      <c r="BW147" s="56"/>
      <c r="BX147" s="56"/>
      <c r="BY147" s="56"/>
      <c r="BZ147" s="56"/>
      <c r="CA147" s="56"/>
      <c r="CB147" s="56"/>
      <c r="CC147" s="56"/>
      <c r="CD147" s="56"/>
      <c r="CE147" s="56"/>
      <c r="CF147" s="56"/>
      <c r="CG147" s="56"/>
      <c r="CH147" s="56"/>
      <c r="CI147" s="56"/>
      <c r="CJ147" s="56"/>
      <c r="CK147" s="56"/>
      <c r="CL147" s="56"/>
      <c r="CM147" s="56"/>
      <c r="CN147" s="56"/>
      <c r="CO147" s="56"/>
      <c r="CP147" s="56"/>
      <c r="CQ147" s="56"/>
      <c r="CR147" s="56"/>
      <c r="CS147" s="56"/>
      <c r="CT147" s="56"/>
      <c r="CU147" s="56"/>
      <c r="CV147" s="56"/>
      <c r="CW147" s="56"/>
      <c r="CX147" s="56"/>
      <c r="CY147" s="56"/>
      <c r="DF147" s="56"/>
      <c r="DG147" s="56"/>
      <c r="DH147" s="56"/>
      <c r="DI147" s="56"/>
      <c r="DJ147" s="56"/>
      <c r="DK147" s="56"/>
      <c r="DL147" s="56"/>
      <c r="DM147" s="56"/>
      <c r="DN147" s="56"/>
      <c r="DO147" s="56"/>
      <c r="DP147" s="56"/>
      <c r="DQ147" s="56"/>
      <c r="DR147" s="56"/>
      <c r="DS147" s="56"/>
      <c r="DT147" s="56"/>
      <c r="DU147" s="56"/>
      <c r="DV147" s="56"/>
      <c r="DW147" s="56"/>
      <c r="DX147" s="56"/>
    </row>
    <row r="148" spans="1:128" ht="15" customHeight="1">
      <c r="A148" s="58" t="s">
        <v>25320</v>
      </c>
      <c r="B148" s="68" t="s">
        <v>25246</v>
      </c>
      <c r="C148" s="67" t="s">
        <v>25791</v>
      </c>
      <c r="D148" s="67" t="s">
        <v>25775</v>
      </c>
      <c r="E148" s="68" t="s">
        <v>25246</v>
      </c>
      <c r="F148" s="69" t="s">
        <v>25246</v>
      </c>
      <c r="G148" s="69" t="s">
        <v>25246</v>
      </c>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56"/>
      <c r="AS148" s="56"/>
      <c r="AT148" s="56"/>
      <c r="AU148" s="56"/>
      <c r="AV148" s="56"/>
      <c r="AW148" s="56"/>
      <c r="AX148" s="56"/>
      <c r="AY148" s="56"/>
      <c r="AZ148" s="56"/>
      <c r="BA148" s="56"/>
      <c r="BB148" s="56"/>
      <c r="BC148" s="56"/>
      <c r="BD148" s="56"/>
      <c r="BE148" s="56"/>
      <c r="BF148" s="56"/>
      <c r="BG148" s="56"/>
      <c r="BH148" s="56"/>
      <c r="BI148" s="56"/>
      <c r="BJ148" s="56"/>
      <c r="BK148" s="56"/>
      <c r="BL148" s="56"/>
      <c r="BM148" s="56"/>
      <c r="BN148" s="56"/>
      <c r="BO148" s="56"/>
      <c r="BP148" s="56"/>
      <c r="BQ148" s="56"/>
      <c r="BR148" s="56"/>
      <c r="BS148" s="56"/>
      <c r="BT148" s="56"/>
      <c r="BU148" s="56"/>
      <c r="BV148" s="56"/>
      <c r="BW148" s="56"/>
      <c r="BX148" s="56"/>
      <c r="BY148" s="56"/>
      <c r="BZ148" s="56"/>
      <c r="CA148" s="56"/>
      <c r="CB148" s="56"/>
      <c r="CC148" s="56"/>
      <c r="CD148" s="56"/>
      <c r="CE148" s="56"/>
      <c r="CF148" s="56"/>
      <c r="CG148" s="56"/>
      <c r="CH148" s="56"/>
      <c r="CI148" s="56"/>
      <c r="CJ148" s="56"/>
      <c r="CK148" s="56"/>
      <c r="CL148" s="56"/>
      <c r="CM148" s="56"/>
      <c r="CN148" s="56"/>
      <c r="CO148" s="56"/>
      <c r="CP148" s="56"/>
      <c r="CQ148" s="56"/>
      <c r="CR148" s="56"/>
      <c r="CS148" s="56"/>
      <c r="CT148" s="56"/>
      <c r="CU148" s="56"/>
      <c r="CV148" s="56"/>
      <c r="CW148" s="56"/>
      <c r="CX148" s="56"/>
      <c r="CY148" s="56"/>
      <c r="DF148" s="56"/>
      <c r="DG148" s="56"/>
      <c r="DH148" s="56"/>
      <c r="DI148" s="56"/>
      <c r="DJ148" s="56"/>
      <c r="DK148" s="56"/>
      <c r="DL148" s="56"/>
      <c r="DM148" s="56"/>
      <c r="DN148" s="56"/>
      <c r="DO148" s="56"/>
      <c r="DP148" s="56"/>
      <c r="DQ148" s="56"/>
      <c r="DR148" s="56"/>
      <c r="DS148" s="56"/>
      <c r="DT148" s="56"/>
      <c r="DU148" s="56"/>
      <c r="DV148" s="56"/>
      <c r="DW148" s="56"/>
      <c r="DX148" s="56"/>
    </row>
    <row r="149" spans="1:128" ht="15" customHeight="1">
      <c r="A149" s="58" t="s">
        <v>25561</v>
      </c>
      <c r="B149" s="68" t="s">
        <v>25246</v>
      </c>
      <c r="C149" s="67" t="s">
        <v>25767</v>
      </c>
      <c r="D149" s="67" t="s">
        <v>26001</v>
      </c>
      <c r="E149" s="68" t="s">
        <v>26002</v>
      </c>
      <c r="F149" s="69" t="str">
        <f>IF(cc="","",IF(cc&lt;=50,"Evitar quando Clearance menor ou igual a 50 ml/min/m²","-"))</f>
        <v>Evitar quando Clearance menor ou igual a 50 ml/min/m²</v>
      </c>
      <c r="G149" s="69" t="str">
        <f>IF(cc="","",IF(cc&lt;=50,"Evitar quando Clearance menor ou igual a 50 ml/min/m²","-"))</f>
        <v>Evitar quando Clearance menor ou igual a 50 ml/min/m²</v>
      </c>
      <c r="BE149" s="56"/>
      <c r="BF149" s="56"/>
      <c r="BG149" s="56"/>
      <c r="BH149" s="56"/>
      <c r="BI149" s="56"/>
      <c r="BJ149" s="56"/>
      <c r="BK149" s="56"/>
      <c r="BL149" s="56"/>
      <c r="BM149" s="56"/>
      <c r="BN149" s="56"/>
      <c r="BO149" s="56"/>
      <c r="BP149" s="56"/>
      <c r="BQ149" s="56"/>
      <c r="BR149" s="56"/>
      <c r="BS149" s="56"/>
      <c r="BT149" s="56"/>
      <c r="BU149" s="56"/>
      <c r="BV149" s="56"/>
      <c r="BW149" s="56"/>
      <c r="BX149" s="56"/>
      <c r="BY149" s="56"/>
      <c r="BZ149" s="56"/>
      <c r="CA149" s="56"/>
      <c r="CB149" s="56"/>
      <c r="CC149" s="56"/>
      <c r="CD149" s="56"/>
      <c r="CE149" s="56"/>
      <c r="CF149" s="56"/>
      <c r="CG149" s="56"/>
      <c r="CH149" s="56"/>
      <c r="CI149" s="56"/>
      <c r="CJ149" s="56"/>
      <c r="CK149" s="56"/>
      <c r="CL149" s="56"/>
      <c r="CM149" s="56"/>
      <c r="CN149" s="56"/>
      <c r="CO149" s="56"/>
      <c r="CP149" s="56"/>
      <c r="CQ149" s="56"/>
      <c r="CR149" s="56"/>
      <c r="CS149" s="56"/>
      <c r="CT149" s="56"/>
      <c r="CU149" s="56"/>
      <c r="CV149" s="56"/>
      <c r="CW149" s="56"/>
      <c r="CX149" s="56"/>
      <c r="CY149" s="56"/>
      <c r="DF149" s="56"/>
      <c r="DG149" s="56"/>
      <c r="DH149" s="56"/>
      <c r="DI149" s="56"/>
      <c r="DJ149" s="56"/>
      <c r="DK149" s="56"/>
      <c r="DL149" s="56"/>
      <c r="DM149" s="56"/>
      <c r="DN149" s="56"/>
      <c r="DO149" s="56"/>
      <c r="DP149" s="56"/>
      <c r="DQ149" s="56"/>
      <c r="DR149" s="56"/>
      <c r="DS149" s="56"/>
      <c r="DT149" s="56"/>
      <c r="DU149" s="56"/>
      <c r="DV149" s="56"/>
      <c r="DW149" s="56"/>
      <c r="DX149" s="56"/>
    </row>
    <row r="150" spans="1:128" ht="15" customHeight="1">
      <c r="A150" s="58" t="s">
        <v>25675</v>
      </c>
      <c r="B150" s="68" t="s">
        <v>25246</v>
      </c>
      <c r="C150" s="81" t="s">
        <v>26003</v>
      </c>
      <c r="D150" s="67" t="s">
        <v>25775</v>
      </c>
      <c r="E150" s="68" t="s">
        <v>25246</v>
      </c>
      <c r="F150" s="69" t="s">
        <v>25246</v>
      </c>
      <c r="G150" s="69" t="s">
        <v>25246</v>
      </c>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56"/>
      <c r="AS150" s="56"/>
      <c r="AT150" s="56"/>
      <c r="AU150" s="56"/>
      <c r="AV150" s="56"/>
      <c r="AW150" s="56"/>
      <c r="AX150" s="56"/>
      <c r="AY150" s="56"/>
      <c r="AZ150" s="56"/>
      <c r="BA150" s="56"/>
      <c r="BB150" s="56"/>
      <c r="BC150" s="56"/>
      <c r="BD150" s="56"/>
      <c r="BE150" s="56"/>
      <c r="BF150" s="56"/>
      <c r="BG150" s="56"/>
      <c r="BH150" s="56"/>
      <c r="BI150" s="56"/>
      <c r="BJ150" s="56"/>
      <c r="BK150" s="56"/>
      <c r="BL150" s="56"/>
      <c r="BM150" s="56"/>
      <c r="BN150" s="56"/>
      <c r="BO150" s="56"/>
      <c r="BP150" s="56"/>
      <c r="BQ150" s="56"/>
      <c r="BR150" s="56"/>
      <c r="BS150" s="56"/>
      <c r="BT150" s="56"/>
      <c r="BU150" s="56"/>
      <c r="BV150" s="56"/>
      <c r="BW150" s="56"/>
      <c r="BX150" s="56"/>
      <c r="BY150" s="56"/>
      <c r="BZ150" s="56"/>
      <c r="CA150" s="56"/>
      <c r="CB150" s="56"/>
      <c r="CC150" s="56"/>
      <c r="CD150" s="56"/>
      <c r="CE150" s="56"/>
      <c r="CF150" s="56"/>
      <c r="CG150" s="56"/>
      <c r="CH150" s="56"/>
      <c r="CI150" s="56"/>
      <c r="CJ150" s="56"/>
      <c r="CK150" s="56"/>
      <c r="CL150" s="56"/>
      <c r="CM150" s="56"/>
      <c r="CN150" s="56"/>
      <c r="CO150" s="56"/>
      <c r="CP150" s="56"/>
      <c r="CQ150" s="56"/>
      <c r="CR150" s="56"/>
      <c r="CS150" s="56"/>
      <c r="CT150" s="56"/>
      <c r="CU150" s="56"/>
      <c r="CV150" s="56"/>
      <c r="CW150" s="56"/>
      <c r="CX150" s="56"/>
      <c r="CY150" s="56"/>
      <c r="DF150" s="56"/>
      <c r="DG150" s="56"/>
      <c r="DH150" s="56"/>
      <c r="DI150" s="56"/>
      <c r="DJ150" s="56"/>
      <c r="DK150" s="56"/>
      <c r="DL150" s="56"/>
      <c r="DM150" s="56"/>
      <c r="DN150" s="56"/>
      <c r="DO150" s="56"/>
      <c r="DP150" s="56"/>
      <c r="DQ150" s="56"/>
      <c r="DR150" s="56"/>
      <c r="DS150" s="56"/>
      <c r="DT150" s="56"/>
      <c r="DU150" s="56"/>
      <c r="DV150" s="56"/>
      <c r="DW150" s="56"/>
      <c r="DX150" s="56"/>
    </row>
    <row r="151" spans="1:128" ht="15" customHeight="1">
      <c r="A151" s="58" t="s">
        <v>25676</v>
      </c>
      <c r="B151" s="68" t="s">
        <v>25246</v>
      </c>
      <c r="C151" s="67" t="s">
        <v>26004</v>
      </c>
      <c r="D151" s="67" t="s">
        <v>25775</v>
      </c>
      <c r="E151" s="68" t="s">
        <v>26005</v>
      </c>
      <c r="F151" s="69" t="s">
        <v>25246</v>
      </c>
      <c r="G151" s="69" t="s">
        <v>25246</v>
      </c>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56"/>
      <c r="AS151" s="56"/>
      <c r="AT151" s="56"/>
      <c r="AU151" s="56"/>
      <c r="AV151" s="56"/>
      <c r="AW151" s="56"/>
      <c r="AX151" s="56"/>
      <c r="AY151" s="56"/>
      <c r="AZ151" s="56"/>
      <c r="BA151" s="56"/>
      <c r="BB151" s="56"/>
      <c r="BC151" s="56"/>
      <c r="BD151" s="56"/>
      <c r="BE151" s="56"/>
      <c r="BF151" s="56"/>
      <c r="BG151" s="56"/>
      <c r="BH151" s="56"/>
      <c r="BI151" s="56"/>
      <c r="BJ151" s="56"/>
      <c r="BK151" s="56"/>
      <c r="BL151" s="56"/>
      <c r="BM151" s="56"/>
      <c r="BN151" s="56"/>
      <c r="BO151" s="56"/>
      <c r="BP151" s="56"/>
      <c r="BQ151" s="56"/>
      <c r="BR151" s="56"/>
      <c r="BS151" s="56"/>
      <c r="BT151" s="56"/>
      <c r="BU151" s="56"/>
      <c r="BV151" s="56"/>
      <c r="BW151" s="56"/>
      <c r="BX151" s="56"/>
      <c r="BY151" s="56"/>
      <c r="BZ151" s="56"/>
      <c r="CA151" s="56"/>
      <c r="CB151" s="56"/>
      <c r="CC151" s="56"/>
      <c r="CD151" s="56"/>
      <c r="CE151" s="56"/>
      <c r="CF151" s="56"/>
      <c r="CG151" s="56"/>
      <c r="CH151" s="56"/>
      <c r="CI151" s="56"/>
      <c r="CJ151" s="56"/>
      <c r="CK151" s="56"/>
      <c r="CL151" s="56"/>
      <c r="CM151" s="56"/>
      <c r="CN151" s="56"/>
      <c r="CO151" s="56"/>
      <c r="CP151" s="56"/>
      <c r="CQ151" s="56"/>
      <c r="CR151" s="56"/>
      <c r="CS151" s="56"/>
      <c r="CT151" s="56"/>
      <c r="CU151" s="56"/>
      <c r="CV151" s="56"/>
      <c r="CW151" s="56"/>
      <c r="CX151" s="56"/>
      <c r="CY151" s="56"/>
      <c r="DF151" s="56"/>
      <c r="DG151" s="56"/>
      <c r="DH151" s="56"/>
      <c r="DI151" s="56"/>
      <c r="DJ151" s="56"/>
      <c r="DK151" s="56"/>
      <c r="DL151" s="56"/>
      <c r="DM151" s="56"/>
      <c r="DN151" s="56"/>
      <c r="DO151" s="56"/>
      <c r="DP151" s="56"/>
      <c r="DQ151" s="56"/>
      <c r="DR151" s="56"/>
      <c r="DS151" s="56"/>
      <c r="DT151" s="56"/>
      <c r="DU151" s="56"/>
      <c r="DV151" s="56"/>
      <c r="DW151" s="56"/>
      <c r="DX151" s="56"/>
    </row>
    <row r="152" spans="1:128" ht="15" customHeight="1">
      <c r="A152" s="58" t="s">
        <v>25525</v>
      </c>
      <c r="B152" s="66" t="s">
        <v>26006</v>
      </c>
      <c r="C152" s="67" t="s">
        <v>25812</v>
      </c>
      <c r="D152" s="67" t="s">
        <v>25775</v>
      </c>
      <c r="E152" s="68" t="s">
        <v>25246</v>
      </c>
      <c r="F152" s="69" t="s">
        <v>25246</v>
      </c>
      <c r="G152" s="69" t="s">
        <v>25246</v>
      </c>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56"/>
      <c r="AS152" s="56"/>
      <c r="AT152" s="56"/>
      <c r="AU152" s="56"/>
      <c r="AV152" s="56"/>
      <c r="AW152" s="56"/>
      <c r="AX152" s="56"/>
      <c r="AY152" s="56"/>
      <c r="AZ152" s="56"/>
      <c r="BA152" s="56"/>
      <c r="BB152" s="56"/>
      <c r="BC152" s="56"/>
      <c r="BD152" s="56"/>
      <c r="BE152" s="56"/>
      <c r="BF152" s="56"/>
      <c r="BG152" s="56"/>
      <c r="BH152" s="56"/>
      <c r="BI152" s="56"/>
      <c r="BJ152" s="56"/>
      <c r="BK152" s="56"/>
      <c r="BL152" s="56"/>
      <c r="BM152" s="56"/>
      <c r="BN152" s="56"/>
      <c r="BO152" s="56"/>
      <c r="BP152" s="56"/>
      <c r="BQ152" s="56"/>
      <c r="BR152" s="56"/>
      <c r="BS152" s="56"/>
      <c r="BT152" s="56"/>
      <c r="BU152" s="56"/>
      <c r="BV152" s="56"/>
      <c r="BW152" s="56"/>
      <c r="BX152" s="56"/>
      <c r="BY152" s="56"/>
      <c r="BZ152" s="56"/>
      <c r="CA152" s="56"/>
      <c r="CB152" s="56"/>
      <c r="CC152" s="56"/>
      <c r="CD152" s="56"/>
      <c r="CE152" s="56"/>
      <c r="CF152" s="56"/>
      <c r="CG152" s="56"/>
      <c r="CH152" s="56"/>
      <c r="CI152" s="56"/>
      <c r="CJ152" s="56"/>
      <c r="CK152" s="56"/>
      <c r="CL152" s="56"/>
      <c r="CM152" s="56"/>
      <c r="CN152" s="56"/>
      <c r="CO152" s="56"/>
      <c r="CP152" s="56"/>
      <c r="CQ152" s="56"/>
      <c r="CR152" s="56"/>
      <c r="CS152" s="56"/>
      <c r="CT152" s="56"/>
      <c r="CU152" s="56"/>
      <c r="CV152" s="56"/>
      <c r="CW152" s="56"/>
      <c r="CX152" s="56"/>
      <c r="CY152" s="56"/>
      <c r="DF152" s="56"/>
      <c r="DG152" s="56"/>
      <c r="DH152" s="56"/>
      <c r="DI152" s="56"/>
      <c r="DJ152" s="56"/>
      <c r="DK152" s="56"/>
      <c r="DL152" s="56"/>
      <c r="DM152" s="56"/>
      <c r="DN152" s="56"/>
      <c r="DO152" s="56"/>
      <c r="DP152" s="56"/>
      <c r="DQ152" s="56"/>
      <c r="DR152" s="56"/>
      <c r="DS152" s="56"/>
      <c r="DT152" s="56"/>
      <c r="DU152" s="56"/>
      <c r="DV152" s="56"/>
      <c r="DW152" s="56"/>
      <c r="DX152" s="56"/>
    </row>
    <row r="153" spans="1:128" ht="15" customHeight="1">
      <c r="A153" s="58" t="s">
        <v>25570</v>
      </c>
      <c r="B153" s="68" t="s">
        <v>25246</v>
      </c>
      <c r="C153" s="67" t="s">
        <v>25812</v>
      </c>
      <c r="D153" s="67" t="s">
        <v>25775</v>
      </c>
      <c r="E153" s="68" t="s">
        <v>26007</v>
      </c>
      <c r="F153" s="69" t="str">
        <f>IF(cc="","",IF(cc&lt;10,"Dose preconizada de 16/16 hs","-"))</f>
        <v>-</v>
      </c>
      <c r="G153" s="69" t="str">
        <f>IF(cc="","",IF(cc&lt;10,"Dose preconizada de 16/16 hs","-"))</f>
        <v>-</v>
      </c>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56"/>
      <c r="AS153" s="56"/>
      <c r="AT153" s="56"/>
      <c r="AU153" s="56"/>
      <c r="AV153" s="56"/>
      <c r="AW153" s="56"/>
      <c r="AX153" s="56"/>
      <c r="AY153" s="56"/>
      <c r="AZ153" s="56"/>
      <c r="BA153" s="56"/>
      <c r="BB153" s="56"/>
      <c r="BC153" s="56"/>
      <c r="BD153" s="56"/>
      <c r="BE153" s="56"/>
      <c r="BF153" s="56"/>
      <c r="BG153" s="56"/>
      <c r="BH153" s="56"/>
      <c r="BI153" s="56"/>
      <c r="BJ153" s="56"/>
      <c r="BK153" s="56"/>
      <c r="BL153" s="56"/>
      <c r="BM153" s="56"/>
      <c r="BN153" s="56"/>
      <c r="BO153" s="56"/>
      <c r="BP153" s="56"/>
      <c r="BQ153" s="56"/>
      <c r="BR153" s="56"/>
      <c r="BS153" s="56"/>
      <c r="BT153" s="56"/>
      <c r="BU153" s="56"/>
      <c r="BV153" s="56"/>
      <c r="BW153" s="56"/>
      <c r="BX153" s="56"/>
      <c r="BY153" s="56"/>
      <c r="BZ153" s="56"/>
      <c r="CA153" s="56"/>
      <c r="CB153" s="56"/>
      <c r="CC153" s="56"/>
      <c r="CD153" s="56"/>
      <c r="CE153" s="56"/>
      <c r="CF153" s="56"/>
      <c r="CG153" s="56"/>
      <c r="CH153" s="56"/>
      <c r="CI153" s="56"/>
      <c r="CJ153" s="56"/>
      <c r="CK153" s="56"/>
      <c r="CL153" s="56"/>
      <c r="CM153" s="56"/>
      <c r="CN153" s="56"/>
      <c r="CO153" s="56"/>
      <c r="CP153" s="56"/>
      <c r="CQ153" s="56"/>
      <c r="CR153" s="56"/>
      <c r="CS153" s="56"/>
      <c r="CT153" s="56"/>
      <c r="CU153" s="56"/>
      <c r="CV153" s="56"/>
      <c r="CW153" s="56"/>
      <c r="CX153" s="56"/>
      <c r="CY153" s="56"/>
      <c r="DF153" s="56"/>
      <c r="DG153" s="56"/>
      <c r="DH153" s="56"/>
      <c r="DI153" s="56"/>
      <c r="DJ153" s="56"/>
      <c r="DK153" s="56"/>
      <c r="DL153" s="56"/>
      <c r="DM153" s="56"/>
      <c r="DN153" s="56"/>
      <c r="DO153" s="56"/>
      <c r="DP153" s="56"/>
      <c r="DQ153" s="56"/>
      <c r="DR153" s="56"/>
      <c r="DS153" s="56"/>
      <c r="DT153" s="56"/>
      <c r="DU153" s="56"/>
      <c r="DV153" s="56"/>
      <c r="DW153" s="56"/>
      <c r="DX153" s="56"/>
    </row>
    <row r="154" spans="1:128" ht="15" customHeight="1">
      <c r="A154" s="58" t="s">
        <v>25648</v>
      </c>
      <c r="B154" s="66" t="s">
        <v>26008</v>
      </c>
      <c r="C154" s="67" t="s">
        <v>25801</v>
      </c>
      <c r="D154" s="67" t="s">
        <v>25775</v>
      </c>
      <c r="E154" s="68" t="s">
        <v>25246</v>
      </c>
      <c r="F154" s="69" t="str">
        <f>IF(cc="","",IF(cc&lt;10,"Evitar quando Clearance menor ou igual a 10 ml/min/m²","-"))</f>
        <v>-</v>
      </c>
      <c r="G154" s="69" t="str">
        <f>IF(cc="","",IF(cc&lt;10,"Evitar quando Clearance menor ou igual a 10 ml/min/m²","-"))</f>
        <v>-</v>
      </c>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c r="BL154" s="56"/>
      <c r="BM154" s="56"/>
      <c r="BN154" s="56"/>
      <c r="BO154" s="56"/>
      <c r="BP154" s="56"/>
      <c r="BQ154" s="56"/>
      <c r="BR154" s="56"/>
      <c r="BS154" s="56"/>
      <c r="BT154" s="56"/>
      <c r="BU154" s="56"/>
      <c r="BV154" s="56"/>
      <c r="BW154" s="56"/>
      <c r="BX154" s="56"/>
      <c r="BY154" s="56"/>
      <c r="BZ154" s="56"/>
      <c r="CA154" s="56"/>
      <c r="CB154" s="56"/>
      <c r="CC154" s="56"/>
      <c r="CD154" s="56"/>
      <c r="CE154" s="56"/>
      <c r="CF154" s="56"/>
      <c r="CG154" s="56"/>
      <c r="CH154" s="56"/>
      <c r="CI154" s="56"/>
      <c r="CJ154" s="56"/>
      <c r="CK154" s="56"/>
      <c r="CL154" s="56"/>
      <c r="CM154" s="56"/>
      <c r="CN154" s="56"/>
      <c r="CO154" s="56"/>
      <c r="CP154" s="56"/>
      <c r="CQ154" s="56"/>
      <c r="CR154" s="56"/>
      <c r="CS154" s="56"/>
      <c r="CT154" s="56"/>
      <c r="CU154" s="56"/>
      <c r="CV154" s="56"/>
      <c r="CW154" s="56"/>
      <c r="CX154" s="56"/>
      <c r="CY154" s="56"/>
      <c r="DF154" s="56"/>
      <c r="DG154" s="56"/>
      <c r="DH154" s="56"/>
      <c r="DI154" s="56"/>
      <c r="DJ154" s="56"/>
      <c r="DK154" s="56"/>
      <c r="DL154" s="56"/>
      <c r="DM154" s="56"/>
      <c r="DN154" s="56"/>
      <c r="DO154" s="56"/>
      <c r="DP154" s="56"/>
      <c r="DQ154" s="56"/>
      <c r="DR154" s="56"/>
      <c r="DS154" s="56"/>
      <c r="DT154" s="56"/>
      <c r="DU154" s="56"/>
      <c r="DV154" s="56"/>
      <c r="DW154" s="56"/>
      <c r="DX154" s="56"/>
    </row>
    <row r="155" spans="1:128" ht="15" customHeight="1">
      <c r="A155" s="58" t="s">
        <v>25677</v>
      </c>
      <c r="B155" s="66" t="s">
        <v>25923</v>
      </c>
      <c r="C155" s="67" t="s">
        <v>25801</v>
      </c>
      <c r="D155" s="67" t="s">
        <v>25775</v>
      </c>
      <c r="E155" s="68" t="s">
        <v>25246</v>
      </c>
      <c r="F155" s="69" t="s">
        <v>25246</v>
      </c>
      <c r="G155" s="69" t="s">
        <v>25246</v>
      </c>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56"/>
      <c r="AS155" s="56"/>
      <c r="AT155" s="56"/>
      <c r="AU155" s="56"/>
      <c r="AV155" s="56"/>
      <c r="AW155" s="56"/>
      <c r="AX155" s="56"/>
      <c r="AY155" s="56"/>
      <c r="AZ155" s="56"/>
      <c r="BA155" s="56"/>
      <c r="BB155" s="56"/>
      <c r="BC155" s="56"/>
      <c r="BD155" s="56"/>
      <c r="BE155" s="56"/>
      <c r="BF155" s="56"/>
      <c r="BG155" s="56"/>
      <c r="BH155" s="56"/>
      <c r="BI155" s="56"/>
      <c r="BJ155" s="56"/>
      <c r="BK155" s="56"/>
      <c r="BL155" s="56"/>
      <c r="BM155" s="56"/>
      <c r="BN155" s="56"/>
      <c r="BO155" s="56"/>
      <c r="BP155" s="56"/>
      <c r="BQ155" s="56"/>
      <c r="BR155" s="56"/>
      <c r="BS155" s="56"/>
      <c r="BT155" s="56"/>
      <c r="BU155" s="56"/>
      <c r="BV155" s="56"/>
      <c r="BW155" s="56"/>
      <c r="BX155" s="56"/>
      <c r="BY155" s="56"/>
      <c r="BZ155" s="56"/>
      <c r="CA155" s="56"/>
      <c r="CB155" s="56"/>
      <c r="CC155" s="56"/>
      <c r="CD155" s="56"/>
      <c r="CE155" s="56"/>
      <c r="CF155" s="56"/>
      <c r="CG155" s="56"/>
      <c r="CH155" s="56"/>
      <c r="CI155" s="56"/>
      <c r="CJ155" s="56"/>
      <c r="CK155" s="56"/>
      <c r="CL155" s="56"/>
      <c r="CM155" s="56"/>
      <c r="CN155" s="56"/>
      <c r="CO155" s="56"/>
      <c r="CP155" s="56"/>
      <c r="CQ155" s="56"/>
      <c r="CR155" s="56"/>
      <c r="CS155" s="56"/>
      <c r="CT155" s="56"/>
      <c r="CU155" s="56"/>
      <c r="CV155" s="56"/>
      <c r="CW155" s="56"/>
      <c r="CX155" s="56"/>
      <c r="CY155" s="56"/>
      <c r="DF155" s="56"/>
      <c r="DG155" s="56"/>
      <c r="DH155" s="56"/>
      <c r="DI155" s="56"/>
      <c r="DJ155" s="56"/>
      <c r="DK155" s="56"/>
      <c r="DL155" s="56"/>
      <c r="DM155" s="56"/>
      <c r="DN155" s="56"/>
      <c r="DO155" s="56"/>
      <c r="DP155" s="56"/>
      <c r="DQ155" s="56"/>
      <c r="DR155" s="56"/>
      <c r="DS155" s="56"/>
      <c r="DT155" s="56"/>
      <c r="DU155" s="56"/>
      <c r="DV155" s="56"/>
      <c r="DW155" s="56"/>
      <c r="DX155" s="56"/>
    </row>
    <row r="156" spans="1:128" ht="15" customHeight="1">
      <c r="A156" s="58" t="s">
        <v>25557</v>
      </c>
      <c r="B156" s="68" t="s">
        <v>25246</v>
      </c>
      <c r="C156" s="67" t="s">
        <v>25812</v>
      </c>
      <c r="D156" s="67" t="s">
        <v>25775</v>
      </c>
      <c r="E156" s="68" t="s">
        <v>26009</v>
      </c>
      <c r="F156" s="69" t="str">
        <f>IF(cc="","",IF(cc&lt;10,"Evitar quando Clearance for menor que 10 ml/min/m²","-"))</f>
        <v>-</v>
      </c>
      <c r="G156" s="69" t="str">
        <f>IF(cc="","",IF(cc&lt;10,"Evitar quando Clearance for menor que 10 ml/min/m²","-"))</f>
        <v>-</v>
      </c>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56"/>
      <c r="AS156" s="56"/>
      <c r="AT156" s="56"/>
      <c r="AU156" s="56"/>
      <c r="AV156" s="56"/>
      <c r="AW156" s="56"/>
      <c r="AX156" s="56"/>
      <c r="AY156" s="56"/>
      <c r="AZ156" s="56"/>
      <c r="BA156" s="56"/>
      <c r="BB156" s="56"/>
      <c r="BC156" s="56"/>
      <c r="BD156" s="56"/>
      <c r="BE156" s="56"/>
      <c r="BF156" s="56"/>
      <c r="BG156" s="56"/>
      <c r="BH156" s="56"/>
      <c r="BI156" s="56"/>
      <c r="BJ156" s="56"/>
      <c r="BK156" s="56"/>
      <c r="BL156" s="56"/>
      <c r="BM156" s="56"/>
      <c r="BN156" s="56"/>
      <c r="BO156" s="56"/>
      <c r="BP156" s="56"/>
      <c r="BQ156" s="56"/>
      <c r="BR156" s="56"/>
      <c r="BS156" s="56"/>
      <c r="BT156" s="56"/>
      <c r="BU156" s="56"/>
      <c r="BV156" s="56"/>
      <c r="BW156" s="56"/>
      <c r="BX156" s="56"/>
      <c r="BY156" s="56"/>
      <c r="BZ156" s="56"/>
      <c r="CA156" s="56"/>
      <c r="CB156" s="56"/>
      <c r="CC156" s="56"/>
      <c r="CD156" s="56"/>
      <c r="CE156" s="56"/>
      <c r="CF156" s="56"/>
      <c r="CG156" s="56"/>
      <c r="CH156" s="56"/>
      <c r="CI156" s="56"/>
      <c r="CJ156" s="56"/>
      <c r="CK156" s="56"/>
      <c r="CL156" s="56"/>
      <c r="CM156" s="56"/>
      <c r="CN156" s="56"/>
      <c r="CO156" s="56"/>
      <c r="CP156" s="56"/>
      <c r="CQ156" s="56"/>
      <c r="CR156" s="56"/>
      <c r="CS156" s="56"/>
      <c r="CT156" s="56"/>
      <c r="CU156" s="56"/>
      <c r="CV156" s="56"/>
      <c r="CW156" s="56"/>
      <c r="CX156" s="56"/>
      <c r="CY156" s="56"/>
      <c r="DF156" s="56"/>
      <c r="DG156" s="56"/>
      <c r="DH156" s="56"/>
      <c r="DI156" s="56"/>
      <c r="DJ156" s="56"/>
      <c r="DK156" s="56"/>
      <c r="DL156" s="56"/>
      <c r="DM156" s="56"/>
      <c r="DN156" s="56"/>
      <c r="DO156" s="56"/>
      <c r="DP156" s="56"/>
      <c r="DQ156" s="56"/>
      <c r="DR156" s="56"/>
      <c r="DS156" s="56"/>
      <c r="DT156" s="56"/>
      <c r="DU156" s="56"/>
      <c r="DV156" s="56"/>
      <c r="DW156" s="56"/>
      <c r="DX156" s="56"/>
    </row>
    <row r="157" spans="1:128" ht="15" customHeight="1">
      <c r="A157" s="58" t="s">
        <v>25761</v>
      </c>
      <c r="B157" s="67" t="s">
        <v>26010</v>
      </c>
      <c r="C157" s="67" t="s">
        <v>25791</v>
      </c>
      <c r="D157" s="67" t="s">
        <v>25775</v>
      </c>
      <c r="E157" s="68" t="s">
        <v>25246</v>
      </c>
      <c r="F157" s="69" t="s">
        <v>25246</v>
      </c>
      <c r="G157" s="69" t="s">
        <v>25246</v>
      </c>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56"/>
      <c r="AS157" s="56"/>
      <c r="AT157" s="56"/>
      <c r="AU157" s="56"/>
      <c r="AV157" s="56"/>
      <c r="AW157" s="56"/>
      <c r="AX157" s="56"/>
      <c r="AY157" s="56"/>
      <c r="AZ157" s="56"/>
      <c r="BA157" s="56"/>
      <c r="BB157" s="56"/>
      <c r="BC157" s="56"/>
      <c r="BD157" s="56"/>
      <c r="BE157" s="56"/>
      <c r="BF157" s="56"/>
      <c r="BG157" s="56"/>
      <c r="BH157" s="56"/>
      <c r="BI157" s="56"/>
      <c r="BJ157" s="56"/>
      <c r="BK157" s="56"/>
      <c r="BL157" s="56"/>
      <c r="BM157" s="56"/>
      <c r="BN157" s="56"/>
      <c r="BO157" s="56"/>
      <c r="BP157" s="56"/>
      <c r="BQ157" s="56"/>
      <c r="BR157" s="56"/>
      <c r="BS157" s="56"/>
      <c r="BT157" s="56"/>
      <c r="BU157" s="56"/>
      <c r="BV157" s="56"/>
      <c r="BW157" s="56"/>
      <c r="BX157" s="56"/>
      <c r="BY157" s="56"/>
      <c r="BZ157" s="56"/>
      <c r="CA157" s="56"/>
      <c r="CB157" s="56"/>
      <c r="CC157" s="56"/>
      <c r="CD157" s="56"/>
      <c r="CE157" s="56"/>
      <c r="CF157" s="56"/>
      <c r="CG157" s="56"/>
      <c r="CH157" s="56"/>
      <c r="CI157" s="56"/>
      <c r="CJ157" s="56"/>
      <c r="CK157" s="56"/>
      <c r="CL157" s="56"/>
      <c r="CM157" s="56"/>
      <c r="CN157" s="56"/>
      <c r="CO157" s="56"/>
      <c r="CP157" s="56"/>
      <c r="CQ157" s="56"/>
      <c r="CR157" s="56"/>
      <c r="CS157" s="56"/>
      <c r="CT157" s="56"/>
      <c r="CU157" s="56"/>
      <c r="CV157" s="56"/>
      <c r="CW157" s="56"/>
      <c r="CX157" s="56"/>
      <c r="CY157" s="56"/>
      <c r="DF157" s="56"/>
      <c r="DG157" s="56"/>
      <c r="DH157" s="56"/>
      <c r="DI157" s="56"/>
      <c r="DJ157" s="56"/>
      <c r="DK157" s="56"/>
      <c r="DL157" s="56"/>
      <c r="DM157" s="56"/>
      <c r="DN157" s="56"/>
      <c r="DO157" s="56"/>
      <c r="DP157" s="56"/>
      <c r="DQ157" s="56"/>
      <c r="DR157" s="56"/>
      <c r="DS157" s="56"/>
      <c r="DT157" s="56"/>
      <c r="DU157" s="56"/>
      <c r="DV157" s="56"/>
      <c r="DW157" s="56"/>
      <c r="DX157" s="56"/>
    </row>
    <row r="158" spans="1:128" ht="15" customHeight="1">
      <c r="A158" s="58" t="s">
        <v>25591</v>
      </c>
      <c r="B158" s="68" t="s">
        <v>25246</v>
      </c>
      <c r="C158" s="67" t="s">
        <v>25767</v>
      </c>
      <c r="D158" s="67" t="s">
        <v>26011</v>
      </c>
      <c r="E158" s="68" t="s">
        <v>26012</v>
      </c>
      <c r="F158" s="69" t="s">
        <v>25246</v>
      </c>
      <c r="G158" s="69" t="s">
        <v>25246</v>
      </c>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56"/>
      <c r="AS158" s="56"/>
      <c r="AT158" s="56"/>
      <c r="AU158" s="56"/>
      <c r="AV158" s="56"/>
      <c r="AW158" s="56"/>
      <c r="AX158" s="56"/>
      <c r="AY158" s="56"/>
      <c r="AZ158" s="56"/>
      <c r="BA158" s="56"/>
      <c r="BB158" s="56"/>
      <c r="BC158" s="56"/>
      <c r="BD158" s="56"/>
      <c r="BE158" s="56"/>
      <c r="BF158" s="56"/>
      <c r="BG158" s="56"/>
      <c r="BH158" s="56"/>
      <c r="BI158" s="56"/>
      <c r="BJ158" s="56"/>
      <c r="BK158" s="56"/>
      <c r="BL158" s="56"/>
      <c r="BM158" s="56"/>
      <c r="BN158" s="56"/>
      <c r="BO158" s="56"/>
      <c r="BP158" s="56"/>
      <c r="BQ158" s="56"/>
      <c r="BR158" s="56"/>
      <c r="BS158" s="56"/>
      <c r="BT158" s="56"/>
      <c r="BU158" s="56"/>
      <c r="BV158" s="56"/>
      <c r="BW158" s="56"/>
      <c r="BX158" s="56"/>
      <c r="BY158" s="56"/>
      <c r="BZ158" s="56"/>
      <c r="CA158" s="56"/>
      <c r="CB158" s="56"/>
      <c r="CC158" s="56"/>
      <c r="CD158" s="56"/>
      <c r="CE158" s="56"/>
      <c r="CF158" s="56"/>
      <c r="CG158" s="56"/>
      <c r="CH158" s="56"/>
      <c r="CI158" s="56"/>
      <c r="CJ158" s="56"/>
      <c r="CK158" s="56"/>
      <c r="CL158" s="56"/>
      <c r="CM158" s="56"/>
      <c r="CN158" s="56"/>
      <c r="CO158" s="56"/>
      <c r="CP158" s="56"/>
      <c r="CQ158" s="56"/>
      <c r="CR158" s="56"/>
      <c r="CS158" s="56"/>
      <c r="CT158" s="56"/>
      <c r="CU158" s="56"/>
      <c r="CV158" s="56"/>
      <c r="CW158" s="56"/>
      <c r="CX158" s="56"/>
      <c r="CY158" s="56"/>
      <c r="DF158" s="56"/>
      <c r="DG158" s="56"/>
      <c r="DH158" s="56"/>
      <c r="DI158" s="56"/>
      <c r="DJ158" s="56"/>
      <c r="DK158" s="56"/>
      <c r="DL158" s="56"/>
      <c r="DM158" s="56"/>
      <c r="DN158" s="56"/>
      <c r="DO158" s="56"/>
      <c r="DP158" s="56"/>
      <c r="DQ158" s="56"/>
      <c r="DR158" s="56"/>
      <c r="DS158" s="56"/>
      <c r="DT158" s="56"/>
      <c r="DU158" s="56"/>
      <c r="DV158" s="56"/>
      <c r="DW158" s="56"/>
      <c r="DX158" s="56"/>
    </row>
    <row r="159" spans="1:128" ht="15" customHeight="1">
      <c r="A159" s="58" t="s">
        <v>25678</v>
      </c>
      <c r="B159" s="68" t="s">
        <v>25246</v>
      </c>
      <c r="C159" s="67" t="s">
        <v>25791</v>
      </c>
      <c r="D159" s="67" t="s">
        <v>25775</v>
      </c>
      <c r="E159" s="68" t="s">
        <v>25246</v>
      </c>
      <c r="F159" s="69" t="s">
        <v>25246</v>
      </c>
      <c r="G159" s="69" t="s">
        <v>25246</v>
      </c>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56"/>
      <c r="AS159" s="56"/>
      <c r="AT159" s="56"/>
      <c r="AU159" s="56"/>
      <c r="AV159" s="56"/>
      <c r="AW159" s="56"/>
      <c r="AX159" s="56"/>
      <c r="AY159" s="56"/>
      <c r="AZ159" s="56"/>
      <c r="BA159" s="56"/>
      <c r="BB159" s="56"/>
      <c r="BC159" s="56"/>
      <c r="BD159" s="56"/>
      <c r="BE159" s="56"/>
      <c r="BF159" s="56"/>
      <c r="BG159" s="56"/>
      <c r="BH159" s="56"/>
      <c r="BI159" s="56"/>
      <c r="BJ159" s="56"/>
      <c r="BK159" s="56"/>
      <c r="BL159" s="56"/>
      <c r="BM159" s="56"/>
      <c r="BN159" s="56"/>
      <c r="BO159" s="56"/>
      <c r="BP159" s="56"/>
      <c r="BQ159" s="56"/>
      <c r="BR159" s="56"/>
      <c r="BS159" s="56"/>
      <c r="BT159" s="56"/>
      <c r="BU159" s="56"/>
      <c r="BV159" s="56"/>
      <c r="BW159" s="56"/>
      <c r="BX159" s="56"/>
      <c r="BY159" s="56"/>
      <c r="BZ159" s="56"/>
      <c r="CA159" s="56"/>
      <c r="CB159" s="56"/>
      <c r="CC159" s="56"/>
      <c r="CD159" s="56"/>
      <c r="CE159" s="56"/>
      <c r="CF159" s="56"/>
      <c r="CG159" s="56"/>
      <c r="CH159" s="56"/>
      <c r="CI159" s="56"/>
      <c r="CJ159" s="56"/>
      <c r="CK159" s="56"/>
      <c r="CL159" s="56"/>
      <c r="CM159" s="56"/>
      <c r="CN159" s="56"/>
      <c r="CO159" s="56"/>
      <c r="CP159" s="56"/>
      <c r="CQ159" s="56"/>
      <c r="CR159" s="56"/>
      <c r="CS159" s="56"/>
      <c r="CT159" s="56"/>
      <c r="CU159" s="56"/>
      <c r="CV159" s="56"/>
      <c r="CW159" s="56"/>
      <c r="CX159" s="56"/>
      <c r="CY159" s="56"/>
      <c r="DF159" s="56"/>
      <c r="DG159" s="56"/>
      <c r="DH159" s="56"/>
      <c r="DI159" s="56"/>
      <c r="DJ159" s="56"/>
      <c r="DK159" s="56"/>
      <c r="DL159" s="56"/>
      <c r="DM159" s="56"/>
      <c r="DN159" s="56"/>
      <c r="DO159" s="56"/>
      <c r="DP159" s="56"/>
      <c r="DQ159" s="56"/>
      <c r="DR159" s="56"/>
      <c r="DS159" s="56"/>
      <c r="DT159" s="56"/>
      <c r="DU159" s="56"/>
      <c r="DV159" s="56"/>
      <c r="DW159" s="56"/>
      <c r="DX159" s="56"/>
    </row>
    <row r="160" spans="1:128" ht="15" customHeight="1">
      <c r="A160" s="58" t="s">
        <v>25546</v>
      </c>
      <c r="B160" s="66" t="s">
        <v>26013</v>
      </c>
      <c r="C160" s="67" t="s">
        <v>25866</v>
      </c>
      <c r="D160" s="67" t="s">
        <v>25775</v>
      </c>
      <c r="E160" s="68" t="s">
        <v>26014</v>
      </c>
      <c r="F160" s="69" t="s">
        <v>25246</v>
      </c>
      <c r="G160" s="69" t="s">
        <v>25246</v>
      </c>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56"/>
      <c r="AS160" s="56"/>
      <c r="AT160" s="56"/>
      <c r="AU160" s="56"/>
      <c r="AV160" s="56"/>
      <c r="AW160" s="56"/>
      <c r="AX160" s="56"/>
      <c r="AY160" s="56"/>
      <c r="AZ160" s="56"/>
      <c r="BA160" s="56"/>
      <c r="BB160" s="56"/>
      <c r="BC160" s="56"/>
      <c r="BD160" s="56"/>
      <c r="BE160" s="56"/>
      <c r="BF160" s="56"/>
      <c r="BG160" s="56"/>
      <c r="BH160" s="56"/>
      <c r="BI160" s="56"/>
      <c r="BJ160" s="56"/>
      <c r="BK160" s="56"/>
      <c r="BL160" s="56"/>
      <c r="BM160" s="56"/>
      <c r="BN160" s="56"/>
      <c r="BO160" s="56"/>
      <c r="BP160" s="56"/>
      <c r="BQ160" s="56"/>
      <c r="BR160" s="56"/>
      <c r="BS160" s="56"/>
      <c r="BT160" s="56"/>
      <c r="BU160" s="56"/>
      <c r="BV160" s="56"/>
      <c r="BW160" s="56"/>
      <c r="BX160" s="56"/>
      <c r="BY160" s="56"/>
      <c r="BZ160" s="56"/>
      <c r="CA160" s="56"/>
      <c r="CB160" s="56"/>
      <c r="CC160" s="56"/>
      <c r="CD160" s="56"/>
      <c r="CE160" s="56"/>
      <c r="CF160" s="56"/>
      <c r="CG160" s="56"/>
      <c r="CH160" s="56"/>
      <c r="CI160" s="56"/>
      <c r="CJ160" s="56"/>
      <c r="CK160" s="56"/>
      <c r="CL160" s="56"/>
      <c r="CM160" s="56"/>
      <c r="CN160" s="56"/>
      <c r="CO160" s="56"/>
      <c r="CP160" s="56"/>
      <c r="CQ160" s="56"/>
      <c r="CR160" s="56"/>
      <c r="CS160" s="56"/>
      <c r="CT160" s="56"/>
      <c r="CU160" s="56"/>
      <c r="CV160" s="56"/>
      <c r="CW160" s="56"/>
      <c r="CX160" s="56"/>
      <c r="CY160" s="56"/>
      <c r="DF160" s="56"/>
      <c r="DG160" s="56"/>
      <c r="DH160" s="56"/>
      <c r="DI160" s="56"/>
      <c r="DJ160" s="56"/>
      <c r="DK160" s="56"/>
      <c r="DL160" s="56"/>
      <c r="DM160" s="56"/>
      <c r="DN160" s="56"/>
      <c r="DO160" s="56"/>
      <c r="DP160" s="56"/>
      <c r="DQ160" s="56"/>
      <c r="DR160" s="56"/>
      <c r="DS160" s="56"/>
      <c r="DT160" s="56"/>
      <c r="DU160" s="56"/>
      <c r="DV160" s="56"/>
      <c r="DW160" s="56"/>
      <c r="DX160" s="56"/>
    </row>
    <row r="161" spans="1:128" ht="15" customHeight="1">
      <c r="A161" s="58" t="s">
        <v>25257</v>
      </c>
      <c r="B161" s="66" t="s">
        <v>26015</v>
      </c>
      <c r="C161" s="67" t="s">
        <v>26016</v>
      </c>
      <c r="D161" s="67" t="s">
        <v>25775</v>
      </c>
      <c r="E161" s="68" t="s">
        <v>25246</v>
      </c>
      <c r="F161" s="69" t="str">
        <f>IF(cc="","",IF(cc&lt;6,"Apenas após início da HD: Infecção leve, moderada ou grave (não pseudomonas): 500 mg/dia; Pseudomonas: 1 g/dia",IF(AND(cc&gt;=6,cc&lt;=20),"Infecção leve, moderada ou grave (não pseudomonas): 500 mg/dia; Pseudomonas: 1 g/dia",IF(AND(cc&gt;20,cc&lt;=40),"Infecção leve: 500 mg/dia; Moderada: 750 mg/dia; Grave (Não Pseudomonas): 1 g/dia; Pseudomonas: 1,5 g/dia",IF(AND(cc&gt;40,cc&lt;=70),"Infecção leve: 750 mg/dia; Moderada: 1 g/dia; Grave (não Pseudomonas): 1,5 g/dia; Pseudomonas: 2 g/dia","-")))))</f>
        <v>Infecção leve: 500 mg/dia; Moderada: 750 mg/dia; Grave (Não Pseudomonas): 1 g/dia; Pseudomonas: 1,5 g/dia</v>
      </c>
      <c r="G161" s="69" t="str">
        <f>IF(cc="","",IF(cc&lt;6,"Apenas após início da HD: Infecção leve, moderada ou grave (não pseudomonas): 500 mg/dia; Pseudomonas: 1 g/dia",IF(AND(cc&gt;=6,cc&lt;=20),"Infecção leve, moderada ou grave (não pseudomonas): 500 mg/dia; Pseudomonas: 1 g/dia",IF(AND(cc&gt;20,cc&lt;=40),"Infecção leve: 500 mg/dia; Moderada: 750 mg/dia; Grave (Não Pseudomonas): 1 g/dia; Pseudomonas: 1,5 g/dia",IF(AND(cc&gt;40,cc&lt;=70),"Infecção leve: 750 mg/dia; Moderada: 1 g/dia; Grave (não Pseudomonas): 1,5 g/dia; Pseudomonas: 2 g/dia","-")))))</f>
        <v>Infecção leve: 500 mg/dia; Moderada: 750 mg/dia; Grave (Não Pseudomonas): 1 g/dia; Pseudomonas: 1,5 g/dia</v>
      </c>
      <c r="BY161" s="56"/>
      <c r="BZ161" s="56"/>
      <c r="CA161" s="56"/>
      <c r="CB161" s="56"/>
      <c r="CC161" s="56"/>
      <c r="CD161" s="56"/>
      <c r="CE161" s="56"/>
      <c r="CF161" s="56"/>
      <c r="CG161" s="56"/>
      <c r="CH161" s="56"/>
      <c r="CI161" s="56"/>
      <c r="CJ161" s="56"/>
      <c r="CK161" s="56"/>
      <c r="CL161" s="56"/>
      <c r="CM161" s="56"/>
      <c r="CN161" s="56"/>
      <c r="CO161" s="56"/>
      <c r="CP161" s="56"/>
      <c r="CQ161" s="56"/>
      <c r="CR161" s="56"/>
      <c r="CS161" s="56"/>
      <c r="CT161" s="56"/>
      <c r="CU161" s="56"/>
      <c r="CV161" s="56"/>
      <c r="CW161" s="56"/>
      <c r="CX161" s="56"/>
      <c r="CY161" s="56"/>
      <c r="DF161" s="56"/>
      <c r="DG161" s="56"/>
      <c r="DH161" s="56"/>
      <c r="DI161" s="56"/>
      <c r="DJ161" s="56"/>
      <c r="DK161" s="56"/>
      <c r="DL161" s="56"/>
      <c r="DM161" s="56"/>
      <c r="DN161" s="56"/>
      <c r="DO161" s="56"/>
      <c r="DP161" s="56"/>
      <c r="DQ161" s="56"/>
      <c r="DR161" s="56"/>
      <c r="DS161" s="56"/>
      <c r="DT161" s="56"/>
      <c r="DU161" s="56"/>
      <c r="DV161" s="56"/>
      <c r="DW161" s="56"/>
      <c r="DX161" s="56"/>
    </row>
    <row r="162" spans="1:128" ht="15" customHeight="1">
      <c r="A162" s="58" t="s">
        <v>25679</v>
      </c>
      <c r="B162" s="68" t="s">
        <v>25246</v>
      </c>
      <c r="C162" s="67" t="s">
        <v>25794</v>
      </c>
      <c r="D162" s="67" t="s">
        <v>25775</v>
      </c>
      <c r="E162" s="68" t="s">
        <v>26017</v>
      </c>
      <c r="F162" s="69" t="s">
        <v>25246</v>
      </c>
      <c r="G162" s="69" t="s">
        <v>25246</v>
      </c>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56"/>
      <c r="AS162" s="56"/>
      <c r="AT162" s="56"/>
      <c r="AU162" s="56"/>
      <c r="AV162" s="56"/>
      <c r="AW162" s="56"/>
      <c r="AX162" s="56"/>
      <c r="AY162" s="56"/>
      <c r="AZ162" s="56"/>
      <c r="BA162" s="56"/>
      <c r="BB162" s="56"/>
      <c r="BC162" s="56"/>
      <c r="BD162" s="56"/>
      <c r="BE162" s="56"/>
      <c r="BF162" s="56"/>
      <c r="BG162" s="56"/>
      <c r="BH162" s="56"/>
      <c r="BI162" s="56"/>
      <c r="BJ162" s="56"/>
      <c r="BK162" s="56"/>
      <c r="BL162" s="56"/>
      <c r="BM162" s="56"/>
      <c r="BN162" s="56"/>
      <c r="BO162" s="56"/>
      <c r="BP162" s="56"/>
      <c r="BQ162" s="56"/>
      <c r="BR162" s="56"/>
      <c r="BS162" s="56"/>
      <c r="BT162" s="56"/>
      <c r="BU162" s="56"/>
      <c r="BV162" s="56"/>
      <c r="BW162" s="56"/>
      <c r="BX162" s="56"/>
      <c r="BY162" s="56"/>
      <c r="BZ162" s="56"/>
      <c r="CA162" s="56"/>
      <c r="CB162" s="56"/>
      <c r="CC162" s="56"/>
      <c r="CD162" s="56"/>
      <c r="CE162" s="56"/>
      <c r="CF162" s="56"/>
      <c r="CG162" s="56"/>
      <c r="CH162" s="56"/>
      <c r="CI162" s="56"/>
      <c r="CJ162" s="56"/>
      <c r="CK162" s="56"/>
      <c r="CL162" s="56"/>
      <c r="CM162" s="56"/>
      <c r="CN162" s="56"/>
      <c r="CO162" s="56"/>
      <c r="CP162" s="56"/>
      <c r="CQ162" s="56"/>
      <c r="CR162" s="56"/>
      <c r="CS162" s="56"/>
      <c r="CT162" s="56"/>
      <c r="CU162" s="56"/>
      <c r="CV162" s="56"/>
      <c r="CW162" s="56"/>
      <c r="CX162" s="56"/>
      <c r="CY162" s="56"/>
      <c r="DF162" s="56"/>
      <c r="DG162" s="56"/>
      <c r="DH162" s="56"/>
      <c r="DI162" s="56"/>
      <c r="DJ162" s="56"/>
      <c r="DK162" s="56"/>
      <c r="DL162" s="56"/>
      <c r="DM162" s="56"/>
      <c r="DN162" s="56"/>
      <c r="DO162" s="56"/>
      <c r="DP162" s="56"/>
      <c r="DQ162" s="56"/>
      <c r="DR162" s="56"/>
      <c r="DS162" s="56"/>
      <c r="DT162" s="56"/>
      <c r="DU162" s="56"/>
      <c r="DV162" s="56"/>
      <c r="DW162" s="56"/>
      <c r="DX162" s="56"/>
    </row>
    <row r="163" spans="1:128" ht="15" customHeight="1">
      <c r="A163" s="58" t="s">
        <v>25681</v>
      </c>
      <c r="B163" s="66" t="s">
        <v>26018</v>
      </c>
      <c r="C163" s="67" t="s">
        <v>25801</v>
      </c>
      <c r="D163" s="67" t="s">
        <v>25905</v>
      </c>
      <c r="E163" s="68" t="s">
        <v>25246</v>
      </c>
      <c r="F163" s="69" t="str">
        <f>IF(cc="","",IF(cc&lt;10,"Evitar quando Clearance menor ou igual a 10 ml/min/m²","-"))</f>
        <v>-</v>
      </c>
      <c r="G163" s="69" t="str">
        <f>IF(cc="","",IF(cc&lt;10,"Evitar quando Clearance menor ou igual a 10 ml/min/m²","-"))</f>
        <v>-</v>
      </c>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56"/>
      <c r="AS163" s="56"/>
      <c r="AT163" s="56"/>
      <c r="AU163" s="56"/>
      <c r="AV163" s="56"/>
      <c r="AW163" s="56"/>
      <c r="AX163" s="56"/>
      <c r="AY163" s="56"/>
      <c r="AZ163" s="56"/>
      <c r="BA163" s="56"/>
      <c r="BB163" s="56"/>
      <c r="BC163" s="56"/>
      <c r="BD163" s="56"/>
      <c r="BE163" s="56"/>
      <c r="BF163" s="56"/>
      <c r="BG163" s="56"/>
      <c r="BH163" s="56"/>
      <c r="BI163" s="56"/>
      <c r="BJ163" s="56"/>
      <c r="BK163" s="56"/>
      <c r="BL163" s="56"/>
      <c r="BM163" s="56"/>
      <c r="BN163" s="56"/>
      <c r="BO163" s="56"/>
      <c r="BP163" s="56"/>
      <c r="BQ163" s="56"/>
      <c r="BR163" s="56"/>
      <c r="BS163" s="56"/>
      <c r="BT163" s="56"/>
      <c r="BU163" s="56"/>
      <c r="BV163" s="56"/>
      <c r="BW163" s="56"/>
      <c r="BX163" s="56"/>
      <c r="BY163" s="56"/>
      <c r="BZ163" s="56"/>
      <c r="CA163" s="56"/>
      <c r="CB163" s="56"/>
      <c r="CC163" s="56"/>
      <c r="CD163" s="56"/>
      <c r="CE163" s="56"/>
      <c r="CF163" s="56"/>
      <c r="CG163" s="56"/>
      <c r="CH163" s="56"/>
      <c r="CI163" s="56"/>
      <c r="CJ163" s="56"/>
      <c r="CK163" s="56"/>
      <c r="CL163" s="56"/>
      <c r="CM163" s="56"/>
      <c r="CN163" s="56"/>
      <c r="CO163" s="56"/>
      <c r="CP163" s="56"/>
      <c r="CQ163" s="56"/>
      <c r="CR163" s="56"/>
      <c r="CS163" s="56"/>
      <c r="CT163" s="56"/>
      <c r="CU163" s="56"/>
      <c r="CV163" s="56"/>
      <c r="CW163" s="56"/>
      <c r="CX163" s="56"/>
      <c r="CY163" s="56"/>
      <c r="DF163" s="56"/>
      <c r="DG163" s="56"/>
      <c r="DH163" s="56"/>
      <c r="DI163" s="56"/>
      <c r="DJ163" s="56"/>
      <c r="DK163" s="56"/>
      <c r="DL163" s="56"/>
      <c r="DM163" s="56"/>
      <c r="DN163" s="56"/>
      <c r="DO163" s="56"/>
      <c r="DP163" s="56"/>
      <c r="DQ163" s="56"/>
      <c r="DR163" s="56"/>
      <c r="DS163" s="56"/>
      <c r="DT163" s="56"/>
      <c r="DU163" s="56"/>
      <c r="DV163" s="56"/>
      <c r="DW163" s="56"/>
      <c r="DX163" s="56"/>
    </row>
    <row r="164" spans="1:128" ht="15" customHeight="1">
      <c r="A164" s="58" t="s">
        <v>25294</v>
      </c>
      <c r="B164" s="66" t="s">
        <v>26019</v>
      </c>
      <c r="C164" s="67" t="s">
        <v>26020</v>
      </c>
      <c r="D164" s="67" t="s">
        <v>26021</v>
      </c>
      <c r="E164" s="68" t="s">
        <v>25246</v>
      </c>
      <c r="F164" s="69" t="s">
        <v>25246</v>
      </c>
      <c r="G164" s="69" t="s">
        <v>25246</v>
      </c>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56"/>
      <c r="AS164" s="56"/>
      <c r="AT164" s="56"/>
      <c r="AU164" s="56"/>
      <c r="AV164" s="56"/>
      <c r="AW164" s="56"/>
      <c r="AX164" s="56"/>
      <c r="AY164" s="56"/>
      <c r="AZ164" s="56"/>
      <c r="BA164" s="56"/>
      <c r="BB164" s="56"/>
      <c r="BC164" s="56"/>
      <c r="BD164" s="56"/>
      <c r="BE164" s="56"/>
      <c r="BF164" s="56"/>
      <c r="BG164" s="56"/>
      <c r="BH164" s="56"/>
      <c r="BI164" s="56"/>
      <c r="BJ164" s="56"/>
      <c r="BK164" s="56"/>
      <c r="BL164" s="56"/>
      <c r="BM164" s="56"/>
      <c r="BN164" s="56"/>
      <c r="BO164" s="56"/>
      <c r="BP164" s="56"/>
      <c r="BQ164" s="56"/>
      <c r="BR164" s="56"/>
      <c r="BS164" s="56"/>
      <c r="BT164" s="56"/>
      <c r="BU164" s="56"/>
      <c r="BV164" s="56"/>
      <c r="BW164" s="56"/>
      <c r="BX164" s="56"/>
      <c r="BY164" s="56"/>
      <c r="BZ164" s="56"/>
      <c r="CA164" s="56"/>
      <c r="CB164" s="56"/>
      <c r="CC164" s="56"/>
      <c r="CD164" s="56"/>
      <c r="CE164" s="56"/>
      <c r="CF164" s="56"/>
      <c r="CG164" s="56"/>
      <c r="CH164" s="56"/>
      <c r="CI164" s="56"/>
      <c r="CJ164" s="56"/>
      <c r="CK164" s="56"/>
      <c r="CL164" s="56"/>
      <c r="CM164" s="56"/>
      <c r="CN164" s="56"/>
      <c r="CO164" s="56"/>
      <c r="CP164" s="56"/>
      <c r="CQ164" s="56"/>
      <c r="CR164" s="56"/>
      <c r="CS164" s="56"/>
      <c r="CT164" s="56"/>
      <c r="CU164" s="56"/>
      <c r="CV164" s="56"/>
      <c r="CW164" s="56"/>
      <c r="CX164" s="56"/>
      <c r="CY164" s="56"/>
      <c r="DF164" s="56"/>
      <c r="DG164" s="56"/>
      <c r="DH164" s="56"/>
      <c r="DI164" s="56"/>
      <c r="DJ164" s="56"/>
      <c r="DK164" s="56"/>
      <c r="DL164" s="56"/>
      <c r="DM164" s="56"/>
      <c r="DN164" s="56"/>
      <c r="DO164" s="56"/>
      <c r="DP164" s="56"/>
      <c r="DQ164" s="56"/>
      <c r="DR164" s="56"/>
      <c r="DS164" s="56"/>
      <c r="DT164" s="56"/>
      <c r="DU164" s="56"/>
      <c r="DV164" s="56"/>
      <c r="DW164" s="56"/>
      <c r="DX164" s="56"/>
    </row>
    <row r="165" spans="1:128" ht="15" customHeight="1">
      <c r="A165" s="58" t="s">
        <v>987</v>
      </c>
      <c r="B165" s="66" t="s">
        <v>26022</v>
      </c>
      <c r="C165" s="67" t="s">
        <v>25791</v>
      </c>
      <c r="D165" s="67" t="s">
        <v>25775</v>
      </c>
      <c r="E165" s="68" t="s">
        <v>25246</v>
      </c>
      <c r="F165" s="69" t="s">
        <v>25246</v>
      </c>
      <c r="G165" s="69" t="s">
        <v>25246</v>
      </c>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56"/>
      <c r="AS165" s="56"/>
      <c r="AT165" s="56"/>
      <c r="AU165" s="56"/>
      <c r="AV165" s="56"/>
      <c r="AW165" s="56"/>
      <c r="AX165" s="56"/>
      <c r="AY165" s="56"/>
      <c r="AZ165" s="56"/>
      <c r="BA165" s="56"/>
      <c r="BB165" s="56"/>
      <c r="BC165" s="56"/>
      <c r="BD165" s="56"/>
      <c r="BE165" s="56"/>
      <c r="BF165" s="56"/>
      <c r="BG165" s="56"/>
      <c r="BH165" s="56"/>
      <c r="BI165" s="56"/>
      <c r="BJ165" s="56"/>
      <c r="BK165" s="56"/>
      <c r="BL165" s="56"/>
      <c r="BM165" s="56"/>
      <c r="BN165" s="56"/>
      <c r="BO165" s="56"/>
      <c r="BP165" s="56"/>
      <c r="BQ165" s="56"/>
      <c r="BR165" s="56"/>
      <c r="BS165" s="56"/>
      <c r="BT165" s="56"/>
      <c r="BU165" s="56"/>
      <c r="BV165" s="56"/>
      <c r="BW165" s="56"/>
      <c r="BX165" s="56"/>
      <c r="BY165" s="56"/>
      <c r="BZ165" s="56"/>
      <c r="CA165" s="56"/>
      <c r="CB165" s="56"/>
      <c r="CC165" s="56"/>
      <c r="CD165" s="56"/>
      <c r="CE165" s="56"/>
      <c r="CF165" s="56"/>
      <c r="CG165" s="56"/>
      <c r="CH165" s="56"/>
      <c r="CI165" s="56"/>
      <c r="CJ165" s="56"/>
      <c r="CK165" s="56"/>
      <c r="CL165" s="56"/>
      <c r="CM165" s="56"/>
      <c r="CN165" s="56"/>
      <c r="CO165" s="56"/>
      <c r="CP165" s="56"/>
      <c r="CQ165" s="56"/>
      <c r="CR165" s="56"/>
      <c r="CS165" s="56"/>
      <c r="CT165" s="56"/>
      <c r="CU165" s="56"/>
      <c r="CV165" s="56"/>
      <c r="CW165" s="56"/>
      <c r="CX165" s="56"/>
      <c r="CY165" s="56"/>
      <c r="DF165" s="56"/>
      <c r="DG165" s="56"/>
      <c r="DH165" s="56"/>
      <c r="DI165" s="56"/>
      <c r="DJ165" s="56"/>
      <c r="DK165" s="56"/>
      <c r="DL165" s="56"/>
      <c r="DM165" s="56"/>
      <c r="DN165" s="56"/>
      <c r="DO165" s="56"/>
      <c r="DP165" s="56"/>
      <c r="DQ165" s="56"/>
      <c r="DR165" s="56"/>
      <c r="DS165" s="56"/>
      <c r="DT165" s="56"/>
      <c r="DU165" s="56"/>
      <c r="DV165" s="56"/>
      <c r="DW165" s="56"/>
      <c r="DX165" s="56"/>
    </row>
    <row r="166" spans="1:128" ht="15" customHeight="1">
      <c r="A166" s="58" t="s">
        <v>25295</v>
      </c>
      <c r="B166" s="67" t="s">
        <v>26023</v>
      </c>
      <c r="C166" s="75" t="s">
        <v>25834</v>
      </c>
      <c r="D166" s="67" t="s">
        <v>26024</v>
      </c>
      <c r="E166" s="68" t="s">
        <v>25246</v>
      </c>
      <c r="F166" s="69" t="str">
        <f>IF(cc="","",IF(cc&lt;10,"Clearance menor que 10 ml/min/m2 - Peso entre 21 e 35 kg: 100 mg (1/2 comprimido); Peso entre 36 e 45 kg: 150 mg (3/4 comprimido); Peso maior que 45 kg: 200 mg (01 comprimido).",IF(AND(cc&gt;=10,cc&lt;=50),"Clearance entre 10 e 50 ml/min/m2 - Peso entre 21 e 35 kg: 150 mg (3/4 comprimido); Peso entre 36 e 45 kg: 250 mg (01 comprimido + 1/3); Peso maior que 45 kg: 300 mg (01 comprimido e meio).","Clearance maior que 50 ml/min/m2 - Peso entre 21 e 35 kg: 200 mg (01 comprimido); Peso entre 36 e 45 kg: 300 mg (01 comprimido e meio); Peso maior que 45 kg: 400 mg (02 comprimidos).")))</f>
        <v>Clearance entre 10 e 50 ml/min/m2 - Peso entre 21 e 35 kg: 150 mg (3/4 comprimido); Peso entre 36 e 45 kg: 250 mg (01 comprimido + 1/3); Peso maior que 45 kg: 300 mg (01 comprimido e meio).</v>
      </c>
      <c r="G166" s="70" t="str">
        <f>IF(cc="","",IF(AND(cc&lt;10,pesodose&gt;=21,pesodose&lt;=35),"100 mg (1/2 comprimido) VO 1 x ao dia",IF(AND(cc&lt;10,pesodose&gt;=36,pesodose&lt;=45),"150 mg (3/4 comprimido) VO 1 x ao dia",IF(AND(cc&lt;10,pesodose&gt;45),"200 mg (01 comprimido) VO 1 x ao dia",IF(AND(cc&gt;=10,cc&lt;=50,pesodose&gt;=21,pesodose&lt;=35),"150 mg (3/4 comprimido) VO 1 x ao dia",IF(AND(cc&gt;=10,cc&lt;=50,pesodose&gt;=36,pesodose&lt;=45),"250 mg (01 comprimido + 1/3) VO 1 x ao dia",IF(AND(cc&gt;=10,cc&lt;=50,pesodose&gt;45),"300 mg (01 comprimido e meio) VO 1 x ao dia",IF(AND(cc&gt;50,pesodose&gt;=21,pesodose&lt;=35),"200 mg (01 comprimido) VO 1 x ao dia",IF(AND(cc&gt;50,pesodose&gt;=36,pesodose&lt;=45),"300 mg (01 comprimido e meio) VO 1 x ao dia",IF(AND(cc&gt;50,pesodose&gt;45),"400 mg (02 comprimidos) VO 1 x ao dia"))))))))))</f>
        <v>300 mg (01 comprimido e meio) VO 1 x ao dia</v>
      </c>
    </row>
    <row r="167" spans="1:128" ht="15" customHeight="1">
      <c r="A167" s="58" t="s">
        <v>25296</v>
      </c>
      <c r="B167" s="66" t="s">
        <v>26025</v>
      </c>
      <c r="C167" s="67" t="s">
        <v>25816</v>
      </c>
      <c r="D167" s="67" t="s">
        <v>26026</v>
      </c>
      <c r="E167" s="68" t="s">
        <v>26027</v>
      </c>
      <c r="F167" s="69" t="str">
        <f>IF(cc="","",IF(cc&lt;10,"Fazer metade da dose preconizada para a patologia em questão.","-"))</f>
        <v>-</v>
      </c>
      <c r="G167" s="69" t="str">
        <f>IF(cc="","",IF(cc&lt;10,"Fazer metade da dose preconizada para a patologia em questão.","-"))</f>
        <v>-</v>
      </c>
      <c r="P167" s="56"/>
      <c r="Q167" s="56"/>
      <c r="R167" s="56"/>
      <c r="S167" s="56"/>
      <c r="T167" s="56"/>
      <c r="U167" s="56"/>
      <c r="V167" s="56"/>
      <c r="W167" s="56"/>
      <c r="X167" s="56"/>
      <c r="Y167" s="56"/>
      <c r="Z167" s="56"/>
      <c r="AA167" s="56"/>
      <c r="AB167" s="56"/>
      <c r="AC167" s="56"/>
      <c r="AD167" s="56"/>
      <c r="AE167" s="56"/>
      <c r="AF167" s="56"/>
      <c r="AG167" s="56"/>
      <c r="AH167" s="56"/>
      <c r="AI167" s="56"/>
      <c r="AJ167" s="56"/>
      <c r="AK167" s="56"/>
      <c r="AL167" s="56"/>
      <c r="AM167" s="56"/>
      <c r="AN167" s="56"/>
      <c r="AO167" s="56"/>
      <c r="AP167" s="56"/>
      <c r="AQ167" s="56"/>
      <c r="AR167" s="56"/>
      <c r="AS167" s="56"/>
      <c r="AT167" s="56"/>
      <c r="AU167" s="56"/>
      <c r="AV167" s="56"/>
      <c r="AW167" s="56"/>
      <c r="AX167" s="56"/>
      <c r="AY167" s="56"/>
      <c r="AZ167" s="56"/>
      <c r="BA167" s="56"/>
      <c r="BB167" s="56"/>
      <c r="BC167" s="56"/>
      <c r="BD167" s="56"/>
      <c r="BE167" s="56"/>
      <c r="BF167" s="56"/>
      <c r="BG167" s="56"/>
      <c r="BH167" s="56"/>
      <c r="BI167" s="56"/>
      <c r="BJ167" s="56"/>
      <c r="BK167" s="56"/>
      <c r="BL167" s="56"/>
      <c r="BM167" s="56"/>
      <c r="BN167" s="56"/>
      <c r="BO167" s="56"/>
      <c r="BP167" s="56"/>
      <c r="BQ167" s="56"/>
      <c r="BR167" s="56"/>
      <c r="BS167" s="56"/>
      <c r="BT167" s="56"/>
      <c r="BU167" s="56"/>
      <c r="BV167" s="56"/>
      <c r="BW167" s="56"/>
      <c r="BX167" s="56"/>
      <c r="BY167" s="56"/>
      <c r="BZ167" s="56"/>
      <c r="CA167" s="56"/>
      <c r="CB167" s="56"/>
      <c r="CC167" s="56"/>
      <c r="CD167" s="56"/>
      <c r="CE167" s="56"/>
      <c r="CF167" s="56"/>
      <c r="CG167" s="56"/>
      <c r="CH167" s="56"/>
      <c r="CI167" s="56"/>
      <c r="CJ167" s="56"/>
      <c r="CK167" s="56"/>
      <c r="CL167" s="56"/>
      <c r="CM167" s="56"/>
      <c r="CN167" s="56"/>
      <c r="CO167" s="56"/>
      <c r="CP167" s="56"/>
      <c r="CQ167" s="56"/>
      <c r="CR167" s="56"/>
      <c r="CS167" s="56"/>
      <c r="CT167" s="56"/>
      <c r="CU167" s="56"/>
      <c r="CV167" s="56"/>
      <c r="CW167" s="56"/>
      <c r="CX167" s="56"/>
      <c r="CY167" s="56"/>
      <c r="DF167" s="56"/>
      <c r="DG167" s="56"/>
      <c r="DH167" s="56"/>
      <c r="DI167" s="56"/>
      <c r="DJ167" s="56"/>
      <c r="DK167" s="56"/>
      <c r="DL167" s="56"/>
      <c r="DM167" s="56"/>
      <c r="DN167" s="56"/>
      <c r="DO167" s="56"/>
      <c r="DP167" s="56"/>
      <c r="DQ167" s="56"/>
      <c r="DR167" s="56"/>
      <c r="DS167" s="56"/>
      <c r="DT167" s="56"/>
      <c r="DU167" s="56"/>
      <c r="DV167" s="56"/>
      <c r="DW167" s="56"/>
      <c r="DX167" s="56"/>
    </row>
    <row r="168" spans="1:128" ht="15" customHeight="1">
      <c r="A168" s="58" t="s">
        <v>25317</v>
      </c>
      <c r="B168" s="68" t="s">
        <v>25246</v>
      </c>
      <c r="C168" s="67" t="s">
        <v>25767</v>
      </c>
      <c r="D168" s="67" t="s">
        <v>26028</v>
      </c>
      <c r="E168" s="68" t="s">
        <v>26029</v>
      </c>
      <c r="F168" s="69" t="s">
        <v>26030</v>
      </c>
      <c r="G168" s="70" t="str">
        <f>IF(AND(pesodose&gt;=15,pesodose&lt;=24),"1/2 (meio) comprimido VO dose única",IF(AND(pesodose&gt;=25,pesodose&lt;=35),"1 (um) comprimido VO dose única",IF(AND(pesodose&gt;=36,pesodose&lt;=50),"1 (um) comprimido e meio VO dose única",IF(AND(pesodose&gt;=51,pesodose&lt;=65),"2 (dois) comprimidos VO dose única",IF(AND(pesodose&gt;=66,pesodose&lt;=80),"2 (dois) comprimidos e meio VO dose única",IF(AND(pesodose&gt;=81,pesodose&lt;=95),"3 (três) comprimidos VO dose única",IF(AND(pesodose&gt;=96,pesodose&lt;=114),"3 (três) comprimidos e meio VO dose única",IF(pesodose&gt;=115,"4 (quatro) comprimidos VO dose única"))))))))</f>
        <v>2 (dois) comprimidos e meio VO dose única</v>
      </c>
    </row>
    <row r="169" spans="1:128" ht="15" customHeight="1">
      <c r="A169" s="58" t="s">
        <v>25683</v>
      </c>
      <c r="B169" s="68" t="s">
        <v>25246</v>
      </c>
      <c r="C169" s="67" t="s">
        <v>25791</v>
      </c>
      <c r="D169" s="67" t="s">
        <v>25775</v>
      </c>
      <c r="E169" s="68" t="s">
        <v>26031</v>
      </c>
      <c r="F169" s="69" t="s">
        <v>25246</v>
      </c>
      <c r="G169" s="69" t="s">
        <v>25246</v>
      </c>
      <c r="H169" s="56"/>
      <c r="I169" s="56"/>
      <c r="J169" s="56"/>
      <c r="K169" s="56"/>
      <c r="L169" s="56"/>
      <c r="M169" s="56"/>
      <c r="N169" s="56"/>
      <c r="O169" s="56"/>
      <c r="P169" s="56"/>
      <c r="Q169" s="56"/>
      <c r="R169" s="56"/>
      <c r="S169" s="56"/>
      <c r="T169" s="56"/>
      <c r="U169" s="56"/>
      <c r="V169" s="56"/>
      <c r="W169" s="56"/>
      <c r="X169" s="56"/>
      <c r="Y169" s="56"/>
      <c r="Z169" s="56"/>
      <c r="AA169" s="56"/>
      <c r="AB169" s="56"/>
      <c r="AC169" s="56"/>
      <c r="AD169" s="56"/>
      <c r="AE169" s="56"/>
      <c r="AF169" s="56"/>
      <c r="AG169" s="56"/>
      <c r="AH169" s="56"/>
      <c r="AI169" s="56"/>
      <c r="AJ169" s="56"/>
      <c r="AK169" s="56"/>
      <c r="AL169" s="56"/>
      <c r="AM169" s="56"/>
      <c r="AN169" s="56"/>
      <c r="AO169" s="56"/>
      <c r="AP169" s="56"/>
      <c r="AQ169" s="56"/>
      <c r="AR169" s="56"/>
      <c r="AS169" s="56"/>
      <c r="AT169" s="56"/>
      <c r="AU169" s="56"/>
      <c r="AV169" s="56"/>
      <c r="AW169" s="56"/>
      <c r="AX169" s="56"/>
      <c r="AY169" s="56"/>
      <c r="AZ169" s="56"/>
      <c r="BA169" s="56"/>
      <c r="BB169" s="56"/>
      <c r="BC169" s="56"/>
      <c r="BD169" s="56"/>
      <c r="BE169" s="56"/>
      <c r="BF169" s="56"/>
      <c r="BG169" s="56"/>
      <c r="BH169" s="56"/>
      <c r="BI169" s="56"/>
      <c r="BJ169" s="56"/>
      <c r="BK169" s="56"/>
      <c r="BL169" s="56"/>
      <c r="BM169" s="56"/>
      <c r="BN169" s="56"/>
      <c r="BO169" s="56"/>
      <c r="BP169" s="56"/>
      <c r="BQ169" s="56"/>
      <c r="BR169" s="56"/>
      <c r="BS169" s="56"/>
      <c r="BT169" s="56"/>
      <c r="BU169" s="56"/>
      <c r="BV169" s="56"/>
      <c r="BW169" s="56"/>
      <c r="BX169" s="56"/>
      <c r="BY169" s="56"/>
      <c r="BZ169" s="56"/>
      <c r="CA169" s="56"/>
      <c r="CB169" s="56"/>
      <c r="CC169" s="56"/>
      <c r="CD169" s="56"/>
      <c r="CE169" s="56"/>
      <c r="CF169" s="56"/>
      <c r="CG169" s="56"/>
      <c r="CH169" s="56"/>
      <c r="CI169" s="56"/>
      <c r="CJ169" s="56"/>
      <c r="CK169" s="56"/>
      <c r="CL169" s="56"/>
      <c r="CM169" s="56"/>
      <c r="CN169" s="56"/>
      <c r="CO169" s="56"/>
      <c r="CP169" s="56"/>
      <c r="CQ169" s="56"/>
      <c r="CR169" s="56"/>
      <c r="CS169" s="56"/>
      <c r="CT169" s="56"/>
      <c r="CU169" s="56"/>
      <c r="CV169" s="56"/>
      <c r="CW169" s="56"/>
      <c r="CX169" s="56"/>
      <c r="CY169" s="56"/>
      <c r="DF169" s="56"/>
      <c r="DG169" s="56"/>
      <c r="DH169" s="56"/>
      <c r="DI169" s="56"/>
      <c r="DJ169" s="56"/>
      <c r="DK169" s="56"/>
      <c r="DL169" s="56"/>
      <c r="DM169" s="56"/>
      <c r="DN169" s="56"/>
      <c r="DO169" s="56"/>
      <c r="DP169" s="56"/>
      <c r="DQ169" s="56"/>
      <c r="DR169" s="56"/>
      <c r="DS169" s="56"/>
      <c r="DT169" s="56"/>
      <c r="DU169" s="56"/>
      <c r="DV169" s="56"/>
      <c r="DW169" s="56"/>
      <c r="DX169" s="56"/>
    </row>
    <row r="170" spans="1:128" ht="15" customHeight="1">
      <c r="A170" s="58" t="s">
        <v>25684</v>
      </c>
      <c r="B170" s="66"/>
      <c r="C170" s="67" t="s">
        <v>26032</v>
      </c>
      <c r="D170" s="67" t="s">
        <v>25775</v>
      </c>
      <c r="E170" s="68" t="s">
        <v>25246</v>
      </c>
      <c r="F170" s="69" t="s">
        <v>25246</v>
      </c>
      <c r="G170" s="69" t="s">
        <v>25246</v>
      </c>
      <c r="H170" s="56"/>
      <c r="I170" s="56"/>
      <c r="J170" s="56"/>
      <c r="K170" s="56"/>
      <c r="L170" s="56"/>
      <c r="M170" s="56"/>
      <c r="N170" s="56"/>
      <c r="O170" s="56"/>
      <c r="P170" s="56"/>
      <c r="Q170" s="56"/>
      <c r="R170" s="56"/>
      <c r="S170" s="56"/>
      <c r="T170" s="56"/>
      <c r="U170" s="56"/>
      <c r="V170" s="56"/>
      <c r="W170" s="56"/>
      <c r="X170" s="56"/>
      <c r="Y170" s="56"/>
      <c r="Z170" s="56"/>
      <c r="AA170" s="56"/>
      <c r="AB170" s="56"/>
      <c r="AC170" s="56"/>
      <c r="AD170" s="56"/>
      <c r="AE170" s="56"/>
      <c r="AF170" s="56"/>
      <c r="AG170" s="56"/>
      <c r="AH170" s="56"/>
      <c r="AI170" s="56"/>
      <c r="AJ170" s="56"/>
      <c r="AK170" s="56"/>
      <c r="AL170" s="56"/>
      <c r="AM170" s="56"/>
      <c r="AN170" s="56"/>
      <c r="AO170" s="56"/>
      <c r="AP170" s="56"/>
      <c r="AQ170" s="56"/>
      <c r="AR170" s="56"/>
      <c r="AS170" s="56"/>
      <c r="AT170" s="56"/>
      <c r="AU170" s="56"/>
      <c r="AV170" s="56"/>
      <c r="AW170" s="56"/>
      <c r="AX170" s="56"/>
      <c r="AY170" s="56"/>
      <c r="AZ170" s="56"/>
      <c r="BA170" s="56"/>
      <c r="BB170" s="56"/>
      <c r="BC170" s="56"/>
      <c r="BD170" s="56"/>
      <c r="BE170" s="56"/>
      <c r="BF170" s="56"/>
      <c r="BG170" s="56"/>
      <c r="BH170" s="56"/>
      <c r="BI170" s="56"/>
      <c r="BJ170" s="56"/>
      <c r="BK170" s="56"/>
      <c r="BL170" s="56"/>
      <c r="BM170" s="56"/>
      <c r="BN170" s="56"/>
      <c r="BO170" s="56"/>
      <c r="BP170" s="56"/>
      <c r="BQ170" s="56"/>
      <c r="BR170" s="56"/>
      <c r="BS170" s="56"/>
      <c r="BT170" s="56"/>
      <c r="BU170" s="56"/>
      <c r="BV170" s="56"/>
      <c r="BW170" s="56"/>
      <c r="BX170" s="56"/>
      <c r="BY170" s="56"/>
      <c r="BZ170" s="56"/>
      <c r="CA170" s="56"/>
      <c r="CB170" s="56"/>
      <c r="CC170" s="56"/>
      <c r="CD170" s="56"/>
      <c r="CE170" s="56"/>
      <c r="CF170" s="56"/>
      <c r="CG170" s="56"/>
      <c r="CH170" s="56"/>
      <c r="CI170" s="56"/>
      <c r="CJ170" s="56"/>
      <c r="CK170" s="56"/>
      <c r="CL170" s="56"/>
      <c r="CM170" s="56"/>
      <c r="CN170" s="56"/>
      <c r="CO170" s="56"/>
      <c r="CP170" s="56"/>
      <c r="CQ170" s="56"/>
      <c r="CR170" s="56"/>
      <c r="CS170" s="56"/>
      <c r="CT170" s="56"/>
      <c r="CU170" s="56"/>
      <c r="CV170" s="56"/>
      <c r="CW170" s="56"/>
      <c r="CX170" s="56"/>
      <c r="CY170" s="56"/>
      <c r="DF170" s="56"/>
      <c r="DG170" s="56"/>
      <c r="DH170" s="56"/>
      <c r="DI170" s="56"/>
      <c r="DJ170" s="56"/>
      <c r="DK170" s="56"/>
      <c r="DL170" s="56"/>
      <c r="DM170" s="56"/>
      <c r="DN170" s="56"/>
      <c r="DO170" s="56"/>
      <c r="DP170" s="56"/>
      <c r="DQ170" s="56"/>
      <c r="DR170" s="56"/>
      <c r="DS170" s="56"/>
      <c r="DT170" s="56"/>
      <c r="DU170" s="56"/>
      <c r="DV170" s="56"/>
      <c r="DW170" s="56"/>
      <c r="DX170" s="56"/>
    </row>
    <row r="171" spans="1:128" ht="15" customHeight="1">
      <c r="A171" s="58" t="s">
        <v>25685</v>
      </c>
      <c r="B171" s="68" t="s">
        <v>25246</v>
      </c>
      <c r="C171" s="67" t="s">
        <v>25772</v>
      </c>
      <c r="D171" s="67" t="s">
        <v>25775</v>
      </c>
      <c r="E171" s="68" t="s">
        <v>26033</v>
      </c>
      <c r="F171" s="69" t="s">
        <v>25246</v>
      </c>
      <c r="G171" s="69" t="s">
        <v>25246</v>
      </c>
      <c r="H171" s="56"/>
      <c r="I171" s="56"/>
      <c r="J171" s="56"/>
      <c r="K171" s="56"/>
      <c r="L171" s="56"/>
      <c r="M171" s="56"/>
      <c r="N171" s="56"/>
      <c r="O171" s="56"/>
      <c r="P171" s="56"/>
      <c r="Q171" s="56"/>
      <c r="R171" s="56"/>
      <c r="S171" s="56"/>
      <c r="T171" s="56"/>
      <c r="U171" s="56"/>
      <c r="V171" s="56"/>
      <c r="W171" s="56"/>
      <c r="X171" s="56"/>
      <c r="Y171" s="56"/>
      <c r="Z171" s="56"/>
      <c r="AA171" s="56"/>
      <c r="AB171" s="56"/>
      <c r="AC171" s="56"/>
      <c r="AD171" s="56"/>
      <c r="AE171" s="56"/>
      <c r="AF171" s="56"/>
      <c r="AG171" s="56"/>
      <c r="AH171" s="56"/>
      <c r="AI171" s="56"/>
      <c r="AJ171" s="56"/>
      <c r="AK171" s="56"/>
      <c r="AL171" s="56"/>
      <c r="AM171" s="56"/>
      <c r="AN171" s="56"/>
      <c r="AO171" s="56"/>
      <c r="AP171" s="56"/>
      <c r="AQ171" s="56"/>
      <c r="AR171" s="56"/>
      <c r="AS171" s="56"/>
      <c r="AT171" s="56"/>
      <c r="AU171" s="56"/>
      <c r="AV171" s="56"/>
      <c r="AW171" s="56"/>
      <c r="AX171" s="56"/>
      <c r="AY171" s="56"/>
      <c r="AZ171" s="56"/>
      <c r="BA171" s="56"/>
      <c r="BB171" s="56"/>
      <c r="BC171" s="56"/>
      <c r="BD171" s="56"/>
      <c r="BE171" s="56"/>
      <c r="BF171" s="56"/>
      <c r="BG171" s="56"/>
      <c r="BH171" s="56"/>
      <c r="BI171" s="56"/>
      <c r="BJ171" s="56"/>
      <c r="BK171" s="56"/>
      <c r="BL171" s="56"/>
      <c r="BM171" s="56"/>
      <c r="BN171" s="56"/>
      <c r="BO171" s="56"/>
      <c r="BP171" s="56"/>
      <c r="BQ171" s="56"/>
      <c r="BR171" s="56"/>
      <c r="BS171" s="56"/>
      <c r="BT171" s="56"/>
      <c r="BU171" s="56"/>
      <c r="BV171" s="56"/>
      <c r="BW171" s="56"/>
      <c r="BX171" s="56"/>
      <c r="BY171" s="56"/>
      <c r="BZ171" s="56"/>
      <c r="CA171" s="56"/>
      <c r="CB171" s="56"/>
      <c r="CC171" s="56"/>
      <c r="CD171" s="56"/>
      <c r="CE171" s="56"/>
      <c r="CF171" s="56"/>
      <c r="CG171" s="56"/>
      <c r="CH171" s="56"/>
      <c r="CI171" s="56"/>
      <c r="CJ171" s="56"/>
      <c r="CK171" s="56"/>
      <c r="CL171" s="56"/>
      <c r="CM171" s="56"/>
      <c r="CN171" s="56"/>
      <c r="CO171" s="56"/>
      <c r="CP171" s="56"/>
      <c r="CQ171" s="56"/>
      <c r="CR171" s="56"/>
      <c r="CS171" s="56"/>
      <c r="CT171" s="56"/>
      <c r="CU171" s="56"/>
      <c r="CV171" s="56"/>
      <c r="CW171" s="56"/>
      <c r="CX171" s="56"/>
      <c r="CY171" s="56"/>
      <c r="DF171" s="56"/>
      <c r="DG171" s="56"/>
      <c r="DH171" s="56"/>
      <c r="DI171" s="56"/>
      <c r="DJ171" s="56"/>
      <c r="DK171" s="56"/>
      <c r="DL171" s="56"/>
      <c r="DM171" s="56"/>
      <c r="DN171" s="56"/>
      <c r="DO171" s="56"/>
      <c r="DP171" s="56"/>
      <c r="DQ171" s="56"/>
      <c r="DR171" s="56"/>
      <c r="DS171" s="56"/>
      <c r="DT171" s="56"/>
      <c r="DU171" s="56"/>
      <c r="DV171" s="56"/>
      <c r="DW171" s="56"/>
      <c r="DX171" s="56"/>
    </row>
    <row r="172" spans="1:128" ht="15" customHeight="1">
      <c r="A172" s="58" t="s">
        <v>25531</v>
      </c>
      <c r="B172" s="68" t="s">
        <v>25246</v>
      </c>
      <c r="C172" s="67" t="s">
        <v>25794</v>
      </c>
      <c r="D172" s="67" t="s">
        <v>25775</v>
      </c>
      <c r="E172" s="68" t="s">
        <v>25246</v>
      </c>
      <c r="F172" s="69" t="str">
        <f>IF(cc="","",IF(cc&lt;5,"Primeira dose: 50 mg; Manutenção: 25 mg 1 x ao dia.",IF(AND(cc&gt;=5,cc&lt;15)," Primeira dose: 150 mg; Manutenção: 50 mg 1 x ao dia .",IF(AND(cc&gt;=15,cc&lt;30),"Primeira dose: 150 mg; Manutenção: 100 mg 1 x ao dia .",IF(AND(cc&gt;=30,cc&lt;50),"Primeira dose: 150 mg; Manutenção: 150 mg 1 x ao dia.","-")))))</f>
        <v>Primeira dose: 150 mg; Manutenção: 100 mg 1 x ao dia .</v>
      </c>
      <c r="G172" s="69" t="str">
        <f>IF(cc="","",IF(cc&lt;5,"Primeira dose: 50 mg; Manutenção: 25 mg 1 x ao dia.",IF(AND(cc&gt;=5,cc&lt;15)," Primeira dose: 150 mg; Manutenção: 50 mg 1 x ao dia .",IF(AND(cc&gt;=15,cc&lt;30),"Primeira dose: 150 mg; Manutenção: 100 mg 1 x ao dia .",IF(AND(cc&gt;=30,cc&lt;50),"Primeira dose: 150 mg; Manutenção: 150 mg 1 x ao dia.","-")))))</f>
        <v>Primeira dose: 150 mg; Manutenção: 100 mg 1 x ao dia .</v>
      </c>
      <c r="BD172" s="56"/>
      <c r="BE172" s="56"/>
      <c r="BF172" s="56"/>
      <c r="BG172" s="56"/>
      <c r="BH172" s="56"/>
      <c r="BI172" s="56"/>
      <c r="BJ172" s="56"/>
      <c r="BK172" s="56"/>
      <c r="BL172" s="56"/>
      <c r="BM172" s="56"/>
      <c r="BN172" s="56"/>
      <c r="BO172" s="56"/>
      <c r="BP172" s="56"/>
      <c r="BQ172" s="56"/>
      <c r="BR172" s="56"/>
      <c r="BS172" s="56"/>
      <c r="BT172" s="56"/>
      <c r="BU172" s="56"/>
      <c r="BV172" s="56"/>
      <c r="BW172" s="56"/>
      <c r="BX172" s="56"/>
      <c r="BY172" s="56"/>
      <c r="BZ172" s="56"/>
      <c r="CA172" s="56"/>
      <c r="CB172" s="56"/>
      <c r="CC172" s="56"/>
      <c r="CD172" s="56"/>
      <c r="CE172" s="56"/>
      <c r="CF172" s="56"/>
      <c r="CG172" s="56"/>
      <c r="CH172" s="56"/>
      <c r="CI172" s="56"/>
      <c r="CJ172" s="56"/>
      <c r="CK172" s="56"/>
      <c r="CL172" s="56"/>
      <c r="CM172" s="56"/>
      <c r="CN172" s="56"/>
      <c r="CO172" s="56"/>
      <c r="CP172" s="56"/>
      <c r="CQ172" s="56"/>
      <c r="CR172" s="56"/>
      <c r="CS172" s="56"/>
      <c r="CT172" s="56"/>
      <c r="CU172" s="56"/>
      <c r="CV172" s="56"/>
      <c r="CW172" s="56"/>
      <c r="CX172" s="56"/>
      <c r="CY172" s="56"/>
      <c r="DF172" s="56"/>
      <c r="DG172" s="56"/>
      <c r="DH172" s="56"/>
      <c r="DI172" s="56"/>
      <c r="DJ172" s="56"/>
      <c r="DK172" s="56"/>
      <c r="DL172" s="56"/>
      <c r="DM172" s="56"/>
      <c r="DN172" s="56"/>
      <c r="DO172" s="56"/>
      <c r="DP172" s="56"/>
      <c r="DQ172" s="56"/>
      <c r="DR172" s="56"/>
      <c r="DS172" s="56"/>
      <c r="DT172" s="56"/>
      <c r="DU172" s="56"/>
      <c r="DV172" s="56"/>
      <c r="DW172" s="56"/>
      <c r="DX172" s="56"/>
    </row>
    <row r="173" spans="1:128" ht="15" customHeight="1">
      <c r="A173" s="58" t="s">
        <v>25586</v>
      </c>
      <c r="B173" s="76" t="s">
        <v>26034</v>
      </c>
      <c r="C173" s="67" t="s">
        <v>25794</v>
      </c>
      <c r="D173" s="75" t="s">
        <v>26035</v>
      </c>
      <c r="E173" s="68" t="s">
        <v>25246</v>
      </c>
      <c r="F173" s="69" t="str">
        <f>IF(DZ128="","",IF(DZ128&lt;=50,"Usar lamivudina e zidovudina separadas","-"))</f>
        <v/>
      </c>
      <c r="G173" s="69" t="str">
        <f>IF(cc="","",IF(cc&lt;=50,"Usar lamivudina e zidovudina separadas","-"))</f>
        <v>Usar lamivudina e zidovudina separadas</v>
      </c>
      <c r="BD173" s="56"/>
      <c r="BE173" s="56"/>
      <c r="BF173" s="56"/>
      <c r="BG173" s="56"/>
      <c r="BH173" s="56"/>
      <c r="BI173" s="56"/>
      <c r="BJ173" s="56"/>
      <c r="BK173" s="56"/>
      <c r="BL173" s="56"/>
      <c r="BM173" s="56"/>
      <c r="BN173" s="56"/>
      <c r="BO173" s="56"/>
      <c r="BP173" s="56"/>
      <c r="BQ173" s="56"/>
      <c r="BR173" s="56"/>
      <c r="BS173" s="56"/>
      <c r="BT173" s="56"/>
      <c r="BU173" s="56"/>
      <c r="BV173" s="56"/>
      <c r="BW173" s="56"/>
      <c r="BX173" s="56"/>
      <c r="BY173" s="56"/>
      <c r="BZ173" s="56"/>
      <c r="CA173" s="56"/>
      <c r="CB173" s="56"/>
      <c r="CC173" s="56"/>
      <c r="CD173" s="56"/>
      <c r="CE173" s="56"/>
      <c r="CF173" s="56"/>
      <c r="CG173" s="56"/>
      <c r="CH173" s="56"/>
      <c r="CI173" s="56"/>
      <c r="CJ173" s="56"/>
      <c r="CK173" s="56"/>
      <c r="CL173" s="56"/>
      <c r="CM173" s="56"/>
      <c r="CN173" s="56"/>
      <c r="CO173" s="56"/>
      <c r="CP173" s="56"/>
      <c r="CQ173" s="56"/>
      <c r="CR173" s="56"/>
      <c r="CS173" s="56"/>
      <c r="CT173" s="56"/>
      <c r="CU173" s="56"/>
      <c r="CV173" s="56"/>
      <c r="CW173" s="56"/>
      <c r="CX173" s="56"/>
      <c r="CY173" s="56"/>
      <c r="DF173" s="56"/>
      <c r="DG173" s="56"/>
      <c r="DH173" s="56"/>
      <c r="DI173" s="56"/>
      <c r="DJ173" s="56"/>
      <c r="DK173" s="56"/>
      <c r="DL173" s="56"/>
      <c r="DM173" s="56"/>
      <c r="DN173" s="56"/>
      <c r="DO173" s="56"/>
      <c r="DP173" s="56"/>
      <c r="DQ173" s="56"/>
      <c r="DR173" s="56"/>
      <c r="DS173" s="56"/>
      <c r="DT173" s="56"/>
      <c r="DU173" s="56"/>
      <c r="DV173" s="56"/>
      <c r="DW173" s="56"/>
      <c r="DX173" s="56"/>
    </row>
    <row r="174" spans="1:128" ht="15" customHeight="1">
      <c r="A174" s="58" t="s">
        <v>25686</v>
      </c>
      <c r="B174" s="66" t="s">
        <v>26036</v>
      </c>
      <c r="C174" s="67" t="s">
        <v>25767</v>
      </c>
      <c r="D174" s="67" t="s">
        <v>26037</v>
      </c>
      <c r="E174" s="68" t="s">
        <v>25246</v>
      </c>
      <c r="F174" s="69" t="s">
        <v>25246</v>
      </c>
      <c r="G174" s="69" t="s">
        <v>25246</v>
      </c>
      <c r="H174" s="56"/>
      <c r="I174" s="56"/>
      <c r="J174" s="56"/>
      <c r="K174" s="56"/>
      <c r="L174" s="56"/>
      <c r="M174" s="56"/>
      <c r="N174" s="56"/>
      <c r="O174" s="56"/>
      <c r="P174" s="56"/>
      <c r="Q174" s="56"/>
      <c r="R174" s="56"/>
      <c r="S174" s="56"/>
      <c r="T174" s="56"/>
      <c r="U174" s="56"/>
      <c r="V174" s="56"/>
      <c r="W174" s="56"/>
      <c r="X174" s="56"/>
      <c r="Y174" s="56"/>
      <c r="Z174" s="56"/>
      <c r="AA174" s="56"/>
      <c r="AB174" s="56"/>
      <c r="AC174" s="56"/>
      <c r="AD174" s="56"/>
      <c r="AE174" s="56"/>
      <c r="AF174" s="56"/>
      <c r="AG174" s="56"/>
      <c r="AH174" s="56"/>
      <c r="AI174" s="56"/>
      <c r="AJ174" s="56"/>
      <c r="AK174" s="56"/>
      <c r="AL174" s="56"/>
      <c r="AM174" s="56"/>
      <c r="AN174" s="56"/>
      <c r="AO174" s="56"/>
      <c r="AP174" s="56"/>
      <c r="AQ174" s="56"/>
      <c r="AR174" s="56"/>
      <c r="AS174" s="56"/>
      <c r="AT174" s="56"/>
      <c r="AU174" s="56"/>
      <c r="AV174" s="56"/>
      <c r="AW174" s="56"/>
      <c r="AX174" s="56"/>
      <c r="AY174" s="56"/>
      <c r="AZ174" s="56"/>
      <c r="BA174" s="56"/>
      <c r="BB174" s="56"/>
      <c r="BC174" s="56"/>
      <c r="BD174" s="56"/>
      <c r="BE174" s="56"/>
      <c r="BF174" s="56"/>
      <c r="BG174" s="56"/>
      <c r="BH174" s="56"/>
      <c r="BI174" s="56"/>
      <c r="BJ174" s="56"/>
      <c r="BK174" s="56"/>
      <c r="BL174" s="56"/>
      <c r="BM174" s="56"/>
      <c r="BN174" s="56"/>
      <c r="BO174" s="56"/>
      <c r="BP174" s="56"/>
      <c r="BQ174" s="56"/>
      <c r="BR174" s="56"/>
      <c r="BS174" s="56"/>
      <c r="BT174" s="56"/>
      <c r="BU174" s="56"/>
      <c r="BV174" s="56"/>
      <c r="BW174" s="56"/>
      <c r="BX174" s="56"/>
      <c r="BY174" s="56"/>
      <c r="BZ174" s="56"/>
      <c r="CA174" s="56"/>
      <c r="CB174" s="56"/>
      <c r="CC174" s="56"/>
      <c r="CD174" s="56"/>
      <c r="CE174" s="56"/>
      <c r="CF174" s="56"/>
      <c r="CG174" s="56"/>
      <c r="CH174" s="56"/>
      <c r="CI174" s="56"/>
      <c r="CJ174" s="56"/>
      <c r="CK174" s="56"/>
      <c r="CL174" s="56"/>
      <c r="CM174" s="56"/>
      <c r="CN174" s="56"/>
      <c r="CO174" s="56"/>
      <c r="CP174" s="56"/>
      <c r="CQ174" s="56"/>
      <c r="CR174" s="56"/>
      <c r="CS174" s="56"/>
      <c r="CT174" s="56"/>
      <c r="CU174" s="56"/>
      <c r="CV174" s="56"/>
      <c r="CW174" s="56"/>
      <c r="CX174" s="56"/>
      <c r="CY174" s="56"/>
      <c r="DF174" s="56"/>
      <c r="DG174" s="56"/>
      <c r="DH174" s="56"/>
      <c r="DI174" s="56"/>
      <c r="DJ174" s="56"/>
      <c r="DK174" s="56"/>
      <c r="DL174" s="56"/>
      <c r="DM174" s="56"/>
      <c r="DN174" s="56"/>
      <c r="DO174" s="56"/>
      <c r="DP174" s="56"/>
      <c r="DQ174" s="56"/>
      <c r="DR174" s="56"/>
      <c r="DS174" s="56"/>
      <c r="DT174" s="56"/>
      <c r="DU174" s="56"/>
      <c r="DV174" s="56"/>
      <c r="DW174" s="56"/>
      <c r="DX174" s="56"/>
    </row>
    <row r="175" spans="1:128" ht="15" customHeight="1">
      <c r="A175" s="58" t="s">
        <v>25687</v>
      </c>
      <c r="B175" s="66" t="s">
        <v>26038</v>
      </c>
      <c r="C175" s="67" t="s">
        <v>25767</v>
      </c>
      <c r="D175" s="67" t="s">
        <v>26039</v>
      </c>
      <c r="E175" s="68" t="s">
        <v>26040</v>
      </c>
      <c r="F175" s="69" t="str">
        <f>IF(cc="","",IF(cc&lt;10,"Dose máxima: 125 mg por dose","-"))</f>
        <v>-</v>
      </c>
      <c r="G175" s="69" t="str">
        <f>IF(cc="","",IF(cc&lt;10,"Dose máxima: 125 mg por dose","-"))</f>
        <v>-</v>
      </c>
      <c r="P175" s="56"/>
      <c r="Q175" s="56"/>
      <c r="R175" s="56"/>
      <c r="S175" s="56"/>
      <c r="T175" s="56"/>
      <c r="U175" s="56"/>
      <c r="V175" s="56"/>
      <c r="W175" s="56"/>
      <c r="X175" s="56"/>
      <c r="Y175" s="56"/>
      <c r="Z175" s="56"/>
      <c r="AA175" s="56"/>
      <c r="AB175" s="56"/>
      <c r="AC175" s="56"/>
      <c r="AD175" s="56"/>
      <c r="AE175" s="56"/>
      <c r="AF175" s="56"/>
      <c r="AG175" s="56"/>
      <c r="AH175" s="56"/>
      <c r="AI175" s="56"/>
      <c r="AJ175" s="56"/>
      <c r="AK175" s="56"/>
      <c r="AL175" s="56"/>
      <c r="AM175" s="56"/>
      <c r="AN175" s="56"/>
      <c r="AO175" s="56"/>
      <c r="AP175" s="56"/>
      <c r="AQ175" s="56"/>
      <c r="AR175" s="56"/>
      <c r="AS175" s="56"/>
      <c r="AT175" s="56"/>
      <c r="AU175" s="56"/>
      <c r="AV175" s="56"/>
      <c r="AW175" s="56"/>
      <c r="AX175" s="56"/>
      <c r="AY175" s="56"/>
      <c r="AZ175" s="56"/>
      <c r="BA175" s="56"/>
      <c r="BB175" s="56"/>
      <c r="BC175" s="56"/>
      <c r="BD175" s="56"/>
      <c r="BE175" s="56"/>
      <c r="BF175" s="56"/>
      <c r="BG175" s="56"/>
      <c r="BH175" s="56"/>
      <c r="BI175" s="56"/>
      <c r="BJ175" s="56"/>
      <c r="BK175" s="56"/>
      <c r="BL175" s="56"/>
      <c r="BM175" s="56"/>
      <c r="BN175" s="56"/>
      <c r="BO175" s="56"/>
      <c r="BP175" s="56"/>
      <c r="BQ175" s="56"/>
      <c r="BR175" s="56"/>
      <c r="BS175" s="56"/>
      <c r="BT175" s="56"/>
      <c r="BU175" s="56"/>
      <c r="BV175" s="56"/>
      <c r="BW175" s="56"/>
      <c r="BX175" s="56"/>
      <c r="BY175" s="56"/>
      <c r="BZ175" s="56"/>
      <c r="CA175" s="56"/>
      <c r="CB175" s="56"/>
      <c r="CC175" s="56"/>
      <c r="CD175" s="56"/>
      <c r="CE175" s="56"/>
      <c r="CF175" s="56"/>
      <c r="CG175" s="56"/>
      <c r="CH175" s="56"/>
      <c r="CI175" s="56"/>
      <c r="CJ175" s="56"/>
      <c r="CK175" s="56"/>
      <c r="CL175" s="56"/>
      <c r="CM175" s="56"/>
      <c r="CN175" s="56"/>
      <c r="CO175" s="56"/>
      <c r="CP175" s="56"/>
      <c r="CQ175" s="56"/>
      <c r="CR175" s="56"/>
      <c r="CS175" s="56"/>
      <c r="CT175" s="56"/>
      <c r="CU175" s="56"/>
      <c r="CV175" s="56"/>
      <c r="CW175" s="56"/>
      <c r="CX175" s="56"/>
      <c r="CY175" s="56"/>
      <c r="DF175" s="56"/>
      <c r="DG175" s="56"/>
      <c r="DH175" s="56"/>
      <c r="DI175" s="56"/>
      <c r="DJ175" s="56"/>
      <c r="DK175" s="56"/>
      <c r="DL175" s="56"/>
      <c r="DM175" s="56"/>
      <c r="DN175" s="56"/>
      <c r="DO175" s="56"/>
      <c r="DP175" s="56"/>
      <c r="DQ175" s="56"/>
      <c r="DR175" s="56"/>
      <c r="DS175" s="56"/>
      <c r="DT175" s="56"/>
      <c r="DU175" s="56"/>
      <c r="DV175" s="56"/>
      <c r="DW175" s="56"/>
      <c r="DX175" s="56"/>
    </row>
    <row r="176" spans="1:128" ht="15" customHeight="1">
      <c r="A176" s="58" t="s">
        <v>25596</v>
      </c>
      <c r="B176" s="76" t="s">
        <v>26038</v>
      </c>
      <c r="C176" s="67" t="s">
        <v>25767</v>
      </c>
      <c r="D176" s="75" t="s">
        <v>26039</v>
      </c>
      <c r="E176" s="68" t="s">
        <v>26040</v>
      </c>
      <c r="F176" s="69" t="str">
        <f>IF(cc="","",IF(cc&lt;10,"Dose máxima: 125 mg por dose","-"))</f>
        <v>-</v>
      </c>
      <c r="G176" s="69" t="str">
        <f>IF(cc="","",IF(cc&lt;10,"Dose máxima: 125 mg por dose","-"))</f>
        <v>-</v>
      </c>
      <c r="P176" s="56"/>
      <c r="Q176" s="56"/>
      <c r="R176" s="56"/>
      <c r="S176" s="56"/>
      <c r="T176" s="56"/>
      <c r="U176" s="56"/>
      <c r="V176" s="56"/>
      <c r="W176" s="56"/>
      <c r="X176" s="56"/>
      <c r="Y176" s="56"/>
      <c r="Z176" s="56"/>
      <c r="AA176" s="56"/>
      <c r="AB176" s="56"/>
      <c r="AC176" s="56"/>
      <c r="AD176" s="56"/>
      <c r="AE176" s="56"/>
      <c r="AF176" s="56"/>
      <c r="AG176" s="56"/>
      <c r="AH176" s="56"/>
      <c r="AI176" s="56"/>
      <c r="AJ176" s="56"/>
      <c r="AK176" s="56"/>
      <c r="AL176" s="56"/>
      <c r="AM176" s="56"/>
      <c r="AN176" s="56"/>
      <c r="AO176" s="56"/>
      <c r="AP176" s="56"/>
      <c r="AQ176" s="56"/>
      <c r="AR176" s="56"/>
      <c r="AS176" s="56"/>
      <c r="AT176" s="56"/>
      <c r="AU176" s="56"/>
      <c r="AV176" s="56"/>
      <c r="AW176" s="56"/>
      <c r="AX176" s="56"/>
      <c r="AY176" s="56"/>
      <c r="AZ176" s="56"/>
      <c r="BA176" s="56"/>
      <c r="BB176" s="56"/>
      <c r="BC176" s="56"/>
      <c r="BD176" s="56"/>
      <c r="BE176" s="56"/>
      <c r="BF176" s="56"/>
      <c r="BG176" s="56"/>
      <c r="BH176" s="56"/>
      <c r="BI176" s="56"/>
      <c r="BJ176" s="56"/>
      <c r="BK176" s="56"/>
      <c r="BL176" s="56"/>
      <c r="BM176" s="56"/>
      <c r="BN176" s="56"/>
      <c r="BO176" s="56"/>
      <c r="BP176" s="56"/>
      <c r="BQ176" s="56"/>
      <c r="BR176" s="56"/>
      <c r="BS176" s="56"/>
      <c r="BT176" s="56"/>
      <c r="BU176" s="56"/>
      <c r="BV176" s="56"/>
      <c r="BW176" s="56"/>
      <c r="BX176" s="56"/>
      <c r="BY176" s="56"/>
      <c r="BZ176" s="56"/>
      <c r="CA176" s="56"/>
      <c r="CB176" s="56"/>
      <c r="CC176" s="56"/>
      <c r="CD176" s="56"/>
      <c r="CE176" s="56"/>
      <c r="CF176" s="56"/>
      <c r="CG176" s="56"/>
      <c r="CH176" s="56"/>
      <c r="CI176" s="56"/>
      <c r="CJ176" s="56"/>
      <c r="CK176" s="56"/>
      <c r="CL176" s="56"/>
      <c r="CM176" s="56"/>
      <c r="CN176" s="56"/>
      <c r="CO176" s="56"/>
      <c r="CP176" s="56"/>
      <c r="CQ176" s="56"/>
      <c r="CR176" s="56"/>
      <c r="CS176" s="56"/>
      <c r="CT176" s="56"/>
      <c r="CU176" s="56"/>
      <c r="CV176" s="56"/>
      <c r="CW176" s="56"/>
      <c r="CX176" s="56"/>
      <c r="CY176" s="56"/>
      <c r="DF176" s="56"/>
      <c r="DG176" s="56"/>
      <c r="DH176" s="56"/>
      <c r="DI176" s="56"/>
      <c r="DJ176" s="56"/>
      <c r="DK176" s="56"/>
      <c r="DL176" s="56"/>
      <c r="DM176" s="56"/>
      <c r="DN176" s="56"/>
      <c r="DO176" s="56"/>
      <c r="DP176" s="56"/>
      <c r="DQ176" s="56"/>
      <c r="DR176" s="56"/>
      <c r="DS176" s="56"/>
      <c r="DT176" s="56"/>
      <c r="DU176" s="56"/>
      <c r="DV176" s="56"/>
      <c r="DW176" s="56"/>
      <c r="DX176" s="56"/>
    </row>
    <row r="177" spans="1:128" ht="15" customHeight="1">
      <c r="A177" s="58" t="s">
        <v>25247</v>
      </c>
      <c r="B177" s="68" t="s">
        <v>25246</v>
      </c>
      <c r="C177" s="67" t="s">
        <v>25786</v>
      </c>
      <c r="D177" s="67" t="s">
        <v>26041</v>
      </c>
      <c r="E177" s="68" t="s">
        <v>26042</v>
      </c>
      <c r="F177" s="69" t="str">
        <f>IF(cc="","",IF(cc&lt;20,"Dose máxima: 250 mg de 48 / 48 hs (Dose inicial: 500 mg)",IF(AND(cc&gt;=20,cc&lt;50),"Dose máxima diária: 250 mg (Dose inicial: 500 mg)","-")))</f>
        <v>Dose máxima diária: 250 mg (Dose inicial: 500 mg)</v>
      </c>
      <c r="G177" s="70" t="str">
        <f>IF(cc="","",IF(cc&lt;20,"250 mg de 48 / 48 hs",IF(AND(cc&gt;=20,cc&lt;50),"250 mg 1 x ao dia","-")))</f>
        <v>250 mg 1 x ao dia</v>
      </c>
      <c r="BD177" s="56"/>
      <c r="BE177" s="56"/>
      <c r="BF177" s="56"/>
      <c r="BG177" s="56"/>
      <c r="BH177" s="56"/>
      <c r="BI177" s="56"/>
      <c r="BJ177" s="56"/>
      <c r="BK177" s="56"/>
      <c r="BL177" s="56"/>
      <c r="BM177" s="56"/>
      <c r="BN177" s="56"/>
      <c r="BO177" s="56"/>
      <c r="BP177" s="56"/>
      <c r="BQ177" s="56"/>
      <c r="BR177" s="56"/>
      <c r="BS177" s="56"/>
      <c r="BT177" s="56"/>
      <c r="BU177" s="56"/>
      <c r="BV177" s="56"/>
      <c r="BW177" s="56"/>
      <c r="BX177" s="56"/>
      <c r="BY177" s="56"/>
      <c r="BZ177" s="56"/>
      <c r="CA177" s="56"/>
      <c r="CB177" s="56"/>
      <c r="CC177" s="56"/>
      <c r="CD177" s="56"/>
      <c r="CE177" s="56"/>
      <c r="CF177" s="56"/>
      <c r="CG177" s="56"/>
      <c r="CH177" s="56"/>
      <c r="CI177" s="56"/>
      <c r="CJ177" s="56"/>
      <c r="CK177" s="56"/>
      <c r="CL177" s="56"/>
      <c r="CM177" s="56"/>
      <c r="CN177" s="56"/>
      <c r="CO177" s="56"/>
      <c r="CP177" s="56"/>
      <c r="CQ177" s="56"/>
      <c r="CR177" s="56"/>
      <c r="CS177" s="56"/>
      <c r="CT177" s="56"/>
      <c r="CU177" s="56"/>
      <c r="CV177" s="56"/>
      <c r="CW177" s="56"/>
      <c r="CX177" s="56"/>
      <c r="CY177" s="56"/>
      <c r="DF177" s="56"/>
      <c r="DG177" s="56"/>
      <c r="DH177" s="56"/>
      <c r="DI177" s="56"/>
      <c r="DJ177" s="56"/>
      <c r="DK177" s="56"/>
      <c r="DL177" s="56"/>
      <c r="DM177" s="56"/>
      <c r="DN177" s="56"/>
      <c r="DO177" s="56"/>
      <c r="DP177" s="56"/>
      <c r="DQ177" s="56"/>
      <c r="DR177" s="56"/>
      <c r="DS177" s="56"/>
      <c r="DT177" s="56"/>
      <c r="DU177" s="56"/>
      <c r="DV177" s="56"/>
      <c r="DW177" s="56"/>
      <c r="DX177" s="56"/>
    </row>
    <row r="178" spans="1:128" ht="15" customHeight="1">
      <c r="A178" s="58" t="s">
        <v>25688</v>
      </c>
      <c r="B178" s="66" t="s">
        <v>26043</v>
      </c>
      <c r="C178" s="67" t="s">
        <v>25801</v>
      </c>
      <c r="D178" s="67" t="s">
        <v>26044</v>
      </c>
      <c r="E178" s="68" t="s">
        <v>25246</v>
      </c>
      <c r="F178" s="69" t="s">
        <v>25246</v>
      </c>
      <c r="G178" s="69" t="s">
        <v>25246</v>
      </c>
      <c r="H178" s="56"/>
      <c r="I178" s="56"/>
      <c r="J178" s="56"/>
      <c r="K178" s="56"/>
      <c r="L178" s="56"/>
      <c r="M178" s="56"/>
      <c r="N178" s="56"/>
      <c r="O178" s="56"/>
      <c r="P178" s="56"/>
      <c r="Q178" s="56"/>
      <c r="R178" s="56"/>
      <c r="S178" s="56"/>
      <c r="T178" s="56"/>
      <c r="U178" s="56"/>
      <c r="V178" s="56"/>
      <c r="W178" s="56"/>
      <c r="X178" s="56"/>
      <c r="Y178" s="56"/>
      <c r="Z178" s="56"/>
      <c r="AA178" s="56"/>
      <c r="AB178" s="56"/>
      <c r="AC178" s="56"/>
      <c r="AD178" s="56"/>
      <c r="AE178" s="56"/>
      <c r="AF178" s="56"/>
      <c r="AG178" s="56"/>
      <c r="AH178" s="56"/>
      <c r="AI178" s="56"/>
      <c r="AJ178" s="56"/>
      <c r="AK178" s="56"/>
      <c r="AL178" s="56"/>
      <c r="AM178" s="56"/>
      <c r="AN178" s="56"/>
      <c r="AO178" s="56"/>
      <c r="AP178" s="56"/>
      <c r="AQ178" s="56"/>
      <c r="AR178" s="56"/>
      <c r="AS178" s="56"/>
      <c r="AT178" s="56"/>
      <c r="AU178" s="56"/>
      <c r="AV178" s="56"/>
      <c r="AW178" s="56"/>
      <c r="AX178" s="56"/>
      <c r="AY178" s="56"/>
      <c r="AZ178" s="56"/>
      <c r="BA178" s="56"/>
      <c r="BB178" s="56"/>
      <c r="BC178" s="56"/>
      <c r="BD178" s="56"/>
      <c r="BE178" s="56"/>
      <c r="BF178" s="56"/>
      <c r="BG178" s="56"/>
      <c r="BH178" s="56"/>
      <c r="BI178" s="56"/>
      <c r="BJ178" s="56"/>
      <c r="BK178" s="56"/>
      <c r="BL178" s="56"/>
      <c r="BM178" s="56"/>
      <c r="BN178" s="56"/>
      <c r="BO178" s="56"/>
      <c r="BP178" s="56"/>
      <c r="BQ178" s="56"/>
      <c r="BR178" s="56"/>
      <c r="BS178" s="56"/>
      <c r="BT178" s="56"/>
      <c r="BU178" s="56"/>
      <c r="BV178" s="56"/>
      <c r="BW178" s="56"/>
      <c r="BX178" s="56"/>
      <c r="BY178" s="56"/>
      <c r="BZ178" s="56"/>
      <c r="CA178" s="56"/>
      <c r="CB178" s="56"/>
      <c r="CC178" s="56"/>
      <c r="CD178" s="56"/>
      <c r="CE178" s="56"/>
      <c r="CF178" s="56"/>
      <c r="CG178" s="56"/>
      <c r="CH178" s="56"/>
      <c r="CI178" s="56"/>
      <c r="CJ178" s="56"/>
      <c r="CK178" s="56"/>
      <c r="CL178" s="56"/>
      <c r="CM178" s="56"/>
      <c r="CN178" s="56"/>
      <c r="CO178" s="56"/>
      <c r="CP178" s="56"/>
      <c r="CQ178" s="56"/>
      <c r="CR178" s="56"/>
      <c r="CS178" s="56"/>
      <c r="CT178" s="56"/>
      <c r="CU178" s="56"/>
      <c r="CV178" s="56"/>
      <c r="CW178" s="56"/>
      <c r="CX178" s="56"/>
      <c r="CY178" s="56"/>
      <c r="DF178" s="56"/>
      <c r="DG178" s="56"/>
      <c r="DH178" s="56"/>
      <c r="DI178" s="56"/>
      <c r="DJ178" s="56"/>
      <c r="DK178" s="56"/>
      <c r="DL178" s="56"/>
      <c r="DM178" s="56"/>
      <c r="DN178" s="56"/>
      <c r="DO178" s="56"/>
      <c r="DP178" s="56"/>
      <c r="DQ178" s="56"/>
      <c r="DR178" s="56"/>
      <c r="DS178" s="56"/>
      <c r="DT178" s="56"/>
      <c r="DU178" s="56"/>
      <c r="DV178" s="56"/>
      <c r="DW178" s="56"/>
      <c r="DX178" s="56"/>
    </row>
    <row r="179" spans="1:128" ht="15" customHeight="1">
      <c r="A179" s="58" t="s">
        <v>25689</v>
      </c>
      <c r="B179" s="67" t="s">
        <v>26045</v>
      </c>
      <c r="C179" s="67" t="s">
        <v>26046</v>
      </c>
      <c r="D179" s="67" t="s">
        <v>26047</v>
      </c>
      <c r="E179" s="68" t="s">
        <v>25246</v>
      </c>
      <c r="F179" s="69" t="str">
        <f>IF(cc="","",IF(cc&lt;30,"Evitar o uso quando clearance for menor que 30 ml/min/m²","-"))</f>
        <v>Evitar o uso quando clearance for menor que 30 ml/min/m²</v>
      </c>
      <c r="G179" s="69" t="str">
        <f>IF(cc="","",IF(cc&lt;30,"Evitar o uso quando clearance for menor que 30 ml/min/m²","-"))</f>
        <v>Evitar o uso quando clearance for menor que 30 ml/min/m²</v>
      </c>
      <c r="AJ179" s="56"/>
      <c r="AK179" s="56"/>
      <c r="AL179" s="56"/>
      <c r="AM179" s="56"/>
      <c r="AN179" s="56"/>
      <c r="AO179" s="56"/>
      <c r="AP179" s="56"/>
      <c r="AQ179" s="56"/>
      <c r="AR179" s="56"/>
      <c r="AS179" s="56"/>
      <c r="AT179" s="56"/>
      <c r="AU179" s="56"/>
      <c r="AV179" s="56"/>
      <c r="AW179" s="56"/>
      <c r="AX179" s="56"/>
      <c r="AY179" s="56"/>
      <c r="AZ179" s="56"/>
      <c r="BA179" s="56"/>
      <c r="BB179" s="56"/>
      <c r="BC179" s="56"/>
      <c r="BD179" s="56"/>
      <c r="BE179" s="56"/>
      <c r="BF179" s="56"/>
      <c r="BG179" s="56"/>
      <c r="BH179" s="56"/>
      <c r="BI179" s="56"/>
      <c r="BJ179" s="56"/>
      <c r="BK179" s="56"/>
      <c r="BL179" s="56"/>
      <c r="BM179" s="56"/>
      <c r="BN179" s="56"/>
      <c r="BO179" s="56"/>
      <c r="BP179" s="56"/>
      <c r="BQ179" s="56"/>
      <c r="BR179" s="56"/>
      <c r="BS179" s="56"/>
      <c r="BT179" s="56"/>
      <c r="BU179" s="56"/>
      <c r="BV179" s="56"/>
      <c r="BW179" s="56"/>
      <c r="BX179" s="56"/>
      <c r="BY179" s="56"/>
      <c r="BZ179" s="56"/>
      <c r="CA179" s="56"/>
      <c r="CB179" s="56"/>
      <c r="CC179" s="56"/>
      <c r="CD179" s="56"/>
      <c r="CE179" s="56"/>
      <c r="CF179" s="56"/>
      <c r="CG179" s="56"/>
      <c r="CH179" s="56"/>
      <c r="CI179" s="56"/>
      <c r="CJ179" s="56"/>
      <c r="CK179" s="56"/>
      <c r="CL179" s="56"/>
      <c r="CM179" s="56"/>
      <c r="CN179" s="56"/>
      <c r="CO179" s="56"/>
      <c r="CP179" s="56"/>
      <c r="CQ179" s="56"/>
      <c r="CR179" s="56"/>
      <c r="CS179" s="56"/>
      <c r="CT179" s="56"/>
      <c r="CU179" s="56"/>
      <c r="CV179" s="56"/>
      <c r="CW179" s="56"/>
      <c r="CX179" s="56"/>
      <c r="CY179" s="56"/>
      <c r="DF179" s="56"/>
      <c r="DG179" s="56"/>
      <c r="DH179" s="56"/>
      <c r="DI179" s="56"/>
      <c r="DJ179" s="56"/>
      <c r="DK179" s="56"/>
      <c r="DL179" s="56"/>
      <c r="DM179" s="56"/>
      <c r="DN179" s="56"/>
      <c r="DO179" s="56"/>
      <c r="DP179" s="56"/>
      <c r="DQ179" s="56"/>
      <c r="DR179" s="56"/>
      <c r="DS179" s="56"/>
      <c r="DT179" s="56"/>
      <c r="DU179" s="56"/>
      <c r="DV179" s="56"/>
      <c r="DW179" s="56"/>
      <c r="DX179" s="56"/>
    </row>
    <row r="180" spans="1:128" ht="15" customHeight="1">
      <c r="A180" s="58" t="s">
        <v>25690</v>
      </c>
      <c r="B180" s="68" t="s">
        <v>25246</v>
      </c>
      <c r="C180" s="67" t="s">
        <v>25812</v>
      </c>
      <c r="D180" s="67" t="s">
        <v>25775</v>
      </c>
      <c r="E180" s="68" t="s">
        <v>26048</v>
      </c>
      <c r="F180" s="69" t="s">
        <v>25246</v>
      </c>
      <c r="G180" s="69" t="s">
        <v>25246</v>
      </c>
      <c r="H180" s="56"/>
      <c r="I180" s="56"/>
      <c r="J180" s="56"/>
      <c r="K180" s="56"/>
      <c r="L180" s="56"/>
      <c r="M180" s="56"/>
      <c r="N180" s="56"/>
      <c r="O180" s="56"/>
      <c r="P180" s="56"/>
      <c r="Q180" s="56"/>
      <c r="R180" s="56"/>
      <c r="S180" s="56"/>
      <c r="T180" s="56"/>
      <c r="U180" s="56"/>
      <c r="V180" s="56"/>
      <c r="W180" s="56"/>
      <c r="X180" s="56"/>
      <c r="Y180" s="56"/>
      <c r="Z180" s="56"/>
      <c r="AA180" s="56"/>
      <c r="AB180" s="56"/>
      <c r="AC180" s="56"/>
      <c r="AD180" s="56"/>
      <c r="AE180" s="56"/>
      <c r="AF180" s="56"/>
      <c r="AG180" s="56"/>
      <c r="AH180" s="56"/>
      <c r="AI180" s="56"/>
      <c r="AJ180" s="56"/>
      <c r="AK180" s="56"/>
      <c r="AL180" s="56"/>
      <c r="AM180" s="56"/>
      <c r="AN180" s="56"/>
      <c r="AO180" s="56"/>
      <c r="AP180" s="56"/>
      <c r="AQ180" s="56"/>
      <c r="AR180" s="56"/>
      <c r="AS180" s="56"/>
      <c r="AT180" s="56"/>
      <c r="AU180" s="56"/>
      <c r="AV180" s="56"/>
      <c r="AW180" s="56"/>
      <c r="AX180" s="56"/>
      <c r="AY180" s="56"/>
      <c r="AZ180" s="56"/>
      <c r="BA180" s="56"/>
      <c r="BB180" s="56"/>
      <c r="BC180" s="56"/>
      <c r="BD180" s="56"/>
      <c r="BE180" s="56"/>
      <c r="BF180" s="56"/>
      <c r="BG180" s="56"/>
      <c r="BH180" s="56"/>
      <c r="BI180" s="56"/>
      <c r="BJ180" s="56"/>
      <c r="BK180" s="56"/>
      <c r="BL180" s="56"/>
      <c r="BM180" s="56"/>
      <c r="BN180" s="56"/>
      <c r="BO180" s="56"/>
      <c r="BP180" s="56"/>
      <c r="BQ180" s="56"/>
      <c r="BR180" s="56"/>
      <c r="BS180" s="56"/>
      <c r="BT180" s="56"/>
      <c r="BU180" s="56"/>
      <c r="BV180" s="56"/>
      <c r="BW180" s="56"/>
      <c r="BX180" s="56"/>
      <c r="BY180" s="56"/>
      <c r="BZ180" s="56"/>
      <c r="CA180" s="56"/>
      <c r="CB180" s="56"/>
      <c r="CC180" s="56"/>
      <c r="CD180" s="56"/>
      <c r="CE180" s="56"/>
      <c r="CF180" s="56"/>
      <c r="CG180" s="56"/>
      <c r="CH180" s="56"/>
      <c r="CI180" s="56"/>
      <c r="CJ180" s="56"/>
      <c r="CK180" s="56"/>
      <c r="CL180" s="56"/>
      <c r="CM180" s="56"/>
      <c r="CN180" s="56"/>
      <c r="CO180" s="56"/>
      <c r="CP180" s="56"/>
      <c r="CQ180" s="56"/>
      <c r="CR180" s="56"/>
      <c r="CS180" s="56"/>
      <c r="CT180" s="56"/>
      <c r="CU180" s="56"/>
      <c r="CV180" s="56"/>
      <c r="CW180" s="56"/>
      <c r="CX180" s="56"/>
      <c r="CY180" s="56"/>
      <c r="DF180" s="56"/>
      <c r="DG180" s="56"/>
      <c r="DH180" s="56"/>
      <c r="DI180" s="56"/>
      <c r="DJ180" s="56"/>
      <c r="DK180" s="56"/>
      <c r="DL180" s="56"/>
      <c r="DM180" s="56"/>
      <c r="DN180" s="56"/>
      <c r="DO180" s="56"/>
      <c r="DP180" s="56"/>
      <c r="DQ180" s="56"/>
      <c r="DR180" s="56"/>
      <c r="DS180" s="56"/>
      <c r="DT180" s="56"/>
      <c r="DU180" s="56"/>
      <c r="DV180" s="56"/>
      <c r="DW180" s="56"/>
      <c r="DX180" s="56"/>
    </row>
    <row r="181" spans="1:128" ht="15" customHeight="1">
      <c r="A181" s="58" t="s">
        <v>25691</v>
      </c>
      <c r="B181" s="66" t="s">
        <v>26049</v>
      </c>
      <c r="C181" s="67" t="s">
        <v>25772</v>
      </c>
      <c r="D181" s="67" t="s">
        <v>25775</v>
      </c>
      <c r="E181" s="68" t="s">
        <v>25246</v>
      </c>
      <c r="F181" s="69" t="s">
        <v>25246</v>
      </c>
      <c r="G181" s="69" t="s">
        <v>25246</v>
      </c>
      <c r="H181" s="56"/>
      <c r="I181" s="56"/>
      <c r="J181" s="56"/>
      <c r="K181" s="56"/>
      <c r="L181" s="56"/>
      <c r="M181" s="56"/>
      <c r="N181" s="56"/>
      <c r="O181" s="56"/>
      <c r="P181" s="56"/>
      <c r="Q181" s="56"/>
      <c r="R181" s="56"/>
      <c r="S181" s="56"/>
      <c r="T181" s="56"/>
      <c r="U181" s="56"/>
      <c r="V181" s="56"/>
      <c r="W181" s="56"/>
      <c r="X181" s="56"/>
      <c r="Y181" s="56"/>
      <c r="Z181" s="56"/>
      <c r="AA181" s="56"/>
      <c r="AB181" s="56"/>
      <c r="AC181" s="56"/>
      <c r="AD181" s="56"/>
      <c r="AE181" s="56"/>
      <c r="AF181" s="56"/>
      <c r="AG181" s="56"/>
      <c r="AH181" s="56"/>
      <c r="AI181" s="56"/>
      <c r="AJ181" s="56"/>
      <c r="AK181" s="56"/>
      <c r="AL181" s="56"/>
      <c r="AM181" s="56"/>
      <c r="AN181" s="56"/>
      <c r="AO181" s="56"/>
      <c r="AP181" s="56"/>
      <c r="AQ181" s="56"/>
      <c r="AR181" s="56"/>
      <c r="AS181" s="56"/>
      <c r="AT181" s="56"/>
      <c r="AU181" s="56"/>
      <c r="AV181" s="56"/>
      <c r="AW181" s="56"/>
      <c r="AX181" s="56"/>
      <c r="AY181" s="56"/>
      <c r="AZ181" s="56"/>
      <c r="BA181" s="56"/>
      <c r="BB181" s="56"/>
      <c r="BC181" s="56"/>
      <c r="BD181" s="56"/>
      <c r="BE181" s="56"/>
      <c r="BF181" s="56"/>
      <c r="BG181" s="56"/>
      <c r="BH181" s="56"/>
      <c r="BI181" s="56"/>
      <c r="BJ181" s="56"/>
      <c r="BK181" s="56"/>
      <c r="BL181" s="56"/>
      <c r="BM181" s="56"/>
      <c r="BN181" s="56"/>
      <c r="BO181" s="56"/>
      <c r="BP181" s="56"/>
      <c r="BQ181" s="56"/>
      <c r="BR181" s="56"/>
      <c r="BS181" s="56"/>
      <c r="BT181" s="56"/>
      <c r="BU181" s="56"/>
      <c r="BV181" s="56"/>
      <c r="BW181" s="56"/>
      <c r="BX181" s="56"/>
      <c r="BY181" s="56"/>
      <c r="BZ181" s="56"/>
      <c r="CA181" s="56"/>
      <c r="CB181" s="56"/>
      <c r="CC181" s="56"/>
      <c r="CD181" s="56"/>
      <c r="CE181" s="56"/>
      <c r="CF181" s="56"/>
      <c r="CG181" s="56"/>
      <c r="CH181" s="56"/>
      <c r="CI181" s="56"/>
      <c r="CJ181" s="56"/>
      <c r="CK181" s="56"/>
      <c r="CL181" s="56"/>
      <c r="CM181" s="56"/>
      <c r="CN181" s="56"/>
      <c r="CO181" s="56"/>
      <c r="CP181" s="56"/>
      <c r="CQ181" s="56"/>
      <c r="CR181" s="56"/>
      <c r="CS181" s="56"/>
      <c r="CT181" s="56"/>
      <c r="CU181" s="56"/>
      <c r="CV181" s="56"/>
      <c r="CW181" s="56"/>
      <c r="CX181" s="56"/>
      <c r="CY181" s="56"/>
      <c r="DF181" s="56"/>
      <c r="DG181" s="56"/>
      <c r="DH181" s="56"/>
      <c r="DI181" s="56"/>
      <c r="DJ181" s="56"/>
      <c r="DK181" s="56"/>
      <c r="DL181" s="56"/>
      <c r="DM181" s="56"/>
      <c r="DN181" s="56"/>
      <c r="DO181" s="56"/>
      <c r="DP181" s="56"/>
      <c r="DQ181" s="56"/>
      <c r="DR181" s="56"/>
      <c r="DS181" s="56"/>
      <c r="DT181" s="56"/>
      <c r="DU181" s="56"/>
      <c r="DV181" s="56"/>
      <c r="DW181" s="56"/>
      <c r="DX181" s="56"/>
    </row>
    <row r="182" spans="1:128" ht="15" customHeight="1">
      <c r="A182" s="58" t="s">
        <v>25297</v>
      </c>
      <c r="B182" s="68" t="s">
        <v>25246</v>
      </c>
      <c r="C182" s="67" t="s">
        <v>25767</v>
      </c>
      <c r="D182" s="67" t="s">
        <v>26050</v>
      </c>
      <c r="E182" s="68" t="s">
        <v>26051</v>
      </c>
      <c r="F182" s="69" t="s">
        <v>25246</v>
      </c>
      <c r="G182" s="69" t="s">
        <v>25246</v>
      </c>
      <c r="H182" s="56"/>
      <c r="I182" s="56"/>
      <c r="J182" s="56"/>
      <c r="K182" s="56"/>
      <c r="L182" s="56"/>
      <c r="M182" s="56"/>
      <c r="N182" s="56"/>
      <c r="O182" s="56"/>
      <c r="P182" s="56"/>
      <c r="Q182" s="56"/>
      <c r="R182" s="56"/>
      <c r="S182" s="56"/>
      <c r="T182" s="56"/>
      <c r="U182" s="56"/>
      <c r="V182" s="56"/>
      <c r="W182" s="56"/>
      <c r="X182" s="56"/>
      <c r="Y182" s="56"/>
      <c r="Z182" s="56"/>
      <c r="AA182" s="56"/>
      <c r="AB182" s="56"/>
      <c r="AC182" s="56"/>
      <c r="AD182" s="56"/>
      <c r="AE182" s="56"/>
      <c r="AF182" s="56"/>
      <c r="AG182" s="56"/>
      <c r="AH182" s="56"/>
      <c r="AI182" s="56"/>
      <c r="AJ182" s="56"/>
      <c r="AK182" s="56"/>
      <c r="AL182" s="56"/>
      <c r="AM182" s="56"/>
      <c r="AN182" s="56"/>
      <c r="AO182" s="56"/>
      <c r="AP182" s="56"/>
      <c r="AQ182" s="56"/>
      <c r="AR182" s="56"/>
      <c r="AS182" s="56"/>
      <c r="AT182" s="56"/>
      <c r="AU182" s="56"/>
      <c r="AV182" s="56"/>
      <c r="AW182" s="56"/>
      <c r="AX182" s="56"/>
      <c r="AY182" s="56"/>
      <c r="AZ182" s="56"/>
      <c r="BA182" s="56"/>
      <c r="BB182" s="56"/>
      <c r="BC182" s="56"/>
      <c r="BD182" s="56"/>
      <c r="BE182" s="56"/>
      <c r="BF182" s="56"/>
      <c r="BG182" s="56"/>
      <c r="BH182" s="56"/>
      <c r="BI182" s="56"/>
      <c r="BJ182" s="56"/>
      <c r="BK182" s="56"/>
      <c r="BL182" s="56"/>
      <c r="BM182" s="56"/>
      <c r="BN182" s="56"/>
      <c r="BO182" s="56"/>
      <c r="BP182" s="56"/>
      <c r="BQ182" s="56"/>
      <c r="BR182" s="56"/>
      <c r="BS182" s="56"/>
      <c r="BT182" s="56"/>
      <c r="BU182" s="56"/>
      <c r="BV182" s="56"/>
      <c r="BW182" s="56"/>
      <c r="BX182" s="56"/>
      <c r="BY182" s="56"/>
      <c r="BZ182" s="56"/>
      <c r="CA182" s="56"/>
      <c r="CB182" s="56"/>
      <c r="CC182" s="56"/>
      <c r="CD182" s="56"/>
      <c r="CE182" s="56"/>
      <c r="CF182" s="56"/>
      <c r="CG182" s="56"/>
      <c r="CH182" s="56"/>
      <c r="CI182" s="56"/>
      <c r="CJ182" s="56"/>
      <c r="CK182" s="56"/>
      <c r="CL182" s="56"/>
      <c r="CM182" s="56"/>
      <c r="CN182" s="56"/>
      <c r="CO182" s="56"/>
      <c r="CP182" s="56"/>
      <c r="CQ182" s="56"/>
      <c r="CR182" s="56"/>
      <c r="CS182" s="56"/>
      <c r="CT182" s="56"/>
      <c r="CU182" s="56"/>
      <c r="CV182" s="56"/>
      <c r="CW182" s="56"/>
      <c r="CX182" s="56"/>
      <c r="CY182" s="56"/>
      <c r="DF182" s="56"/>
      <c r="DG182" s="56"/>
      <c r="DH182" s="56"/>
      <c r="DI182" s="56"/>
      <c r="DJ182" s="56"/>
      <c r="DK182" s="56"/>
      <c r="DL182" s="56"/>
      <c r="DM182" s="56"/>
      <c r="DN182" s="56"/>
      <c r="DO182" s="56"/>
      <c r="DP182" s="56"/>
      <c r="DQ182" s="56"/>
      <c r="DR182" s="56"/>
      <c r="DS182" s="56"/>
      <c r="DT182" s="56"/>
      <c r="DU182" s="56"/>
      <c r="DV182" s="56"/>
      <c r="DW182" s="56"/>
      <c r="DX182" s="56"/>
    </row>
    <row r="183" spans="1:128" ht="15" customHeight="1">
      <c r="A183" s="58" t="s">
        <v>25692</v>
      </c>
      <c r="B183" s="68" t="s">
        <v>25246</v>
      </c>
      <c r="C183" s="67" t="s">
        <v>25786</v>
      </c>
      <c r="D183" s="67" t="s">
        <v>26052</v>
      </c>
      <c r="E183" s="68" t="s">
        <v>25246</v>
      </c>
      <c r="F183" s="69" t="str">
        <f>IF(cc="","",IF(cc&lt;10,"Fazer 1/4 da dose comumente utilizada",IF(AND(cc&gt;=10,cc&lt;=50),"Fazer metade da dose comumente utilizada","-")))</f>
        <v>Fazer metade da dose comumente utilizada</v>
      </c>
      <c r="G183" s="69" t="str">
        <f>IF(cc="","",IF(cc&lt;10,"Fazer 1/4 da dose comumente utilizada",IF(AND(cc&gt;=10,cc&lt;=50),"Fazer metade da dose comumente utilizada","-")))</f>
        <v>Fazer metade da dose comumente utilizada</v>
      </c>
      <c r="BE183" s="56"/>
      <c r="BF183" s="56"/>
      <c r="BG183" s="56"/>
      <c r="BH183" s="56"/>
      <c r="BI183" s="56"/>
      <c r="BJ183" s="56"/>
      <c r="BK183" s="56"/>
      <c r="BL183" s="56"/>
      <c r="BM183" s="56"/>
      <c r="BN183" s="56"/>
      <c r="BO183" s="56"/>
      <c r="BP183" s="56"/>
      <c r="BQ183" s="56"/>
      <c r="BR183" s="56"/>
      <c r="BS183" s="56"/>
      <c r="BT183" s="56"/>
      <c r="BU183" s="56"/>
      <c r="BV183" s="56"/>
      <c r="BW183" s="56"/>
      <c r="BX183" s="56"/>
      <c r="BY183" s="56"/>
      <c r="BZ183" s="56"/>
      <c r="CA183" s="56"/>
      <c r="CB183" s="56"/>
      <c r="CC183" s="56"/>
      <c r="CD183" s="56"/>
      <c r="CE183" s="56"/>
      <c r="CF183" s="56"/>
      <c r="CG183" s="56"/>
      <c r="CH183" s="56"/>
      <c r="CI183" s="56"/>
      <c r="CJ183" s="56"/>
      <c r="CK183" s="56"/>
      <c r="CL183" s="56"/>
      <c r="CM183" s="56"/>
      <c r="CN183" s="56"/>
      <c r="CO183" s="56"/>
      <c r="CP183" s="56"/>
      <c r="CQ183" s="56"/>
      <c r="CR183" s="56"/>
      <c r="CS183" s="56"/>
      <c r="CT183" s="56"/>
      <c r="CU183" s="56"/>
      <c r="CV183" s="56"/>
      <c r="CW183" s="56"/>
      <c r="CX183" s="56"/>
      <c r="CY183" s="56"/>
      <c r="DF183" s="56"/>
      <c r="DG183" s="56"/>
      <c r="DH183" s="56"/>
      <c r="DI183" s="56"/>
      <c r="DJ183" s="56"/>
      <c r="DK183" s="56"/>
      <c r="DL183" s="56"/>
      <c r="DM183" s="56"/>
      <c r="DN183" s="56"/>
      <c r="DO183" s="56"/>
      <c r="DP183" s="56"/>
      <c r="DQ183" s="56"/>
      <c r="DR183" s="56"/>
      <c r="DS183" s="56"/>
      <c r="DT183" s="56"/>
      <c r="DU183" s="56"/>
      <c r="DV183" s="56"/>
      <c r="DW183" s="56"/>
      <c r="DX183" s="56"/>
    </row>
    <row r="184" spans="1:128" ht="15" customHeight="1">
      <c r="A184" s="58" t="s">
        <v>25597</v>
      </c>
      <c r="B184" s="68" t="s">
        <v>25246</v>
      </c>
      <c r="C184" s="67" t="s">
        <v>25794</v>
      </c>
      <c r="D184" s="67" t="s">
        <v>26053</v>
      </c>
      <c r="E184" s="68" t="s">
        <v>26054</v>
      </c>
      <c r="F184" s="69" t="str">
        <f>IF(cc="","",IF(cc&lt;10,"Fazer 25-50% da dose calculada",IF(AND(cc&gt;=10,cc&lt;=50),"Fazer 50-75% da dose calculada","-")))</f>
        <v>Fazer 50-75% da dose calculada</v>
      </c>
      <c r="G184" s="69" t="str">
        <f>IF(cc="","",IF(cc&lt;10,"Fazer 25-50% da dose calculada",IF(AND(cc&gt;=10,cc&lt;=50),"Fazer 50-75% da dose calculada","-")))</f>
        <v>Fazer 50-75% da dose calculada</v>
      </c>
      <c r="BE184" s="56"/>
      <c r="BF184" s="56"/>
      <c r="BG184" s="56"/>
      <c r="BH184" s="56"/>
      <c r="BI184" s="56"/>
      <c r="BJ184" s="56"/>
      <c r="BK184" s="56"/>
      <c r="BL184" s="56"/>
      <c r="BM184" s="56"/>
      <c r="BN184" s="56"/>
      <c r="BO184" s="56"/>
      <c r="BP184" s="56"/>
      <c r="BQ184" s="56"/>
      <c r="BR184" s="56"/>
      <c r="BS184" s="56"/>
      <c r="BT184" s="56"/>
      <c r="BU184" s="56"/>
      <c r="BV184" s="56"/>
      <c r="BW184" s="56"/>
      <c r="BX184" s="56"/>
      <c r="BY184" s="56"/>
      <c r="BZ184" s="56"/>
      <c r="CA184" s="56"/>
      <c r="CB184" s="56"/>
      <c r="CC184" s="56"/>
      <c r="CD184" s="56"/>
      <c r="CE184" s="56"/>
      <c r="CF184" s="56"/>
      <c r="CG184" s="56"/>
      <c r="CH184" s="56"/>
      <c r="CI184" s="56"/>
      <c r="CJ184" s="56"/>
      <c r="CK184" s="56"/>
      <c r="CL184" s="56"/>
      <c r="CM184" s="56"/>
      <c r="CN184" s="56"/>
      <c r="CO184" s="56"/>
      <c r="CP184" s="56"/>
      <c r="CQ184" s="56"/>
      <c r="CR184" s="56"/>
      <c r="CS184" s="56"/>
      <c r="CT184" s="56"/>
      <c r="CU184" s="56"/>
      <c r="CV184" s="56"/>
      <c r="CW184" s="56"/>
      <c r="CX184" s="56"/>
      <c r="CY184" s="56"/>
      <c r="DF184" s="56"/>
      <c r="DG184" s="56"/>
      <c r="DH184" s="56"/>
      <c r="DI184" s="56"/>
      <c r="DJ184" s="56"/>
      <c r="DK184" s="56"/>
      <c r="DL184" s="56"/>
      <c r="DM184" s="56"/>
      <c r="DN184" s="56"/>
      <c r="DO184" s="56"/>
      <c r="DP184" s="56"/>
      <c r="DQ184" s="56"/>
      <c r="DR184" s="56"/>
      <c r="DS184" s="56"/>
      <c r="DT184" s="56"/>
      <c r="DU184" s="56"/>
      <c r="DV184" s="56"/>
      <c r="DW184" s="56"/>
      <c r="DX184" s="56"/>
    </row>
    <row r="185" spans="1:128" ht="15" customHeight="1">
      <c r="A185" s="58" t="s">
        <v>25680</v>
      </c>
      <c r="B185" s="66" t="s">
        <v>26055</v>
      </c>
      <c r="C185" s="67" t="s">
        <v>25767</v>
      </c>
      <c r="D185" s="67" t="s">
        <v>25775</v>
      </c>
      <c r="E185" s="68" t="s">
        <v>25246</v>
      </c>
      <c r="F185" s="69" t="s">
        <v>25246</v>
      </c>
      <c r="G185" s="69" t="s">
        <v>25246</v>
      </c>
      <c r="H185" s="56"/>
      <c r="I185" s="56"/>
      <c r="J185" s="56"/>
      <c r="K185" s="56"/>
      <c r="L185" s="56"/>
      <c r="M185" s="56"/>
      <c r="N185" s="56"/>
      <c r="O185" s="56"/>
      <c r="P185" s="56"/>
      <c r="Q185" s="56"/>
      <c r="R185" s="56"/>
      <c r="S185" s="56"/>
      <c r="T185" s="56"/>
      <c r="U185" s="56"/>
      <c r="V185" s="56"/>
      <c r="W185" s="56"/>
      <c r="X185" s="56"/>
      <c r="Y185" s="56"/>
      <c r="Z185" s="56"/>
      <c r="AA185" s="56"/>
      <c r="AB185" s="56"/>
      <c r="AC185" s="56"/>
      <c r="AD185" s="56"/>
      <c r="AE185" s="56"/>
      <c r="AF185" s="56"/>
      <c r="AG185" s="56"/>
      <c r="AH185" s="56"/>
      <c r="AI185" s="56"/>
      <c r="AJ185" s="56"/>
      <c r="AK185" s="56"/>
      <c r="AL185" s="56"/>
      <c r="AM185" s="56"/>
      <c r="AN185" s="56"/>
      <c r="AO185" s="56"/>
      <c r="AP185" s="56"/>
      <c r="AQ185" s="56"/>
      <c r="AR185" s="56"/>
      <c r="AS185" s="56"/>
      <c r="AT185" s="56"/>
      <c r="AU185" s="56"/>
      <c r="AV185" s="56"/>
      <c r="AW185" s="56"/>
      <c r="AX185" s="56"/>
      <c r="AY185" s="56"/>
      <c r="AZ185" s="56"/>
      <c r="BA185" s="56"/>
      <c r="BB185" s="56"/>
      <c r="BC185" s="56"/>
      <c r="BD185" s="56"/>
      <c r="BE185" s="56"/>
      <c r="BF185" s="56"/>
      <c r="BG185" s="56"/>
      <c r="BH185" s="56"/>
      <c r="BI185" s="56"/>
      <c r="BJ185" s="56"/>
      <c r="BK185" s="56"/>
      <c r="BL185" s="56"/>
      <c r="BM185" s="56"/>
      <c r="BN185" s="56"/>
      <c r="BO185" s="56"/>
      <c r="BP185" s="56"/>
      <c r="BQ185" s="56"/>
      <c r="BR185" s="56"/>
      <c r="BS185" s="56"/>
      <c r="BT185" s="56"/>
      <c r="BU185" s="56"/>
      <c r="BV185" s="56"/>
      <c r="BW185" s="56"/>
      <c r="BX185" s="56"/>
      <c r="BY185" s="56"/>
      <c r="BZ185" s="56"/>
      <c r="CA185" s="56"/>
      <c r="CB185" s="56"/>
      <c r="CC185" s="56"/>
      <c r="CD185" s="56"/>
      <c r="CE185" s="56"/>
      <c r="CF185" s="56"/>
      <c r="CG185" s="56"/>
      <c r="CH185" s="56"/>
      <c r="CI185" s="56"/>
      <c r="CJ185" s="56"/>
      <c r="CK185" s="56"/>
      <c r="CL185" s="56"/>
      <c r="CM185" s="56"/>
      <c r="CN185" s="56"/>
      <c r="CO185" s="56"/>
      <c r="CP185" s="56"/>
      <c r="CQ185" s="56"/>
      <c r="CR185" s="56"/>
      <c r="CS185" s="56"/>
      <c r="CT185" s="56"/>
      <c r="CU185" s="56"/>
      <c r="CV185" s="56"/>
      <c r="CW185" s="56"/>
      <c r="CX185" s="56"/>
      <c r="CY185" s="56"/>
      <c r="DF185" s="56"/>
      <c r="DG185" s="56"/>
      <c r="DH185" s="56"/>
      <c r="DI185" s="56"/>
      <c r="DJ185" s="56"/>
      <c r="DK185" s="56"/>
      <c r="DL185" s="56"/>
      <c r="DM185" s="56"/>
      <c r="DN185" s="56"/>
      <c r="DO185" s="56"/>
      <c r="DP185" s="56"/>
      <c r="DQ185" s="56"/>
      <c r="DR185" s="56"/>
      <c r="DS185" s="56"/>
      <c r="DT185" s="56"/>
      <c r="DU185" s="56"/>
      <c r="DV185" s="56"/>
      <c r="DW185" s="56"/>
      <c r="DX185" s="56"/>
    </row>
    <row r="186" spans="1:128" ht="15" customHeight="1">
      <c r="A186" s="58" t="s">
        <v>25298</v>
      </c>
      <c r="B186" s="67" t="s">
        <v>26056</v>
      </c>
      <c r="C186" s="67" t="s">
        <v>25767</v>
      </c>
      <c r="D186" s="67" t="s">
        <v>26057</v>
      </c>
      <c r="E186" s="68" t="s">
        <v>25246</v>
      </c>
      <c r="F186" s="69" t="s">
        <v>25246</v>
      </c>
      <c r="G186" s="69" t="s">
        <v>25246</v>
      </c>
      <c r="H186" s="56"/>
      <c r="I186" s="56"/>
      <c r="J186" s="56"/>
      <c r="K186" s="56"/>
      <c r="L186" s="56"/>
      <c r="M186" s="56"/>
      <c r="N186" s="56"/>
      <c r="O186" s="56"/>
      <c r="P186" s="56"/>
      <c r="Q186" s="56"/>
      <c r="R186" s="56"/>
      <c r="S186" s="56"/>
      <c r="T186" s="56"/>
      <c r="U186" s="56"/>
      <c r="V186" s="56"/>
      <c r="W186" s="56"/>
      <c r="X186" s="56"/>
      <c r="Y186" s="56"/>
      <c r="Z186" s="56"/>
      <c r="AA186" s="56"/>
      <c r="AB186" s="56"/>
      <c r="AC186" s="56"/>
      <c r="AD186" s="56"/>
      <c r="AE186" s="56"/>
      <c r="AF186" s="56"/>
      <c r="AG186" s="56"/>
      <c r="AH186" s="56"/>
      <c r="AI186" s="56"/>
      <c r="AJ186" s="56"/>
      <c r="AK186" s="56"/>
      <c r="AL186" s="56"/>
      <c r="AM186" s="56"/>
      <c r="AN186" s="56"/>
      <c r="AO186" s="56"/>
      <c r="AP186" s="56"/>
      <c r="AQ186" s="56"/>
      <c r="AR186" s="56"/>
      <c r="AS186" s="56"/>
      <c r="AT186" s="56"/>
      <c r="AU186" s="56"/>
      <c r="AV186" s="56"/>
      <c r="AW186" s="56"/>
      <c r="AX186" s="56"/>
      <c r="AY186" s="56"/>
      <c r="AZ186" s="56"/>
      <c r="BA186" s="56"/>
      <c r="BB186" s="56"/>
      <c r="BC186" s="56"/>
      <c r="BD186" s="56"/>
      <c r="BE186" s="56"/>
      <c r="BF186" s="56"/>
      <c r="BG186" s="56"/>
      <c r="BH186" s="56"/>
      <c r="BI186" s="56"/>
      <c r="BJ186" s="56"/>
      <c r="BK186" s="56"/>
      <c r="BL186" s="56"/>
      <c r="BM186" s="56"/>
      <c r="BN186" s="56"/>
      <c r="BO186" s="56"/>
      <c r="BP186" s="56"/>
      <c r="BQ186" s="56"/>
      <c r="BR186" s="56"/>
      <c r="BS186" s="56"/>
      <c r="BT186" s="56"/>
      <c r="BU186" s="56"/>
      <c r="BV186" s="56"/>
      <c r="BW186" s="56"/>
      <c r="BX186" s="56"/>
      <c r="BY186" s="56"/>
      <c r="BZ186" s="56"/>
      <c r="CA186" s="56"/>
      <c r="CB186" s="56"/>
      <c r="CC186" s="56"/>
      <c r="CD186" s="56"/>
      <c r="CE186" s="56"/>
      <c r="CF186" s="56"/>
      <c r="CG186" s="56"/>
      <c r="CH186" s="56"/>
      <c r="CI186" s="56"/>
      <c r="CJ186" s="56"/>
      <c r="CK186" s="56"/>
      <c r="CL186" s="56"/>
      <c r="CM186" s="56"/>
      <c r="CN186" s="56"/>
      <c r="CO186" s="56"/>
      <c r="CP186" s="56"/>
      <c r="CQ186" s="56"/>
      <c r="CR186" s="56"/>
      <c r="CS186" s="56"/>
      <c r="CT186" s="56"/>
      <c r="CU186" s="56"/>
      <c r="CV186" s="56"/>
      <c r="CW186" s="56"/>
      <c r="CX186" s="56"/>
      <c r="CY186" s="56"/>
      <c r="DF186" s="56"/>
      <c r="DG186" s="56"/>
      <c r="DH186" s="56"/>
      <c r="DI186" s="56"/>
      <c r="DJ186" s="56"/>
      <c r="DK186" s="56"/>
      <c r="DL186" s="56"/>
      <c r="DM186" s="56"/>
      <c r="DN186" s="56"/>
      <c r="DO186" s="56"/>
      <c r="DP186" s="56"/>
      <c r="DQ186" s="56"/>
      <c r="DR186" s="56"/>
      <c r="DS186" s="56"/>
      <c r="DT186" s="56"/>
      <c r="DU186" s="56"/>
      <c r="DV186" s="56"/>
      <c r="DW186" s="56"/>
      <c r="DX186" s="56"/>
    </row>
    <row r="187" spans="1:128" ht="15" customHeight="1">
      <c r="A187" s="58" t="s">
        <v>25613</v>
      </c>
      <c r="B187" s="66" t="s">
        <v>26058</v>
      </c>
      <c r="C187" s="67" t="s">
        <v>25812</v>
      </c>
      <c r="D187" s="67" t="s">
        <v>25775</v>
      </c>
      <c r="E187" s="68" t="s">
        <v>25246</v>
      </c>
      <c r="F187" s="69" t="s">
        <v>25246</v>
      </c>
      <c r="G187" s="69" t="s">
        <v>25246</v>
      </c>
      <c r="H187" s="56"/>
      <c r="I187" s="56"/>
      <c r="J187" s="56"/>
      <c r="K187" s="56"/>
      <c r="L187" s="56"/>
      <c r="M187" s="56"/>
      <c r="N187" s="56"/>
      <c r="O187" s="56"/>
      <c r="P187" s="56"/>
      <c r="Q187" s="56"/>
      <c r="R187" s="56"/>
      <c r="S187" s="56"/>
      <c r="T187" s="56"/>
      <c r="U187" s="56"/>
      <c r="V187" s="56"/>
      <c r="W187" s="56"/>
      <c r="X187" s="56"/>
      <c r="Y187" s="56"/>
      <c r="Z187" s="56"/>
      <c r="AA187" s="56"/>
      <c r="AB187" s="56"/>
      <c r="AC187" s="56"/>
      <c r="AD187" s="56"/>
      <c r="AE187" s="56"/>
      <c r="AF187" s="56"/>
      <c r="AG187" s="56"/>
      <c r="AH187" s="56"/>
      <c r="AI187" s="56"/>
      <c r="AJ187" s="56"/>
      <c r="AK187" s="56"/>
      <c r="AL187" s="56"/>
      <c r="AM187" s="56"/>
      <c r="AN187" s="56"/>
      <c r="AO187" s="56"/>
      <c r="AP187" s="56"/>
      <c r="AQ187" s="56"/>
      <c r="AR187" s="56"/>
      <c r="AS187" s="56"/>
      <c r="AT187" s="56"/>
      <c r="AU187" s="56"/>
      <c r="AV187" s="56"/>
      <c r="AW187" s="56"/>
      <c r="AX187" s="56"/>
      <c r="AY187" s="56"/>
      <c r="AZ187" s="56"/>
      <c r="BA187" s="56"/>
      <c r="BB187" s="56"/>
      <c r="BC187" s="56"/>
      <c r="BD187" s="56"/>
      <c r="BE187" s="56"/>
      <c r="BF187" s="56"/>
      <c r="BG187" s="56"/>
      <c r="BH187" s="56"/>
      <c r="BI187" s="56"/>
      <c r="BJ187" s="56"/>
      <c r="BK187" s="56"/>
      <c r="BL187" s="56"/>
      <c r="BM187" s="56"/>
      <c r="BN187" s="56"/>
      <c r="BO187" s="56"/>
      <c r="BP187" s="56"/>
      <c r="BQ187" s="56"/>
      <c r="BR187" s="56"/>
      <c r="BS187" s="56"/>
      <c r="BT187" s="56"/>
      <c r="BU187" s="56"/>
      <c r="BV187" s="56"/>
      <c r="BW187" s="56"/>
      <c r="BX187" s="56"/>
      <c r="BY187" s="56"/>
      <c r="BZ187" s="56"/>
      <c r="CA187" s="56"/>
      <c r="CB187" s="56"/>
      <c r="CC187" s="56"/>
      <c r="CD187" s="56"/>
      <c r="CE187" s="56"/>
      <c r="CF187" s="56"/>
      <c r="CG187" s="56"/>
      <c r="CH187" s="56"/>
      <c r="CI187" s="56"/>
      <c r="CJ187" s="56"/>
      <c r="CK187" s="56"/>
      <c r="CL187" s="56"/>
      <c r="CM187" s="56"/>
      <c r="CN187" s="56"/>
      <c r="CO187" s="56"/>
      <c r="CP187" s="56"/>
      <c r="CQ187" s="56"/>
      <c r="CR187" s="56"/>
      <c r="CS187" s="56"/>
      <c r="CT187" s="56"/>
      <c r="CU187" s="56"/>
      <c r="CV187" s="56"/>
      <c r="CW187" s="56"/>
      <c r="CX187" s="56"/>
      <c r="CY187" s="56"/>
      <c r="DF187" s="56"/>
      <c r="DG187" s="56"/>
      <c r="DH187" s="56"/>
      <c r="DI187" s="56"/>
      <c r="DJ187" s="56"/>
      <c r="DK187" s="56"/>
      <c r="DL187" s="56"/>
      <c r="DM187" s="56"/>
      <c r="DN187" s="56"/>
      <c r="DO187" s="56"/>
      <c r="DP187" s="56"/>
      <c r="DQ187" s="56"/>
      <c r="DR187" s="56"/>
      <c r="DS187" s="56"/>
      <c r="DT187" s="56"/>
      <c r="DU187" s="56"/>
      <c r="DV187" s="56"/>
      <c r="DW187" s="56"/>
      <c r="DX187" s="56"/>
    </row>
    <row r="188" spans="1:128" ht="15" customHeight="1">
      <c r="A188" s="58" t="s">
        <v>25693</v>
      </c>
      <c r="B188" s="66" t="s">
        <v>26059</v>
      </c>
      <c r="C188" s="67" t="s">
        <v>25886</v>
      </c>
      <c r="D188" s="67" t="s">
        <v>26060</v>
      </c>
      <c r="E188" s="68" t="s">
        <v>25246</v>
      </c>
      <c r="F188" s="69" t="s">
        <v>25246</v>
      </c>
      <c r="G188" s="69" t="s">
        <v>25246</v>
      </c>
      <c r="H188" s="56"/>
      <c r="I188" s="56"/>
      <c r="J188" s="56"/>
      <c r="K188" s="56"/>
      <c r="L188" s="56"/>
      <c r="M188" s="56"/>
      <c r="N188" s="56"/>
      <c r="O188" s="56"/>
      <c r="P188" s="56"/>
      <c r="Q188" s="56"/>
      <c r="R188" s="56"/>
      <c r="S188" s="56"/>
      <c r="T188" s="56"/>
      <c r="U188" s="56"/>
      <c r="V188" s="56"/>
      <c r="W188" s="56"/>
      <c r="X188" s="56"/>
      <c r="Y188" s="56"/>
      <c r="Z188" s="56"/>
      <c r="AA188" s="56"/>
      <c r="AB188" s="56"/>
      <c r="AC188" s="56"/>
      <c r="AD188" s="56"/>
      <c r="AE188" s="56"/>
      <c r="AF188" s="56"/>
      <c r="AG188" s="56"/>
      <c r="AH188" s="56"/>
      <c r="AI188" s="56"/>
      <c r="AJ188" s="56"/>
      <c r="AK188" s="56"/>
      <c r="AL188" s="56"/>
      <c r="AM188" s="56"/>
      <c r="AN188" s="56"/>
      <c r="AO188" s="56"/>
      <c r="AP188" s="56"/>
      <c r="AQ188" s="56"/>
      <c r="AR188" s="56"/>
      <c r="AS188" s="56"/>
      <c r="AT188" s="56"/>
      <c r="AU188" s="56"/>
      <c r="AV188" s="56"/>
      <c r="AW188" s="56"/>
      <c r="AX188" s="56"/>
      <c r="AY188" s="56"/>
      <c r="AZ188" s="56"/>
      <c r="BA188" s="56"/>
      <c r="BB188" s="56"/>
      <c r="BC188" s="56"/>
      <c r="BD188" s="56"/>
      <c r="BE188" s="56"/>
      <c r="BF188" s="56"/>
      <c r="BG188" s="56"/>
      <c r="BH188" s="56"/>
      <c r="BI188" s="56"/>
      <c r="BJ188" s="56"/>
      <c r="BK188" s="56"/>
      <c r="BL188" s="56"/>
      <c r="BM188" s="56"/>
      <c r="BN188" s="56"/>
      <c r="BO188" s="56"/>
      <c r="BP188" s="56"/>
      <c r="BQ188" s="56"/>
      <c r="BR188" s="56"/>
      <c r="BS188" s="56"/>
      <c r="BT188" s="56"/>
      <c r="BU188" s="56"/>
      <c r="BV188" s="56"/>
      <c r="BW188" s="56"/>
      <c r="BX188" s="56"/>
      <c r="BY188" s="56"/>
      <c r="BZ188" s="56"/>
      <c r="CA188" s="56"/>
      <c r="CB188" s="56"/>
      <c r="CC188" s="56"/>
      <c r="CD188" s="56"/>
      <c r="CE188" s="56"/>
      <c r="CF188" s="56"/>
      <c r="CG188" s="56"/>
      <c r="CH188" s="56"/>
      <c r="CI188" s="56"/>
      <c r="CJ188" s="56"/>
      <c r="CK188" s="56"/>
      <c r="CL188" s="56"/>
      <c r="CM188" s="56"/>
      <c r="CN188" s="56"/>
      <c r="CO188" s="56"/>
      <c r="CP188" s="56"/>
      <c r="CQ188" s="56"/>
      <c r="CR188" s="56"/>
      <c r="CS188" s="56"/>
      <c r="CT188" s="56"/>
      <c r="CU188" s="56"/>
      <c r="CV188" s="56"/>
      <c r="CW188" s="56"/>
      <c r="CX188" s="56"/>
      <c r="CY188" s="56"/>
      <c r="DF188" s="56"/>
      <c r="DG188" s="56"/>
      <c r="DH188" s="56"/>
      <c r="DI188" s="56"/>
      <c r="DJ188" s="56"/>
      <c r="DK188" s="56"/>
      <c r="DL188" s="56"/>
      <c r="DM188" s="56"/>
      <c r="DN188" s="56"/>
      <c r="DO188" s="56"/>
      <c r="DP188" s="56"/>
      <c r="DQ188" s="56"/>
      <c r="DR188" s="56"/>
      <c r="DS188" s="56"/>
      <c r="DT188" s="56"/>
      <c r="DU188" s="56"/>
      <c r="DV188" s="56"/>
      <c r="DW188" s="56"/>
      <c r="DX188" s="56"/>
    </row>
    <row r="189" spans="1:128" ht="15" customHeight="1">
      <c r="A189" s="58" t="s">
        <v>25623</v>
      </c>
      <c r="B189" s="66" t="s">
        <v>26061</v>
      </c>
      <c r="C189" s="67" t="s">
        <v>26062</v>
      </c>
      <c r="D189" s="67" t="s">
        <v>26063</v>
      </c>
      <c r="E189" s="68" t="s">
        <v>25246</v>
      </c>
      <c r="F189" s="69" t="s">
        <v>25246</v>
      </c>
      <c r="G189" s="69" t="s">
        <v>25246</v>
      </c>
      <c r="H189" s="56"/>
      <c r="I189" s="56"/>
      <c r="J189" s="56"/>
      <c r="K189" s="56"/>
      <c r="L189" s="56"/>
      <c r="M189" s="56"/>
      <c r="N189" s="56"/>
      <c r="O189" s="56"/>
      <c r="P189" s="56"/>
      <c r="Q189" s="56"/>
      <c r="R189" s="56"/>
      <c r="S189" s="56"/>
      <c r="T189" s="56"/>
      <c r="U189" s="56"/>
      <c r="V189" s="56"/>
      <c r="W189" s="56"/>
      <c r="X189" s="56"/>
      <c r="Y189" s="56"/>
      <c r="Z189" s="56"/>
      <c r="AA189" s="56"/>
      <c r="AB189" s="56"/>
      <c r="AC189" s="56"/>
      <c r="AD189" s="56"/>
      <c r="AE189" s="56"/>
      <c r="AF189" s="56"/>
      <c r="AG189" s="56"/>
      <c r="AH189" s="56"/>
      <c r="AI189" s="56"/>
      <c r="AJ189" s="56"/>
      <c r="AK189" s="56"/>
      <c r="AL189" s="56"/>
      <c r="AM189" s="56"/>
      <c r="AN189" s="56"/>
      <c r="AO189" s="56"/>
      <c r="AP189" s="56"/>
      <c r="AQ189" s="56"/>
      <c r="AR189" s="56"/>
      <c r="AS189" s="56"/>
      <c r="AT189" s="56"/>
      <c r="AU189" s="56"/>
      <c r="AV189" s="56"/>
      <c r="AW189" s="56"/>
      <c r="AX189" s="56"/>
      <c r="AY189" s="56"/>
      <c r="AZ189" s="56"/>
      <c r="BA189" s="56"/>
      <c r="BB189" s="56"/>
      <c r="BC189" s="56"/>
      <c r="BD189" s="56"/>
      <c r="BE189" s="56"/>
      <c r="BF189" s="56"/>
      <c r="BG189" s="56"/>
      <c r="BH189" s="56"/>
      <c r="BI189" s="56"/>
      <c r="BJ189" s="56"/>
      <c r="BK189" s="56"/>
      <c r="BL189" s="56"/>
      <c r="BM189" s="56"/>
      <c r="BN189" s="56"/>
      <c r="BO189" s="56"/>
      <c r="BP189" s="56"/>
      <c r="BQ189" s="56"/>
      <c r="BR189" s="56"/>
      <c r="BS189" s="56"/>
      <c r="BT189" s="56"/>
      <c r="BU189" s="56"/>
      <c r="BV189" s="56"/>
      <c r="BW189" s="56"/>
      <c r="BX189" s="56"/>
      <c r="BY189" s="56"/>
      <c r="BZ189" s="56"/>
      <c r="CA189" s="56"/>
      <c r="CB189" s="56"/>
      <c r="CC189" s="56"/>
      <c r="CD189" s="56"/>
      <c r="CE189" s="56"/>
      <c r="CF189" s="56"/>
      <c r="CG189" s="56"/>
      <c r="CH189" s="56"/>
      <c r="CI189" s="56"/>
      <c r="CJ189" s="56"/>
      <c r="CK189" s="56"/>
      <c r="CL189" s="56"/>
      <c r="CM189" s="56"/>
      <c r="CN189" s="56"/>
      <c r="CO189" s="56"/>
      <c r="CP189" s="56"/>
      <c r="CQ189" s="56"/>
      <c r="CR189" s="56"/>
      <c r="CS189" s="56"/>
      <c r="CT189" s="56"/>
      <c r="CU189" s="56"/>
      <c r="CV189" s="56"/>
      <c r="CW189" s="56"/>
      <c r="CX189" s="56"/>
      <c r="CY189" s="56"/>
      <c r="DF189" s="56"/>
      <c r="DG189" s="56"/>
      <c r="DH189" s="56"/>
      <c r="DI189" s="56"/>
      <c r="DJ189" s="56"/>
      <c r="DK189" s="56"/>
      <c r="DL189" s="56"/>
      <c r="DM189" s="56"/>
      <c r="DN189" s="56"/>
      <c r="DO189" s="56"/>
      <c r="DP189" s="56"/>
      <c r="DQ189" s="56"/>
      <c r="DR189" s="56"/>
      <c r="DS189" s="56"/>
      <c r="DT189" s="56"/>
      <c r="DU189" s="56"/>
      <c r="DV189" s="56"/>
      <c r="DW189" s="56"/>
      <c r="DX189" s="56"/>
    </row>
    <row r="190" spans="1:128" ht="15" customHeight="1">
      <c r="A190" s="58" t="s">
        <v>25694</v>
      </c>
      <c r="B190" s="66" t="s">
        <v>26064</v>
      </c>
      <c r="C190" s="67" t="s">
        <v>25786</v>
      </c>
      <c r="D190" s="67" t="s">
        <v>26065</v>
      </c>
      <c r="E190" s="68" t="s">
        <v>25246</v>
      </c>
      <c r="F190" s="69" t="s">
        <v>25246</v>
      </c>
      <c r="G190" s="69" t="s">
        <v>25246</v>
      </c>
      <c r="H190" s="56"/>
      <c r="I190" s="56"/>
      <c r="J190" s="56"/>
      <c r="K190" s="56"/>
      <c r="L190" s="56"/>
      <c r="M190" s="56"/>
      <c r="N190" s="56"/>
      <c r="O190" s="56"/>
      <c r="P190" s="56"/>
      <c r="Q190" s="56"/>
      <c r="R190" s="56"/>
      <c r="S190" s="56"/>
      <c r="T190" s="56"/>
      <c r="U190" s="56"/>
      <c r="V190" s="56"/>
      <c r="W190" s="56"/>
      <c r="X190" s="56"/>
      <c r="Y190" s="56"/>
      <c r="Z190" s="56"/>
      <c r="AA190" s="56"/>
      <c r="AB190" s="56"/>
      <c r="AC190" s="56"/>
      <c r="AD190" s="56"/>
      <c r="AE190" s="56"/>
      <c r="AF190" s="56"/>
      <c r="AG190" s="56"/>
      <c r="AH190" s="56"/>
      <c r="AI190" s="56"/>
      <c r="AJ190" s="56"/>
      <c r="AK190" s="56"/>
      <c r="AL190" s="56"/>
      <c r="AM190" s="56"/>
      <c r="AN190" s="56"/>
      <c r="AO190" s="56"/>
      <c r="AP190" s="56"/>
      <c r="AQ190" s="56"/>
      <c r="AR190" s="56"/>
      <c r="AS190" s="56"/>
      <c r="AT190" s="56"/>
      <c r="AU190" s="56"/>
      <c r="AV190" s="56"/>
      <c r="AW190" s="56"/>
      <c r="AX190" s="56"/>
      <c r="AY190" s="56"/>
      <c r="AZ190" s="56"/>
      <c r="BA190" s="56"/>
      <c r="BB190" s="56"/>
      <c r="BC190" s="56"/>
      <c r="BD190" s="56"/>
      <c r="BE190" s="56"/>
      <c r="BF190" s="56"/>
      <c r="BG190" s="56"/>
      <c r="BH190" s="56"/>
      <c r="BI190" s="56"/>
      <c r="BJ190" s="56"/>
      <c r="BK190" s="56"/>
      <c r="BL190" s="56"/>
      <c r="BM190" s="56"/>
      <c r="BN190" s="56"/>
      <c r="BO190" s="56"/>
      <c r="BP190" s="56"/>
      <c r="BQ190" s="56"/>
      <c r="BR190" s="56"/>
      <c r="BS190" s="56"/>
      <c r="BT190" s="56"/>
      <c r="BU190" s="56"/>
      <c r="BV190" s="56"/>
      <c r="BW190" s="56"/>
      <c r="BX190" s="56"/>
      <c r="BY190" s="56"/>
      <c r="BZ190" s="56"/>
      <c r="CA190" s="56"/>
      <c r="CB190" s="56"/>
      <c r="CC190" s="56"/>
      <c r="CD190" s="56"/>
      <c r="CE190" s="56"/>
      <c r="CF190" s="56"/>
      <c r="CG190" s="56"/>
      <c r="CH190" s="56"/>
      <c r="CI190" s="56"/>
      <c r="CJ190" s="56"/>
      <c r="CK190" s="56"/>
      <c r="CL190" s="56"/>
      <c r="CM190" s="56"/>
      <c r="CN190" s="56"/>
      <c r="CO190" s="56"/>
      <c r="CP190" s="56"/>
      <c r="CQ190" s="56"/>
      <c r="CR190" s="56"/>
      <c r="CS190" s="56"/>
      <c r="CT190" s="56"/>
      <c r="CU190" s="56"/>
      <c r="CV190" s="56"/>
      <c r="CW190" s="56"/>
      <c r="CX190" s="56"/>
      <c r="CY190" s="56"/>
      <c r="DF190" s="56"/>
      <c r="DG190" s="56"/>
      <c r="DH190" s="56"/>
      <c r="DI190" s="56"/>
      <c r="DJ190" s="56"/>
      <c r="DK190" s="56"/>
      <c r="DL190" s="56"/>
      <c r="DM190" s="56"/>
      <c r="DN190" s="56"/>
      <c r="DO190" s="56"/>
      <c r="DP190" s="56"/>
      <c r="DQ190" s="56"/>
      <c r="DR190" s="56"/>
      <c r="DS190" s="56"/>
      <c r="DT190" s="56"/>
      <c r="DU190" s="56"/>
      <c r="DV190" s="56"/>
      <c r="DW190" s="56"/>
      <c r="DX190" s="56"/>
    </row>
    <row r="191" spans="1:128" ht="15" customHeight="1">
      <c r="A191" s="58" t="s">
        <v>25695</v>
      </c>
      <c r="B191" s="68" t="s">
        <v>25246</v>
      </c>
      <c r="C191" s="67" t="s">
        <v>25767</v>
      </c>
      <c r="D191" s="67" t="s">
        <v>26066</v>
      </c>
      <c r="E191" s="68" t="s">
        <v>25246</v>
      </c>
      <c r="F191" s="69" t="str">
        <f>IF(cc="","",IF(cc&lt;10,"Evitar quando Clearance for menor que 10 ml/min/m²","-"))</f>
        <v>-</v>
      </c>
      <c r="G191" s="69" t="str">
        <f>IF(cc="","",IF(cc&lt;10,"Evitar quando Clearance for menor que 10 ml/min/m²","-"))</f>
        <v>-</v>
      </c>
      <c r="P191" s="56"/>
      <c r="Q191" s="56"/>
      <c r="R191" s="56"/>
      <c r="S191" s="56"/>
      <c r="T191" s="56"/>
      <c r="U191" s="56"/>
      <c r="V191" s="56"/>
      <c r="W191" s="56"/>
      <c r="X191" s="56"/>
      <c r="Y191" s="56"/>
      <c r="Z191" s="56"/>
      <c r="AA191" s="56"/>
      <c r="AB191" s="56"/>
      <c r="AC191" s="56"/>
      <c r="AD191" s="56"/>
      <c r="AE191" s="56"/>
      <c r="AF191" s="56"/>
      <c r="AG191" s="56"/>
      <c r="AH191" s="56"/>
      <c r="AI191" s="56"/>
      <c r="AJ191" s="56"/>
      <c r="AK191" s="56"/>
      <c r="AL191" s="56"/>
      <c r="AM191" s="56"/>
      <c r="AN191" s="56"/>
      <c r="AO191" s="56"/>
      <c r="AP191" s="56"/>
      <c r="AQ191" s="56"/>
      <c r="AR191" s="56"/>
      <c r="AS191" s="56"/>
      <c r="AT191" s="56"/>
      <c r="AU191" s="56"/>
      <c r="AV191" s="56"/>
      <c r="AW191" s="56"/>
      <c r="AX191" s="56"/>
      <c r="AY191" s="56"/>
      <c r="AZ191" s="56"/>
      <c r="BA191" s="56"/>
      <c r="BB191" s="56"/>
      <c r="BC191" s="56"/>
      <c r="BD191" s="56"/>
      <c r="BE191" s="56"/>
      <c r="BF191" s="56"/>
      <c r="BG191" s="56"/>
      <c r="BH191" s="56"/>
      <c r="BI191" s="56"/>
      <c r="BJ191" s="56"/>
      <c r="BK191" s="56"/>
      <c r="BL191" s="56"/>
      <c r="BM191" s="56"/>
      <c r="BN191" s="56"/>
      <c r="BO191" s="56"/>
      <c r="BP191" s="56"/>
      <c r="BQ191" s="56"/>
      <c r="BR191" s="56"/>
      <c r="BS191" s="56"/>
      <c r="BT191" s="56"/>
      <c r="BU191" s="56"/>
      <c r="BV191" s="56"/>
      <c r="BW191" s="56"/>
      <c r="BX191" s="56"/>
      <c r="BY191" s="56"/>
      <c r="BZ191" s="56"/>
      <c r="CA191" s="56"/>
      <c r="CB191" s="56"/>
      <c r="CC191" s="56"/>
      <c r="CD191" s="56"/>
      <c r="CE191" s="56"/>
      <c r="CF191" s="56"/>
      <c r="CG191" s="56"/>
      <c r="CH191" s="56"/>
      <c r="CI191" s="56"/>
      <c r="CJ191" s="56"/>
      <c r="CK191" s="56"/>
      <c r="CL191" s="56"/>
      <c r="CM191" s="56"/>
      <c r="CN191" s="56"/>
      <c r="CO191" s="56"/>
      <c r="CP191" s="56"/>
      <c r="CQ191" s="56"/>
      <c r="CR191" s="56"/>
      <c r="CS191" s="56"/>
      <c r="CT191" s="56"/>
      <c r="CU191" s="56"/>
      <c r="CV191" s="56"/>
      <c r="CW191" s="56"/>
      <c r="CX191" s="56"/>
      <c r="CY191" s="56"/>
      <c r="DF191" s="56"/>
      <c r="DG191" s="56"/>
      <c r="DH191" s="56"/>
      <c r="DI191" s="56"/>
      <c r="DJ191" s="56"/>
      <c r="DK191" s="56"/>
      <c r="DL191" s="56"/>
      <c r="DM191" s="56"/>
      <c r="DN191" s="56"/>
      <c r="DO191" s="56"/>
      <c r="DP191" s="56"/>
      <c r="DQ191" s="56"/>
      <c r="DR191" s="56"/>
      <c r="DS191" s="56"/>
      <c r="DT191" s="56"/>
      <c r="DU191" s="56"/>
      <c r="DV191" s="56"/>
      <c r="DW191" s="56"/>
      <c r="DX191" s="56"/>
    </row>
    <row r="192" spans="1:128" ht="15" customHeight="1">
      <c r="A192" s="58" t="s">
        <v>25299</v>
      </c>
      <c r="B192" s="66" t="s">
        <v>26067</v>
      </c>
      <c r="C192" s="67" t="s">
        <v>25767</v>
      </c>
      <c r="D192" s="67" t="s">
        <v>26068</v>
      </c>
      <c r="E192" s="68" t="s">
        <v>25246</v>
      </c>
      <c r="F192" s="69" t="s">
        <v>25246</v>
      </c>
      <c r="G192" s="69" t="s">
        <v>25246</v>
      </c>
      <c r="H192" s="56"/>
      <c r="I192" s="56"/>
      <c r="J192" s="56"/>
      <c r="K192" s="56"/>
      <c r="L192" s="56"/>
      <c r="M192" s="56"/>
      <c r="N192" s="56"/>
      <c r="O192" s="56"/>
      <c r="P192" s="56"/>
      <c r="Q192" s="56"/>
      <c r="R192" s="56"/>
      <c r="S192" s="56"/>
      <c r="T192" s="56"/>
      <c r="U192" s="56"/>
      <c r="V192" s="56"/>
      <c r="W192" s="56"/>
      <c r="X192" s="56"/>
      <c r="Y192" s="56"/>
      <c r="Z192" s="56"/>
      <c r="AA192" s="56"/>
      <c r="AB192" s="56"/>
      <c r="AC192" s="56"/>
      <c r="AD192" s="56"/>
      <c r="AE192" s="56"/>
      <c r="AF192" s="56"/>
      <c r="AG192" s="56"/>
      <c r="AH192" s="56"/>
      <c r="AI192" s="56"/>
      <c r="AJ192" s="56"/>
      <c r="AK192" s="56"/>
      <c r="AL192" s="56"/>
      <c r="AM192" s="56"/>
      <c r="AN192" s="56"/>
      <c r="AO192" s="56"/>
      <c r="AP192" s="56"/>
      <c r="AQ192" s="56"/>
      <c r="AR192" s="56"/>
      <c r="AS192" s="56"/>
      <c r="AT192" s="56"/>
      <c r="AU192" s="56"/>
      <c r="AV192" s="56"/>
      <c r="AW192" s="56"/>
      <c r="AX192" s="56"/>
      <c r="AY192" s="56"/>
      <c r="AZ192" s="56"/>
      <c r="BA192" s="56"/>
      <c r="BB192" s="56"/>
      <c r="BC192" s="56"/>
      <c r="BD192" s="56"/>
      <c r="BE192" s="56"/>
      <c r="BF192" s="56"/>
      <c r="BG192" s="56"/>
      <c r="BH192" s="56"/>
      <c r="BI192" s="56"/>
      <c r="BJ192" s="56"/>
      <c r="BK192" s="56"/>
      <c r="BL192" s="56"/>
      <c r="BM192" s="56"/>
      <c r="BN192" s="56"/>
      <c r="BO192" s="56"/>
      <c r="BP192" s="56"/>
      <c r="BQ192" s="56"/>
      <c r="BR192" s="56"/>
      <c r="BS192" s="56"/>
      <c r="BT192" s="56"/>
      <c r="BU192" s="56"/>
      <c r="BV192" s="56"/>
      <c r="BW192" s="56"/>
      <c r="BX192" s="56"/>
      <c r="BY192" s="56"/>
      <c r="BZ192" s="56"/>
      <c r="CA192" s="56"/>
      <c r="CB192" s="56"/>
      <c r="CC192" s="56"/>
      <c r="CD192" s="56"/>
      <c r="CE192" s="56"/>
      <c r="CF192" s="56"/>
      <c r="CG192" s="56"/>
      <c r="CH192" s="56"/>
      <c r="CI192" s="56"/>
      <c r="CJ192" s="56"/>
      <c r="CK192" s="56"/>
      <c r="CL192" s="56"/>
      <c r="CM192" s="56"/>
      <c r="CN192" s="56"/>
      <c r="CO192" s="56"/>
      <c r="CP192" s="56"/>
      <c r="CQ192" s="56"/>
      <c r="CR192" s="56"/>
      <c r="CS192" s="56"/>
      <c r="CT192" s="56"/>
      <c r="CU192" s="56"/>
      <c r="CV192" s="56"/>
      <c r="CW192" s="56"/>
      <c r="CX192" s="56"/>
      <c r="CY192" s="56"/>
      <c r="DF192" s="56"/>
      <c r="DG192" s="56"/>
      <c r="DH192" s="56"/>
      <c r="DI192" s="56"/>
      <c r="DJ192" s="56"/>
      <c r="DK192" s="56"/>
      <c r="DL192" s="56"/>
      <c r="DM192" s="56"/>
      <c r="DN192" s="56"/>
      <c r="DO192" s="56"/>
      <c r="DP192" s="56"/>
      <c r="DQ192" s="56"/>
      <c r="DR192" s="56"/>
      <c r="DS192" s="56"/>
      <c r="DT192" s="56"/>
      <c r="DU192" s="56"/>
      <c r="DV192" s="56"/>
      <c r="DW192" s="56"/>
      <c r="DX192" s="56"/>
    </row>
    <row r="193" spans="1:128" ht="15" customHeight="1">
      <c r="A193" s="58" t="s">
        <v>25645</v>
      </c>
      <c r="B193" s="66" t="s">
        <v>26069</v>
      </c>
      <c r="C193" s="67" t="s">
        <v>25816</v>
      </c>
      <c r="D193" s="67" t="s">
        <v>26070</v>
      </c>
      <c r="E193" s="68" t="s">
        <v>25246</v>
      </c>
      <c r="F193" s="69" t="str">
        <f>IF(cc="","",IF(cc&lt;10,"Fazer metade da dose calculada",IF(AND(cc&gt;=10,cc&lt;=50),"Fazer 75% da dose calculada","-")))</f>
        <v>Fazer 75% da dose calculada</v>
      </c>
      <c r="G193" s="69" t="str">
        <f>IF(cc="","",IF(cc&lt;10,"Fazer metade da dose calculada",IF(AND(cc&gt;=10,cc&lt;=50),"Fazer 75% da dose calculada","-")))</f>
        <v>Fazer 75% da dose calculada</v>
      </c>
      <c r="BE193" s="56"/>
      <c r="BF193" s="56"/>
      <c r="BG193" s="56"/>
      <c r="BH193" s="56"/>
      <c r="BI193" s="56"/>
      <c r="BJ193" s="56"/>
      <c r="BK193" s="56"/>
      <c r="BL193" s="56"/>
      <c r="BM193" s="56"/>
      <c r="BN193" s="56"/>
      <c r="BO193" s="56"/>
      <c r="BP193" s="56"/>
      <c r="BQ193" s="56"/>
      <c r="BR193" s="56"/>
      <c r="BS193" s="56"/>
      <c r="BT193" s="56"/>
      <c r="BU193" s="56"/>
      <c r="BV193" s="56"/>
      <c r="BW193" s="56"/>
      <c r="BX193" s="56"/>
      <c r="BY193" s="56"/>
      <c r="BZ193" s="56"/>
      <c r="CA193" s="56"/>
      <c r="CB193" s="56"/>
      <c r="CC193" s="56"/>
      <c r="CD193" s="56"/>
      <c r="CE193" s="56"/>
      <c r="CF193" s="56"/>
      <c r="CG193" s="56"/>
      <c r="CH193" s="56"/>
      <c r="CI193" s="56"/>
      <c r="CJ193" s="56"/>
      <c r="CK193" s="56"/>
      <c r="CL193" s="56"/>
      <c r="CM193" s="56"/>
      <c r="CN193" s="56"/>
      <c r="CO193" s="56"/>
      <c r="CP193" s="56"/>
      <c r="CQ193" s="56"/>
      <c r="CR193" s="56"/>
      <c r="CS193" s="56"/>
      <c r="CT193" s="56"/>
      <c r="CU193" s="56"/>
      <c r="CV193" s="56"/>
      <c r="CW193" s="56"/>
      <c r="CX193" s="56"/>
      <c r="CY193" s="56"/>
      <c r="DF193" s="56"/>
      <c r="DG193" s="56"/>
      <c r="DH193" s="56"/>
      <c r="DI193" s="56"/>
      <c r="DJ193" s="56"/>
      <c r="DK193" s="56"/>
      <c r="DL193" s="56"/>
      <c r="DM193" s="56"/>
      <c r="DN193" s="56"/>
      <c r="DO193" s="56"/>
      <c r="DP193" s="56"/>
      <c r="DQ193" s="56"/>
      <c r="DR193" s="56"/>
      <c r="DS193" s="56"/>
      <c r="DT193" s="56"/>
      <c r="DU193" s="56"/>
      <c r="DV193" s="56"/>
      <c r="DW193" s="56"/>
      <c r="DX193" s="56"/>
    </row>
    <row r="194" spans="1:128" ht="15" customHeight="1">
      <c r="A194" s="58" t="s">
        <v>25250</v>
      </c>
      <c r="B194" s="68" t="s">
        <v>25246</v>
      </c>
      <c r="C194" s="67" t="s">
        <v>25772</v>
      </c>
      <c r="D194" s="67" t="s">
        <v>26071</v>
      </c>
      <c r="E194" s="68" t="s">
        <v>25246</v>
      </c>
      <c r="F194" s="69" t="str">
        <f>IF(cc="","",IF(cc&lt;10,"Metade da dose usual adequada para patologia em questão a cada 24 hs. Não há necessidade de dose de ataque. Diluir na razão de 1 g para 100 ml somente de SF0,9% e correr IV em 3 horas.",IF(AND(cc&gt;=10,cc&lt;=25),"Metade da dose usual adequada para patologia em questão a cada 12 hs. Não há necessidade de dose de ataque. Diluir na razão de 1 g para 100 ml somente de SF0,9% e correr IV em 3 horas.",IF(AND(cc&gt;25,cc&lt;=50),"Dose usual adequada para patologia em questão a cada 12 hs. Não há necessidade de dose de ataque. Diluir na razão de 1 g para 100 ml somente de SF0,9% e correr IV em 3 horas.","Não há necessidade de reajuste para esse nível de função renal. Não há necessidade de dose de ataque. Dose padrão: 1 g em 100 ml somente de SF0,9% e correr IV em 3 horas, de 8 / 8 hs"))))</f>
        <v>Dose usual adequada para patologia em questão a cada 12 hs. Não há necessidade de dose de ataque. Diluir na razão de 1 g para 100 ml somente de SF0,9% e correr IV em 3 horas.</v>
      </c>
      <c r="G194" s="70" t="str">
        <f>IF(cc="","",IF(cc&lt;10,"500 mg + SF 0,9%: 50 ml IV em 3 horas 1 x ao dia",IF(AND(cc&gt;=10,cc&lt;=25),"500 mg + SF 0,9%: 50 ml IV em 3 horas de 12 / 12 hs",IF(AND(cc&gt;25,cc&lt;=50),"1 g + SF 0,9%: 100 ml IV em 3 horas de 12 / 12 hs","-"))))</f>
        <v>1 g + SF 0,9%: 100 ml IV em 3 horas de 12 / 12 hs</v>
      </c>
    </row>
    <row r="195" spans="1:128" ht="15" customHeight="1">
      <c r="A195" s="58" t="s">
        <v>25697</v>
      </c>
      <c r="B195" s="66" t="s">
        <v>26072</v>
      </c>
      <c r="C195" s="67" t="s">
        <v>25772</v>
      </c>
      <c r="D195" s="67" t="s">
        <v>26073</v>
      </c>
      <c r="E195" s="68" t="s">
        <v>26074</v>
      </c>
      <c r="F195" s="69" t="str">
        <f>IF(cc="","",IF(cc&lt;=20,"Contra-indicada quando clearance for menor ou igual a 20 ml/min/m²","-"))</f>
        <v>-</v>
      </c>
      <c r="G195" s="69" t="str">
        <f>IF(cc="","",IF(cc&lt;=20,"Contra-indicada quando clearance for menor ou igual a 20 ml/min/m²","-"))</f>
        <v>-</v>
      </c>
      <c r="AA195" s="56"/>
      <c r="AB195" s="56"/>
      <c r="AC195" s="56"/>
      <c r="AD195" s="56"/>
      <c r="AE195" s="56"/>
      <c r="AF195" s="56"/>
      <c r="AG195" s="56"/>
      <c r="AH195" s="56"/>
      <c r="AI195" s="56"/>
      <c r="AJ195" s="56"/>
      <c r="AK195" s="56"/>
      <c r="AL195" s="56"/>
      <c r="AM195" s="56"/>
      <c r="AN195" s="56"/>
      <c r="AO195" s="56"/>
      <c r="AP195" s="56"/>
      <c r="AQ195" s="56"/>
      <c r="AR195" s="56"/>
      <c r="AS195" s="56"/>
      <c r="AT195" s="56"/>
      <c r="AU195" s="56"/>
      <c r="AV195" s="56"/>
      <c r="AW195" s="56"/>
      <c r="AX195" s="56"/>
      <c r="AY195" s="56"/>
      <c r="AZ195" s="56"/>
      <c r="BA195" s="56"/>
      <c r="BB195" s="56"/>
      <c r="BC195" s="56"/>
      <c r="BD195" s="56"/>
      <c r="BE195" s="56"/>
      <c r="BF195" s="56"/>
      <c r="BG195" s="56"/>
      <c r="BH195" s="56"/>
      <c r="BI195" s="56"/>
      <c r="BJ195" s="56"/>
      <c r="BK195" s="56"/>
      <c r="BL195" s="56"/>
      <c r="BM195" s="56"/>
      <c r="BN195" s="56"/>
      <c r="BO195" s="56"/>
      <c r="BP195" s="56"/>
      <c r="BQ195" s="56"/>
      <c r="BR195" s="56"/>
      <c r="BS195" s="56"/>
      <c r="BT195" s="56"/>
      <c r="BU195" s="56"/>
      <c r="BV195" s="56"/>
      <c r="BW195" s="56"/>
      <c r="BX195" s="56"/>
      <c r="BY195" s="56"/>
      <c r="BZ195" s="56"/>
      <c r="CA195" s="56"/>
      <c r="CB195" s="56"/>
      <c r="CC195" s="56"/>
      <c r="CD195" s="56"/>
      <c r="CE195" s="56"/>
      <c r="CF195" s="56"/>
      <c r="CG195" s="56"/>
      <c r="CH195" s="56"/>
      <c r="CI195" s="56"/>
      <c r="CJ195" s="56"/>
      <c r="CK195" s="56"/>
      <c r="CL195" s="56"/>
      <c r="CM195" s="56"/>
      <c r="CN195" s="56"/>
      <c r="CO195" s="56"/>
      <c r="CP195" s="56"/>
      <c r="CQ195" s="56"/>
      <c r="CR195" s="56"/>
      <c r="CS195" s="56"/>
      <c r="CT195" s="56"/>
      <c r="CU195" s="56"/>
      <c r="CV195" s="56"/>
      <c r="CW195" s="56"/>
      <c r="CX195" s="56"/>
      <c r="CY195" s="56"/>
      <c r="DF195" s="56"/>
      <c r="DG195" s="56"/>
      <c r="DH195" s="56"/>
      <c r="DI195" s="56"/>
      <c r="DJ195" s="56"/>
      <c r="DK195" s="56"/>
      <c r="DL195" s="56"/>
      <c r="DM195" s="56"/>
      <c r="DN195" s="56"/>
      <c r="DO195" s="56"/>
      <c r="DP195" s="56"/>
      <c r="DQ195" s="56"/>
      <c r="DR195" s="56"/>
      <c r="DS195" s="56"/>
      <c r="DT195" s="56"/>
      <c r="DU195" s="56"/>
      <c r="DV195" s="56"/>
      <c r="DW195" s="56"/>
      <c r="DX195" s="56"/>
    </row>
    <row r="196" spans="1:128" ht="15" customHeight="1">
      <c r="A196" s="58" t="s">
        <v>25699</v>
      </c>
      <c r="B196" s="66" t="s">
        <v>26075</v>
      </c>
      <c r="C196" s="67" t="s">
        <v>25767</v>
      </c>
      <c r="D196" s="67" t="s">
        <v>26076</v>
      </c>
      <c r="E196" s="68" t="s">
        <v>25246</v>
      </c>
      <c r="F196" s="69" t="s">
        <v>25246</v>
      </c>
      <c r="G196" s="69" t="s">
        <v>25246</v>
      </c>
      <c r="H196" s="56"/>
      <c r="I196" s="56"/>
      <c r="J196" s="56"/>
      <c r="K196" s="56"/>
      <c r="L196" s="56"/>
      <c r="M196" s="56"/>
      <c r="N196" s="56"/>
      <c r="O196" s="56"/>
      <c r="P196" s="56"/>
      <c r="Q196" s="56"/>
      <c r="R196" s="56"/>
      <c r="S196" s="56"/>
      <c r="T196" s="56"/>
      <c r="U196" s="56"/>
      <c r="V196" s="56"/>
      <c r="W196" s="56"/>
      <c r="X196" s="56"/>
      <c r="Y196" s="56"/>
      <c r="Z196" s="56"/>
      <c r="AA196" s="56"/>
      <c r="AB196" s="56"/>
      <c r="AC196" s="56"/>
      <c r="AD196" s="56"/>
      <c r="AE196" s="56"/>
      <c r="AF196" s="56"/>
      <c r="AG196" s="56"/>
      <c r="AH196" s="56"/>
      <c r="AI196" s="56"/>
      <c r="AJ196" s="56"/>
      <c r="AK196" s="56"/>
      <c r="AL196" s="56"/>
      <c r="AM196" s="56"/>
      <c r="AN196" s="56"/>
      <c r="AO196" s="56"/>
      <c r="AP196" s="56"/>
      <c r="AQ196" s="56"/>
      <c r="AR196" s="56"/>
      <c r="AS196" s="56"/>
      <c r="AT196" s="56"/>
      <c r="AU196" s="56"/>
      <c r="AV196" s="56"/>
      <c r="AW196" s="56"/>
      <c r="AX196" s="56"/>
      <c r="AY196" s="56"/>
      <c r="AZ196" s="56"/>
      <c r="BA196" s="56"/>
      <c r="BB196" s="56"/>
      <c r="BC196" s="56"/>
      <c r="BD196" s="56"/>
      <c r="BE196" s="56"/>
      <c r="BF196" s="56"/>
      <c r="BG196" s="56"/>
      <c r="BH196" s="56"/>
      <c r="BI196" s="56"/>
      <c r="BJ196" s="56"/>
      <c r="BK196" s="56"/>
      <c r="BL196" s="56"/>
      <c r="BM196" s="56"/>
      <c r="BN196" s="56"/>
      <c r="BO196" s="56"/>
      <c r="BP196" s="56"/>
      <c r="BQ196" s="56"/>
      <c r="BR196" s="56"/>
      <c r="BS196" s="56"/>
      <c r="BT196" s="56"/>
      <c r="BU196" s="56"/>
      <c r="BV196" s="56"/>
      <c r="BW196" s="56"/>
      <c r="BX196" s="56"/>
      <c r="BY196" s="56"/>
      <c r="BZ196" s="56"/>
      <c r="CA196" s="56"/>
      <c r="CB196" s="56"/>
      <c r="CC196" s="56"/>
      <c r="CD196" s="56"/>
      <c r="CE196" s="56"/>
      <c r="CF196" s="56"/>
      <c r="CG196" s="56"/>
      <c r="CH196" s="56"/>
      <c r="CI196" s="56"/>
      <c r="CJ196" s="56"/>
      <c r="CK196" s="56"/>
      <c r="CL196" s="56"/>
      <c r="CM196" s="56"/>
      <c r="CN196" s="56"/>
      <c r="CO196" s="56"/>
      <c r="CP196" s="56"/>
      <c r="CQ196" s="56"/>
      <c r="CR196" s="56"/>
      <c r="CS196" s="56"/>
      <c r="CT196" s="56"/>
      <c r="CU196" s="56"/>
      <c r="CV196" s="56"/>
      <c r="CW196" s="56"/>
      <c r="CX196" s="56"/>
      <c r="CY196" s="56"/>
      <c r="DF196" s="56"/>
      <c r="DG196" s="56"/>
      <c r="DH196" s="56"/>
      <c r="DI196" s="56"/>
      <c r="DJ196" s="56"/>
      <c r="DK196" s="56"/>
      <c r="DL196" s="56"/>
      <c r="DM196" s="56"/>
      <c r="DN196" s="56"/>
      <c r="DO196" s="56"/>
      <c r="DP196" s="56"/>
      <c r="DQ196" s="56"/>
      <c r="DR196" s="56"/>
      <c r="DS196" s="56"/>
      <c r="DT196" s="56"/>
      <c r="DU196" s="56"/>
      <c r="DV196" s="56"/>
      <c r="DW196" s="56"/>
      <c r="DX196" s="56"/>
    </row>
    <row r="197" spans="1:128" ht="15" customHeight="1">
      <c r="A197" s="58" t="s">
        <v>25674</v>
      </c>
      <c r="B197" s="66" t="s">
        <v>26077</v>
      </c>
      <c r="C197" s="67" t="s">
        <v>25772</v>
      </c>
      <c r="D197" s="67" t="s">
        <v>25775</v>
      </c>
      <c r="E197" s="68" t="s">
        <v>26078</v>
      </c>
      <c r="F197" s="69" t="str">
        <f>IF(cc="","",IF(cc&lt;=10,"Evitar quando Clearance menor ou igual a 10 ml/min/m²",IF(AND(cc&gt;10,cc&lt;=50),"Dose preconizada apenas 1 x ao dia","-")))</f>
        <v>Dose preconizada apenas 1 x ao dia</v>
      </c>
      <c r="G197" s="70" t="str">
        <f>IF(cc="","",IF(cc&lt;=10,"Evitar quando Clearance menor ou igual a 10 ml/min/m²",IF(AND(cc&gt;10,cc&lt;=50),"850 mg (1 comprimido) VO 1 x ao dia","-")))</f>
        <v>850 mg (1 comprimido) VO 1 x ao dia</v>
      </c>
      <c r="BE197" s="56"/>
      <c r="BF197" s="56"/>
      <c r="BG197" s="56"/>
      <c r="BH197" s="56"/>
      <c r="BI197" s="56"/>
      <c r="BJ197" s="56"/>
      <c r="BK197" s="56"/>
      <c r="BL197" s="56"/>
      <c r="BM197" s="56"/>
      <c r="BN197" s="56"/>
      <c r="BO197" s="56"/>
      <c r="BP197" s="56"/>
      <c r="BQ197" s="56"/>
      <c r="BR197" s="56"/>
      <c r="BS197" s="56"/>
      <c r="BT197" s="56"/>
      <c r="BU197" s="56"/>
      <c r="BV197" s="56"/>
      <c r="BW197" s="56"/>
      <c r="BX197" s="56"/>
      <c r="BY197" s="56"/>
      <c r="BZ197" s="56"/>
      <c r="CA197" s="56"/>
      <c r="CB197" s="56"/>
      <c r="CC197" s="56"/>
      <c r="CD197" s="56"/>
      <c r="CE197" s="56"/>
      <c r="CF197" s="56"/>
      <c r="CG197" s="56"/>
      <c r="CH197" s="56"/>
      <c r="CI197" s="56"/>
      <c r="CJ197" s="56"/>
      <c r="CK197" s="56"/>
      <c r="CL197" s="56"/>
      <c r="CM197" s="56"/>
      <c r="CN197" s="56"/>
      <c r="CO197" s="56"/>
      <c r="CP197" s="56"/>
      <c r="CQ197" s="56"/>
      <c r="CR197" s="56"/>
      <c r="CS197" s="56"/>
      <c r="CT197" s="56"/>
      <c r="CU197" s="56"/>
      <c r="CV197" s="56"/>
      <c r="CW197" s="56"/>
      <c r="CX197" s="56"/>
      <c r="CY197" s="56"/>
      <c r="DF197" s="56"/>
      <c r="DG197" s="56"/>
      <c r="DH197" s="56"/>
      <c r="DI197" s="56"/>
      <c r="DJ197" s="56"/>
      <c r="DK197" s="56"/>
      <c r="DL197" s="56"/>
      <c r="DM197" s="56"/>
      <c r="DN197" s="56"/>
      <c r="DO197" s="56"/>
      <c r="DP197" s="56"/>
      <c r="DQ197" s="56"/>
      <c r="DR197" s="56"/>
      <c r="DS197" s="56"/>
      <c r="DT197" s="56"/>
      <c r="DU197" s="56"/>
      <c r="DV197" s="56"/>
      <c r="DW197" s="56"/>
      <c r="DX197" s="56"/>
    </row>
    <row r="198" spans="1:128" ht="15" customHeight="1">
      <c r="A198" s="58" t="s">
        <v>25556</v>
      </c>
      <c r="B198" s="68" t="s">
        <v>25246</v>
      </c>
      <c r="C198" s="67" t="s">
        <v>25812</v>
      </c>
      <c r="D198" s="67" t="s">
        <v>25775</v>
      </c>
      <c r="E198" s="68" t="s">
        <v>25246</v>
      </c>
      <c r="F198" s="69" t="str">
        <f>IF(cc="","",IF(cc&lt;=10,"Dose preconizada no máximo 1 x ao dia",IF(AND(cc&gt;10,cc&lt;=50),"Dose preconizada no máximo 2 x ao dia","-")))</f>
        <v>Dose preconizada no máximo 2 x ao dia</v>
      </c>
      <c r="G198" s="70" t="str">
        <f>IF(cc="","",IF(cc&lt;=10,"250 mg VO 1 x ao dia",IF(AND(cc&gt;10,cc&lt;=50),"250 mg VO de 12 / 12 hs","-")))</f>
        <v>250 mg VO de 12 / 12 hs</v>
      </c>
      <c r="BE198" s="56"/>
      <c r="BF198" s="56"/>
      <c r="BG198" s="56"/>
      <c r="BH198" s="56"/>
      <c r="BI198" s="56"/>
      <c r="BJ198" s="56"/>
      <c r="BK198" s="56"/>
      <c r="BL198" s="56"/>
      <c r="BM198" s="56"/>
      <c r="BN198" s="56"/>
      <c r="BO198" s="56"/>
      <c r="BP198" s="56"/>
      <c r="BQ198" s="56"/>
      <c r="BR198" s="56"/>
      <c r="BS198" s="56"/>
      <c r="BT198" s="56"/>
      <c r="BU198" s="56"/>
      <c r="BV198" s="56"/>
      <c r="BW198" s="56"/>
      <c r="BX198" s="56"/>
      <c r="BY198" s="56"/>
      <c r="BZ198" s="56"/>
      <c r="CA198" s="56"/>
      <c r="CB198" s="56"/>
      <c r="CC198" s="56"/>
      <c r="CD198" s="56"/>
      <c r="CE198" s="56"/>
      <c r="CF198" s="56"/>
      <c r="CG198" s="56"/>
      <c r="CH198" s="56"/>
      <c r="CI198" s="56"/>
      <c r="CJ198" s="56"/>
      <c r="CK198" s="56"/>
      <c r="CL198" s="56"/>
      <c r="CM198" s="56"/>
      <c r="CN198" s="56"/>
      <c r="CO198" s="56"/>
      <c r="CP198" s="56"/>
      <c r="CQ198" s="56"/>
      <c r="CR198" s="56"/>
      <c r="CS198" s="56"/>
      <c r="CT198" s="56"/>
      <c r="CU198" s="56"/>
      <c r="CV198" s="56"/>
      <c r="CW198" s="56"/>
      <c r="CX198" s="56"/>
      <c r="CY198" s="56"/>
      <c r="DF198" s="56"/>
      <c r="DG198" s="56"/>
      <c r="DH198" s="56"/>
      <c r="DI198" s="56"/>
      <c r="DJ198" s="56"/>
      <c r="DK198" s="56"/>
      <c r="DL198" s="56"/>
      <c r="DM198" s="56"/>
      <c r="DN198" s="56"/>
      <c r="DO198" s="56"/>
      <c r="DP198" s="56"/>
      <c r="DQ198" s="56"/>
      <c r="DR198" s="56"/>
      <c r="DS198" s="56"/>
      <c r="DT198" s="56"/>
      <c r="DU198" s="56"/>
      <c r="DV198" s="56"/>
      <c r="DW198" s="56"/>
      <c r="DX198" s="56"/>
    </row>
    <row r="199" spans="1:128" ht="15" customHeight="1">
      <c r="A199" s="58" t="s">
        <v>25701</v>
      </c>
      <c r="B199" s="66" t="s">
        <v>25973</v>
      </c>
      <c r="C199" s="67" t="s">
        <v>25780</v>
      </c>
      <c r="D199" s="67" t="s">
        <v>25775</v>
      </c>
      <c r="E199" s="68" t="s">
        <v>25246</v>
      </c>
      <c r="F199" s="69" t="s">
        <v>25246</v>
      </c>
      <c r="G199" s="69" t="s">
        <v>25246</v>
      </c>
      <c r="H199" s="56"/>
      <c r="I199" s="56"/>
      <c r="J199" s="56"/>
      <c r="K199" s="56"/>
      <c r="L199" s="56"/>
      <c r="M199" s="56"/>
      <c r="N199" s="56"/>
      <c r="O199" s="56"/>
      <c r="P199" s="56"/>
      <c r="Q199" s="56"/>
      <c r="R199" s="56"/>
      <c r="S199" s="56"/>
      <c r="T199" s="56"/>
      <c r="U199" s="56"/>
      <c r="V199" s="56"/>
      <c r="W199" s="56"/>
      <c r="X199" s="56"/>
      <c r="Y199" s="56"/>
      <c r="Z199" s="56"/>
      <c r="AA199" s="56"/>
      <c r="AB199" s="56"/>
      <c r="AC199" s="56"/>
      <c r="AD199" s="56"/>
      <c r="AE199" s="56"/>
      <c r="AF199" s="56"/>
      <c r="AG199" s="56"/>
      <c r="AH199" s="56"/>
      <c r="AI199" s="56"/>
      <c r="AJ199" s="56"/>
      <c r="AK199" s="56"/>
      <c r="AL199" s="56"/>
      <c r="AM199" s="56"/>
      <c r="AN199" s="56"/>
      <c r="AO199" s="56"/>
      <c r="AP199" s="56"/>
      <c r="AQ199" s="56"/>
      <c r="AR199" s="56"/>
      <c r="AS199" s="56"/>
      <c r="AT199" s="56"/>
      <c r="AU199" s="56"/>
      <c r="AV199" s="56"/>
      <c r="AW199" s="56"/>
      <c r="AX199" s="56"/>
      <c r="AY199" s="56"/>
      <c r="AZ199" s="56"/>
      <c r="BA199" s="56"/>
      <c r="BB199" s="56"/>
      <c r="BC199" s="56"/>
      <c r="BD199" s="56"/>
      <c r="BE199" s="56"/>
      <c r="BF199" s="56"/>
      <c r="BG199" s="56"/>
      <c r="BH199" s="56"/>
      <c r="BI199" s="56"/>
      <c r="BJ199" s="56"/>
      <c r="BK199" s="56"/>
      <c r="BL199" s="56"/>
      <c r="BM199" s="56"/>
      <c r="BN199" s="56"/>
      <c r="BO199" s="56"/>
      <c r="BP199" s="56"/>
      <c r="BQ199" s="56"/>
      <c r="BR199" s="56"/>
      <c r="BS199" s="56"/>
      <c r="BT199" s="56"/>
      <c r="BU199" s="56"/>
      <c r="BV199" s="56"/>
      <c r="BW199" s="56"/>
      <c r="BX199" s="56"/>
      <c r="BY199" s="56"/>
      <c r="BZ199" s="56"/>
      <c r="CA199" s="56"/>
      <c r="CB199" s="56"/>
      <c r="CC199" s="56"/>
      <c r="CD199" s="56"/>
      <c r="CE199" s="56"/>
      <c r="CF199" s="56"/>
      <c r="CG199" s="56"/>
      <c r="CH199" s="56"/>
      <c r="CI199" s="56"/>
      <c r="CJ199" s="56"/>
      <c r="CK199" s="56"/>
      <c r="CL199" s="56"/>
      <c r="CM199" s="56"/>
      <c r="CN199" s="56"/>
      <c r="CO199" s="56"/>
      <c r="CP199" s="56"/>
      <c r="CQ199" s="56"/>
      <c r="CR199" s="56"/>
      <c r="CS199" s="56"/>
      <c r="CT199" s="56"/>
      <c r="CU199" s="56"/>
      <c r="CV199" s="56"/>
      <c r="CW199" s="56"/>
      <c r="CX199" s="56"/>
      <c r="CY199" s="56"/>
      <c r="DF199" s="56"/>
      <c r="DG199" s="56"/>
      <c r="DH199" s="56"/>
      <c r="DI199" s="56"/>
      <c r="DJ199" s="56"/>
      <c r="DK199" s="56"/>
      <c r="DL199" s="56"/>
      <c r="DM199" s="56"/>
      <c r="DN199" s="56"/>
      <c r="DO199" s="56"/>
      <c r="DP199" s="56"/>
      <c r="DQ199" s="56"/>
      <c r="DR199" s="56"/>
      <c r="DS199" s="56"/>
      <c r="DT199" s="56"/>
      <c r="DU199" s="56"/>
      <c r="DV199" s="56"/>
      <c r="DW199" s="56"/>
      <c r="DX199" s="56"/>
    </row>
    <row r="200" spans="1:128" ht="15" customHeight="1">
      <c r="A200" s="58" t="s">
        <v>25702</v>
      </c>
      <c r="B200" s="66"/>
      <c r="C200" s="67" t="s">
        <v>25786</v>
      </c>
      <c r="D200" s="67" t="s">
        <v>26079</v>
      </c>
      <c r="E200" s="68" t="s">
        <v>25246</v>
      </c>
      <c r="F200" s="69" t="s">
        <v>25246</v>
      </c>
      <c r="G200" s="69" t="s">
        <v>25246</v>
      </c>
      <c r="H200" s="56"/>
      <c r="I200" s="56"/>
      <c r="J200" s="56"/>
      <c r="K200" s="56"/>
      <c r="L200" s="56"/>
      <c r="M200" s="56"/>
      <c r="N200" s="56"/>
      <c r="O200" s="56"/>
      <c r="P200" s="56"/>
      <c r="Q200" s="56"/>
      <c r="R200" s="56"/>
      <c r="S200" s="56"/>
      <c r="T200" s="56"/>
      <c r="U200" s="56"/>
      <c r="V200" s="56"/>
      <c r="W200" s="56"/>
      <c r="X200" s="56"/>
      <c r="Y200" s="56"/>
      <c r="Z200" s="56"/>
      <c r="AA200" s="56"/>
      <c r="AB200" s="56"/>
      <c r="AC200" s="56"/>
      <c r="AD200" s="56"/>
      <c r="AE200" s="56"/>
      <c r="AF200" s="56"/>
      <c r="AG200" s="56"/>
      <c r="AH200" s="56"/>
      <c r="AI200" s="56"/>
      <c r="AJ200" s="56"/>
      <c r="AK200" s="56"/>
      <c r="AL200" s="56"/>
      <c r="AM200" s="56"/>
      <c r="AN200" s="56"/>
      <c r="AO200" s="56"/>
      <c r="AP200" s="56"/>
      <c r="AQ200" s="56"/>
      <c r="AR200" s="56"/>
      <c r="AS200" s="56"/>
      <c r="AT200" s="56"/>
      <c r="AU200" s="56"/>
      <c r="AV200" s="56"/>
      <c r="AW200" s="56"/>
      <c r="AX200" s="56"/>
      <c r="AY200" s="56"/>
      <c r="AZ200" s="56"/>
      <c r="BA200" s="56"/>
      <c r="BB200" s="56"/>
      <c r="BC200" s="56"/>
      <c r="BD200" s="56"/>
      <c r="BE200" s="56"/>
      <c r="BF200" s="56"/>
      <c r="BG200" s="56"/>
      <c r="BH200" s="56"/>
      <c r="BI200" s="56"/>
      <c r="BJ200" s="56"/>
      <c r="BK200" s="56"/>
      <c r="BL200" s="56"/>
      <c r="BM200" s="56"/>
      <c r="BN200" s="56"/>
      <c r="BO200" s="56"/>
      <c r="BP200" s="56"/>
      <c r="BQ200" s="56"/>
      <c r="BR200" s="56"/>
      <c r="BS200" s="56"/>
      <c r="BT200" s="56"/>
      <c r="BU200" s="56"/>
      <c r="BV200" s="56"/>
      <c r="BW200" s="56"/>
      <c r="BX200" s="56"/>
      <c r="BY200" s="56"/>
      <c r="BZ200" s="56"/>
      <c r="CA200" s="56"/>
      <c r="CB200" s="56"/>
      <c r="CC200" s="56"/>
      <c r="CD200" s="56"/>
      <c r="CE200" s="56"/>
      <c r="CF200" s="56"/>
      <c r="CG200" s="56"/>
      <c r="CH200" s="56"/>
      <c r="CI200" s="56"/>
      <c r="CJ200" s="56"/>
      <c r="CK200" s="56"/>
      <c r="CL200" s="56"/>
      <c r="CM200" s="56"/>
      <c r="CN200" s="56"/>
      <c r="CO200" s="56"/>
      <c r="CP200" s="56"/>
      <c r="CQ200" s="56"/>
      <c r="CR200" s="56"/>
      <c r="CS200" s="56"/>
      <c r="CT200" s="56"/>
      <c r="CU200" s="56"/>
      <c r="CV200" s="56"/>
      <c r="CW200" s="56"/>
      <c r="CX200" s="56"/>
      <c r="CY200" s="56"/>
      <c r="DF200" s="56"/>
      <c r="DG200" s="56"/>
      <c r="DH200" s="56"/>
      <c r="DI200" s="56"/>
      <c r="DJ200" s="56"/>
      <c r="DK200" s="56"/>
      <c r="DL200" s="56"/>
      <c r="DM200" s="56"/>
      <c r="DN200" s="56"/>
      <c r="DO200" s="56"/>
      <c r="DP200" s="56"/>
      <c r="DQ200" s="56"/>
      <c r="DR200" s="56"/>
      <c r="DS200" s="56"/>
      <c r="DT200" s="56"/>
      <c r="DU200" s="56"/>
      <c r="DV200" s="56"/>
      <c r="DW200" s="56"/>
      <c r="DX200" s="56"/>
    </row>
    <row r="201" spans="1:128" ht="15" customHeight="1">
      <c r="A201" s="58" t="s">
        <v>25703</v>
      </c>
      <c r="B201" s="68" t="s">
        <v>25246</v>
      </c>
      <c r="C201" s="67" t="s">
        <v>25812</v>
      </c>
      <c r="D201" s="67" t="s">
        <v>26080</v>
      </c>
      <c r="E201" s="68" t="s">
        <v>26081</v>
      </c>
      <c r="F201" s="69" t="str">
        <f>IF(cc="","",IF(cc&lt;10,"Fazer 3/4 da dose",IF(AND(cc&gt;=10,cc&lt;=50),"Fazer metade da dose total","-")))</f>
        <v>Fazer metade da dose total</v>
      </c>
      <c r="G201" s="70" t="str">
        <f>IF(cc="","",IF(cc&lt;10,"7,5 mg (3/4 da ampola) IV diluída de 8 / 8 hs",IF(AND(cc&gt;=10,cc&lt;=50),"5 mg (meia ampola) IV diluída de 8 / 8 hs","-")))</f>
        <v>5 mg (meia ampola) IV diluída de 8 / 8 hs</v>
      </c>
      <c r="BE201" s="56"/>
      <c r="BF201" s="56"/>
      <c r="BG201" s="56"/>
      <c r="BH201" s="56"/>
      <c r="BI201" s="56"/>
      <c r="BJ201" s="56"/>
      <c r="BK201" s="56"/>
      <c r="BL201" s="56"/>
      <c r="BM201" s="56"/>
      <c r="BN201" s="56"/>
      <c r="BO201" s="56"/>
      <c r="BP201" s="56"/>
      <c r="BQ201" s="56"/>
      <c r="BR201" s="56"/>
      <c r="BS201" s="56"/>
      <c r="BT201" s="56"/>
      <c r="BU201" s="56"/>
      <c r="BV201" s="56"/>
      <c r="BW201" s="56"/>
      <c r="BX201" s="56"/>
      <c r="BY201" s="56"/>
      <c r="BZ201" s="56"/>
      <c r="CA201" s="56"/>
      <c r="CB201" s="56"/>
      <c r="CC201" s="56"/>
      <c r="CD201" s="56"/>
      <c r="CE201" s="56"/>
      <c r="CF201" s="56"/>
      <c r="CG201" s="56"/>
      <c r="CH201" s="56"/>
      <c r="CI201" s="56"/>
      <c r="CJ201" s="56"/>
      <c r="CK201" s="56"/>
      <c r="CL201" s="56"/>
      <c r="CM201" s="56"/>
      <c r="CN201" s="56"/>
      <c r="CO201" s="56"/>
      <c r="CP201" s="56"/>
      <c r="CQ201" s="56"/>
      <c r="CR201" s="56"/>
      <c r="CS201" s="56"/>
      <c r="CT201" s="56"/>
      <c r="CU201" s="56"/>
      <c r="CV201" s="56"/>
      <c r="CW201" s="56"/>
      <c r="CX201" s="56"/>
      <c r="CY201" s="56"/>
      <c r="DF201" s="56"/>
      <c r="DG201" s="56"/>
      <c r="DH201" s="56"/>
      <c r="DI201" s="56"/>
      <c r="DJ201" s="56"/>
      <c r="DK201" s="56"/>
      <c r="DL201" s="56"/>
      <c r="DM201" s="56"/>
      <c r="DN201" s="56"/>
      <c r="DO201" s="56"/>
      <c r="DP201" s="56"/>
      <c r="DQ201" s="56"/>
      <c r="DR201" s="56"/>
      <c r="DS201" s="56"/>
      <c r="DT201" s="56"/>
      <c r="DU201" s="56"/>
      <c r="DV201" s="56"/>
      <c r="DW201" s="56"/>
      <c r="DX201" s="56"/>
    </row>
    <row r="202" spans="1:128" ht="15" customHeight="1">
      <c r="A202" s="58" t="s">
        <v>25704</v>
      </c>
      <c r="B202" s="66" t="s">
        <v>26082</v>
      </c>
      <c r="C202" s="67" t="s">
        <v>26083</v>
      </c>
      <c r="D202" s="67" t="s">
        <v>26084</v>
      </c>
      <c r="E202" s="68" t="s">
        <v>25878</v>
      </c>
      <c r="F202" s="69" t="s">
        <v>25246</v>
      </c>
      <c r="G202" s="69" t="s">
        <v>25246</v>
      </c>
      <c r="H202" s="56"/>
      <c r="I202" s="56"/>
      <c r="J202" s="56"/>
      <c r="K202" s="56"/>
      <c r="L202" s="56"/>
      <c r="M202" s="56"/>
      <c r="N202" s="56"/>
      <c r="O202" s="56"/>
      <c r="P202" s="56"/>
      <c r="Q202" s="56"/>
      <c r="R202" s="56"/>
      <c r="S202" s="56"/>
      <c r="T202" s="56"/>
      <c r="U202" s="56"/>
      <c r="V202" s="56"/>
      <c r="W202" s="56"/>
      <c r="X202" s="56"/>
      <c r="Y202" s="56"/>
      <c r="Z202" s="56"/>
      <c r="AA202" s="56"/>
      <c r="AB202" s="56"/>
      <c r="AC202" s="56"/>
      <c r="AD202" s="56"/>
      <c r="AE202" s="56"/>
      <c r="AF202" s="56"/>
      <c r="AG202" s="56"/>
      <c r="AH202" s="56"/>
      <c r="AI202" s="56"/>
      <c r="AJ202" s="56"/>
      <c r="AK202" s="56"/>
      <c r="AL202" s="56"/>
      <c r="AM202" s="56"/>
      <c r="AN202" s="56"/>
      <c r="AO202" s="56"/>
      <c r="AP202" s="56"/>
      <c r="AQ202" s="56"/>
      <c r="AR202" s="56"/>
      <c r="AS202" s="56"/>
      <c r="AT202" s="56"/>
      <c r="AU202" s="56"/>
      <c r="AV202" s="56"/>
      <c r="AW202" s="56"/>
      <c r="AX202" s="56"/>
      <c r="AY202" s="56"/>
      <c r="AZ202" s="56"/>
      <c r="BA202" s="56"/>
      <c r="BB202" s="56"/>
      <c r="BC202" s="56"/>
      <c r="BD202" s="56"/>
      <c r="BE202" s="56"/>
      <c r="BF202" s="56"/>
      <c r="BG202" s="56"/>
      <c r="BH202" s="56"/>
      <c r="BI202" s="56"/>
      <c r="BJ202" s="56"/>
      <c r="BK202" s="56"/>
      <c r="BL202" s="56"/>
      <c r="BM202" s="56"/>
      <c r="BN202" s="56"/>
      <c r="BO202" s="56"/>
      <c r="BP202" s="56"/>
      <c r="BQ202" s="56"/>
      <c r="BR202" s="56"/>
      <c r="BS202" s="56"/>
      <c r="BT202" s="56"/>
      <c r="BU202" s="56"/>
      <c r="BV202" s="56"/>
      <c r="BW202" s="56"/>
      <c r="BX202" s="56"/>
      <c r="BY202" s="56"/>
      <c r="BZ202" s="56"/>
      <c r="CA202" s="56"/>
      <c r="CB202" s="56"/>
      <c r="CC202" s="56"/>
      <c r="CD202" s="56"/>
      <c r="CE202" s="56"/>
      <c r="CF202" s="56"/>
      <c r="CG202" s="56"/>
      <c r="CH202" s="56"/>
      <c r="CI202" s="56"/>
      <c r="CJ202" s="56"/>
      <c r="CK202" s="56"/>
      <c r="CL202" s="56"/>
      <c r="CM202" s="56"/>
      <c r="CN202" s="56"/>
      <c r="CO202" s="56"/>
      <c r="CP202" s="56"/>
      <c r="CQ202" s="56"/>
      <c r="CR202" s="56"/>
      <c r="CS202" s="56"/>
      <c r="CT202" s="56"/>
      <c r="CU202" s="56"/>
      <c r="CV202" s="56"/>
      <c r="CW202" s="56"/>
      <c r="CX202" s="56"/>
      <c r="CY202" s="56"/>
      <c r="DF202" s="56"/>
      <c r="DG202" s="56"/>
      <c r="DH202" s="56"/>
      <c r="DI202" s="56"/>
      <c r="DJ202" s="56"/>
      <c r="DK202" s="56"/>
      <c r="DL202" s="56"/>
      <c r="DM202" s="56"/>
      <c r="DN202" s="56"/>
      <c r="DO202" s="56"/>
      <c r="DP202" s="56"/>
      <c r="DQ202" s="56"/>
      <c r="DR202" s="56"/>
      <c r="DS202" s="56"/>
      <c r="DT202" s="56"/>
      <c r="DU202" s="56"/>
      <c r="DV202" s="56"/>
      <c r="DW202" s="56"/>
      <c r="DX202" s="56"/>
    </row>
    <row r="203" spans="1:128" ht="15" customHeight="1">
      <c r="A203" s="58" t="s">
        <v>25705</v>
      </c>
      <c r="B203" s="66" t="s">
        <v>26085</v>
      </c>
      <c r="C203" s="81" t="s">
        <v>25786</v>
      </c>
      <c r="D203" s="67" t="s">
        <v>26086</v>
      </c>
      <c r="E203" s="68" t="s">
        <v>25246</v>
      </c>
      <c r="F203" s="69" t="str">
        <f>IF(cc="","",IF(cc&lt;=10,"Evitar quando Clearance menor ou igual a 10 ml/min/m²",IF(AND(cc&gt;10,cc&lt;=50),"Esquemas de doses reduzidas, monitorando terapêutica e efeitos tóxicos.","-")))</f>
        <v>Esquemas de doses reduzidas, monitorando terapêutica e efeitos tóxicos.</v>
      </c>
      <c r="G203" s="69" t="str">
        <f>IF(cc="","",IF(cc&lt;=10,"Evitar quando Clearance menor ou igual a 10 ml/min/m²",IF(AND(cc&gt;10,cc&lt;=50),"Esquemas de doses reduzidas, monitorando terapêutica e efeitos tóxicos.","-")))</f>
        <v>Esquemas de doses reduzidas, monitorando terapêutica e efeitos tóxicos.</v>
      </c>
      <c r="BE203" s="56"/>
      <c r="BF203" s="56"/>
      <c r="BG203" s="56"/>
      <c r="BH203" s="56"/>
      <c r="BI203" s="56"/>
      <c r="BJ203" s="56"/>
      <c r="BK203" s="56"/>
      <c r="BL203" s="56"/>
      <c r="BM203" s="56"/>
      <c r="BN203" s="56"/>
      <c r="BO203" s="56"/>
      <c r="BP203" s="56"/>
      <c r="BQ203" s="56"/>
      <c r="BR203" s="56"/>
      <c r="BS203" s="56"/>
      <c r="BT203" s="56"/>
      <c r="BU203" s="56"/>
      <c r="BV203" s="56"/>
      <c r="BW203" s="56"/>
      <c r="BX203" s="56"/>
      <c r="BY203" s="56"/>
      <c r="BZ203" s="56"/>
      <c r="CA203" s="56"/>
      <c r="CB203" s="56"/>
      <c r="CC203" s="56"/>
      <c r="CD203" s="56"/>
      <c r="CE203" s="56"/>
      <c r="CF203" s="56"/>
      <c r="CG203" s="56"/>
      <c r="CH203" s="56"/>
      <c r="CI203" s="56"/>
      <c r="CJ203" s="56"/>
      <c r="CK203" s="56"/>
      <c r="CL203" s="56"/>
      <c r="CM203" s="56"/>
      <c r="CN203" s="56"/>
      <c r="CO203" s="56"/>
      <c r="CP203" s="56"/>
      <c r="CQ203" s="56"/>
      <c r="CR203" s="56"/>
      <c r="CS203" s="56"/>
      <c r="CT203" s="56"/>
      <c r="CU203" s="56"/>
      <c r="CV203" s="56"/>
      <c r="CW203" s="56"/>
      <c r="CX203" s="56"/>
      <c r="CY203" s="56"/>
      <c r="DF203" s="56"/>
      <c r="DG203" s="56"/>
      <c r="DH203" s="56"/>
      <c r="DI203" s="56"/>
      <c r="DJ203" s="56"/>
      <c r="DK203" s="56"/>
      <c r="DL203" s="56"/>
      <c r="DM203" s="56"/>
      <c r="DN203" s="56"/>
      <c r="DO203" s="56"/>
      <c r="DP203" s="56"/>
      <c r="DQ203" s="56"/>
      <c r="DR203" s="56"/>
      <c r="DS203" s="56"/>
      <c r="DT203" s="56"/>
      <c r="DU203" s="56"/>
      <c r="DV203" s="56"/>
      <c r="DW203" s="56"/>
      <c r="DX203" s="56"/>
    </row>
    <row r="204" spans="1:128" ht="15" customHeight="1">
      <c r="A204" s="58" t="s">
        <v>25300</v>
      </c>
      <c r="B204" s="66" t="s">
        <v>26087</v>
      </c>
      <c r="C204" s="67" t="s">
        <v>25938</v>
      </c>
      <c r="D204" s="67" t="s">
        <v>26088</v>
      </c>
      <c r="E204" s="68" t="s">
        <v>25246</v>
      </c>
      <c r="F204" s="69" t="str">
        <f>IF(cc="","",IF(cc&lt;10,"Fazer metade da dose preconizada para a patologia em questão","-"))</f>
        <v>-</v>
      </c>
      <c r="G204" s="70" t="str">
        <f>IF(cc="","",IF(cc&lt;10,"250 mg (meio frasco) IV de 8 / 8 hs","-"))</f>
        <v>-</v>
      </c>
      <c r="P204" s="56"/>
      <c r="Q204" s="56"/>
      <c r="R204" s="56"/>
      <c r="S204" s="56"/>
      <c r="T204" s="56"/>
      <c r="U204" s="56"/>
      <c r="V204" s="56"/>
      <c r="W204" s="56"/>
      <c r="X204" s="56"/>
      <c r="Y204" s="56"/>
      <c r="Z204" s="56"/>
      <c r="AA204" s="56"/>
      <c r="AB204" s="56"/>
      <c r="AC204" s="56"/>
      <c r="AD204" s="56"/>
      <c r="AE204" s="56"/>
      <c r="AF204" s="56"/>
      <c r="AG204" s="56"/>
      <c r="AH204" s="56"/>
      <c r="AI204" s="56"/>
      <c r="AJ204" s="56"/>
      <c r="AK204" s="56"/>
      <c r="AL204" s="56"/>
      <c r="AM204" s="56"/>
      <c r="AN204" s="56"/>
      <c r="AO204" s="56"/>
      <c r="AP204" s="56"/>
      <c r="AQ204" s="56"/>
      <c r="AR204" s="56"/>
      <c r="AS204" s="56"/>
      <c r="AT204" s="56"/>
      <c r="AU204" s="56"/>
      <c r="AV204" s="56"/>
      <c r="AW204" s="56"/>
      <c r="AX204" s="56"/>
      <c r="AY204" s="56"/>
      <c r="AZ204" s="56"/>
      <c r="BA204" s="56"/>
      <c r="BB204" s="56"/>
      <c r="BC204" s="56"/>
      <c r="BD204" s="56"/>
      <c r="BE204" s="56"/>
      <c r="BF204" s="56"/>
      <c r="BG204" s="56"/>
      <c r="BH204" s="56"/>
      <c r="BI204" s="56"/>
      <c r="BJ204" s="56"/>
      <c r="BK204" s="56"/>
      <c r="BL204" s="56"/>
      <c r="BM204" s="56"/>
      <c r="BN204" s="56"/>
      <c r="BO204" s="56"/>
      <c r="BP204" s="56"/>
      <c r="BQ204" s="56"/>
      <c r="BR204" s="56"/>
      <c r="BS204" s="56"/>
      <c r="BT204" s="56"/>
      <c r="BU204" s="56"/>
      <c r="BV204" s="56"/>
      <c r="BW204" s="56"/>
      <c r="BX204" s="56"/>
      <c r="BY204" s="56"/>
      <c r="BZ204" s="56"/>
      <c r="CA204" s="56"/>
      <c r="CB204" s="56"/>
      <c r="CC204" s="56"/>
      <c r="CD204" s="56"/>
      <c r="CE204" s="56"/>
      <c r="CF204" s="56"/>
      <c r="CG204" s="56"/>
      <c r="CH204" s="56"/>
      <c r="CI204" s="56"/>
      <c r="CJ204" s="56"/>
      <c r="CK204" s="56"/>
      <c r="CL204" s="56"/>
      <c r="CM204" s="56"/>
      <c r="CN204" s="56"/>
      <c r="CO204" s="56"/>
      <c r="CP204" s="56"/>
      <c r="CQ204" s="56"/>
      <c r="CR204" s="56"/>
      <c r="CS204" s="56"/>
      <c r="CT204" s="56"/>
      <c r="CU204" s="56"/>
      <c r="CV204" s="56"/>
      <c r="CW204" s="56"/>
      <c r="CX204" s="56"/>
      <c r="CY204" s="56"/>
      <c r="DF204" s="56"/>
      <c r="DG204" s="56"/>
      <c r="DH204" s="56"/>
      <c r="DI204" s="56"/>
      <c r="DJ204" s="56"/>
      <c r="DK204" s="56"/>
      <c r="DL204" s="56"/>
      <c r="DM204" s="56"/>
      <c r="DN204" s="56"/>
      <c r="DO204" s="56"/>
      <c r="DP204" s="56"/>
      <c r="DQ204" s="56"/>
      <c r="DR204" s="56"/>
      <c r="DS204" s="56"/>
      <c r="DT204" s="56"/>
      <c r="DU204" s="56"/>
      <c r="DV204" s="56"/>
      <c r="DW204" s="56"/>
      <c r="DX204" s="56"/>
    </row>
    <row r="205" spans="1:128" ht="15" customHeight="1">
      <c r="A205" s="58" t="s">
        <v>25526</v>
      </c>
      <c r="B205" s="68" t="s">
        <v>25246</v>
      </c>
      <c r="C205" s="67" t="s">
        <v>26089</v>
      </c>
      <c r="D205" s="67" t="s">
        <v>25775</v>
      </c>
      <c r="E205" s="68" t="s">
        <v>25246</v>
      </c>
      <c r="F205" s="69" t="str">
        <f>IF(cc="","",IF(cc&lt;10,"Fazer metade da dose calculada","-"))</f>
        <v>-</v>
      </c>
      <c r="G205" s="69" t="str">
        <f>IF(cc="","",IF(cc&lt;10,"Fazer metade da dose calculada","-"))</f>
        <v>-</v>
      </c>
      <c r="H205" s="55"/>
      <c r="I205" s="55"/>
      <c r="J205" s="55"/>
      <c r="K205" s="55"/>
      <c r="L205" s="55"/>
      <c r="M205" s="55"/>
      <c r="N205" s="55"/>
      <c r="O205" s="55"/>
      <c r="P205" s="56"/>
      <c r="Q205" s="56"/>
      <c r="R205" s="56"/>
      <c r="S205" s="56"/>
      <c r="T205" s="56"/>
      <c r="U205" s="56"/>
      <c r="V205" s="56"/>
      <c r="W205" s="56"/>
      <c r="X205" s="56"/>
      <c r="Y205" s="56"/>
      <c r="Z205" s="56"/>
      <c r="AA205" s="56"/>
      <c r="AB205" s="56"/>
      <c r="AC205" s="56"/>
      <c r="AD205" s="56"/>
      <c r="AE205" s="56"/>
      <c r="AF205" s="56"/>
      <c r="AG205" s="56"/>
      <c r="AH205" s="56"/>
      <c r="AI205" s="56"/>
      <c r="AJ205" s="56"/>
      <c r="AK205" s="56"/>
      <c r="AL205" s="56"/>
      <c r="AM205" s="56"/>
      <c r="AN205" s="56"/>
      <c r="AO205" s="56"/>
      <c r="AP205" s="56"/>
      <c r="AQ205" s="56"/>
      <c r="AR205" s="56"/>
      <c r="AS205" s="56"/>
      <c r="AT205" s="56"/>
      <c r="AU205" s="56"/>
      <c r="AV205" s="56"/>
      <c r="AW205" s="56"/>
      <c r="AX205" s="56"/>
      <c r="AY205" s="56"/>
      <c r="AZ205" s="56"/>
      <c r="BA205" s="56"/>
      <c r="BB205" s="56"/>
      <c r="BC205" s="56"/>
      <c r="BD205" s="56"/>
      <c r="BE205" s="56"/>
      <c r="BF205" s="56"/>
      <c r="BG205" s="56"/>
      <c r="BH205" s="56"/>
      <c r="BI205" s="56"/>
      <c r="BJ205" s="56"/>
      <c r="BK205" s="56"/>
      <c r="BL205" s="56"/>
      <c r="BM205" s="56"/>
      <c r="BN205" s="56"/>
      <c r="BO205" s="56"/>
      <c r="BP205" s="56"/>
      <c r="BQ205" s="56"/>
      <c r="BR205" s="56"/>
      <c r="BS205" s="56"/>
      <c r="BT205" s="56"/>
      <c r="BU205" s="56"/>
      <c r="BV205" s="56"/>
      <c r="BW205" s="56"/>
      <c r="BX205" s="56"/>
      <c r="BY205" s="56"/>
      <c r="BZ205" s="56"/>
      <c r="CA205" s="56"/>
      <c r="CB205" s="56"/>
      <c r="CC205" s="56"/>
      <c r="CD205" s="56"/>
      <c r="CE205" s="56"/>
      <c r="CF205" s="56"/>
      <c r="CG205" s="56"/>
      <c r="CH205" s="56"/>
      <c r="CI205" s="56"/>
      <c r="CJ205" s="56"/>
      <c r="CK205" s="56"/>
      <c r="CL205" s="56"/>
      <c r="CM205" s="56"/>
      <c r="CN205" s="56"/>
      <c r="CO205" s="56"/>
      <c r="CP205" s="56"/>
      <c r="CQ205" s="56"/>
      <c r="CR205" s="56"/>
      <c r="CS205" s="56"/>
      <c r="CT205" s="56"/>
      <c r="CU205" s="56"/>
      <c r="CV205" s="56"/>
      <c r="CW205" s="56"/>
      <c r="CX205" s="56"/>
      <c r="CY205" s="56"/>
      <c r="DF205" s="56"/>
      <c r="DG205" s="56"/>
      <c r="DH205" s="56"/>
      <c r="DI205" s="56"/>
      <c r="DJ205" s="56"/>
      <c r="DK205" s="56"/>
      <c r="DL205" s="56"/>
      <c r="DM205" s="56"/>
      <c r="DN205" s="56"/>
      <c r="DO205" s="56"/>
      <c r="DP205" s="56"/>
      <c r="DQ205" s="56"/>
      <c r="DR205" s="56"/>
      <c r="DS205" s="56"/>
      <c r="DT205" s="56"/>
      <c r="DU205" s="56"/>
      <c r="DV205" s="56"/>
      <c r="DW205" s="56"/>
      <c r="DX205" s="56"/>
    </row>
    <row r="206" spans="1:128" ht="15" customHeight="1">
      <c r="A206" s="58" t="s">
        <v>25706</v>
      </c>
      <c r="B206" s="66"/>
      <c r="C206" s="67" t="s">
        <v>25816</v>
      </c>
      <c r="D206" s="67" t="s">
        <v>25817</v>
      </c>
      <c r="E206" s="68" t="s">
        <v>25246</v>
      </c>
      <c r="F206" s="69" t="str">
        <f>IF(cc="","",IF(cc&lt;10,"Fazer apenas entre 50-75% da dose anteriormente utilizada","-"))</f>
        <v>-</v>
      </c>
      <c r="G206" s="69" t="str">
        <f>IF(cc="","",IF(cc&lt;10,"Fazer apenas entre 50-75% da dose anteriormente utilizada","-"))</f>
        <v>-</v>
      </c>
      <c r="P206" s="56"/>
      <c r="Q206" s="56"/>
      <c r="R206" s="56"/>
      <c r="S206" s="56"/>
      <c r="T206" s="56"/>
      <c r="U206" s="56"/>
      <c r="V206" s="56"/>
      <c r="W206" s="56"/>
      <c r="X206" s="56"/>
      <c r="Y206" s="56"/>
      <c r="Z206" s="56"/>
      <c r="AA206" s="56"/>
      <c r="AB206" s="56"/>
      <c r="AC206" s="56"/>
      <c r="AD206" s="56"/>
      <c r="AE206" s="56"/>
      <c r="AF206" s="56"/>
      <c r="AG206" s="56"/>
      <c r="AH206" s="56"/>
      <c r="AI206" s="56"/>
      <c r="AJ206" s="56"/>
      <c r="AK206" s="56"/>
      <c r="AL206" s="56"/>
      <c r="AM206" s="56"/>
      <c r="AN206" s="56"/>
      <c r="AO206" s="56"/>
      <c r="AP206" s="56"/>
      <c r="AQ206" s="56"/>
      <c r="AR206" s="56"/>
      <c r="AS206" s="56"/>
      <c r="AT206" s="56"/>
      <c r="AU206" s="56"/>
      <c r="AV206" s="56"/>
      <c r="AW206" s="56"/>
      <c r="AX206" s="56"/>
      <c r="AY206" s="56"/>
      <c r="AZ206" s="56"/>
      <c r="BA206" s="56"/>
      <c r="BB206" s="56"/>
      <c r="BC206" s="56"/>
      <c r="BD206" s="56"/>
      <c r="BE206" s="56"/>
      <c r="BF206" s="56"/>
      <c r="BG206" s="56"/>
      <c r="BH206" s="56"/>
      <c r="BI206" s="56"/>
      <c r="BJ206" s="56"/>
      <c r="BK206" s="56"/>
      <c r="BL206" s="56"/>
      <c r="BM206" s="56"/>
      <c r="BN206" s="56"/>
      <c r="BO206" s="56"/>
      <c r="BP206" s="56"/>
      <c r="BQ206" s="56"/>
      <c r="BR206" s="56"/>
      <c r="BS206" s="56"/>
      <c r="BT206" s="56"/>
      <c r="BU206" s="56"/>
      <c r="BV206" s="56"/>
      <c r="BW206" s="56"/>
      <c r="BX206" s="56"/>
      <c r="BY206" s="56"/>
      <c r="BZ206" s="56"/>
      <c r="CA206" s="56"/>
      <c r="CB206" s="56"/>
      <c r="CC206" s="56"/>
      <c r="CD206" s="56"/>
      <c r="CE206" s="56"/>
      <c r="CF206" s="56"/>
      <c r="CG206" s="56"/>
      <c r="CH206" s="56"/>
      <c r="CI206" s="56"/>
      <c r="CJ206" s="56"/>
      <c r="CK206" s="56"/>
      <c r="CL206" s="56"/>
      <c r="CM206" s="56"/>
      <c r="CN206" s="56"/>
      <c r="CO206" s="56"/>
      <c r="CP206" s="56"/>
      <c r="CQ206" s="56"/>
      <c r="CR206" s="56"/>
      <c r="CS206" s="56"/>
      <c r="CT206" s="56"/>
      <c r="CU206" s="56"/>
      <c r="CV206" s="56"/>
      <c r="CW206" s="56"/>
      <c r="CX206" s="56"/>
      <c r="CY206" s="56"/>
      <c r="DF206" s="56"/>
      <c r="DG206" s="56"/>
      <c r="DH206" s="56"/>
      <c r="DI206" s="56"/>
      <c r="DJ206" s="56"/>
      <c r="DK206" s="56"/>
      <c r="DL206" s="56"/>
      <c r="DM206" s="56"/>
      <c r="DN206" s="56"/>
      <c r="DO206" s="56"/>
      <c r="DP206" s="56"/>
      <c r="DQ206" s="56"/>
      <c r="DR206" s="56"/>
      <c r="DS206" s="56"/>
      <c r="DT206" s="56"/>
      <c r="DU206" s="56"/>
      <c r="DV206" s="56"/>
      <c r="DW206" s="56"/>
      <c r="DX206" s="56"/>
    </row>
    <row r="207" spans="1:128" ht="15" customHeight="1">
      <c r="A207" s="58" t="s">
        <v>25707</v>
      </c>
      <c r="B207" s="68" t="s">
        <v>25246</v>
      </c>
      <c r="C207" s="67" t="s">
        <v>25767</v>
      </c>
      <c r="D207" s="67" t="s">
        <v>26090</v>
      </c>
      <c r="E207" s="68" t="s">
        <v>25246</v>
      </c>
      <c r="F207" s="69" t="s">
        <v>25246</v>
      </c>
      <c r="G207" s="69" t="s">
        <v>25246</v>
      </c>
      <c r="H207" s="56"/>
      <c r="I207" s="56"/>
      <c r="J207" s="56"/>
      <c r="K207" s="56"/>
      <c r="L207" s="56"/>
      <c r="M207" s="56"/>
      <c r="N207" s="56"/>
      <c r="O207" s="56"/>
      <c r="P207" s="56"/>
      <c r="Q207" s="56"/>
      <c r="R207" s="56"/>
      <c r="S207" s="56"/>
      <c r="T207" s="56"/>
      <c r="U207" s="56"/>
      <c r="V207" s="56"/>
      <c r="W207" s="56"/>
      <c r="X207" s="56"/>
      <c r="Y207" s="56"/>
      <c r="Z207" s="56"/>
      <c r="AA207" s="56"/>
      <c r="AB207" s="56"/>
      <c r="AC207" s="56"/>
      <c r="AD207" s="56"/>
      <c r="AE207" s="56"/>
      <c r="AF207" s="56"/>
      <c r="AG207" s="56"/>
      <c r="AH207" s="56"/>
      <c r="AI207" s="56"/>
      <c r="AJ207" s="56"/>
      <c r="AK207" s="56"/>
      <c r="AL207" s="56"/>
      <c r="AM207" s="56"/>
      <c r="AN207" s="56"/>
      <c r="AO207" s="56"/>
      <c r="AP207" s="56"/>
      <c r="AQ207" s="56"/>
      <c r="AR207" s="56"/>
      <c r="AS207" s="56"/>
      <c r="AT207" s="56"/>
      <c r="AU207" s="56"/>
      <c r="AV207" s="56"/>
      <c r="AW207" s="56"/>
      <c r="AX207" s="56"/>
      <c r="AY207" s="56"/>
      <c r="AZ207" s="56"/>
      <c r="BA207" s="56"/>
      <c r="BB207" s="56"/>
      <c r="BC207" s="56"/>
      <c r="BD207" s="56"/>
      <c r="BE207" s="56"/>
      <c r="BF207" s="56"/>
      <c r="BG207" s="56"/>
      <c r="BH207" s="56"/>
      <c r="BI207" s="56"/>
      <c r="BJ207" s="56"/>
      <c r="BK207" s="56"/>
      <c r="BL207" s="56"/>
      <c r="BM207" s="56"/>
      <c r="BN207" s="56"/>
      <c r="BO207" s="56"/>
      <c r="BP207" s="56"/>
      <c r="BQ207" s="56"/>
      <c r="BR207" s="56"/>
      <c r="BS207" s="56"/>
      <c r="BT207" s="56"/>
      <c r="BU207" s="56"/>
      <c r="BV207" s="56"/>
      <c r="BW207" s="56"/>
      <c r="BX207" s="56"/>
      <c r="BY207" s="56"/>
      <c r="BZ207" s="56"/>
      <c r="CA207" s="56"/>
      <c r="CB207" s="56"/>
      <c r="CC207" s="56"/>
      <c r="CD207" s="56"/>
      <c r="CE207" s="56"/>
      <c r="CF207" s="56"/>
      <c r="CG207" s="56"/>
      <c r="CH207" s="56"/>
      <c r="CI207" s="56"/>
      <c r="CJ207" s="56"/>
      <c r="CK207" s="56"/>
      <c r="CL207" s="56"/>
      <c r="CM207" s="56"/>
      <c r="CN207" s="56"/>
      <c r="CO207" s="56"/>
      <c r="CP207" s="56"/>
      <c r="CQ207" s="56"/>
      <c r="CR207" s="56"/>
      <c r="CS207" s="56"/>
      <c r="CT207" s="56"/>
      <c r="CU207" s="56"/>
      <c r="CV207" s="56"/>
      <c r="CW207" s="56"/>
      <c r="CX207" s="56"/>
      <c r="CY207" s="56"/>
      <c r="DF207" s="56"/>
      <c r="DG207" s="56"/>
      <c r="DH207" s="56"/>
      <c r="DI207" s="56"/>
      <c r="DJ207" s="56"/>
      <c r="DK207" s="56"/>
      <c r="DL207" s="56"/>
      <c r="DM207" s="56"/>
      <c r="DN207" s="56"/>
      <c r="DO207" s="56"/>
      <c r="DP207" s="56"/>
      <c r="DQ207" s="56"/>
      <c r="DR207" s="56"/>
      <c r="DS207" s="56"/>
      <c r="DT207" s="56"/>
      <c r="DU207" s="56"/>
      <c r="DV207" s="56"/>
      <c r="DW207" s="56"/>
      <c r="DX207" s="56"/>
    </row>
    <row r="208" spans="1:128" ht="15" customHeight="1">
      <c r="A208" s="58" t="s">
        <v>25641</v>
      </c>
      <c r="B208" s="66" t="s">
        <v>26091</v>
      </c>
      <c r="C208" s="67" t="s">
        <v>25767</v>
      </c>
      <c r="D208" s="67" t="s">
        <v>26092</v>
      </c>
      <c r="E208" s="68" t="s">
        <v>26093</v>
      </c>
      <c r="F208" s="69" t="str">
        <f>IF(cc="","",IF(cc&lt;10,"Fazer metade da dose calculada",IF(AND(cc&gt;=10,cc&lt;=50),"Fazer 75% da dose calculada","-")))</f>
        <v>Fazer 75% da dose calculada</v>
      </c>
      <c r="G208" s="69" t="str">
        <f>IF(cc="","",IF(cc&lt;10,"Fazer metade da dose calculada",IF(AND(cc&gt;=10,cc&lt;=50),"Fazer 75% da dose calculada","-")))</f>
        <v>Fazer 75% da dose calculada</v>
      </c>
      <c r="BE208" s="56"/>
      <c r="BF208" s="56"/>
      <c r="BG208" s="56"/>
      <c r="BH208" s="56"/>
      <c r="BI208" s="56"/>
      <c r="BJ208" s="56"/>
      <c r="BK208" s="56"/>
      <c r="BL208" s="56"/>
      <c r="BM208" s="56"/>
      <c r="BN208" s="56"/>
      <c r="BO208" s="56"/>
      <c r="BP208" s="56"/>
      <c r="BQ208" s="56"/>
      <c r="BR208" s="56"/>
      <c r="BS208" s="56"/>
      <c r="BT208" s="56"/>
      <c r="BU208" s="56"/>
      <c r="BV208" s="56"/>
      <c r="BW208" s="56"/>
      <c r="BX208" s="56"/>
      <c r="BY208" s="56"/>
      <c r="BZ208" s="56"/>
      <c r="CA208" s="56"/>
      <c r="CB208" s="56"/>
      <c r="CC208" s="56"/>
      <c r="CD208" s="56"/>
      <c r="CE208" s="56"/>
      <c r="CF208" s="56"/>
      <c r="CG208" s="56"/>
      <c r="CH208" s="56"/>
      <c r="CI208" s="56"/>
      <c r="CJ208" s="56"/>
      <c r="CK208" s="56"/>
      <c r="CL208" s="56"/>
      <c r="CM208" s="56"/>
      <c r="CN208" s="56"/>
      <c r="CO208" s="56"/>
      <c r="CP208" s="56"/>
      <c r="CQ208" s="56"/>
      <c r="CR208" s="56"/>
      <c r="CS208" s="56"/>
      <c r="CT208" s="56"/>
      <c r="CU208" s="56"/>
      <c r="CV208" s="56"/>
      <c r="CW208" s="56"/>
      <c r="CX208" s="56"/>
      <c r="CY208" s="56"/>
      <c r="DF208" s="56"/>
      <c r="DG208" s="56"/>
      <c r="DH208" s="56"/>
      <c r="DI208" s="56"/>
      <c r="DJ208" s="56"/>
      <c r="DK208" s="56"/>
      <c r="DL208" s="56"/>
      <c r="DM208" s="56"/>
      <c r="DN208" s="56"/>
      <c r="DO208" s="56"/>
      <c r="DP208" s="56"/>
      <c r="DQ208" s="56"/>
      <c r="DR208" s="56"/>
      <c r="DS208" s="56"/>
      <c r="DT208" s="56"/>
      <c r="DU208" s="56"/>
      <c r="DV208" s="56"/>
      <c r="DW208" s="56"/>
      <c r="DX208" s="56"/>
    </row>
    <row r="209" spans="1:128" ht="15" customHeight="1">
      <c r="A209" s="58" t="s">
        <v>25301</v>
      </c>
      <c r="B209" s="68" t="s">
        <v>25246</v>
      </c>
      <c r="C209" s="67" t="s">
        <v>25786</v>
      </c>
      <c r="D209" s="67" t="s">
        <v>25775</v>
      </c>
      <c r="E209" s="68" t="s">
        <v>25246</v>
      </c>
      <c r="F209" s="69" t="s">
        <v>25246</v>
      </c>
      <c r="G209" s="69" t="s">
        <v>25246</v>
      </c>
      <c r="H209" s="56"/>
      <c r="I209" s="56"/>
      <c r="J209" s="56"/>
      <c r="K209" s="56"/>
      <c r="L209" s="56"/>
      <c r="M209" s="56"/>
      <c r="N209" s="56"/>
      <c r="O209" s="56"/>
      <c r="P209" s="56"/>
      <c r="Q209" s="56"/>
      <c r="R209" s="56"/>
      <c r="S209" s="56"/>
      <c r="T209" s="56"/>
      <c r="U209" s="56"/>
      <c r="V209" s="56"/>
      <c r="W209" s="56"/>
      <c r="X209" s="56"/>
      <c r="Y209" s="56"/>
      <c r="Z209" s="56"/>
      <c r="AA209" s="56"/>
      <c r="AB209" s="56"/>
      <c r="AC209" s="56"/>
      <c r="AD209" s="56"/>
      <c r="AE209" s="56"/>
      <c r="AF209" s="56"/>
      <c r="AG209" s="56"/>
      <c r="AH209" s="56"/>
      <c r="AI209" s="56"/>
      <c r="AJ209" s="56"/>
      <c r="AK209" s="56"/>
      <c r="AL209" s="56"/>
      <c r="AM209" s="56"/>
      <c r="AN209" s="56"/>
      <c r="AO209" s="56"/>
      <c r="AP209" s="56"/>
      <c r="AQ209" s="56"/>
      <c r="AR209" s="56"/>
      <c r="AS209" s="56"/>
      <c r="AT209" s="56"/>
      <c r="AU209" s="56"/>
      <c r="AV209" s="56"/>
      <c r="AW209" s="56"/>
      <c r="AX209" s="56"/>
      <c r="AY209" s="56"/>
      <c r="AZ209" s="56"/>
      <c r="BA209" s="56"/>
      <c r="BB209" s="56"/>
      <c r="BC209" s="56"/>
      <c r="BD209" s="56"/>
      <c r="BE209" s="56"/>
      <c r="BF209" s="56"/>
      <c r="BG209" s="56"/>
      <c r="BH209" s="56"/>
      <c r="BI209" s="56"/>
      <c r="BJ209" s="56"/>
      <c r="BK209" s="56"/>
      <c r="BL209" s="56"/>
      <c r="BM209" s="56"/>
      <c r="BN209" s="56"/>
      <c r="BO209" s="56"/>
      <c r="BP209" s="56"/>
      <c r="BQ209" s="56"/>
      <c r="BR209" s="56"/>
      <c r="BS209" s="56"/>
      <c r="BT209" s="56"/>
      <c r="BU209" s="56"/>
      <c r="BV209" s="56"/>
      <c r="BW209" s="56"/>
      <c r="BX209" s="56"/>
      <c r="BY209" s="56"/>
      <c r="BZ209" s="56"/>
      <c r="CA209" s="56"/>
      <c r="CB209" s="56"/>
      <c r="CC209" s="56"/>
      <c r="CD209" s="56"/>
      <c r="CE209" s="56"/>
      <c r="CF209" s="56"/>
      <c r="CG209" s="56"/>
      <c r="CH209" s="56"/>
      <c r="CI209" s="56"/>
      <c r="CJ209" s="56"/>
      <c r="CK209" s="56"/>
      <c r="CL209" s="56"/>
      <c r="CM209" s="56"/>
      <c r="CN209" s="56"/>
      <c r="CO209" s="56"/>
      <c r="CP209" s="56"/>
      <c r="CQ209" s="56"/>
      <c r="CR209" s="56"/>
      <c r="CS209" s="56"/>
      <c r="CT209" s="56"/>
      <c r="CU209" s="56"/>
      <c r="CV209" s="56"/>
      <c r="CW209" s="56"/>
      <c r="CX209" s="56"/>
      <c r="CY209" s="56"/>
      <c r="DF209" s="56"/>
      <c r="DG209" s="56"/>
      <c r="DH209" s="56"/>
      <c r="DI209" s="56"/>
      <c r="DJ209" s="56"/>
      <c r="DK209" s="56"/>
      <c r="DL209" s="56"/>
      <c r="DM209" s="56"/>
      <c r="DN209" s="56"/>
      <c r="DO209" s="56"/>
      <c r="DP209" s="56"/>
      <c r="DQ209" s="56"/>
      <c r="DR209" s="56"/>
      <c r="DS209" s="56"/>
      <c r="DT209" s="56"/>
      <c r="DU209" s="56"/>
      <c r="DV209" s="56"/>
      <c r="DW209" s="56"/>
      <c r="DX209" s="56"/>
    </row>
    <row r="210" spans="1:128" ht="15" customHeight="1">
      <c r="A210" s="58" t="s">
        <v>25579</v>
      </c>
      <c r="B210" s="68" t="s">
        <v>25246</v>
      </c>
      <c r="C210" s="67" t="s">
        <v>25791</v>
      </c>
      <c r="D210" s="67" t="s">
        <v>25775</v>
      </c>
      <c r="E210" s="68" t="s">
        <v>25246</v>
      </c>
      <c r="F210" s="69" t="s">
        <v>25246</v>
      </c>
      <c r="G210" s="69" t="s">
        <v>25246</v>
      </c>
      <c r="H210" s="56"/>
      <c r="I210" s="56"/>
      <c r="J210" s="56"/>
      <c r="K210" s="56"/>
      <c r="L210" s="56"/>
      <c r="M210" s="56"/>
      <c r="N210" s="56"/>
      <c r="O210" s="56"/>
      <c r="P210" s="56"/>
      <c r="Q210" s="56"/>
      <c r="R210" s="56"/>
      <c r="S210" s="56"/>
      <c r="T210" s="56"/>
      <c r="U210" s="56"/>
      <c r="V210" s="56"/>
      <c r="W210" s="56"/>
      <c r="X210" s="56"/>
      <c r="Y210" s="56"/>
      <c r="Z210" s="56"/>
      <c r="AA210" s="56"/>
      <c r="AB210" s="56"/>
      <c r="AC210" s="56"/>
      <c r="AD210" s="56"/>
      <c r="AE210" s="56"/>
      <c r="AF210" s="56"/>
      <c r="AG210" s="56"/>
      <c r="AH210" s="56"/>
      <c r="AI210" s="56"/>
      <c r="AJ210" s="56"/>
      <c r="AK210" s="56"/>
      <c r="AL210" s="56"/>
      <c r="AM210" s="56"/>
      <c r="AN210" s="56"/>
      <c r="AO210" s="56"/>
      <c r="AP210" s="56"/>
      <c r="AQ210" s="56"/>
      <c r="AR210" s="56"/>
      <c r="AS210" s="56"/>
      <c r="AT210" s="56"/>
      <c r="AU210" s="56"/>
      <c r="AV210" s="56"/>
      <c r="AW210" s="56"/>
      <c r="AX210" s="56"/>
      <c r="AY210" s="56"/>
      <c r="AZ210" s="56"/>
      <c r="BA210" s="56"/>
      <c r="BB210" s="56"/>
      <c r="BC210" s="56"/>
      <c r="BD210" s="56"/>
      <c r="BE210" s="56"/>
      <c r="BF210" s="56"/>
      <c r="BG210" s="56"/>
      <c r="BH210" s="56"/>
      <c r="BI210" s="56"/>
      <c r="BJ210" s="56"/>
      <c r="BK210" s="56"/>
      <c r="BL210" s="56"/>
      <c r="BM210" s="56"/>
      <c r="BN210" s="56"/>
      <c r="BO210" s="56"/>
      <c r="BP210" s="56"/>
      <c r="BQ210" s="56"/>
      <c r="BR210" s="56"/>
      <c r="BS210" s="56"/>
      <c r="BT210" s="56"/>
      <c r="BU210" s="56"/>
      <c r="BV210" s="56"/>
      <c r="BW210" s="56"/>
      <c r="BX210" s="56"/>
      <c r="BY210" s="56"/>
      <c r="BZ210" s="56"/>
      <c r="CA210" s="56"/>
      <c r="CB210" s="56"/>
      <c r="CC210" s="56"/>
      <c r="CD210" s="56"/>
      <c r="CE210" s="56"/>
      <c r="CF210" s="56"/>
      <c r="CG210" s="56"/>
      <c r="CH210" s="56"/>
      <c r="CI210" s="56"/>
      <c r="CJ210" s="56"/>
      <c r="CK210" s="56"/>
      <c r="CL210" s="56"/>
      <c r="CM210" s="56"/>
      <c r="CN210" s="56"/>
      <c r="CO210" s="56"/>
      <c r="CP210" s="56"/>
      <c r="CQ210" s="56"/>
      <c r="CR210" s="56"/>
      <c r="CS210" s="56"/>
      <c r="CT210" s="56"/>
      <c r="CU210" s="56"/>
      <c r="CV210" s="56"/>
      <c r="CW210" s="56"/>
      <c r="CX210" s="56"/>
      <c r="CY210" s="56"/>
      <c r="DF210" s="56"/>
      <c r="DG210" s="56"/>
      <c r="DH210" s="56"/>
      <c r="DI210" s="56"/>
      <c r="DJ210" s="56"/>
      <c r="DK210" s="56"/>
      <c r="DL210" s="56"/>
      <c r="DM210" s="56"/>
      <c r="DN210" s="56"/>
      <c r="DO210" s="56"/>
      <c r="DP210" s="56"/>
      <c r="DQ210" s="56"/>
      <c r="DR210" s="56"/>
      <c r="DS210" s="56"/>
      <c r="DT210" s="56"/>
      <c r="DU210" s="56"/>
      <c r="DV210" s="56"/>
      <c r="DW210" s="56"/>
      <c r="DX210" s="56"/>
    </row>
    <row r="211" spans="1:128" ht="15" customHeight="1">
      <c r="A211" s="58" t="s">
        <v>25536</v>
      </c>
      <c r="B211" s="68" t="s">
        <v>25246</v>
      </c>
      <c r="C211" s="67" t="s">
        <v>25772</v>
      </c>
      <c r="D211" s="67" t="s">
        <v>26094</v>
      </c>
      <c r="E211" s="68" t="s">
        <v>26095</v>
      </c>
      <c r="F211" s="69" t="s">
        <v>25246</v>
      </c>
      <c r="G211" s="69" t="s">
        <v>25246</v>
      </c>
      <c r="H211" s="56"/>
      <c r="I211" s="56"/>
      <c r="J211" s="56"/>
      <c r="K211" s="56"/>
      <c r="L211" s="56"/>
      <c r="M211" s="56"/>
      <c r="N211" s="56"/>
      <c r="O211" s="56"/>
      <c r="P211" s="56"/>
      <c r="Q211" s="56"/>
      <c r="R211" s="56"/>
      <c r="S211" s="56"/>
      <c r="T211" s="56"/>
      <c r="U211" s="56"/>
      <c r="V211" s="56"/>
      <c r="W211" s="56"/>
      <c r="X211" s="56"/>
      <c r="Y211" s="56"/>
      <c r="Z211" s="56"/>
      <c r="AA211" s="56"/>
      <c r="AB211" s="56"/>
      <c r="AC211" s="56"/>
      <c r="AD211" s="56"/>
      <c r="AE211" s="56"/>
      <c r="AF211" s="56"/>
      <c r="AG211" s="56"/>
      <c r="AH211" s="56"/>
      <c r="AI211" s="56"/>
      <c r="AJ211" s="56"/>
      <c r="AK211" s="56"/>
      <c r="AL211" s="56"/>
      <c r="AM211" s="56"/>
      <c r="AN211" s="56"/>
      <c r="AO211" s="56"/>
      <c r="AP211" s="56"/>
      <c r="AQ211" s="56"/>
      <c r="AR211" s="56"/>
      <c r="AS211" s="56"/>
      <c r="AT211" s="56"/>
      <c r="AU211" s="56"/>
      <c r="AV211" s="56"/>
      <c r="AW211" s="56"/>
      <c r="AX211" s="56"/>
      <c r="AY211" s="56"/>
      <c r="AZ211" s="56"/>
      <c r="BA211" s="56"/>
      <c r="BB211" s="56"/>
      <c r="BC211" s="56"/>
      <c r="BD211" s="56"/>
      <c r="BE211" s="56"/>
      <c r="BF211" s="56"/>
      <c r="BG211" s="56"/>
      <c r="BH211" s="56"/>
      <c r="BI211" s="56"/>
      <c r="BJ211" s="56"/>
      <c r="BK211" s="56"/>
      <c r="BL211" s="56"/>
      <c r="BM211" s="56"/>
      <c r="BN211" s="56"/>
      <c r="BO211" s="56"/>
      <c r="BP211" s="56"/>
      <c r="BQ211" s="56"/>
      <c r="BR211" s="56"/>
      <c r="BS211" s="56"/>
      <c r="BT211" s="56"/>
      <c r="BU211" s="56"/>
      <c r="BV211" s="56"/>
      <c r="BW211" s="56"/>
      <c r="BX211" s="56"/>
      <c r="BY211" s="56"/>
      <c r="BZ211" s="56"/>
      <c r="CA211" s="56"/>
      <c r="CB211" s="56"/>
      <c r="CC211" s="56"/>
      <c r="CD211" s="56"/>
      <c r="CE211" s="56"/>
      <c r="CF211" s="56"/>
      <c r="CG211" s="56"/>
      <c r="CH211" s="56"/>
      <c r="CI211" s="56"/>
      <c r="CJ211" s="56"/>
      <c r="CK211" s="56"/>
      <c r="CL211" s="56"/>
      <c r="CM211" s="56"/>
      <c r="CN211" s="56"/>
      <c r="CO211" s="56"/>
      <c r="CP211" s="56"/>
      <c r="CQ211" s="56"/>
      <c r="CR211" s="56"/>
      <c r="CS211" s="56"/>
      <c r="CT211" s="56"/>
      <c r="CU211" s="56"/>
      <c r="CV211" s="56"/>
      <c r="CW211" s="56"/>
      <c r="CX211" s="56"/>
      <c r="CY211" s="56"/>
      <c r="DF211" s="56"/>
      <c r="DG211" s="56"/>
      <c r="DH211" s="56"/>
      <c r="DI211" s="56"/>
      <c r="DJ211" s="56"/>
      <c r="DK211" s="56"/>
      <c r="DL211" s="56"/>
      <c r="DM211" s="56"/>
      <c r="DN211" s="56"/>
      <c r="DO211" s="56"/>
      <c r="DP211" s="56"/>
      <c r="DQ211" s="56"/>
      <c r="DR211" s="56"/>
      <c r="DS211" s="56"/>
      <c r="DT211" s="56"/>
      <c r="DU211" s="56"/>
      <c r="DV211" s="56"/>
      <c r="DW211" s="56"/>
      <c r="DX211" s="56"/>
    </row>
    <row r="212" spans="1:128" ht="15" customHeight="1">
      <c r="A212" s="58" t="s">
        <v>25708</v>
      </c>
      <c r="B212" s="68" t="s">
        <v>25246</v>
      </c>
      <c r="C212" s="67" t="s">
        <v>25791</v>
      </c>
      <c r="D212" s="67" t="s">
        <v>25775</v>
      </c>
      <c r="E212" s="68" t="s">
        <v>25246</v>
      </c>
      <c r="F212" s="69" t="s">
        <v>25246</v>
      </c>
      <c r="G212" s="69" t="s">
        <v>25246</v>
      </c>
      <c r="H212" s="56"/>
      <c r="I212" s="56"/>
      <c r="J212" s="56"/>
      <c r="K212" s="56"/>
      <c r="L212" s="56"/>
      <c r="M212" s="56"/>
      <c r="N212" s="56"/>
      <c r="O212" s="56"/>
      <c r="P212" s="56"/>
      <c r="Q212" s="56"/>
      <c r="R212" s="56"/>
      <c r="S212" s="56"/>
      <c r="T212" s="56"/>
      <c r="U212" s="56"/>
      <c r="V212" s="56"/>
      <c r="W212" s="56"/>
      <c r="X212" s="56"/>
      <c r="Y212" s="56"/>
      <c r="Z212" s="56"/>
      <c r="AA212" s="56"/>
      <c r="AB212" s="56"/>
      <c r="AC212" s="56"/>
      <c r="AD212" s="56"/>
      <c r="AE212" s="56"/>
      <c r="AF212" s="56"/>
      <c r="AG212" s="56"/>
      <c r="AH212" s="56"/>
      <c r="AI212" s="56"/>
      <c r="AJ212" s="56"/>
      <c r="AK212" s="56"/>
      <c r="AL212" s="56"/>
      <c r="AM212" s="56"/>
      <c r="AN212" s="56"/>
      <c r="AO212" s="56"/>
      <c r="AP212" s="56"/>
      <c r="AQ212" s="56"/>
      <c r="AR212" s="56"/>
      <c r="AS212" s="56"/>
      <c r="AT212" s="56"/>
      <c r="AU212" s="56"/>
      <c r="AV212" s="56"/>
      <c r="AW212" s="56"/>
      <c r="AX212" s="56"/>
      <c r="AY212" s="56"/>
      <c r="AZ212" s="56"/>
      <c r="BA212" s="56"/>
      <c r="BB212" s="56"/>
      <c r="BC212" s="56"/>
      <c r="BD212" s="56"/>
      <c r="BE212" s="56"/>
      <c r="BF212" s="56"/>
      <c r="BG212" s="56"/>
      <c r="BH212" s="56"/>
      <c r="BI212" s="56"/>
      <c r="BJ212" s="56"/>
      <c r="BK212" s="56"/>
      <c r="BL212" s="56"/>
      <c r="BM212" s="56"/>
      <c r="BN212" s="56"/>
      <c r="BO212" s="56"/>
      <c r="BP212" s="56"/>
      <c r="BQ212" s="56"/>
      <c r="BR212" s="56"/>
      <c r="BS212" s="56"/>
      <c r="BT212" s="56"/>
      <c r="BU212" s="56"/>
      <c r="BV212" s="56"/>
      <c r="BW212" s="56"/>
      <c r="BX212" s="56"/>
      <c r="BY212" s="56"/>
      <c r="BZ212" s="56"/>
      <c r="CA212" s="56"/>
      <c r="CB212" s="56"/>
      <c r="CC212" s="56"/>
      <c r="CD212" s="56"/>
      <c r="CE212" s="56"/>
      <c r="CF212" s="56"/>
      <c r="CG212" s="56"/>
      <c r="CH212" s="56"/>
      <c r="CI212" s="56"/>
      <c r="CJ212" s="56"/>
      <c r="CK212" s="56"/>
      <c r="CL212" s="56"/>
      <c r="CM212" s="56"/>
      <c r="CN212" s="56"/>
      <c r="CO212" s="56"/>
      <c r="CP212" s="56"/>
      <c r="CQ212" s="56"/>
      <c r="CR212" s="56"/>
      <c r="CS212" s="56"/>
      <c r="CT212" s="56"/>
      <c r="CU212" s="56"/>
      <c r="CV212" s="56"/>
      <c r="CW212" s="56"/>
      <c r="CX212" s="56"/>
      <c r="CY212" s="56"/>
      <c r="DF212" s="56"/>
      <c r="DG212" s="56"/>
      <c r="DH212" s="56"/>
      <c r="DI212" s="56"/>
      <c r="DJ212" s="56"/>
      <c r="DK212" s="56"/>
      <c r="DL212" s="56"/>
      <c r="DM212" s="56"/>
      <c r="DN212" s="56"/>
      <c r="DO212" s="56"/>
      <c r="DP212" s="56"/>
      <c r="DQ212" s="56"/>
      <c r="DR212" s="56"/>
      <c r="DS212" s="56"/>
      <c r="DT212" s="56"/>
      <c r="DU212" s="56"/>
      <c r="DV212" s="56"/>
      <c r="DW212" s="56"/>
      <c r="DX212" s="56"/>
    </row>
    <row r="213" spans="1:128" ht="15" customHeight="1">
      <c r="A213" s="58" t="s">
        <v>25709</v>
      </c>
      <c r="B213" s="66" t="s">
        <v>26096</v>
      </c>
      <c r="C213" s="67" t="s">
        <v>25767</v>
      </c>
      <c r="D213" s="67" t="s">
        <v>26097</v>
      </c>
      <c r="E213" s="68" t="s">
        <v>25246</v>
      </c>
      <c r="F213" s="69" t="s">
        <v>25246</v>
      </c>
      <c r="G213" s="69" t="s">
        <v>25246</v>
      </c>
      <c r="H213" s="56"/>
      <c r="I213" s="56"/>
      <c r="J213" s="56"/>
      <c r="K213" s="56"/>
      <c r="L213" s="56"/>
      <c r="M213" s="56"/>
      <c r="N213" s="56"/>
      <c r="O213" s="56"/>
      <c r="P213" s="56"/>
      <c r="Q213" s="56"/>
      <c r="R213" s="56"/>
      <c r="S213" s="56"/>
      <c r="T213" s="56"/>
      <c r="U213" s="56"/>
      <c r="V213" s="56"/>
      <c r="W213" s="56"/>
      <c r="X213" s="56"/>
      <c r="Y213" s="56"/>
      <c r="Z213" s="56"/>
      <c r="AA213" s="56"/>
      <c r="AB213" s="56"/>
      <c r="AC213" s="56"/>
      <c r="AD213" s="56"/>
      <c r="AE213" s="56"/>
      <c r="AF213" s="56"/>
      <c r="AG213" s="56"/>
      <c r="AH213" s="56"/>
      <c r="AI213" s="56"/>
      <c r="AJ213" s="56"/>
      <c r="AK213" s="56"/>
      <c r="AL213" s="56"/>
      <c r="AM213" s="56"/>
      <c r="AN213" s="56"/>
      <c r="AO213" s="56"/>
      <c r="AP213" s="56"/>
      <c r="AQ213" s="56"/>
      <c r="AR213" s="56"/>
      <c r="AS213" s="56"/>
      <c r="AT213" s="56"/>
      <c r="AU213" s="56"/>
      <c r="AV213" s="56"/>
      <c r="AW213" s="56"/>
      <c r="AX213" s="56"/>
      <c r="AY213" s="56"/>
      <c r="AZ213" s="56"/>
      <c r="BA213" s="56"/>
      <c r="BB213" s="56"/>
      <c r="BC213" s="56"/>
      <c r="BD213" s="56"/>
      <c r="BE213" s="56"/>
      <c r="BF213" s="56"/>
      <c r="BG213" s="56"/>
      <c r="BH213" s="56"/>
      <c r="BI213" s="56"/>
      <c r="BJ213" s="56"/>
      <c r="BK213" s="56"/>
      <c r="BL213" s="56"/>
      <c r="BM213" s="56"/>
      <c r="BN213" s="56"/>
      <c r="BO213" s="56"/>
      <c r="BP213" s="56"/>
      <c r="BQ213" s="56"/>
      <c r="BR213" s="56"/>
      <c r="BS213" s="56"/>
      <c r="BT213" s="56"/>
      <c r="BU213" s="56"/>
      <c r="BV213" s="56"/>
      <c r="BW213" s="56"/>
      <c r="BX213" s="56"/>
      <c r="BY213" s="56"/>
      <c r="BZ213" s="56"/>
      <c r="CA213" s="56"/>
      <c r="CB213" s="56"/>
      <c r="CC213" s="56"/>
      <c r="CD213" s="56"/>
      <c r="CE213" s="56"/>
      <c r="CF213" s="56"/>
      <c r="CG213" s="56"/>
      <c r="CH213" s="56"/>
      <c r="CI213" s="56"/>
      <c r="CJ213" s="56"/>
      <c r="CK213" s="56"/>
      <c r="CL213" s="56"/>
      <c r="CM213" s="56"/>
      <c r="CN213" s="56"/>
      <c r="CO213" s="56"/>
      <c r="CP213" s="56"/>
      <c r="CQ213" s="56"/>
      <c r="CR213" s="56"/>
      <c r="CS213" s="56"/>
      <c r="CT213" s="56"/>
      <c r="CU213" s="56"/>
      <c r="CV213" s="56"/>
      <c r="CW213" s="56"/>
      <c r="CX213" s="56"/>
      <c r="CY213" s="56"/>
      <c r="DF213" s="56"/>
      <c r="DG213" s="56"/>
      <c r="DH213" s="56"/>
      <c r="DI213" s="56"/>
      <c r="DJ213" s="56"/>
      <c r="DK213" s="56"/>
      <c r="DL213" s="56"/>
      <c r="DM213" s="56"/>
      <c r="DN213" s="56"/>
      <c r="DO213" s="56"/>
      <c r="DP213" s="56"/>
      <c r="DQ213" s="56"/>
      <c r="DR213" s="56"/>
      <c r="DS213" s="56"/>
      <c r="DT213" s="56"/>
      <c r="DU213" s="56"/>
      <c r="DV213" s="56"/>
      <c r="DW213" s="56"/>
      <c r="DX213" s="56"/>
    </row>
    <row r="214" spans="1:128" ht="15" customHeight="1">
      <c r="A214" s="58" t="s">
        <v>25711</v>
      </c>
      <c r="B214" s="66" t="s">
        <v>26098</v>
      </c>
      <c r="C214" s="67" t="s">
        <v>26099</v>
      </c>
      <c r="D214" s="67" t="s">
        <v>26100</v>
      </c>
      <c r="E214" s="68" t="s">
        <v>25246</v>
      </c>
      <c r="F214" s="69" t="str">
        <f>IF(cc&lt;50,"A dose inicial recomendada é 2,5 mg/dia. Se necessário, a dose diária pode ser aumentada até 5 mg.","-")</f>
        <v>A dose inicial recomendada é 2,5 mg/dia. Se necessário, a dose diária pode ser aumentada até 5 mg.</v>
      </c>
      <c r="G214" s="69" t="s">
        <v>26101</v>
      </c>
      <c r="H214" s="56"/>
      <c r="I214" s="56"/>
      <c r="J214" s="56"/>
      <c r="K214" s="56"/>
      <c r="L214" s="56"/>
      <c r="M214" s="56"/>
      <c r="N214" s="56"/>
      <c r="O214" s="56"/>
      <c r="P214" s="56"/>
      <c r="Q214" s="56"/>
      <c r="R214" s="56"/>
      <c r="S214" s="56"/>
      <c r="T214" s="56"/>
      <c r="U214" s="56"/>
      <c r="V214" s="56"/>
      <c r="W214" s="56"/>
      <c r="X214" s="56"/>
      <c r="Y214" s="56"/>
      <c r="Z214" s="56"/>
      <c r="AA214" s="56"/>
      <c r="AB214" s="56"/>
      <c r="AC214" s="56"/>
      <c r="AD214" s="56"/>
      <c r="AE214" s="56"/>
      <c r="AF214" s="56"/>
      <c r="AG214" s="56"/>
      <c r="AH214" s="56"/>
      <c r="AI214" s="56"/>
      <c r="AJ214" s="56"/>
      <c r="AK214" s="56"/>
      <c r="AL214" s="56"/>
      <c r="AM214" s="56"/>
      <c r="AN214" s="56"/>
      <c r="AO214" s="56"/>
      <c r="AP214" s="56"/>
      <c r="AQ214" s="56"/>
      <c r="AR214" s="56"/>
      <c r="AS214" s="56"/>
      <c r="AT214" s="56"/>
      <c r="AU214" s="56"/>
      <c r="AV214" s="56"/>
      <c r="AW214" s="56"/>
      <c r="AX214" s="56"/>
      <c r="AY214" s="56"/>
      <c r="AZ214" s="56"/>
      <c r="BA214" s="56"/>
      <c r="BB214" s="56"/>
      <c r="BC214" s="56"/>
      <c r="BD214" s="56"/>
      <c r="BE214" s="56"/>
      <c r="BF214" s="56"/>
      <c r="BG214" s="56"/>
      <c r="BH214" s="56"/>
      <c r="BI214" s="56"/>
      <c r="BJ214" s="56"/>
      <c r="BK214" s="56"/>
      <c r="BL214" s="56"/>
      <c r="BM214" s="56"/>
      <c r="BN214" s="56"/>
      <c r="BO214" s="56"/>
      <c r="BP214" s="56"/>
      <c r="BQ214" s="56"/>
      <c r="BR214" s="56"/>
      <c r="BS214" s="56"/>
      <c r="BT214" s="56"/>
      <c r="BU214" s="56"/>
      <c r="BV214" s="56"/>
      <c r="BW214" s="56"/>
      <c r="BX214" s="56"/>
      <c r="BY214" s="56"/>
      <c r="BZ214" s="56"/>
      <c r="CA214" s="56"/>
      <c r="CB214" s="56"/>
      <c r="CC214" s="56"/>
      <c r="CD214" s="56"/>
      <c r="CE214" s="56"/>
      <c r="CF214" s="56"/>
      <c r="CG214" s="56"/>
      <c r="CH214" s="56"/>
      <c r="CI214" s="56"/>
      <c r="CJ214" s="56"/>
      <c r="CK214" s="56"/>
      <c r="CL214" s="56"/>
      <c r="CM214" s="56"/>
      <c r="CN214" s="56"/>
      <c r="CO214" s="56"/>
      <c r="CP214" s="56"/>
      <c r="CQ214" s="56"/>
      <c r="CR214" s="56"/>
      <c r="CS214" s="56"/>
      <c r="CT214" s="56"/>
      <c r="CU214" s="56"/>
      <c r="CV214" s="56"/>
      <c r="CW214" s="56"/>
      <c r="CX214" s="56"/>
      <c r="CY214" s="56"/>
      <c r="DF214" s="56"/>
      <c r="DG214" s="56"/>
      <c r="DH214" s="56"/>
      <c r="DI214" s="56"/>
      <c r="DJ214" s="56"/>
      <c r="DK214" s="56"/>
      <c r="DL214" s="56"/>
      <c r="DM214" s="56"/>
      <c r="DN214" s="56"/>
      <c r="DO214" s="56"/>
      <c r="DP214" s="56"/>
      <c r="DQ214" s="56"/>
      <c r="DR214" s="56"/>
      <c r="DS214" s="56"/>
      <c r="DT214" s="56"/>
      <c r="DU214" s="56"/>
      <c r="DV214" s="56"/>
      <c r="DW214" s="56"/>
      <c r="DX214" s="56"/>
    </row>
    <row r="215" spans="1:128" ht="15" customHeight="1">
      <c r="A215" s="58" t="s">
        <v>25302</v>
      </c>
      <c r="B215" s="67" t="s">
        <v>26102</v>
      </c>
      <c r="C215" s="67" t="s">
        <v>25772</v>
      </c>
      <c r="D215" s="67" t="s">
        <v>26103</v>
      </c>
      <c r="E215" s="68" t="s">
        <v>25246</v>
      </c>
      <c r="F215" s="69" t="s">
        <v>25246</v>
      </c>
      <c r="G215" s="69" t="s">
        <v>25246</v>
      </c>
      <c r="H215" s="56"/>
      <c r="I215" s="56"/>
      <c r="J215" s="56"/>
      <c r="K215" s="56"/>
      <c r="L215" s="56"/>
      <c r="M215" s="56"/>
      <c r="N215" s="56"/>
      <c r="O215" s="56"/>
      <c r="P215" s="56"/>
      <c r="Q215" s="56"/>
      <c r="R215" s="56"/>
      <c r="S215" s="56"/>
      <c r="T215" s="56"/>
      <c r="U215" s="56"/>
      <c r="V215" s="56"/>
      <c r="W215" s="56"/>
      <c r="X215" s="56"/>
      <c r="Y215" s="56"/>
      <c r="Z215" s="56"/>
      <c r="AA215" s="56"/>
      <c r="AB215" s="56"/>
      <c r="AC215" s="56"/>
      <c r="AD215" s="56"/>
      <c r="AE215" s="56"/>
      <c r="AF215" s="56"/>
      <c r="AG215" s="56"/>
      <c r="AH215" s="56"/>
      <c r="AI215" s="56"/>
      <c r="AJ215" s="56"/>
      <c r="AK215" s="56"/>
      <c r="AL215" s="56"/>
      <c r="AM215" s="56"/>
      <c r="AN215" s="56"/>
      <c r="AO215" s="56"/>
      <c r="AP215" s="56"/>
      <c r="AQ215" s="56"/>
      <c r="AR215" s="56"/>
      <c r="AS215" s="56"/>
      <c r="AT215" s="56"/>
      <c r="AU215" s="56"/>
      <c r="AV215" s="56"/>
      <c r="AW215" s="56"/>
      <c r="AX215" s="56"/>
      <c r="AY215" s="56"/>
      <c r="AZ215" s="56"/>
      <c r="BA215" s="56"/>
      <c r="BB215" s="56"/>
      <c r="BC215" s="56"/>
      <c r="BD215" s="56"/>
      <c r="BE215" s="56"/>
      <c r="BF215" s="56"/>
      <c r="BG215" s="56"/>
      <c r="BH215" s="56"/>
      <c r="BI215" s="56"/>
      <c r="BJ215" s="56"/>
      <c r="BK215" s="56"/>
      <c r="BL215" s="56"/>
      <c r="BM215" s="56"/>
      <c r="BN215" s="56"/>
      <c r="BO215" s="56"/>
      <c r="BP215" s="56"/>
      <c r="BQ215" s="56"/>
      <c r="BR215" s="56"/>
      <c r="BS215" s="56"/>
      <c r="BT215" s="56"/>
      <c r="BU215" s="56"/>
      <c r="BV215" s="56"/>
      <c r="BW215" s="56"/>
      <c r="BX215" s="56"/>
      <c r="BY215" s="56"/>
      <c r="BZ215" s="56"/>
      <c r="CA215" s="56"/>
      <c r="CB215" s="56"/>
      <c r="CC215" s="56"/>
      <c r="CD215" s="56"/>
      <c r="CE215" s="56"/>
      <c r="CF215" s="56"/>
      <c r="CG215" s="56"/>
      <c r="CH215" s="56"/>
      <c r="CI215" s="56"/>
      <c r="CJ215" s="56"/>
      <c r="CK215" s="56"/>
      <c r="CL215" s="56"/>
      <c r="CM215" s="56"/>
      <c r="CN215" s="56"/>
      <c r="CO215" s="56"/>
      <c r="CP215" s="56"/>
      <c r="CQ215" s="56"/>
      <c r="CR215" s="56"/>
      <c r="CS215" s="56"/>
      <c r="CT215" s="56"/>
      <c r="CU215" s="56"/>
      <c r="CV215" s="56"/>
      <c r="CW215" s="56"/>
      <c r="CX215" s="56"/>
      <c r="CY215" s="56"/>
      <c r="DF215" s="56"/>
      <c r="DG215" s="56"/>
      <c r="DH215" s="56"/>
      <c r="DI215" s="56"/>
      <c r="DJ215" s="56"/>
      <c r="DK215" s="56"/>
      <c r="DL215" s="56"/>
      <c r="DM215" s="56"/>
      <c r="DN215" s="56"/>
      <c r="DO215" s="56"/>
      <c r="DP215" s="56"/>
      <c r="DQ215" s="56"/>
      <c r="DR215" s="56"/>
      <c r="DS215" s="56"/>
      <c r="DT215" s="56"/>
      <c r="DU215" s="56"/>
      <c r="DV215" s="56"/>
      <c r="DW215" s="56"/>
      <c r="DX215" s="56"/>
    </row>
    <row r="216" spans="1:128" ht="15" customHeight="1">
      <c r="A216" s="58" t="s">
        <v>25303</v>
      </c>
      <c r="B216" s="66" t="s">
        <v>26104</v>
      </c>
      <c r="C216" s="67" t="s">
        <v>25772</v>
      </c>
      <c r="D216" s="67" t="s">
        <v>26105</v>
      </c>
      <c r="E216" s="68" t="s">
        <v>25246</v>
      </c>
      <c r="F216" s="69" t="s">
        <v>25246</v>
      </c>
      <c r="G216" s="69" t="s">
        <v>25246</v>
      </c>
      <c r="H216" s="56"/>
      <c r="I216" s="56"/>
      <c r="J216" s="56"/>
      <c r="K216" s="56"/>
      <c r="L216" s="56"/>
      <c r="M216" s="56"/>
      <c r="N216" s="56"/>
      <c r="O216" s="56"/>
      <c r="P216" s="56"/>
      <c r="Q216" s="56"/>
      <c r="R216" s="56"/>
      <c r="S216" s="56"/>
      <c r="T216" s="56"/>
      <c r="U216" s="56"/>
      <c r="V216" s="56"/>
      <c r="W216" s="56"/>
      <c r="X216" s="56"/>
      <c r="Y216" s="56"/>
      <c r="Z216" s="56"/>
      <c r="AA216" s="56"/>
      <c r="AB216" s="56"/>
      <c r="AC216" s="56"/>
      <c r="AD216" s="56"/>
      <c r="AE216" s="56"/>
      <c r="AF216" s="56"/>
      <c r="AG216" s="56"/>
      <c r="AH216" s="56"/>
      <c r="AI216" s="56"/>
      <c r="AJ216" s="56"/>
      <c r="AK216" s="56"/>
      <c r="AL216" s="56"/>
      <c r="AM216" s="56"/>
      <c r="AN216" s="56"/>
      <c r="AO216" s="56"/>
      <c r="AP216" s="56"/>
      <c r="AQ216" s="56"/>
      <c r="AR216" s="56"/>
      <c r="AS216" s="56"/>
      <c r="AT216" s="56"/>
      <c r="AU216" s="56"/>
      <c r="AV216" s="56"/>
      <c r="AW216" s="56"/>
      <c r="AX216" s="56"/>
      <c r="AY216" s="56"/>
      <c r="AZ216" s="56"/>
      <c r="BA216" s="56"/>
      <c r="BB216" s="56"/>
      <c r="BC216" s="56"/>
      <c r="BD216" s="56"/>
      <c r="BE216" s="56"/>
      <c r="BF216" s="56"/>
      <c r="BG216" s="56"/>
      <c r="BH216" s="56"/>
      <c r="BI216" s="56"/>
      <c r="BJ216" s="56"/>
      <c r="BK216" s="56"/>
      <c r="BL216" s="56"/>
      <c r="BM216" s="56"/>
      <c r="BN216" s="56"/>
      <c r="BO216" s="56"/>
      <c r="BP216" s="56"/>
      <c r="BQ216" s="56"/>
      <c r="BR216" s="56"/>
      <c r="BS216" s="56"/>
      <c r="BT216" s="56"/>
      <c r="BU216" s="56"/>
      <c r="BV216" s="56"/>
      <c r="BW216" s="56"/>
      <c r="BX216" s="56"/>
      <c r="BY216" s="56"/>
      <c r="BZ216" s="56"/>
      <c r="CA216" s="56"/>
      <c r="CB216" s="56"/>
      <c r="CC216" s="56"/>
      <c r="CD216" s="56"/>
      <c r="CE216" s="56"/>
      <c r="CF216" s="56"/>
      <c r="CG216" s="56"/>
      <c r="CH216" s="56"/>
      <c r="CI216" s="56"/>
      <c r="CJ216" s="56"/>
      <c r="CK216" s="56"/>
      <c r="CL216" s="56"/>
      <c r="CM216" s="56"/>
      <c r="CN216" s="56"/>
      <c r="CO216" s="56"/>
      <c r="CP216" s="56"/>
      <c r="CQ216" s="56"/>
      <c r="CR216" s="56"/>
      <c r="CS216" s="56"/>
      <c r="CT216" s="56"/>
      <c r="CU216" s="56"/>
      <c r="CV216" s="56"/>
      <c r="CW216" s="56"/>
      <c r="CX216" s="56"/>
      <c r="CY216" s="56"/>
      <c r="DF216" s="56"/>
      <c r="DG216" s="56"/>
      <c r="DH216" s="56"/>
      <c r="DI216" s="56"/>
      <c r="DJ216" s="56"/>
      <c r="DK216" s="56"/>
      <c r="DL216" s="56"/>
      <c r="DM216" s="56"/>
      <c r="DN216" s="56"/>
      <c r="DO216" s="56"/>
      <c r="DP216" s="56"/>
      <c r="DQ216" s="56"/>
      <c r="DR216" s="56"/>
      <c r="DS216" s="56"/>
      <c r="DT216" s="56"/>
      <c r="DU216" s="56"/>
      <c r="DV216" s="56"/>
      <c r="DW216" s="56"/>
      <c r="DX216" s="56"/>
    </row>
    <row r="217" spans="1:128" ht="15" customHeight="1">
      <c r="A217" s="58" t="s">
        <v>25543</v>
      </c>
      <c r="B217" s="66" t="s">
        <v>26106</v>
      </c>
      <c r="C217" s="67" t="s">
        <v>25767</v>
      </c>
      <c r="D217" s="67" t="s">
        <v>25775</v>
      </c>
      <c r="E217" s="68" t="s">
        <v>26107</v>
      </c>
      <c r="F217" s="69" t="s">
        <v>25246</v>
      </c>
      <c r="G217" s="69" t="s">
        <v>25246</v>
      </c>
      <c r="H217" s="56"/>
      <c r="I217" s="56"/>
      <c r="J217" s="56"/>
      <c r="K217" s="56"/>
      <c r="L217" s="56"/>
      <c r="M217" s="56"/>
      <c r="N217" s="56"/>
      <c r="O217" s="56"/>
      <c r="P217" s="56"/>
      <c r="Q217" s="56"/>
      <c r="R217" s="56"/>
      <c r="S217" s="56"/>
      <c r="T217" s="56"/>
      <c r="U217" s="56"/>
      <c r="V217" s="56"/>
      <c r="W217" s="56"/>
      <c r="X217" s="56"/>
      <c r="Y217" s="56"/>
      <c r="Z217" s="56"/>
      <c r="AA217" s="56"/>
      <c r="AB217" s="56"/>
      <c r="AC217" s="56"/>
      <c r="AD217" s="56"/>
      <c r="AE217" s="56"/>
      <c r="AF217" s="56"/>
      <c r="AG217" s="56"/>
      <c r="AH217" s="56"/>
      <c r="AI217" s="56"/>
      <c r="AJ217" s="56"/>
      <c r="AK217" s="56"/>
      <c r="AL217" s="56"/>
      <c r="AM217" s="56"/>
      <c r="AN217" s="56"/>
      <c r="AO217" s="56"/>
      <c r="AP217" s="56"/>
      <c r="AQ217" s="56"/>
      <c r="AR217" s="56"/>
      <c r="AS217" s="56"/>
      <c r="AT217" s="56"/>
      <c r="AU217" s="56"/>
      <c r="AV217" s="56"/>
      <c r="AW217" s="56"/>
      <c r="AX217" s="56"/>
      <c r="AY217" s="56"/>
      <c r="AZ217" s="56"/>
      <c r="BA217" s="56"/>
      <c r="BB217" s="56"/>
      <c r="BC217" s="56"/>
      <c r="BD217" s="56"/>
      <c r="BE217" s="56"/>
      <c r="BF217" s="56"/>
      <c r="BG217" s="56"/>
      <c r="BH217" s="56"/>
      <c r="BI217" s="56"/>
      <c r="BJ217" s="56"/>
      <c r="BK217" s="56"/>
      <c r="BL217" s="56"/>
      <c r="BM217" s="56"/>
      <c r="BN217" s="56"/>
      <c r="BO217" s="56"/>
      <c r="BP217" s="56"/>
      <c r="BQ217" s="56"/>
      <c r="BR217" s="56"/>
      <c r="BS217" s="56"/>
      <c r="BT217" s="56"/>
      <c r="BU217" s="56"/>
      <c r="BV217" s="56"/>
      <c r="BW217" s="56"/>
      <c r="BX217" s="56"/>
      <c r="BY217" s="56"/>
      <c r="BZ217" s="56"/>
      <c r="CA217" s="56"/>
      <c r="CB217" s="56"/>
      <c r="CC217" s="56"/>
      <c r="CD217" s="56"/>
      <c r="CE217" s="56"/>
      <c r="CF217" s="56"/>
      <c r="CG217" s="56"/>
      <c r="CH217" s="56"/>
      <c r="CI217" s="56"/>
      <c r="CJ217" s="56"/>
      <c r="CK217" s="56"/>
      <c r="CL217" s="56"/>
      <c r="CM217" s="56"/>
      <c r="CN217" s="56"/>
      <c r="CO217" s="56"/>
      <c r="CP217" s="56"/>
      <c r="CQ217" s="56"/>
      <c r="CR217" s="56"/>
      <c r="CS217" s="56"/>
      <c r="CT217" s="56"/>
      <c r="CU217" s="56"/>
      <c r="CV217" s="56"/>
      <c r="CW217" s="56"/>
      <c r="CX217" s="56"/>
      <c r="CY217" s="56"/>
      <c r="DF217" s="56"/>
      <c r="DG217" s="56"/>
      <c r="DH217" s="56"/>
      <c r="DI217" s="56"/>
      <c r="DJ217" s="56"/>
      <c r="DK217" s="56"/>
      <c r="DL217" s="56"/>
      <c r="DM217" s="56"/>
      <c r="DN217" s="56"/>
      <c r="DO217" s="56"/>
      <c r="DP217" s="56"/>
      <c r="DQ217" s="56"/>
      <c r="DR217" s="56"/>
      <c r="DS217" s="56"/>
      <c r="DT217" s="56"/>
      <c r="DU217" s="56"/>
      <c r="DV217" s="56"/>
      <c r="DW217" s="56"/>
      <c r="DX217" s="56"/>
    </row>
    <row r="218" spans="1:128" ht="15" customHeight="1">
      <c r="A218" s="58" t="s">
        <v>25712</v>
      </c>
      <c r="B218" s="67" t="s">
        <v>26108</v>
      </c>
      <c r="C218" s="67" t="s">
        <v>25767</v>
      </c>
      <c r="D218" s="67" t="s">
        <v>25873</v>
      </c>
      <c r="E218" s="68" t="s">
        <v>25246</v>
      </c>
      <c r="F218" s="69" t="str">
        <f>IF(cc="","",IF(cc&lt;30,"Evitar quando Clearance menor que 30 ml/min/m²","-"))</f>
        <v>Evitar quando Clearance menor que 30 ml/min/m²</v>
      </c>
      <c r="G218" s="69" t="str">
        <f>IF(cc="","",IF(cc&lt;30,"Evitar quando Clearance menor que 30 ml/min/m²","-"))</f>
        <v>Evitar quando Clearance menor que 30 ml/min/m²</v>
      </c>
      <c r="AJ218" s="56"/>
      <c r="AK218" s="56"/>
      <c r="AL218" s="56"/>
      <c r="AM218" s="56"/>
      <c r="AN218" s="56"/>
      <c r="AO218" s="56"/>
      <c r="AP218" s="56"/>
      <c r="AQ218" s="56"/>
      <c r="AR218" s="56"/>
      <c r="AS218" s="56"/>
      <c r="AT218" s="56"/>
      <c r="AU218" s="56"/>
      <c r="AV218" s="56"/>
      <c r="AW218" s="56"/>
      <c r="AX218" s="56"/>
      <c r="AY218" s="56"/>
      <c r="AZ218" s="56"/>
      <c r="BA218" s="56"/>
      <c r="BB218" s="56"/>
      <c r="BC218" s="56"/>
      <c r="BD218" s="56"/>
      <c r="BE218" s="56"/>
      <c r="BF218" s="56"/>
      <c r="BG218" s="56"/>
      <c r="BH218" s="56"/>
      <c r="BI218" s="56"/>
      <c r="BJ218" s="56"/>
      <c r="BK218" s="56"/>
      <c r="BL218" s="56"/>
      <c r="BM218" s="56"/>
      <c r="BN218" s="56"/>
      <c r="BO218" s="56"/>
      <c r="BP218" s="56"/>
      <c r="BQ218" s="56"/>
      <c r="BR218" s="56"/>
      <c r="BS218" s="56"/>
      <c r="BT218" s="56"/>
      <c r="BU218" s="56"/>
      <c r="BV218" s="56"/>
      <c r="BW218" s="56"/>
      <c r="BX218" s="56"/>
      <c r="BY218" s="56"/>
      <c r="BZ218" s="56"/>
      <c r="CA218" s="56"/>
      <c r="CB218" s="56"/>
      <c r="CC218" s="56"/>
      <c r="CD218" s="56"/>
      <c r="CE218" s="56"/>
      <c r="CF218" s="56"/>
      <c r="CG218" s="56"/>
      <c r="CH218" s="56"/>
      <c r="CI218" s="56"/>
      <c r="CJ218" s="56"/>
      <c r="CK218" s="56"/>
      <c r="CL218" s="56"/>
      <c r="CM218" s="56"/>
      <c r="CN218" s="56"/>
      <c r="CO218" s="56"/>
      <c r="CP218" s="56"/>
      <c r="CQ218" s="56"/>
      <c r="CR218" s="56"/>
      <c r="CS218" s="56"/>
      <c r="CT218" s="56"/>
      <c r="CU218" s="56"/>
      <c r="CV218" s="56"/>
      <c r="CW218" s="56"/>
      <c r="CX218" s="56"/>
      <c r="CY218" s="56"/>
      <c r="DF218" s="56"/>
      <c r="DG218" s="56"/>
      <c r="DH218" s="56"/>
      <c r="DI218" s="56"/>
      <c r="DJ218" s="56"/>
      <c r="DK218" s="56"/>
      <c r="DL218" s="56"/>
      <c r="DM218" s="56"/>
      <c r="DN218" s="56"/>
      <c r="DO218" s="56"/>
      <c r="DP218" s="56"/>
      <c r="DQ218" s="56"/>
      <c r="DR218" s="56"/>
      <c r="DS218" s="56"/>
      <c r="DT218" s="56"/>
      <c r="DU218" s="56"/>
      <c r="DV218" s="56"/>
      <c r="DW218" s="56"/>
      <c r="DX218" s="56"/>
    </row>
    <row r="219" spans="1:128" ht="15" customHeight="1">
      <c r="A219" s="58" t="s">
        <v>25713</v>
      </c>
      <c r="B219" s="66"/>
      <c r="C219" s="66" t="s">
        <v>26109</v>
      </c>
      <c r="D219" s="67" t="s">
        <v>25775</v>
      </c>
      <c r="E219" s="68" t="s">
        <v>25246</v>
      </c>
      <c r="F219" s="69" t="str">
        <f>IF(cc="","",IF(cc&lt;=10,"Evitar quando Clearance menor ou igual a 10 ml/min/m²","-"))</f>
        <v>-</v>
      </c>
      <c r="G219" s="69" t="str">
        <f>IF(cc="","",IF(cc&lt;=10,"Evitar quando Clearance menor ou igual a 10 ml/min/m²","-"))</f>
        <v>-</v>
      </c>
      <c r="Q219" s="56"/>
      <c r="R219" s="56"/>
      <c r="S219" s="56"/>
      <c r="T219" s="56"/>
      <c r="U219" s="56"/>
      <c r="V219" s="56"/>
      <c r="W219" s="56"/>
      <c r="X219" s="56"/>
      <c r="Y219" s="56"/>
      <c r="Z219" s="56"/>
      <c r="AA219" s="56"/>
      <c r="AB219" s="56"/>
      <c r="AC219" s="56"/>
      <c r="AD219" s="56"/>
      <c r="AE219" s="56"/>
      <c r="AF219" s="56"/>
      <c r="AG219" s="56"/>
      <c r="AH219" s="56"/>
      <c r="AI219" s="56"/>
      <c r="AJ219" s="56"/>
      <c r="AK219" s="56"/>
      <c r="AL219" s="56"/>
      <c r="AM219" s="56"/>
      <c r="AN219" s="56"/>
      <c r="AO219" s="56"/>
      <c r="AP219" s="56"/>
      <c r="AQ219" s="56"/>
      <c r="AR219" s="56"/>
      <c r="AS219" s="56"/>
      <c r="AT219" s="56"/>
      <c r="AU219" s="56"/>
      <c r="AV219" s="56"/>
      <c r="AW219" s="56"/>
      <c r="AX219" s="56"/>
      <c r="AY219" s="56"/>
      <c r="AZ219" s="56"/>
      <c r="BA219" s="56"/>
      <c r="BB219" s="56"/>
      <c r="BC219" s="56"/>
      <c r="BD219" s="56"/>
      <c r="BE219" s="56"/>
      <c r="BF219" s="56"/>
      <c r="BG219" s="56"/>
      <c r="BH219" s="56"/>
      <c r="BI219" s="56"/>
      <c r="BJ219" s="56"/>
      <c r="BK219" s="56"/>
      <c r="BL219" s="56"/>
      <c r="BM219" s="56"/>
      <c r="BN219" s="56"/>
      <c r="BO219" s="56"/>
      <c r="BP219" s="56"/>
      <c r="BQ219" s="56"/>
      <c r="BR219" s="56"/>
      <c r="BS219" s="56"/>
      <c r="BT219" s="56"/>
      <c r="BU219" s="56"/>
      <c r="BV219" s="56"/>
      <c r="BW219" s="56"/>
      <c r="BX219" s="56"/>
      <c r="BY219" s="56"/>
      <c r="BZ219" s="56"/>
      <c r="CA219" s="56"/>
      <c r="CB219" s="56"/>
      <c r="CC219" s="56"/>
      <c r="CD219" s="56"/>
      <c r="CE219" s="56"/>
      <c r="CF219" s="56"/>
      <c r="CG219" s="56"/>
      <c r="CH219" s="56"/>
      <c r="CI219" s="56"/>
      <c r="CJ219" s="56"/>
      <c r="CK219" s="56"/>
      <c r="CL219" s="56"/>
      <c r="CM219" s="56"/>
      <c r="CN219" s="56"/>
      <c r="CO219" s="56"/>
      <c r="CP219" s="56"/>
      <c r="CQ219" s="56"/>
      <c r="CR219" s="56"/>
      <c r="CS219" s="56"/>
      <c r="CT219" s="56"/>
      <c r="CU219" s="56"/>
      <c r="CV219" s="56"/>
      <c r="CW219" s="56"/>
      <c r="CX219" s="56"/>
      <c r="CY219" s="56"/>
      <c r="DF219" s="56"/>
      <c r="DG219" s="56"/>
      <c r="DH219" s="56"/>
      <c r="DI219" s="56"/>
      <c r="DJ219" s="56"/>
      <c r="DK219" s="56"/>
      <c r="DL219" s="56"/>
      <c r="DM219" s="56"/>
      <c r="DN219" s="56"/>
      <c r="DO219" s="56"/>
      <c r="DP219" s="56"/>
      <c r="DQ219" s="56"/>
      <c r="DR219" s="56"/>
      <c r="DS219" s="56"/>
      <c r="DT219" s="56"/>
      <c r="DU219" s="56"/>
      <c r="DV219" s="56"/>
      <c r="DW219" s="56"/>
      <c r="DX219" s="56"/>
    </row>
    <row r="220" spans="1:128" ht="15" customHeight="1">
      <c r="A220" s="58" t="s">
        <v>25715</v>
      </c>
      <c r="B220" s="68" t="s">
        <v>25246</v>
      </c>
      <c r="C220" s="67" t="s">
        <v>25812</v>
      </c>
      <c r="D220" s="67" t="s">
        <v>25775</v>
      </c>
      <c r="E220" s="68" t="s">
        <v>25246</v>
      </c>
      <c r="F220" s="69" t="s">
        <v>25246</v>
      </c>
      <c r="G220" s="69" t="s">
        <v>25246</v>
      </c>
      <c r="H220" s="56"/>
      <c r="I220" s="56"/>
      <c r="J220" s="56"/>
      <c r="K220" s="56"/>
      <c r="L220" s="56"/>
      <c r="M220" s="56"/>
      <c r="N220" s="56"/>
      <c r="O220" s="56"/>
      <c r="P220" s="56"/>
      <c r="Q220" s="56"/>
      <c r="R220" s="56"/>
      <c r="S220" s="56"/>
      <c r="T220" s="56"/>
      <c r="U220" s="56"/>
      <c r="V220" s="56"/>
      <c r="W220" s="56"/>
      <c r="X220" s="56"/>
      <c r="Y220" s="56"/>
      <c r="Z220" s="56"/>
      <c r="AA220" s="56"/>
      <c r="AB220" s="56"/>
      <c r="AC220" s="56"/>
      <c r="AD220" s="56"/>
      <c r="AE220" s="56"/>
      <c r="AF220" s="56"/>
      <c r="AG220" s="56"/>
      <c r="AH220" s="56"/>
      <c r="AI220" s="56"/>
      <c r="AJ220" s="56"/>
      <c r="AK220" s="56"/>
      <c r="AL220" s="56"/>
      <c r="AM220" s="56"/>
      <c r="AN220" s="56"/>
      <c r="AO220" s="56"/>
      <c r="AP220" s="56"/>
      <c r="AQ220" s="56"/>
      <c r="AR220" s="56"/>
      <c r="AS220" s="56"/>
      <c r="AT220" s="56"/>
      <c r="AU220" s="56"/>
      <c r="AV220" s="56"/>
      <c r="AW220" s="56"/>
      <c r="AX220" s="56"/>
      <c r="AY220" s="56"/>
      <c r="AZ220" s="56"/>
      <c r="BA220" s="56"/>
      <c r="BB220" s="56"/>
      <c r="BC220" s="56"/>
      <c r="BD220" s="56"/>
      <c r="BE220" s="56"/>
      <c r="BF220" s="56"/>
      <c r="BG220" s="56"/>
      <c r="BH220" s="56"/>
      <c r="BI220" s="56"/>
      <c r="BJ220" s="56"/>
      <c r="BK220" s="56"/>
      <c r="BL220" s="56"/>
      <c r="BM220" s="56"/>
      <c r="BN220" s="56"/>
      <c r="BO220" s="56"/>
      <c r="BP220" s="56"/>
      <c r="BQ220" s="56"/>
      <c r="BR220" s="56"/>
      <c r="BS220" s="56"/>
      <c r="BT220" s="56"/>
      <c r="BU220" s="56"/>
      <c r="BV220" s="56"/>
      <c r="BW220" s="56"/>
      <c r="BX220" s="56"/>
      <c r="BY220" s="56"/>
      <c r="BZ220" s="56"/>
      <c r="CA220" s="56"/>
      <c r="CB220" s="56"/>
      <c r="CC220" s="56"/>
      <c r="CD220" s="56"/>
      <c r="CE220" s="56"/>
      <c r="CF220" s="56"/>
      <c r="CG220" s="56"/>
      <c r="CH220" s="56"/>
      <c r="CI220" s="56"/>
      <c r="CJ220" s="56"/>
      <c r="CK220" s="56"/>
      <c r="CL220" s="56"/>
      <c r="CM220" s="56"/>
      <c r="CN220" s="56"/>
      <c r="CO220" s="56"/>
      <c r="CP220" s="56"/>
      <c r="CQ220" s="56"/>
      <c r="CR220" s="56"/>
      <c r="CS220" s="56"/>
      <c r="CT220" s="56"/>
      <c r="CU220" s="56"/>
      <c r="CV220" s="56"/>
      <c r="CW220" s="56"/>
      <c r="CX220" s="56"/>
      <c r="CY220" s="56"/>
      <c r="DF220" s="56"/>
      <c r="DG220" s="56"/>
      <c r="DH220" s="56"/>
      <c r="DI220" s="56"/>
      <c r="DJ220" s="56"/>
      <c r="DK220" s="56"/>
      <c r="DL220" s="56"/>
      <c r="DM220" s="56"/>
      <c r="DN220" s="56"/>
      <c r="DO220" s="56"/>
      <c r="DP220" s="56"/>
      <c r="DQ220" s="56"/>
      <c r="DR220" s="56"/>
      <c r="DS220" s="56"/>
      <c r="DT220" s="56"/>
      <c r="DU220" s="56"/>
      <c r="DV220" s="56"/>
      <c r="DW220" s="56"/>
      <c r="DX220" s="56"/>
    </row>
    <row r="221" spans="1:128" ht="15" customHeight="1">
      <c r="A221" s="58" t="s">
        <v>25594</v>
      </c>
      <c r="B221" s="66" t="s">
        <v>26110</v>
      </c>
      <c r="C221" s="67" t="s">
        <v>26111</v>
      </c>
      <c r="D221" s="67" t="s">
        <v>25775</v>
      </c>
      <c r="E221" s="68" t="s">
        <v>25246</v>
      </c>
      <c r="F221" s="69" t="s">
        <v>25246</v>
      </c>
      <c r="G221" s="69" t="s">
        <v>25246</v>
      </c>
      <c r="H221" s="56"/>
      <c r="I221" s="56"/>
      <c r="J221" s="56"/>
      <c r="K221" s="56"/>
      <c r="L221" s="56"/>
      <c r="M221" s="56"/>
      <c r="N221" s="56"/>
      <c r="O221" s="56"/>
      <c r="P221" s="56"/>
      <c r="Q221" s="56"/>
      <c r="R221" s="56"/>
      <c r="S221" s="56"/>
      <c r="T221" s="56"/>
      <c r="U221" s="56"/>
      <c r="V221" s="56"/>
      <c r="W221" s="56"/>
      <c r="X221" s="56"/>
      <c r="Y221" s="56"/>
      <c r="Z221" s="56"/>
      <c r="AA221" s="56"/>
      <c r="AB221" s="56"/>
      <c r="AC221" s="56"/>
      <c r="AD221" s="56"/>
      <c r="AE221" s="56"/>
      <c r="AF221" s="56"/>
      <c r="AG221" s="56"/>
      <c r="AH221" s="56"/>
      <c r="AI221" s="56"/>
      <c r="AJ221" s="56"/>
      <c r="AK221" s="56"/>
      <c r="AL221" s="56"/>
      <c r="AM221" s="56"/>
      <c r="AN221" s="56"/>
      <c r="AO221" s="56"/>
      <c r="AP221" s="56"/>
      <c r="AQ221" s="56"/>
      <c r="AR221" s="56"/>
      <c r="AS221" s="56"/>
      <c r="AT221" s="56"/>
      <c r="AU221" s="56"/>
      <c r="AV221" s="56"/>
      <c r="AW221" s="56"/>
      <c r="AX221" s="56"/>
      <c r="AY221" s="56"/>
      <c r="AZ221" s="56"/>
      <c r="BA221" s="56"/>
      <c r="BB221" s="56"/>
      <c r="BC221" s="56"/>
      <c r="BD221" s="56"/>
      <c r="BE221" s="56"/>
      <c r="BF221" s="56"/>
      <c r="BG221" s="56"/>
      <c r="BH221" s="56"/>
      <c r="BI221" s="56"/>
      <c r="BJ221" s="56"/>
      <c r="BK221" s="56"/>
      <c r="BL221" s="56"/>
      <c r="BM221" s="56"/>
      <c r="BN221" s="56"/>
      <c r="BO221" s="56"/>
      <c r="BP221" s="56"/>
      <c r="BQ221" s="56"/>
      <c r="BR221" s="56"/>
      <c r="BS221" s="56"/>
      <c r="BT221" s="56"/>
      <c r="BU221" s="56"/>
      <c r="BV221" s="56"/>
      <c r="BW221" s="56"/>
      <c r="BX221" s="56"/>
      <c r="BY221" s="56"/>
      <c r="BZ221" s="56"/>
      <c r="CA221" s="56"/>
      <c r="CB221" s="56"/>
      <c r="CC221" s="56"/>
      <c r="CD221" s="56"/>
      <c r="CE221" s="56"/>
      <c r="CF221" s="56"/>
      <c r="CG221" s="56"/>
      <c r="CH221" s="56"/>
      <c r="CI221" s="56"/>
      <c r="CJ221" s="56"/>
      <c r="CK221" s="56"/>
      <c r="CL221" s="56"/>
      <c r="CM221" s="56"/>
      <c r="CN221" s="56"/>
      <c r="CO221" s="56"/>
      <c r="CP221" s="56"/>
      <c r="CQ221" s="56"/>
      <c r="CR221" s="56"/>
      <c r="CS221" s="56"/>
      <c r="CT221" s="56"/>
      <c r="CU221" s="56"/>
      <c r="CV221" s="56"/>
      <c r="CW221" s="56"/>
      <c r="CX221" s="56"/>
      <c r="CY221" s="56"/>
      <c r="DF221" s="56"/>
      <c r="DG221" s="56"/>
      <c r="DH221" s="56"/>
      <c r="DI221" s="56"/>
      <c r="DJ221" s="56"/>
      <c r="DK221" s="56"/>
      <c r="DL221" s="56"/>
      <c r="DM221" s="56"/>
      <c r="DN221" s="56"/>
      <c r="DO221" s="56"/>
      <c r="DP221" s="56"/>
      <c r="DQ221" s="56"/>
      <c r="DR221" s="56"/>
      <c r="DS221" s="56"/>
      <c r="DT221" s="56"/>
      <c r="DU221" s="56"/>
      <c r="DV221" s="56"/>
      <c r="DW221" s="56"/>
      <c r="DX221" s="56"/>
    </row>
    <row r="222" spans="1:128" ht="15" customHeight="1">
      <c r="A222" s="58" t="s">
        <v>25716</v>
      </c>
      <c r="B222" s="68" t="s">
        <v>25246</v>
      </c>
      <c r="C222" s="67" t="s">
        <v>25812</v>
      </c>
      <c r="D222" s="67" t="s">
        <v>26112</v>
      </c>
      <c r="E222" s="68" t="s">
        <v>25246</v>
      </c>
      <c r="F222" s="69" t="s">
        <v>25246</v>
      </c>
      <c r="G222" s="69" t="s">
        <v>25246</v>
      </c>
      <c r="H222" s="56"/>
      <c r="I222" s="56"/>
      <c r="J222" s="56"/>
      <c r="K222" s="56"/>
      <c r="L222" s="56"/>
      <c r="M222" s="56"/>
      <c r="N222" s="56"/>
      <c r="O222" s="56"/>
      <c r="P222" s="56"/>
      <c r="Q222" s="56"/>
      <c r="R222" s="56"/>
      <c r="S222" s="56"/>
      <c r="T222" s="56"/>
      <c r="U222" s="56"/>
      <c r="V222" s="56"/>
      <c r="W222" s="56"/>
      <c r="X222" s="56"/>
      <c r="Y222" s="56"/>
      <c r="Z222" s="56"/>
      <c r="AA222" s="56"/>
      <c r="AB222" s="56"/>
      <c r="AC222" s="56"/>
      <c r="AD222" s="56"/>
      <c r="AE222" s="56"/>
      <c r="AF222" s="56"/>
      <c r="AG222" s="56"/>
      <c r="AH222" s="56"/>
      <c r="AI222" s="56"/>
      <c r="AJ222" s="56"/>
      <c r="AK222" s="56"/>
      <c r="AL222" s="56"/>
      <c r="AM222" s="56"/>
      <c r="AN222" s="56"/>
      <c r="AO222" s="56"/>
      <c r="AP222" s="56"/>
      <c r="AQ222" s="56"/>
      <c r="AR222" s="56"/>
      <c r="AS222" s="56"/>
      <c r="AT222" s="56"/>
      <c r="AU222" s="56"/>
      <c r="AV222" s="56"/>
      <c r="AW222" s="56"/>
      <c r="AX222" s="56"/>
      <c r="AY222" s="56"/>
      <c r="AZ222" s="56"/>
      <c r="BA222" s="56"/>
      <c r="BB222" s="56"/>
      <c r="BC222" s="56"/>
      <c r="BD222" s="56"/>
      <c r="BE222" s="56"/>
      <c r="BF222" s="56"/>
      <c r="BG222" s="56"/>
      <c r="BH222" s="56"/>
      <c r="BI222" s="56"/>
      <c r="BJ222" s="56"/>
      <c r="BK222" s="56"/>
      <c r="BL222" s="56"/>
      <c r="BM222" s="56"/>
      <c r="BN222" s="56"/>
      <c r="BO222" s="56"/>
      <c r="BP222" s="56"/>
      <c r="BQ222" s="56"/>
      <c r="BR222" s="56"/>
      <c r="BS222" s="56"/>
      <c r="BT222" s="56"/>
      <c r="BU222" s="56"/>
      <c r="BV222" s="56"/>
      <c r="BW222" s="56"/>
      <c r="BX222" s="56"/>
      <c r="BY222" s="56"/>
      <c r="BZ222" s="56"/>
      <c r="CA222" s="56"/>
      <c r="CB222" s="56"/>
      <c r="CC222" s="56"/>
      <c r="CD222" s="56"/>
      <c r="CE222" s="56"/>
      <c r="CF222" s="56"/>
      <c r="CG222" s="56"/>
      <c r="CH222" s="56"/>
      <c r="CI222" s="56"/>
      <c r="CJ222" s="56"/>
      <c r="CK222" s="56"/>
      <c r="CL222" s="56"/>
      <c r="CM222" s="56"/>
      <c r="CN222" s="56"/>
      <c r="CO222" s="56"/>
      <c r="CP222" s="56"/>
      <c r="CQ222" s="56"/>
      <c r="CR222" s="56"/>
      <c r="CS222" s="56"/>
      <c r="CT222" s="56"/>
      <c r="CU222" s="56"/>
      <c r="CV222" s="56"/>
      <c r="CW222" s="56"/>
      <c r="CX222" s="56"/>
      <c r="CY222" s="56"/>
      <c r="DF222" s="56"/>
      <c r="DG222" s="56"/>
      <c r="DH222" s="56"/>
      <c r="DI222" s="56"/>
      <c r="DJ222" s="56"/>
      <c r="DK222" s="56"/>
      <c r="DL222" s="56"/>
      <c r="DM222" s="56"/>
      <c r="DN222" s="56"/>
      <c r="DO222" s="56"/>
      <c r="DP222" s="56"/>
      <c r="DQ222" s="56"/>
      <c r="DR222" s="56"/>
      <c r="DS222" s="56"/>
      <c r="DT222" s="56"/>
      <c r="DU222" s="56"/>
      <c r="DV222" s="56"/>
      <c r="DW222" s="56"/>
      <c r="DX222" s="56"/>
    </row>
    <row r="223" spans="1:128" ht="15" customHeight="1">
      <c r="A223" s="58" t="s">
        <v>25714</v>
      </c>
      <c r="B223" s="66" t="s">
        <v>26113</v>
      </c>
      <c r="C223" s="67" t="s">
        <v>25767</v>
      </c>
      <c r="D223" s="67" t="s">
        <v>26114</v>
      </c>
      <c r="E223" s="68" t="s">
        <v>25246</v>
      </c>
      <c r="F223" s="69" t="s">
        <v>25246</v>
      </c>
      <c r="G223" s="69" t="s">
        <v>25246</v>
      </c>
      <c r="H223" s="56"/>
      <c r="I223" s="56"/>
      <c r="J223" s="56"/>
      <c r="K223" s="56"/>
      <c r="L223" s="56"/>
      <c r="M223" s="56"/>
      <c r="N223" s="56"/>
      <c r="O223" s="56"/>
      <c r="P223" s="56"/>
      <c r="Q223" s="56"/>
      <c r="R223" s="56"/>
      <c r="S223" s="56"/>
      <c r="T223" s="56"/>
      <c r="U223" s="56"/>
      <c r="V223" s="56"/>
      <c r="W223" s="56"/>
      <c r="X223" s="56"/>
      <c r="Y223" s="56"/>
      <c r="Z223" s="56"/>
      <c r="AA223" s="56"/>
      <c r="AB223" s="56"/>
      <c r="AC223" s="56"/>
      <c r="AD223" s="56"/>
      <c r="AE223" s="56"/>
      <c r="AF223" s="56"/>
      <c r="AG223" s="56"/>
      <c r="AH223" s="56"/>
      <c r="AI223" s="56"/>
      <c r="AJ223" s="56"/>
      <c r="AK223" s="56"/>
      <c r="AL223" s="56"/>
      <c r="AM223" s="56"/>
      <c r="AN223" s="56"/>
      <c r="AO223" s="56"/>
      <c r="AP223" s="56"/>
      <c r="AQ223" s="56"/>
      <c r="AR223" s="56"/>
      <c r="AS223" s="56"/>
      <c r="AT223" s="56"/>
      <c r="AU223" s="56"/>
      <c r="AV223" s="56"/>
      <c r="AW223" s="56"/>
      <c r="AX223" s="56"/>
      <c r="AY223" s="56"/>
      <c r="AZ223" s="56"/>
      <c r="BA223" s="56"/>
      <c r="BB223" s="56"/>
      <c r="BC223" s="56"/>
      <c r="BD223" s="56"/>
      <c r="BE223" s="56"/>
      <c r="BF223" s="56"/>
      <c r="BG223" s="56"/>
      <c r="BH223" s="56"/>
      <c r="BI223" s="56"/>
      <c r="BJ223" s="56"/>
      <c r="BK223" s="56"/>
      <c r="BL223" s="56"/>
      <c r="BM223" s="56"/>
      <c r="BN223" s="56"/>
      <c r="BO223" s="56"/>
      <c r="BP223" s="56"/>
      <c r="BQ223" s="56"/>
      <c r="BR223" s="56"/>
      <c r="BS223" s="56"/>
      <c r="BT223" s="56"/>
      <c r="BU223" s="56"/>
      <c r="BV223" s="56"/>
      <c r="BW223" s="56"/>
      <c r="BX223" s="56"/>
      <c r="BY223" s="56"/>
      <c r="BZ223" s="56"/>
      <c r="CA223" s="56"/>
      <c r="CB223" s="56"/>
      <c r="CC223" s="56"/>
      <c r="CD223" s="56"/>
      <c r="CE223" s="56"/>
      <c r="CF223" s="56"/>
      <c r="CG223" s="56"/>
      <c r="CH223" s="56"/>
      <c r="CI223" s="56"/>
      <c r="CJ223" s="56"/>
      <c r="CK223" s="56"/>
      <c r="CL223" s="56"/>
      <c r="CM223" s="56"/>
      <c r="CN223" s="56"/>
      <c r="CO223" s="56"/>
      <c r="CP223" s="56"/>
      <c r="CQ223" s="56"/>
      <c r="CR223" s="56"/>
      <c r="CS223" s="56"/>
      <c r="CT223" s="56"/>
      <c r="CU223" s="56"/>
      <c r="CV223" s="56"/>
      <c r="CW223" s="56"/>
      <c r="CX223" s="56"/>
      <c r="CY223" s="56"/>
      <c r="DF223" s="56"/>
      <c r="DG223" s="56"/>
      <c r="DH223" s="56"/>
      <c r="DI223" s="56"/>
      <c r="DJ223" s="56"/>
      <c r="DK223" s="56"/>
      <c r="DL223" s="56"/>
      <c r="DM223" s="56"/>
      <c r="DN223" s="56"/>
      <c r="DO223" s="56"/>
      <c r="DP223" s="56"/>
      <c r="DQ223" s="56"/>
      <c r="DR223" s="56"/>
      <c r="DS223" s="56"/>
      <c r="DT223" s="56"/>
      <c r="DU223" s="56"/>
      <c r="DV223" s="56"/>
      <c r="DW223" s="56"/>
      <c r="DX223" s="56"/>
    </row>
    <row r="224" spans="1:128" ht="15" customHeight="1">
      <c r="A224" s="58" t="s">
        <v>25527</v>
      </c>
      <c r="B224" s="68" t="s">
        <v>25246</v>
      </c>
      <c r="C224" s="67" t="s">
        <v>25767</v>
      </c>
      <c r="D224" s="67" t="s">
        <v>25996</v>
      </c>
      <c r="E224" s="68" t="s">
        <v>25246</v>
      </c>
      <c r="F224" s="69" t="s">
        <v>25246</v>
      </c>
      <c r="G224" s="69" t="s">
        <v>25246</v>
      </c>
      <c r="H224" s="56"/>
      <c r="I224" s="56"/>
      <c r="J224" s="56"/>
      <c r="K224" s="56"/>
      <c r="L224" s="56"/>
      <c r="M224" s="56"/>
      <c r="N224" s="56"/>
      <c r="O224" s="56"/>
      <c r="P224" s="56"/>
      <c r="Q224" s="56"/>
      <c r="R224" s="56"/>
      <c r="S224" s="56"/>
      <c r="T224" s="56"/>
      <c r="U224" s="56"/>
      <c r="V224" s="56"/>
      <c r="W224" s="56"/>
      <c r="X224" s="56"/>
      <c r="Y224" s="56"/>
      <c r="Z224" s="56"/>
      <c r="AA224" s="56"/>
      <c r="AB224" s="56"/>
      <c r="AC224" s="56"/>
      <c r="AD224" s="56"/>
      <c r="AE224" s="56"/>
      <c r="AF224" s="56"/>
      <c r="AG224" s="56"/>
      <c r="AH224" s="56"/>
      <c r="AI224" s="56"/>
      <c r="AJ224" s="56"/>
      <c r="AK224" s="56"/>
      <c r="AL224" s="56"/>
      <c r="AM224" s="56"/>
      <c r="AN224" s="56"/>
      <c r="AO224" s="56"/>
      <c r="AP224" s="56"/>
      <c r="AQ224" s="56"/>
      <c r="AR224" s="56"/>
      <c r="AS224" s="56"/>
      <c r="AT224" s="56"/>
      <c r="AU224" s="56"/>
      <c r="AV224" s="56"/>
      <c r="AW224" s="56"/>
      <c r="AX224" s="56"/>
      <c r="AY224" s="56"/>
      <c r="AZ224" s="56"/>
      <c r="BA224" s="56"/>
      <c r="BB224" s="56"/>
      <c r="BC224" s="56"/>
      <c r="BD224" s="56"/>
      <c r="BE224" s="56"/>
      <c r="BF224" s="56"/>
      <c r="BG224" s="56"/>
      <c r="BH224" s="56"/>
      <c r="BI224" s="56"/>
      <c r="BJ224" s="56"/>
      <c r="BK224" s="56"/>
      <c r="BL224" s="56"/>
      <c r="BM224" s="56"/>
      <c r="BN224" s="56"/>
      <c r="BO224" s="56"/>
      <c r="BP224" s="56"/>
      <c r="BQ224" s="56"/>
      <c r="BR224" s="56"/>
      <c r="BS224" s="56"/>
      <c r="BT224" s="56"/>
      <c r="BU224" s="56"/>
      <c r="BV224" s="56"/>
      <c r="BW224" s="56"/>
      <c r="BX224" s="56"/>
      <c r="BY224" s="56"/>
      <c r="BZ224" s="56"/>
      <c r="CA224" s="56"/>
      <c r="CB224" s="56"/>
      <c r="CC224" s="56"/>
      <c r="CD224" s="56"/>
      <c r="CE224" s="56"/>
      <c r="CF224" s="56"/>
      <c r="CG224" s="56"/>
      <c r="CH224" s="56"/>
      <c r="CI224" s="56"/>
      <c r="CJ224" s="56"/>
      <c r="CK224" s="56"/>
      <c r="CL224" s="56"/>
      <c r="CM224" s="56"/>
      <c r="CN224" s="56"/>
      <c r="CO224" s="56"/>
      <c r="CP224" s="56"/>
      <c r="CQ224" s="56"/>
      <c r="CR224" s="56"/>
      <c r="CS224" s="56"/>
      <c r="CT224" s="56"/>
      <c r="CU224" s="56"/>
      <c r="CV224" s="56"/>
      <c r="CW224" s="56"/>
      <c r="CX224" s="56"/>
      <c r="CY224" s="56"/>
      <c r="DF224" s="56"/>
      <c r="DG224" s="56"/>
      <c r="DH224" s="56"/>
      <c r="DI224" s="56"/>
      <c r="DJ224" s="56"/>
      <c r="DK224" s="56"/>
      <c r="DL224" s="56"/>
      <c r="DM224" s="56"/>
      <c r="DN224" s="56"/>
      <c r="DO224" s="56"/>
      <c r="DP224" s="56"/>
      <c r="DQ224" s="56"/>
      <c r="DR224" s="56"/>
      <c r="DS224" s="56"/>
      <c r="DT224" s="56"/>
      <c r="DU224" s="56"/>
      <c r="DV224" s="56"/>
      <c r="DW224" s="56"/>
      <c r="DX224" s="56"/>
    </row>
    <row r="225" spans="1:128" ht="15" customHeight="1">
      <c r="A225" s="58" t="s">
        <v>25304</v>
      </c>
      <c r="B225" s="66" t="s">
        <v>25879</v>
      </c>
      <c r="C225" s="67" t="s">
        <v>25786</v>
      </c>
      <c r="D225" s="67" t="s">
        <v>26115</v>
      </c>
      <c r="E225" s="68" t="s">
        <v>26116</v>
      </c>
      <c r="F225" s="69" t="str">
        <f>IF(cc="","",IF(cc&lt;30,"Dose preconizada apenas 1 x ao dia","-"))</f>
        <v>Dose preconizada apenas 1 x ao dia</v>
      </c>
      <c r="G225" s="70" t="str">
        <f>IF(cc="","",IF(cc&lt;30,"400 mg VO 1 x ao dia","-"))</f>
        <v>400 mg VO 1 x ao dia</v>
      </c>
      <c r="AJ225" s="56"/>
      <c r="AK225" s="56"/>
      <c r="AL225" s="56"/>
      <c r="AM225" s="56"/>
      <c r="AN225" s="56"/>
      <c r="AO225" s="56"/>
      <c r="AP225" s="56"/>
      <c r="AQ225" s="56"/>
      <c r="AR225" s="56"/>
      <c r="AS225" s="56"/>
      <c r="AT225" s="56"/>
      <c r="AU225" s="56"/>
      <c r="AV225" s="56"/>
      <c r="AW225" s="56"/>
      <c r="AX225" s="56"/>
      <c r="AY225" s="56"/>
      <c r="AZ225" s="56"/>
      <c r="BA225" s="56"/>
      <c r="BB225" s="56"/>
      <c r="BC225" s="56"/>
      <c r="BD225" s="56"/>
      <c r="BE225" s="56"/>
      <c r="BF225" s="56"/>
      <c r="BG225" s="56"/>
      <c r="BH225" s="56"/>
      <c r="BI225" s="56"/>
      <c r="BJ225" s="56"/>
      <c r="BK225" s="56"/>
      <c r="BL225" s="56"/>
      <c r="BM225" s="56"/>
      <c r="BN225" s="56"/>
      <c r="BO225" s="56"/>
      <c r="BP225" s="56"/>
      <c r="BQ225" s="56"/>
      <c r="BR225" s="56"/>
      <c r="BS225" s="56"/>
      <c r="BT225" s="56"/>
      <c r="BU225" s="56"/>
      <c r="BV225" s="56"/>
      <c r="BW225" s="56"/>
      <c r="BX225" s="56"/>
      <c r="BY225" s="56"/>
      <c r="BZ225" s="56"/>
      <c r="CA225" s="56"/>
      <c r="CB225" s="56"/>
      <c r="CC225" s="56"/>
      <c r="CD225" s="56"/>
      <c r="CE225" s="56"/>
      <c r="CF225" s="56"/>
      <c r="CG225" s="56"/>
      <c r="CH225" s="56"/>
      <c r="CI225" s="56"/>
      <c r="CJ225" s="56"/>
      <c r="CK225" s="56"/>
      <c r="CL225" s="56"/>
      <c r="CM225" s="56"/>
      <c r="CN225" s="56"/>
      <c r="CO225" s="56"/>
      <c r="CP225" s="56"/>
      <c r="CQ225" s="56"/>
      <c r="CR225" s="56"/>
      <c r="CS225" s="56"/>
      <c r="CT225" s="56"/>
      <c r="CU225" s="56"/>
      <c r="CV225" s="56"/>
      <c r="CW225" s="56"/>
      <c r="CX225" s="56"/>
      <c r="CY225" s="56"/>
      <c r="DF225" s="56"/>
      <c r="DG225" s="56"/>
      <c r="DH225" s="56"/>
      <c r="DI225" s="56"/>
      <c r="DJ225" s="56"/>
      <c r="DK225" s="56"/>
      <c r="DL225" s="56"/>
      <c r="DM225" s="56"/>
      <c r="DN225" s="56"/>
      <c r="DO225" s="56"/>
      <c r="DP225" s="56"/>
      <c r="DQ225" s="56"/>
      <c r="DR225" s="56"/>
      <c r="DS225" s="56"/>
      <c r="DT225" s="56"/>
      <c r="DU225" s="56"/>
      <c r="DV225" s="56"/>
      <c r="DW225" s="56"/>
      <c r="DX225" s="56"/>
    </row>
    <row r="226" spans="1:128" ht="15" customHeight="1">
      <c r="A226" s="58" t="s">
        <v>25718</v>
      </c>
      <c r="B226" s="66" t="s">
        <v>26117</v>
      </c>
      <c r="C226" s="67" t="s">
        <v>25794</v>
      </c>
      <c r="D226" s="67" t="s">
        <v>25775</v>
      </c>
      <c r="E226" s="68" t="s">
        <v>26118</v>
      </c>
      <c r="F226" s="69" t="s">
        <v>25246</v>
      </c>
      <c r="G226" s="69" t="s">
        <v>25246</v>
      </c>
      <c r="H226" s="56"/>
      <c r="I226" s="56"/>
      <c r="J226" s="56"/>
      <c r="K226" s="56"/>
      <c r="L226" s="56"/>
      <c r="M226" s="56"/>
      <c r="N226" s="56"/>
      <c r="O226" s="56"/>
      <c r="P226" s="56"/>
      <c r="Q226" s="56"/>
      <c r="R226" s="56"/>
      <c r="S226" s="56"/>
      <c r="T226" s="56"/>
      <c r="U226" s="56"/>
      <c r="V226" s="56"/>
      <c r="W226" s="56"/>
      <c r="X226" s="56"/>
      <c r="Y226" s="56"/>
      <c r="Z226" s="56"/>
      <c r="AA226" s="56"/>
      <c r="AB226" s="56"/>
      <c r="AC226" s="56"/>
      <c r="AD226" s="56"/>
      <c r="AE226" s="56"/>
      <c r="AF226" s="56"/>
      <c r="AG226" s="56"/>
      <c r="AH226" s="56"/>
      <c r="AI226" s="56"/>
      <c r="AJ226" s="56"/>
      <c r="AK226" s="56"/>
      <c r="AL226" s="56"/>
      <c r="AM226" s="56"/>
      <c r="AN226" s="56"/>
      <c r="AO226" s="56"/>
      <c r="AP226" s="56"/>
      <c r="AQ226" s="56"/>
      <c r="AR226" s="56"/>
      <c r="AS226" s="56"/>
      <c r="AT226" s="56"/>
      <c r="AU226" s="56"/>
      <c r="AV226" s="56"/>
      <c r="AW226" s="56"/>
      <c r="AX226" s="56"/>
      <c r="AY226" s="56"/>
      <c r="AZ226" s="56"/>
      <c r="BA226" s="56"/>
      <c r="BB226" s="56"/>
      <c r="BC226" s="56"/>
      <c r="BD226" s="56"/>
      <c r="BE226" s="56"/>
      <c r="BF226" s="56"/>
      <c r="BG226" s="56"/>
      <c r="BH226" s="56"/>
      <c r="BI226" s="56"/>
      <c r="BJ226" s="56"/>
      <c r="BK226" s="56"/>
      <c r="BL226" s="56"/>
      <c r="BM226" s="56"/>
      <c r="BN226" s="56"/>
      <c r="BO226" s="56"/>
      <c r="BP226" s="56"/>
      <c r="BQ226" s="56"/>
      <c r="BR226" s="56"/>
      <c r="BS226" s="56"/>
      <c r="BT226" s="56"/>
      <c r="BU226" s="56"/>
      <c r="BV226" s="56"/>
      <c r="BW226" s="56"/>
      <c r="BX226" s="56"/>
      <c r="BY226" s="56"/>
      <c r="BZ226" s="56"/>
      <c r="CA226" s="56"/>
      <c r="CB226" s="56"/>
      <c r="CC226" s="56"/>
      <c r="CD226" s="56"/>
      <c r="CE226" s="56"/>
      <c r="CF226" s="56"/>
      <c r="CG226" s="56"/>
      <c r="CH226" s="56"/>
      <c r="CI226" s="56"/>
      <c r="CJ226" s="56"/>
      <c r="CK226" s="56"/>
      <c r="CL226" s="56"/>
      <c r="CM226" s="56"/>
      <c r="CN226" s="56"/>
      <c r="CO226" s="56"/>
      <c r="CP226" s="56"/>
      <c r="CQ226" s="56"/>
      <c r="CR226" s="56"/>
      <c r="CS226" s="56"/>
      <c r="CT226" s="56"/>
      <c r="CU226" s="56"/>
      <c r="CV226" s="56"/>
      <c r="CW226" s="56"/>
      <c r="CX226" s="56"/>
      <c r="CY226" s="56"/>
      <c r="DF226" s="56"/>
      <c r="DG226" s="56"/>
      <c r="DH226" s="56"/>
      <c r="DI226" s="56"/>
      <c r="DJ226" s="56"/>
      <c r="DK226" s="56"/>
      <c r="DL226" s="56"/>
      <c r="DM226" s="56"/>
      <c r="DN226" s="56"/>
      <c r="DO226" s="56"/>
      <c r="DP226" s="56"/>
      <c r="DQ226" s="56"/>
      <c r="DR226" s="56"/>
      <c r="DS226" s="56"/>
      <c r="DT226" s="56"/>
      <c r="DU226" s="56"/>
      <c r="DV226" s="56"/>
      <c r="DW226" s="56"/>
      <c r="DX226" s="56"/>
    </row>
    <row r="227" spans="1:128" ht="15" customHeight="1">
      <c r="A227" s="58" t="s">
        <v>25720</v>
      </c>
      <c r="B227" s="68" t="s">
        <v>25246</v>
      </c>
      <c r="C227" s="67" t="s">
        <v>25786</v>
      </c>
      <c r="D227" s="67" t="s">
        <v>25775</v>
      </c>
      <c r="E227" s="68" t="s">
        <v>25246</v>
      </c>
      <c r="F227" s="69" t="s">
        <v>25246</v>
      </c>
      <c r="G227" s="69" t="s">
        <v>25246</v>
      </c>
      <c r="H227" s="56"/>
      <c r="I227" s="56"/>
      <c r="J227" s="56"/>
      <c r="K227" s="56"/>
      <c r="L227" s="56"/>
      <c r="M227" s="56"/>
      <c r="N227" s="56"/>
      <c r="O227" s="56"/>
      <c r="P227" s="56"/>
      <c r="Q227" s="56"/>
      <c r="R227" s="56"/>
      <c r="S227" s="56"/>
      <c r="T227" s="56"/>
      <c r="U227" s="56"/>
      <c r="V227" s="56"/>
      <c r="W227" s="56"/>
      <c r="X227" s="56"/>
      <c r="Y227" s="56"/>
      <c r="Z227" s="56"/>
      <c r="AA227" s="56"/>
      <c r="AB227" s="56"/>
      <c r="AC227" s="56"/>
      <c r="AD227" s="56"/>
      <c r="AE227" s="56"/>
      <c r="AF227" s="56"/>
      <c r="AG227" s="56"/>
      <c r="AH227" s="56"/>
      <c r="AI227" s="56"/>
      <c r="AJ227" s="56"/>
      <c r="AK227" s="56"/>
      <c r="AL227" s="56"/>
      <c r="AM227" s="56"/>
      <c r="AN227" s="56"/>
      <c r="AO227" s="56"/>
      <c r="AP227" s="56"/>
      <c r="AQ227" s="56"/>
      <c r="AR227" s="56"/>
      <c r="AS227" s="56"/>
      <c r="AT227" s="56"/>
      <c r="AU227" s="56"/>
      <c r="AV227" s="56"/>
      <c r="AW227" s="56"/>
      <c r="AX227" s="56"/>
      <c r="AY227" s="56"/>
      <c r="AZ227" s="56"/>
      <c r="BA227" s="56"/>
      <c r="BB227" s="56"/>
      <c r="BC227" s="56"/>
      <c r="BD227" s="56"/>
      <c r="BE227" s="56"/>
      <c r="BF227" s="56"/>
      <c r="BG227" s="56"/>
      <c r="BH227" s="56"/>
      <c r="BI227" s="56"/>
      <c r="BJ227" s="56"/>
      <c r="BK227" s="56"/>
      <c r="BL227" s="56"/>
      <c r="BM227" s="56"/>
      <c r="BN227" s="56"/>
      <c r="BO227" s="56"/>
      <c r="BP227" s="56"/>
      <c r="BQ227" s="56"/>
      <c r="BR227" s="56"/>
      <c r="BS227" s="56"/>
      <c r="BT227" s="56"/>
      <c r="BU227" s="56"/>
      <c r="BV227" s="56"/>
      <c r="BW227" s="56"/>
      <c r="BX227" s="56"/>
      <c r="BY227" s="56"/>
      <c r="BZ227" s="56"/>
      <c r="CA227" s="56"/>
      <c r="CB227" s="56"/>
      <c r="CC227" s="56"/>
      <c r="CD227" s="56"/>
      <c r="CE227" s="56"/>
      <c r="CF227" s="56"/>
      <c r="CG227" s="56"/>
      <c r="CH227" s="56"/>
      <c r="CI227" s="56"/>
      <c r="CJ227" s="56"/>
      <c r="CK227" s="56"/>
      <c r="CL227" s="56"/>
      <c r="CM227" s="56"/>
      <c r="CN227" s="56"/>
      <c r="CO227" s="56"/>
      <c r="CP227" s="56"/>
      <c r="CQ227" s="56"/>
      <c r="CR227" s="56"/>
      <c r="CS227" s="56"/>
      <c r="CT227" s="56"/>
      <c r="CU227" s="56"/>
      <c r="CV227" s="56"/>
      <c r="CW227" s="56"/>
      <c r="CX227" s="56"/>
      <c r="CY227" s="56"/>
      <c r="DF227" s="56"/>
      <c r="DG227" s="56"/>
      <c r="DH227" s="56"/>
      <c r="DI227" s="56"/>
      <c r="DJ227" s="56"/>
      <c r="DK227" s="56"/>
      <c r="DL227" s="56"/>
      <c r="DM227" s="56"/>
      <c r="DN227" s="56"/>
      <c r="DO227" s="56"/>
      <c r="DP227" s="56"/>
      <c r="DQ227" s="56"/>
      <c r="DR227" s="56"/>
      <c r="DS227" s="56"/>
      <c r="DT227" s="56"/>
      <c r="DU227" s="56"/>
      <c r="DV227" s="56"/>
      <c r="DW227" s="56"/>
      <c r="DX227" s="56"/>
    </row>
    <row r="228" spans="1:128" ht="15" customHeight="1">
      <c r="A228" s="58" t="s">
        <v>25721</v>
      </c>
      <c r="B228" s="68" t="s">
        <v>25246</v>
      </c>
      <c r="C228" s="67" t="s">
        <v>25772</v>
      </c>
      <c r="D228" s="67" t="s">
        <v>26119</v>
      </c>
      <c r="E228" s="68" t="s">
        <v>25246</v>
      </c>
      <c r="F228" s="69" t="s">
        <v>25246</v>
      </c>
      <c r="G228" s="69" t="s">
        <v>25246</v>
      </c>
      <c r="H228" s="56"/>
      <c r="I228" s="56"/>
      <c r="J228" s="56"/>
      <c r="K228" s="56"/>
      <c r="L228" s="56"/>
      <c r="M228" s="56"/>
      <c r="N228" s="56"/>
      <c r="O228" s="56"/>
      <c r="P228" s="56"/>
      <c r="Q228" s="56"/>
      <c r="R228" s="56"/>
      <c r="S228" s="56"/>
      <c r="T228" s="56"/>
      <c r="U228" s="56"/>
      <c r="V228" s="56"/>
      <c r="W228" s="56"/>
      <c r="X228" s="56"/>
      <c r="Y228" s="56"/>
      <c r="Z228" s="56"/>
      <c r="AA228" s="56"/>
      <c r="AB228" s="56"/>
      <c r="AC228" s="56"/>
      <c r="AD228" s="56"/>
      <c r="AE228" s="56"/>
      <c r="AF228" s="56"/>
      <c r="AG228" s="56"/>
      <c r="AH228" s="56"/>
      <c r="AI228" s="56"/>
      <c r="AJ228" s="56"/>
      <c r="AK228" s="56"/>
      <c r="AL228" s="56"/>
      <c r="AM228" s="56"/>
      <c r="AN228" s="56"/>
      <c r="AO228" s="56"/>
      <c r="AP228" s="56"/>
      <c r="AQ228" s="56"/>
      <c r="AR228" s="56"/>
      <c r="AS228" s="56"/>
      <c r="AT228" s="56"/>
      <c r="AU228" s="56"/>
      <c r="AV228" s="56"/>
      <c r="AW228" s="56"/>
      <c r="AX228" s="56"/>
      <c r="AY228" s="56"/>
      <c r="AZ228" s="56"/>
      <c r="BA228" s="56"/>
      <c r="BB228" s="56"/>
      <c r="BC228" s="56"/>
      <c r="BD228" s="56"/>
      <c r="BE228" s="56"/>
      <c r="BF228" s="56"/>
      <c r="BG228" s="56"/>
      <c r="BH228" s="56"/>
      <c r="BI228" s="56"/>
      <c r="BJ228" s="56"/>
      <c r="BK228" s="56"/>
      <c r="BL228" s="56"/>
      <c r="BM228" s="56"/>
      <c r="BN228" s="56"/>
      <c r="BO228" s="56"/>
      <c r="BP228" s="56"/>
      <c r="BQ228" s="56"/>
      <c r="BR228" s="56"/>
      <c r="BS228" s="56"/>
      <c r="BT228" s="56"/>
      <c r="BU228" s="56"/>
      <c r="BV228" s="56"/>
      <c r="BW228" s="56"/>
      <c r="BX228" s="56"/>
      <c r="BY228" s="56"/>
      <c r="BZ228" s="56"/>
      <c r="CA228" s="56"/>
      <c r="CB228" s="56"/>
      <c r="CC228" s="56"/>
      <c r="CD228" s="56"/>
      <c r="CE228" s="56"/>
      <c r="CF228" s="56"/>
      <c r="CG228" s="56"/>
      <c r="CH228" s="56"/>
      <c r="CI228" s="56"/>
      <c r="CJ228" s="56"/>
      <c r="CK228" s="56"/>
      <c r="CL228" s="56"/>
      <c r="CM228" s="56"/>
      <c r="CN228" s="56"/>
      <c r="CO228" s="56"/>
      <c r="CP228" s="56"/>
      <c r="CQ228" s="56"/>
      <c r="CR228" s="56"/>
      <c r="CS228" s="56"/>
      <c r="CT228" s="56"/>
      <c r="CU228" s="56"/>
      <c r="CV228" s="56"/>
      <c r="CW228" s="56"/>
      <c r="CX228" s="56"/>
      <c r="CY228" s="56"/>
      <c r="DF228" s="56"/>
      <c r="DG228" s="56"/>
      <c r="DH228" s="56"/>
      <c r="DI228" s="56"/>
      <c r="DJ228" s="56"/>
      <c r="DK228" s="56"/>
      <c r="DL228" s="56"/>
      <c r="DM228" s="56"/>
      <c r="DN228" s="56"/>
      <c r="DO228" s="56"/>
      <c r="DP228" s="56"/>
      <c r="DQ228" s="56"/>
      <c r="DR228" s="56"/>
      <c r="DS228" s="56"/>
      <c r="DT228" s="56"/>
      <c r="DU228" s="56"/>
      <c r="DV228" s="56"/>
      <c r="DW228" s="56"/>
      <c r="DX228" s="56"/>
    </row>
    <row r="229" spans="1:128" ht="15" customHeight="1">
      <c r="A229" s="58" t="s">
        <v>25548</v>
      </c>
      <c r="B229" s="68" t="s">
        <v>25246</v>
      </c>
      <c r="C229" s="67" t="s">
        <v>25767</v>
      </c>
      <c r="D229" s="67" t="s">
        <v>26120</v>
      </c>
      <c r="E229" s="68" t="s">
        <v>25246</v>
      </c>
      <c r="F229" s="69" t="s">
        <v>25246</v>
      </c>
      <c r="G229" s="69" t="s">
        <v>25246</v>
      </c>
      <c r="H229" s="56"/>
      <c r="I229" s="56"/>
      <c r="J229" s="56"/>
      <c r="K229" s="56"/>
      <c r="L229" s="56"/>
      <c r="M229" s="56"/>
      <c r="N229" s="56"/>
      <c r="O229" s="56"/>
      <c r="P229" s="56"/>
      <c r="Q229" s="56"/>
      <c r="R229" s="56"/>
      <c r="S229" s="56"/>
      <c r="T229" s="56"/>
      <c r="U229" s="56"/>
      <c r="V229" s="56"/>
      <c r="W229" s="56"/>
      <c r="X229" s="56"/>
      <c r="Y229" s="56"/>
      <c r="Z229" s="56"/>
      <c r="AA229" s="56"/>
      <c r="AB229" s="56"/>
      <c r="AC229" s="56"/>
      <c r="AD229" s="56"/>
      <c r="AE229" s="56"/>
      <c r="AF229" s="56"/>
      <c r="AG229" s="56"/>
      <c r="AH229" s="56"/>
      <c r="AI229" s="56"/>
      <c r="AJ229" s="56"/>
      <c r="AK229" s="56"/>
      <c r="AL229" s="56"/>
      <c r="AM229" s="56"/>
      <c r="AN229" s="56"/>
      <c r="AO229" s="56"/>
      <c r="AP229" s="56"/>
      <c r="AQ229" s="56"/>
      <c r="AR229" s="56"/>
      <c r="AS229" s="56"/>
      <c r="AT229" s="56"/>
      <c r="AU229" s="56"/>
      <c r="AV229" s="56"/>
      <c r="AW229" s="56"/>
      <c r="AX229" s="56"/>
      <c r="AY229" s="56"/>
      <c r="AZ229" s="56"/>
      <c r="BA229" s="56"/>
      <c r="BB229" s="56"/>
      <c r="BC229" s="56"/>
      <c r="BD229" s="56"/>
      <c r="BE229" s="56"/>
      <c r="BF229" s="56"/>
      <c r="BG229" s="56"/>
      <c r="BH229" s="56"/>
      <c r="BI229" s="56"/>
      <c r="BJ229" s="56"/>
      <c r="BK229" s="56"/>
      <c r="BL229" s="56"/>
      <c r="BM229" s="56"/>
      <c r="BN229" s="56"/>
      <c r="BO229" s="56"/>
      <c r="BP229" s="56"/>
      <c r="BQ229" s="56"/>
      <c r="BR229" s="56"/>
      <c r="BS229" s="56"/>
      <c r="BT229" s="56"/>
      <c r="BU229" s="56"/>
      <c r="BV229" s="56"/>
      <c r="BW229" s="56"/>
      <c r="BX229" s="56"/>
      <c r="BY229" s="56"/>
      <c r="BZ229" s="56"/>
      <c r="CA229" s="56"/>
      <c r="CB229" s="56"/>
      <c r="CC229" s="56"/>
      <c r="CD229" s="56"/>
      <c r="CE229" s="56"/>
      <c r="CF229" s="56"/>
      <c r="CG229" s="56"/>
      <c r="CH229" s="56"/>
      <c r="CI229" s="56"/>
      <c r="CJ229" s="56"/>
      <c r="CK229" s="56"/>
      <c r="CL229" s="56"/>
      <c r="CM229" s="56"/>
      <c r="CN229" s="56"/>
      <c r="CO229" s="56"/>
      <c r="CP229" s="56"/>
      <c r="CQ229" s="56"/>
      <c r="CR229" s="56"/>
      <c r="CS229" s="56"/>
      <c r="CT229" s="56"/>
      <c r="CU229" s="56"/>
      <c r="CV229" s="56"/>
      <c r="CW229" s="56"/>
      <c r="CX229" s="56"/>
      <c r="CY229" s="56"/>
      <c r="DF229" s="56"/>
      <c r="DG229" s="56"/>
      <c r="DH229" s="56"/>
      <c r="DI229" s="56"/>
      <c r="DJ229" s="56"/>
      <c r="DK229" s="56"/>
      <c r="DL229" s="56"/>
      <c r="DM229" s="56"/>
      <c r="DN229" s="56"/>
      <c r="DO229" s="56"/>
      <c r="DP229" s="56"/>
      <c r="DQ229" s="56"/>
      <c r="DR229" s="56"/>
      <c r="DS229" s="56"/>
      <c r="DT229" s="56"/>
      <c r="DU229" s="56"/>
      <c r="DV229" s="56"/>
      <c r="DW229" s="56"/>
      <c r="DX229" s="56"/>
    </row>
    <row r="230" spans="1:128" ht="15" customHeight="1">
      <c r="A230" s="58" t="s">
        <v>25722</v>
      </c>
      <c r="B230" s="68" t="s">
        <v>25246</v>
      </c>
      <c r="C230" s="67" t="s">
        <v>25767</v>
      </c>
      <c r="D230" s="67" t="s">
        <v>25775</v>
      </c>
      <c r="E230" s="68" t="s">
        <v>26121</v>
      </c>
      <c r="F230" s="69" t="s">
        <v>25246</v>
      </c>
      <c r="G230" s="69" t="s">
        <v>25246</v>
      </c>
      <c r="H230" s="56"/>
      <c r="I230" s="56"/>
      <c r="J230" s="56"/>
      <c r="K230" s="56"/>
      <c r="L230" s="56"/>
      <c r="M230" s="56"/>
      <c r="N230" s="56"/>
      <c r="O230" s="56"/>
      <c r="P230" s="56"/>
      <c r="Q230" s="56"/>
      <c r="R230" s="56"/>
      <c r="S230" s="56"/>
      <c r="T230" s="56"/>
      <c r="U230" s="56"/>
      <c r="V230" s="56"/>
      <c r="W230" s="56"/>
      <c r="X230" s="56"/>
      <c r="Y230" s="56"/>
      <c r="Z230" s="56"/>
      <c r="AA230" s="56"/>
      <c r="AB230" s="56"/>
      <c r="AC230" s="56"/>
      <c r="AD230" s="56"/>
      <c r="AE230" s="56"/>
      <c r="AF230" s="56"/>
      <c r="AG230" s="56"/>
      <c r="AH230" s="56"/>
      <c r="AI230" s="56"/>
      <c r="AJ230" s="56"/>
      <c r="AK230" s="56"/>
      <c r="AL230" s="56"/>
      <c r="AM230" s="56"/>
      <c r="AN230" s="56"/>
      <c r="AO230" s="56"/>
      <c r="AP230" s="56"/>
      <c r="AQ230" s="56"/>
      <c r="AR230" s="56"/>
      <c r="AS230" s="56"/>
      <c r="AT230" s="56"/>
      <c r="AU230" s="56"/>
      <c r="AV230" s="56"/>
      <c r="AW230" s="56"/>
      <c r="AX230" s="56"/>
      <c r="AY230" s="56"/>
      <c r="AZ230" s="56"/>
      <c r="BA230" s="56"/>
      <c r="BB230" s="56"/>
      <c r="BC230" s="56"/>
      <c r="BD230" s="56"/>
      <c r="BE230" s="56"/>
      <c r="BF230" s="56"/>
      <c r="BG230" s="56"/>
      <c r="BH230" s="56"/>
      <c r="BI230" s="56"/>
      <c r="BJ230" s="56"/>
      <c r="BK230" s="56"/>
      <c r="BL230" s="56"/>
      <c r="BM230" s="56"/>
      <c r="BN230" s="56"/>
      <c r="BO230" s="56"/>
      <c r="BP230" s="56"/>
      <c r="BQ230" s="56"/>
      <c r="BR230" s="56"/>
      <c r="BS230" s="56"/>
      <c r="BT230" s="56"/>
      <c r="BU230" s="56"/>
      <c r="BV230" s="56"/>
      <c r="BW230" s="56"/>
      <c r="BX230" s="56"/>
      <c r="BY230" s="56"/>
      <c r="BZ230" s="56"/>
      <c r="CA230" s="56"/>
      <c r="CB230" s="56"/>
      <c r="CC230" s="56"/>
      <c r="CD230" s="56"/>
      <c r="CE230" s="56"/>
      <c r="CF230" s="56"/>
      <c r="CG230" s="56"/>
      <c r="CH230" s="56"/>
      <c r="CI230" s="56"/>
      <c r="CJ230" s="56"/>
      <c r="CK230" s="56"/>
      <c r="CL230" s="56"/>
      <c r="CM230" s="56"/>
      <c r="CN230" s="56"/>
      <c r="CO230" s="56"/>
      <c r="CP230" s="56"/>
      <c r="CQ230" s="56"/>
      <c r="CR230" s="56"/>
      <c r="CS230" s="56"/>
      <c r="CT230" s="56"/>
      <c r="CU230" s="56"/>
      <c r="CV230" s="56"/>
      <c r="CW230" s="56"/>
      <c r="CX230" s="56"/>
      <c r="CY230" s="56"/>
      <c r="DF230" s="56"/>
      <c r="DG230" s="56"/>
      <c r="DH230" s="56"/>
      <c r="DI230" s="56"/>
      <c r="DJ230" s="56"/>
      <c r="DK230" s="56"/>
      <c r="DL230" s="56"/>
      <c r="DM230" s="56"/>
      <c r="DN230" s="56"/>
      <c r="DO230" s="56"/>
      <c r="DP230" s="56"/>
      <c r="DQ230" s="56"/>
      <c r="DR230" s="56"/>
      <c r="DS230" s="56"/>
      <c r="DT230" s="56"/>
      <c r="DU230" s="56"/>
      <c r="DV230" s="56"/>
      <c r="DW230" s="56"/>
      <c r="DX230" s="56"/>
    </row>
    <row r="231" spans="1:128" ht="15" customHeight="1">
      <c r="A231" s="58" t="s">
        <v>25723</v>
      </c>
      <c r="B231" s="66" t="s">
        <v>26122</v>
      </c>
      <c r="C231" s="67" t="s">
        <v>25772</v>
      </c>
      <c r="D231" s="67" t="s">
        <v>25775</v>
      </c>
      <c r="E231" s="68" t="s">
        <v>25246</v>
      </c>
      <c r="F231" s="69" t="s">
        <v>25246</v>
      </c>
      <c r="G231" s="69" t="s">
        <v>25246</v>
      </c>
      <c r="H231" s="56"/>
      <c r="I231" s="56"/>
      <c r="J231" s="56"/>
      <c r="K231" s="56"/>
      <c r="L231" s="56"/>
      <c r="M231" s="56"/>
      <c r="N231" s="56"/>
      <c r="O231" s="56"/>
      <c r="P231" s="56"/>
      <c r="Q231" s="56"/>
      <c r="R231" s="56"/>
      <c r="S231" s="56"/>
      <c r="T231" s="56"/>
      <c r="U231" s="56"/>
      <c r="V231" s="56"/>
      <c r="W231" s="56"/>
      <c r="X231" s="56"/>
      <c r="Y231" s="56"/>
      <c r="Z231" s="56"/>
      <c r="AA231" s="56"/>
      <c r="AB231" s="56"/>
      <c r="AC231" s="56"/>
      <c r="AD231" s="56"/>
      <c r="AE231" s="56"/>
      <c r="AF231" s="56"/>
      <c r="AG231" s="56"/>
      <c r="AH231" s="56"/>
      <c r="AI231" s="56"/>
      <c r="AJ231" s="56"/>
      <c r="AK231" s="56"/>
      <c r="AL231" s="56"/>
      <c r="AM231" s="56"/>
      <c r="AN231" s="56"/>
      <c r="AO231" s="56"/>
      <c r="AP231" s="56"/>
      <c r="AQ231" s="56"/>
      <c r="AR231" s="56"/>
      <c r="AS231" s="56"/>
      <c r="AT231" s="56"/>
      <c r="AU231" s="56"/>
      <c r="AV231" s="56"/>
      <c r="AW231" s="56"/>
      <c r="AX231" s="56"/>
      <c r="AY231" s="56"/>
      <c r="AZ231" s="56"/>
      <c r="BA231" s="56"/>
      <c r="BB231" s="56"/>
      <c r="BC231" s="56"/>
      <c r="BD231" s="56"/>
      <c r="BE231" s="56"/>
      <c r="BF231" s="56"/>
      <c r="BG231" s="56"/>
      <c r="BH231" s="56"/>
      <c r="BI231" s="56"/>
      <c r="BJ231" s="56"/>
      <c r="BK231" s="56"/>
      <c r="BL231" s="56"/>
      <c r="BM231" s="56"/>
      <c r="BN231" s="56"/>
      <c r="BO231" s="56"/>
      <c r="BP231" s="56"/>
      <c r="BQ231" s="56"/>
      <c r="BR231" s="56"/>
      <c r="BS231" s="56"/>
      <c r="BT231" s="56"/>
      <c r="BU231" s="56"/>
      <c r="BV231" s="56"/>
      <c r="BW231" s="56"/>
      <c r="BX231" s="56"/>
      <c r="BY231" s="56"/>
      <c r="BZ231" s="56"/>
      <c r="CA231" s="56"/>
      <c r="CB231" s="56"/>
      <c r="CC231" s="56"/>
      <c r="CD231" s="56"/>
      <c r="CE231" s="56"/>
      <c r="CF231" s="56"/>
      <c r="CG231" s="56"/>
      <c r="CH231" s="56"/>
      <c r="CI231" s="56"/>
      <c r="CJ231" s="56"/>
      <c r="CK231" s="56"/>
      <c r="CL231" s="56"/>
      <c r="CM231" s="56"/>
      <c r="CN231" s="56"/>
      <c r="CO231" s="56"/>
      <c r="CP231" s="56"/>
      <c r="CQ231" s="56"/>
      <c r="CR231" s="56"/>
      <c r="CS231" s="56"/>
      <c r="CT231" s="56"/>
      <c r="CU231" s="56"/>
      <c r="CV231" s="56"/>
      <c r="CW231" s="56"/>
      <c r="CX231" s="56"/>
      <c r="CY231" s="56"/>
      <c r="DF231" s="56"/>
      <c r="DG231" s="56"/>
      <c r="DH231" s="56"/>
      <c r="DI231" s="56"/>
      <c r="DJ231" s="56"/>
      <c r="DK231" s="56"/>
      <c r="DL231" s="56"/>
      <c r="DM231" s="56"/>
      <c r="DN231" s="56"/>
      <c r="DO231" s="56"/>
      <c r="DP231" s="56"/>
      <c r="DQ231" s="56"/>
      <c r="DR231" s="56"/>
      <c r="DS231" s="56"/>
      <c r="DT231" s="56"/>
      <c r="DU231" s="56"/>
      <c r="DV231" s="56"/>
      <c r="DW231" s="56"/>
      <c r="DX231" s="56"/>
    </row>
    <row r="232" spans="1:128" ht="15" customHeight="1">
      <c r="A232" s="58" t="s">
        <v>25724</v>
      </c>
      <c r="B232" s="66" t="s">
        <v>26123</v>
      </c>
      <c r="C232" s="67" t="s">
        <v>25772</v>
      </c>
      <c r="D232" s="67" t="s">
        <v>26124</v>
      </c>
      <c r="E232" s="68" t="s">
        <v>26125</v>
      </c>
      <c r="F232" s="69" t="str">
        <f>IF(cc="","",IF(cc&lt;10,"Não se encontram disponíveis recomendações de dose para pacientes submetidos a hemodiálise de rotina e diálise peritoneal contínua, com doença renal em estágio terminal, e para pacientes com clearance de creatinina menor que 10 ml/min/m².",IF(AND(cc&gt;=10,cc&lt;=30),"Tratamento da gripe - 75 mg 1 x ao dia durante 5 dias; Profilaxia da gripe: 75 mg dias alternados.","-")))</f>
        <v>Tratamento da gripe - 75 mg 1 x ao dia durante 5 dias; Profilaxia da gripe: 75 mg dias alternados.</v>
      </c>
      <c r="G232" s="69" t="str">
        <f>IF(cc="","",IF(cc&lt;10,"Não se encontram disponíveis recomendações de dose para pacientes submetidos a hemodiálise de rotina e diálise peritoneal contínua, com doença renal em estágio terminal, e para pacientes com clearance de creatinina menor que 10 ml/min/m².",IF(AND(cc&gt;=10,cc&lt;=30),"Tratamento da gripe - 75 mg 1 x ao dia durante 5 dias; Profilaxia da gripe: 75 mg dias alternados.","-")))</f>
        <v>Tratamento da gripe - 75 mg 1 x ao dia durante 5 dias; Profilaxia da gripe: 75 mg dias alternados.</v>
      </c>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6"/>
      <c r="AL232" s="56"/>
      <c r="AM232" s="56"/>
      <c r="AN232" s="56"/>
      <c r="AO232" s="56"/>
      <c r="AP232" s="56"/>
      <c r="AQ232" s="56"/>
      <c r="AR232" s="56"/>
      <c r="AS232" s="56"/>
      <c r="AT232" s="56"/>
      <c r="AU232" s="56"/>
      <c r="AV232" s="56"/>
      <c r="AW232" s="56"/>
      <c r="AX232" s="56"/>
      <c r="AY232" s="56"/>
      <c r="AZ232" s="56"/>
      <c r="BA232" s="56"/>
      <c r="BB232" s="56"/>
      <c r="BC232" s="56"/>
      <c r="BD232" s="56"/>
      <c r="BE232" s="56"/>
      <c r="BF232" s="56"/>
      <c r="BG232" s="56"/>
      <c r="BH232" s="56"/>
      <c r="BI232" s="56"/>
      <c r="BJ232" s="56"/>
      <c r="BK232" s="56"/>
      <c r="BL232" s="56"/>
      <c r="BM232" s="56"/>
      <c r="BN232" s="56"/>
      <c r="BO232" s="56"/>
      <c r="BP232" s="56"/>
      <c r="BQ232" s="56"/>
      <c r="BR232" s="56"/>
      <c r="BS232" s="56"/>
      <c r="BT232" s="56"/>
      <c r="BU232" s="56"/>
      <c r="BV232" s="56"/>
      <c r="BW232" s="56"/>
      <c r="BX232" s="56"/>
      <c r="BY232" s="56"/>
      <c r="BZ232" s="56"/>
      <c r="CA232" s="56"/>
      <c r="CB232" s="56"/>
      <c r="CC232" s="56"/>
      <c r="CD232" s="56"/>
      <c r="CE232" s="56"/>
      <c r="CF232" s="56"/>
      <c r="CG232" s="56"/>
      <c r="CH232" s="56"/>
      <c r="CI232" s="56"/>
      <c r="CJ232" s="56"/>
      <c r="CK232" s="56"/>
      <c r="CL232" s="56"/>
      <c r="CM232" s="56"/>
      <c r="CN232" s="56"/>
      <c r="CO232" s="56"/>
      <c r="CP232" s="56"/>
      <c r="CQ232" s="56"/>
      <c r="CR232" s="56"/>
      <c r="CS232" s="56"/>
      <c r="CT232" s="56"/>
      <c r="CU232" s="56"/>
      <c r="CV232" s="56"/>
      <c r="CW232" s="56"/>
      <c r="CX232" s="56"/>
      <c r="CY232" s="56"/>
      <c r="DF232" s="56"/>
      <c r="DG232" s="56"/>
      <c r="DH232" s="56"/>
      <c r="DI232" s="56"/>
      <c r="DJ232" s="56"/>
      <c r="DK232" s="56"/>
      <c r="DL232" s="56"/>
      <c r="DM232" s="56"/>
      <c r="DN232" s="56"/>
      <c r="DO232" s="56"/>
      <c r="DP232" s="56"/>
      <c r="DQ232" s="56"/>
      <c r="DR232" s="56"/>
      <c r="DS232" s="56"/>
      <c r="DT232" s="56"/>
      <c r="DU232" s="56"/>
      <c r="DV232" s="56"/>
      <c r="DW232" s="56"/>
      <c r="DX232" s="56"/>
    </row>
    <row r="233" spans="1:128" ht="15" customHeight="1">
      <c r="A233" s="58" t="s">
        <v>25305</v>
      </c>
      <c r="B233" s="68" t="s">
        <v>25246</v>
      </c>
      <c r="C233" s="67" t="s">
        <v>25772</v>
      </c>
      <c r="D233" s="67" t="s">
        <v>25775</v>
      </c>
      <c r="E233" s="68" t="s">
        <v>25246</v>
      </c>
      <c r="F233" s="69" t="s">
        <v>25246</v>
      </c>
      <c r="G233" s="69" t="s">
        <v>25246</v>
      </c>
      <c r="H233" s="56"/>
      <c r="I233" s="56"/>
      <c r="J233" s="56"/>
      <c r="K233" s="56"/>
      <c r="L233" s="56"/>
      <c r="M233" s="56"/>
      <c r="N233" s="56"/>
      <c r="O233" s="56"/>
      <c r="P233" s="56"/>
      <c r="Q233" s="56"/>
      <c r="R233" s="56"/>
      <c r="S233" s="56"/>
      <c r="T233" s="56"/>
      <c r="U233" s="56"/>
      <c r="V233" s="56"/>
      <c r="W233" s="56"/>
      <c r="X233" s="56"/>
      <c r="Y233" s="56"/>
      <c r="Z233" s="56"/>
      <c r="AA233" s="56"/>
      <c r="AB233" s="56"/>
      <c r="AC233" s="56"/>
      <c r="AD233" s="56"/>
      <c r="AE233" s="56"/>
      <c r="AF233" s="56"/>
      <c r="AG233" s="56"/>
      <c r="AH233" s="56"/>
      <c r="AI233" s="56"/>
      <c r="AJ233" s="56"/>
      <c r="AK233" s="56"/>
      <c r="AL233" s="56"/>
      <c r="AM233" s="56"/>
      <c r="AN233" s="56"/>
      <c r="AO233" s="56"/>
      <c r="AP233" s="56"/>
      <c r="AQ233" s="56"/>
      <c r="AR233" s="56"/>
      <c r="AS233" s="56"/>
      <c r="AT233" s="56"/>
      <c r="AU233" s="56"/>
      <c r="AV233" s="56"/>
      <c r="AW233" s="56"/>
      <c r="AX233" s="56"/>
      <c r="AY233" s="56"/>
      <c r="AZ233" s="56"/>
      <c r="BA233" s="56"/>
      <c r="BB233" s="56"/>
      <c r="BC233" s="56"/>
      <c r="BD233" s="56"/>
      <c r="BE233" s="56"/>
      <c r="BF233" s="56"/>
      <c r="BG233" s="56"/>
      <c r="BH233" s="56"/>
      <c r="BI233" s="56"/>
      <c r="BJ233" s="56"/>
      <c r="BK233" s="56"/>
      <c r="BL233" s="56"/>
      <c r="BM233" s="56"/>
      <c r="BN233" s="56"/>
      <c r="BO233" s="56"/>
      <c r="BP233" s="56"/>
      <c r="BQ233" s="56"/>
      <c r="BR233" s="56"/>
      <c r="BS233" s="56"/>
      <c r="BT233" s="56"/>
      <c r="BU233" s="56"/>
      <c r="BV233" s="56"/>
      <c r="BW233" s="56"/>
      <c r="BX233" s="56"/>
      <c r="BY233" s="56"/>
      <c r="BZ233" s="56"/>
      <c r="CA233" s="56"/>
      <c r="CB233" s="56"/>
      <c r="CC233" s="56"/>
      <c r="CD233" s="56"/>
      <c r="CE233" s="56"/>
      <c r="CF233" s="56"/>
      <c r="CG233" s="56"/>
      <c r="CH233" s="56"/>
      <c r="CI233" s="56"/>
      <c r="CJ233" s="56"/>
      <c r="CK233" s="56"/>
      <c r="CL233" s="56"/>
      <c r="CM233" s="56"/>
      <c r="CN233" s="56"/>
      <c r="CO233" s="56"/>
      <c r="CP233" s="56"/>
      <c r="CQ233" s="56"/>
      <c r="CR233" s="56"/>
      <c r="CS233" s="56"/>
      <c r="CT233" s="56"/>
      <c r="CU233" s="56"/>
      <c r="CV233" s="56"/>
      <c r="CW233" s="56"/>
      <c r="CX233" s="56"/>
      <c r="CY233" s="56"/>
      <c r="DF233" s="56"/>
      <c r="DG233" s="56"/>
      <c r="DH233" s="56"/>
      <c r="DI233" s="56"/>
      <c r="DJ233" s="56"/>
      <c r="DK233" s="56"/>
      <c r="DL233" s="56"/>
      <c r="DM233" s="56"/>
      <c r="DN233" s="56"/>
      <c r="DO233" s="56"/>
      <c r="DP233" s="56"/>
      <c r="DQ233" s="56"/>
      <c r="DR233" s="56"/>
      <c r="DS233" s="56"/>
      <c r="DT233" s="56"/>
      <c r="DU233" s="56"/>
      <c r="DV233" s="56"/>
      <c r="DW233" s="56"/>
      <c r="DX233" s="56"/>
    </row>
    <row r="234" spans="1:128" ht="15" customHeight="1">
      <c r="A234" s="58" t="s">
        <v>25725</v>
      </c>
      <c r="B234" s="81" t="s">
        <v>26126</v>
      </c>
      <c r="C234" s="67" t="s">
        <v>26127</v>
      </c>
      <c r="D234" s="67" t="s">
        <v>26128</v>
      </c>
      <c r="E234" s="68" t="s">
        <v>25246</v>
      </c>
      <c r="F234" s="69" t="str">
        <f>IF(cc="","",IF(cc&lt;=10,"Evitar quando Clearance menor ou igual a 10 ml/min/m²","-"))</f>
        <v>-</v>
      </c>
      <c r="G234" s="69" t="str">
        <f>IF(cc="","",IF(cc&lt;=10,"Evitar quando Clearance menor ou igual a 10 ml/min/m²","-"))</f>
        <v>-</v>
      </c>
      <c r="Q234" s="56"/>
      <c r="R234" s="56"/>
      <c r="S234" s="56"/>
      <c r="T234" s="56"/>
      <c r="U234" s="56"/>
      <c r="V234" s="56"/>
      <c r="W234" s="56"/>
      <c r="X234" s="56"/>
      <c r="Y234" s="56"/>
      <c r="Z234" s="56"/>
      <c r="AA234" s="56"/>
      <c r="AB234" s="56"/>
      <c r="AC234" s="56"/>
      <c r="AD234" s="56"/>
      <c r="AE234" s="56"/>
      <c r="AF234" s="56"/>
      <c r="AG234" s="56"/>
      <c r="AH234" s="56"/>
      <c r="AI234" s="56"/>
      <c r="AJ234" s="56"/>
      <c r="AK234" s="56"/>
      <c r="AL234" s="56"/>
      <c r="AM234" s="56"/>
      <c r="AN234" s="56"/>
      <c r="AO234" s="56"/>
      <c r="AP234" s="56"/>
      <c r="AQ234" s="56"/>
      <c r="AR234" s="56"/>
      <c r="AS234" s="56"/>
      <c r="AT234" s="56"/>
      <c r="AU234" s="56"/>
      <c r="AV234" s="56"/>
      <c r="AW234" s="56"/>
      <c r="AX234" s="56"/>
      <c r="AY234" s="56"/>
      <c r="AZ234" s="56"/>
      <c r="BA234" s="56"/>
      <c r="BB234" s="56"/>
      <c r="BC234" s="56"/>
      <c r="BD234" s="56"/>
      <c r="BE234" s="56"/>
      <c r="BF234" s="56"/>
      <c r="BG234" s="56"/>
      <c r="BH234" s="56"/>
      <c r="BI234" s="56"/>
      <c r="BJ234" s="56"/>
      <c r="BK234" s="56"/>
      <c r="BL234" s="56"/>
      <c r="BM234" s="56"/>
      <c r="BN234" s="56"/>
      <c r="BO234" s="56"/>
      <c r="BP234" s="56"/>
      <c r="BQ234" s="56"/>
      <c r="BR234" s="56"/>
      <c r="BS234" s="56"/>
      <c r="BT234" s="56"/>
      <c r="BU234" s="56"/>
      <c r="BV234" s="56"/>
      <c r="BW234" s="56"/>
      <c r="BX234" s="56"/>
      <c r="BY234" s="56"/>
      <c r="BZ234" s="56"/>
      <c r="CA234" s="56"/>
      <c r="CB234" s="56"/>
      <c r="CC234" s="56"/>
      <c r="CD234" s="56"/>
      <c r="CE234" s="56"/>
      <c r="CF234" s="56"/>
      <c r="CG234" s="56"/>
      <c r="CH234" s="56"/>
      <c r="CI234" s="56"/>
      <c r="CJ234" s="56"/>
      <c r="CK234" s="56"/>
      <c r="CL234" s="56"/>
      <c r="CM234" s="56"/>
      <c r="CN234" s="56"/>
      <c r="CO234" s="56"/>
      <c r="CP234" s="56"/>
      <c r="CQ234" s="56"/>
      <c r="CR234" s="56"/>
      <c r="CS234" s="56"/>
      <c r="CT234" s="56"/>
      <c r="CU234" s="56"/>
      <c r="CV234" s="56"/>
      <c r="CW234" s="56"/>
      <c r="CX234" s="56"/>
      <c r="CY234" s="56"/>
      <c r="DF234" s="56"/>
      <c r="DG234" s="56"/>
      <c r="DH234" s="56"/>
      <c r="DI234" s="56"/>
      <c r="DJ234" s="56"/>
      <c r="DK234" s="56"/>
      <c r="DL234" s="56"/>
      <c r="DM234" s="56"/>
      <c r="DN234" s="56"/>
      <c r="DO234" s="56"/>
      <c r="DP234" s="56"/>
      <c r="DQ234" s="56"/>
      <c r="DR234" s="56"/>
      <c r="DS234" s="56"/>
      <c r="DT234" s="56"/>
      <c r="DU234" s="56"/>
      <c r="DV234" s="56"/>
      <c r="DW234" s="56"/>
      <c r="DX234" s="56"/>
    </row>
    <row r="235" spans="1:128" ht="15" customHeight="1">
      <c r="A235" s="58" t="s">
        <v>25726</v>
      </c>
      <c r="B235" s="66" t="s">
        <v>26129</v>
      </c>
      <c r="C235" s="67" t="s">
        <v>25767</v>
      </c>
      <c r="D235" s="67" t="s">
        <v>25775</v>
      </c>
      <c r="E235" s="68" t="s">
        <v>25246</v>
      </c>
      <c r="F235" s="69" t="str">
        <f>IF(cc="","",IF(cc&lt;10,"Intervalo máximo de 8/8 hs",IF(AND(cc&gt;=10,cc&lt;=50),"Intervalo máximo de 6/6 hs","-")))</f>
        <v>Intervalo máximo de 6/6 hs</v>
      </c>
      <c r="G235" s="70" t="str">
        <f>IF(cc="","",IF(cc&lt;10,"750 mg VO de 8/8 hs",IF(AND(cc&gt;=10,cc&lt;=50),"750 mg VO de 6/6 hs","-")))</f>
        <v>750 mg VO de 6/6 hs</v>
      </c>
      <c r="BE235" s="56"/>
      <c r="BF235" s="56"/>
      <c r="BG235" s="56"/>
      <c r="BH235" s="56"/>
      <c r="BI235" s="56"/>
      <c r="BJ235" s="56"/>
      <c r="BK235" s="56"/>
      <c r="BL235" s="56"/>
      <c r="BM235" s="56"/>
      <c r="BN235" s="56"/>
      <c r="BO235" s="56"/>
      <c r="BP235" s="56"/>
      <c r="BQ235" s="56"/>
      <c r="BR235" s="56"/>
      <c r="BS235" s="56"/>
      <c r="BT235" s="56"/>
      <c r="BU235" s="56"/>
      <c r="BV235" s="56"/>
      <c r="BW235" s="56"/>
      <c r="BX235" s="56"/>
      <c r="BY235" s="56"/>
      <c r="BZ235" s="56"/>
      <c r="CA235" s="56"/>
      <c r="CB235" s="56"/>
      <c r="CC235" s="56"/>
      <c r="CD235" s="56"/>
      <c r="CE235" s="56"/>
      <c r="CF235" s="56"/>
      <c r="CG235" s="56"/>
      <c r="CH235" s="56"/>
      <c r="CI235" s="56"/>
      <c r="CJ235" s="56"/>
      <c r="CK235" s="56"/>
      <c r="CL235" s="56"/>
      <c r="CM235" s="56"/>
      <c r="CN235" s="56"/>
      <c r="CO235" s="56"/>
      <c r="CP235" s="56"/>
      <c r="CQ235" s="56"/>
      <c r="CR235" s="56"/>
      <c r="CS235" s="56"/>
      <c r="CT235" s="56"/>
      <c r="CU235" s="56"/>
      <c r="CV235" s="56"/>
      <c r="CW235" s="56"/>
      <c r="CX235" s="56"/>
      <c r="CY235" s="56"/>
      <c r="DF235" s="56"/>
      <c r="DG235" s="56"/>
      <c r="DH235" s="56"/>
      <c r="DI235" s="56"/>
      <c r="DJ235" s="56"/>
      <c r="DK235" s="56"/>
      <c r="DL235" s="56"/>
      <c r="DM235" s="56"/>
      <c r="DN235" s="56"/>
      <c r="DO235" s="56"/>
      <c r="DP235" s="56"/>
      <c r="DQ235" s="56"/>
      <c r="DR235" s="56"/>
      <c r="DS235" s="56"/>
      <c r="DT235" s="56"/>
      <c r="DU235" s="56"/>
      <c r="DV235" s="56"/>
      <c r="DW235" s="56"/>
      <c r="DX235" s="56"/>
    </row>
    <row r="236" spans="1:128" ht="15" customHeight="1">
      <c r="A236" s="58" t="s">
        <v>25727</v>
      </c>
      <c r="B236" s="66" t="s">
        <v>26130</v>
      </c>
      <c r="C236" s="67" t="s">
        <v>25794</v>
      </c>
      <c r="D236" s="67" t="s">
        <v>25787</v>
      </c>
      <c r="E236" s="68" t="s">
        <v>26131</v>
      </c>
      <c r="F236" s="69" t="str">
        <f>IF(cc="","",IF(cc&lt;=30,"Dose máxima: 20 mg/dia","-"))</f>
        <v>Dose máxima: 20 mg/dia</v>
      </c>
      <c r="G236" s="70" t="str">
        <f>IF(cc="","",IF(cc&lt;=30,"20 mg VO 1 x ao dia","-"))</f>
        <v>20 mg VO 1 x ao dia</v>
      </c>
      <c r="AK236" s="56"/>
      <c r="AL236" s="56"/>
      <c r="AM236" s="56"/>
      <c r="AN236" s="56"/>
      <c r="AO236" s="56"/>
      <c r="AP236" s="56"/>
      <c r="AQ236" s="56"/>
      <c r="AR236" s="56"/>
      <c r="AS236" s="56"/>
      <c r="AT236" s="56"/>
      <c r="AU236" s="56"/>
      <c r="AV236" s="56"/>
      <c r="AW236" s="56"/>
      <c r="AX236" s="56"/>
      <c r="AY236" s="56"/>
      <c r="AZ236" s="56"/>
      <c r="BA236" s="56"/>
      <c r="BB236" s="56"/>
      <c r="BC236" s="56"/>
      <c r="BD236" s="56"/>
      <c r="BE236" s="56"/>
      <c r="BF236" s="56"/>
      <c r="BG236" s="56"/>
      <c r="BH236" s="56"/>
      <c r="BI236" s="56"/>
      <c r="BJ236" s="56"/>
      <c r="BK236" s="56"/>
      <c r="BL236" s="56"/>
      <c r="BM236" s="56"/>
      <c r="BN236" s="56"/>
      <c r="BO236" s="56"/>
      <c r="BP236" s="56"/>
      <c r="BQ236" s="56"/>
      <c r="BR236" s="56"/>
      <c r="BS236" s="56"/>
      <c r="BT236" s="56"/>
      <c r="BU236" s="56"/>
      <c r="BV236" s="56"/>
      <c r="BW236" s="56"/>
      <c r="BX236" s="56"/>
      <c r="BY236" s="56"/>
      <c r="BZ236" s="56"/>
      <c r="CA236" s="56"/>
      <c r="CB236" s="56"/>
      <c r="CC236" s="56"/>
      <c r="CD236" s="56"/>
      <c r="CE236" s="56"/>
      <c r="CF236" s="56"/>
      <c r="CG236" s="56"/>
      <c r="CH236" s="56"/>
      <c r="CI236" s="56"/>
      <c r="CJ236" s="56"/>
      <c r="CK236" s="56"/>
      <c r="CL236" s="56"/>
      <c r="CM236" s="56"/>
      <c r="CN236" s="56"/>
      <c r="CO236" s="56"/>
      <c r="CP236" s="56"/>
      <c r="CQ236" s="56"/>
      <c r="CR236" s="56"/>
      <c r="CS236" s="56"/>
      <c r="CT236" s="56"/>
      <c r="CU236" s="56"/>
      <c r="CV236" s="56"/>
      <c r="CW236" s="56"/>
      <c r="CX236" s="56"/>
      <c r="CY236" s="56"/>
      <c r="DF236" s="56"/>
      <c r="DG236" s="56"/>
      <c r="DH236" s="56"/>
      <c r="DI236" s="56"/>
      <c r="DJ236" s="56"/>
      <c r="DK236" s="56"/>
      <c r="DL236" s="56"/>
      <c r="DM236" s="56"/>
      <c r="DN236" s="56"/>
      <c r="DO236" s="56"/>
      <c r="DP236" s="56"/>
      <c r="DQ236" s="56"/>
      <c r="DR236" s="56"/>
      <c r="DS236" s="56"/>
      <c r="DT236" s="56"/>
      <c r="DU236" s="56"/>
      <c r="DV236" s="56"/>
      <c r="DW236" s="56"/>
      <c r="DX236" s="56"/>
    </row>
    <row r="237" spans="1:128" ht="15" customHeight="1">
      <c r="A237" s="58" t="s">
        <v>25583</v>
      </c>
      <c r="B237" s="68" t="s">
        <v>25246</v>
      </c>
      <c r="C237" s="67" t="s">
        <v>25812</v>
      </c>
      <c r="D237" s="67" t="s">
        <v>25775</v>
      </c>
      <c r="E237" s="68" t="s">
        <v>25246</v>
      </c>
      <c r="F237" s="69" t="str">
        <f>IF(cc="","",IF(cc&lt;10,"Fazer metade da dose preconizada",IF(AND(cc&gt;=10,cc&lt;=50),"Fazer 3/4 da dose preconizada","-")))</f>
        <v>Fazer 3/4 da dose preconizada</v>
      </c>
      <c r="G237" s="69" t="str">
        <f>IF(cc="","",IF(cc&lt;10,"Fazer metade da dose preconizada",IF(AND(cc&gt;=10,cc&lt;=50),"Fazer 3/4 da dose preconizada","-")))</f>
        <v>Fazer 3/4 da dose preconizada</v>
      </c>
      <c r="H237" s="56"/>
      <c r="I237" s="56"/>
      <c r="J237" s="56"/>
      <c r="K237" s="56"/>
      <c r="L237" s="56"/>
      <c r="M237" s="56"/>
      <c r="N237" s="56"/>
      <c r="O237" s="56"/>
      <c r="P237" s="56"/>
      <c r="Q237" s="56"/>
      <c r="R237" s="56"/>
      <c r="S237" s="56"/>
      <c r="T237" s="56"/>
      <c r="U237" s="56"/>
      <c r="V237" s="56"/>
      <c r="W237" s="56"/>
      <c r="X237" s="56"/>
      <c r="Y237" s="56"/>
      <c r="Z237" s="56"/>
      <c r="AA237" s="56"/>
      <c r="AB237" s="56"/>
      <c r="AC237" s="56"/>
      <c r="AD237" s="56"/>
      <c r="AE237" s="56"/>
      <c r="AF237" s="56"/>
      <c r="AG237" s="56"/>
      <c r="AH237" s="56"/>
      <c r="AI237" s="56"/>
      <c r="AJ237" s="56"/>
      <c r="AK237" s="56"/>
      <c r="AL237" s="56"/>
      <c r="AM237" s="56"/>
      <c r="AN237" s="56"/>
      <c r="AO237" s="56"/>
      <c r="AP237" s="56"/>
      <c r="AQ237" s="56"/>
      <c r="AR237" s="56"/>
      <c r="AS237" s="56"/>
      <c r="AT237" s="56"/>
      <c r="AU237" s="56"/>
      <c r="AV237" s="56"/>
      <c r="AW237" s="56"/>
      <c r="AX237" s="56"/>
      <c r="AY237" s="56"/>
      <c r="AZ237" s="56"/>
      <c r="BA237" s="56"/>
      <c r="BB237" s="56"/>
      <c r="BC237" s="56"/>
      <c r="BD237" s="56"/>
      <c r="BE237" s="56"/>
      <c r="BF237" s="56"/>
      <c r="BG237" s="56"/>
      <c r="BH237" s="56"/>
      <c r="BI237" s="56"/>
      <c r="BJ237" s="56"/>
      <c r="BK237" s="56"/>
      <c r="BL237" s="56"/>
      <c r="BM237" s="56"/>
      <c r="BN237" s="56"/>
      <c r="BO237" s="56"/>
      <c r="BP237" s="56"/>
      <c r="BQ237" s="56"/>
      <c r="BR237" s="56"/>
      <c r="BS237" s="56"/>
      <c r="BT237" s="56"/>
      <c r="BU237" s="56"/>
      <c r="BV237" s="56"/>
      <c r="BW237" s="56"/>
      <c r="BX237" s="56"/>
      <c r="BY237" s="56"/>
      <c r="BZ237" s="56"/>
      <c r="CA237" s="56"/>
      <c r="CB237" s="56"/>
      <c r="CC237" s="56"/>
      <c r="CD237" s="56"/>
      <c r="CE237" s="56"/>
      <c r="CF237" s="56"/>
      <c r="CG237" s="56"/>
      <c r="CH237" s="56"/>
      <c r="CI237" s="56"/>
      <c r="CJ237" s="56"/>
      <c r="CK237" s="56"/>
      <c r="CL237" s="56"/>
      <c r="CM237" s="56"/>
      <c r="CN237" s="56"/>
      <c r="CO237" s="56"/>
      <c r="CP237" s="56"/>
      <c r="CQ237" s="56"/>
      <c r="CR237" s="56"/>
      <c r="CS237" s="56"/>
      <c r="CT237" s="56"/>
      <c r="CU237" s="56"/>
      <c r="CV237" s="56"/>
      <c r="CW237" s="56"/>
      <c r="CX237" s="56"/>
      <c r="CY237" s="56"/>
      <c r="DF237" s="56"/>
      <c r="DG237" s="56"/>
      <c r="DH237" s="56"/>
      <c r="DI237" s="56"/>
      <c r="DJ237" s="56"/>
      <c r="DK237" s="56"/>
      <c r="DL237" s="56"/>
      <c r="DM237" s="56"/>
      <c r="DN237" s="56"/>
      <c r="DO237" s="56"/>
      <c r="DP237" s="56"/>
      <c r="DQ237" s="56"/>
      <c r="DR237" s="56"/>
      <c r="DS237" s="56"/>
      <c r="DT237" s="56"/>
      <c r="DU237" s="56"/>
      <c r="DV237" s="56"/>
      <c r="DW237" s="56"/>
      <c r="DX237" s="56"/>
    </row>
    <row r="238" spans="1:128" ht="15" customHeight="1">
      <c r="A238" s="58" t="s">
        <v>25306</v>
      </c>
      <c r="B238" s="68"/>
      <c r="C238" s="67" t="s">
        <v>26132</v>
      </c>
      <c r="D238" s="67" t="s">
        <v>25996</v>
      </c>
      <c r="E238" s="68" t="s">
        <v>25246</v>
      </c>
      <c r="F238" s="69" t="str">
        <f>IF(cc="","",IF(cc&lt;10,"Dose preconizada de 36 em 36 hs","-"))</f>
        <v>-</v>
      </c>
      <c r="G238" s="69" t="str">
        <f>IF(cc="","",IF(cc&lt;10,"Dose preconizada de 36 em 36 hs","-"))</f>
        <v>-</v>
      </c>
      <c r="BE238" s="56"/>
      <c r="BF238" s="56"/>
      <c r="BG238" s="56"/>
      <c r="BH238" s="56"/>
      <c r="BI238" s="56"/>
      <c r="BJ238" s="56"/>
      <c r="BK238" s="56"/>
      <c r="BL238" s="56"/>
      <c r="BM238" s="56"/>
      <c r="BN238" s="56"/>
      <c r="BO238" s="56"/>
      <c r="BP238" s="56"/>
      <c r="BQ238" s="56"/>
      <c r="BR238" s="56"/>
      <c r="BS238" s="56"/>
      <c r="BT238" s="56"/>
      <c r="BU238" s="56"/>
      <c r="BV238" s="56"/>
      <c r="BW238" s="56"/>
      <c r="BX238" s="56"/>
      <c r="BY238" s="56"/>
      <c r="BZ238" s="56"/>
      <c r="CA238" s="56"/>
      <c r="CB238" s="56"/>
      <c r="CC238" s="56"/>
      <c r="CD238" s="56"/>
      <c r="CE238" s="56"/>
      <c r="CF238" s="56"/>
      <c r="CG238" s="56"/>
      <c r="CH238" s="56"/>
      <c r="CI238" s="56"/>
      <c r="CJ238" s="56"/>
      <c r="CK238" s="56"/>
      <c r="CL238" s="56"/>
      <c r="CM238" s="56"/>
      <c r="CN238" s="56"/>
      <c r="CO238" s="56"/>
      <c r="CP238" s="56"/>
      <c r="CQ238" s="56"/>
      <c r="CR238" s="56"/>
      <c r="CS238" s="56"/>
      <c r="CT238" s="56"/>
      <c r="CU238" s="56"/>
      <c r="CV238" s="56"/>
      <c r="CW238" s="56"/>
      <c r="CX238" s="56"/>
      <c r="CY238" s="56"/>
      <c r="DF238" s="56"/>
      <c r="DG238" s="56"/>
      <c r="DH238" s="56"/>
      <c r="DI238" s="56"/>
      <c r="DJ238" s="56"/>
      <c r="DK238" s="56"/>
      <c r="DL238" s="56"/>
      <c r="DM238" s="56"/>
      <c r="DN238" s="56"/>
      <c r="DO238" s="56"/>
      <c r="DP238" s="56"/>
      <c r="DQ238" s="56"/>
      <c r="DR238" s="56"/>
      <c r="DS238" s="56"/>
      <c r="DT238" s="56"/>
      <c r="DU238" s="56"/>
      <c r="DV238" s="56"/>
      <c r="DW238" s="56"/>
      <c r="DX238" s="56"/>
    </row>
    <row r="239" spans="1:128" ht="15" customHeight="1">
      <c r="A239" s="58" t="s">
        <v>25728</v>
      </c>
      <c r="B239" s="68" t="s">
        <v>26133</v>
      </c>
      <c r="C239" s="67" t="s">
        <v>25767</v>
      </c>
      <c r="D239" s="67" t="s">
        <v>26134</v>
      </c>
      <c r="E239" s="68" t="s">
        <v>26135</v>
      </c>
      <c r="F239" s="69" t="str">
        <f>IF(cc="","",IF(cc&lt;10,"Fazer metade da dose anteriormente utilizada no máximo 1 x ao dia",IF(AND(cc&gt;=10,cc&lt;30),"Fazer metade da dose anteriormente utilizada no máximo 2 x ao dia",IF(AND(cc&gt;=30,cc&lt;=50),"Dose cheia (máximo 02 ampolas) no máximo 2 x ao dia","-"))))</f>
        <v>Fazer metade da dose anteriormente utilizada no máximo 2 x ao dia</v>
      </c>
      <c r="G239" s="69" t="str">
        <f>IF(cc="","",IF(cc&lt;10,"Fazer metade da dose anteriormente utilizada no máximo 1 x ao dia",IF(AND(cc&gt;=10,cc&lt;30),"Fazer metade da dose anteriormente utilizada no máximo 2 x ao dia",IF(AND(cc&gt;=30,cc&lt;=50),"Dose cheia (máximo 02 ampolas) no máximo 2 x ao dia","-"))))</f>
        <v>Fazer metade da dose anteriormente utilizada no máximo 2 x ao dia</v>
      </c>
      <c r="H239" s="56"/>
      <c r="I239" s="56"/>
      <c r="J239" s="56"/>
      <c r="K239" s="56"/>
      <c r="L239" s="56"/>
      <c r="M239" s="56"/>
      <c r="N239" s="56"/>
      <c r="O239" s="56"/>
      <c r="P239" s="56"/>
      <c r="Q239" s="56"/>
      <c r="R239" s="56"/>
      <c r="S239" s="56"/>
      <c r="T239" s="56"/>
      <c r="U239" s="56"/>
      <c r="V239" s="56"/>
      <c r="W239" s="56"/>
      <c r="X239" s="56"/>
      <c r="Y239" s="56"/>
      <c r="Z239" s="56"/>
      <c r="AA239" s="56"/>
      <c r="AB239" s="56"/>
      <c r="AC239" s="56"/>
      <c r="AD239" s="56"/>
      <c r="AE239" s="56"/>
      <c r="AF239" s="56"/>
      <c r="AG239" s="56"/>
      <c r="AH239" s="56"/>
      <c r="AI239" s="56"/>
      <c r="AJ239" s="56"/>
      <c r="AK239" s="56"/>
      <c r="AL239" s="56"/>
      <c r="AM239" s="56"/>
      <c r="AN239" s="56"/>
      <c r="AO239" s="56"/>
      <c r="AP239" s="56"/>
      <c r="AQ239" s="56"/>
      <c r="AR239" s="56"/>
      <c r="AS239" s="56"/>
      <c r="AT239" s="56"/>
      <c r="AU239" s="56"/>
      <c r="AV239" s="56"/>
      <c r="AW239" s="56"/>
      <c r="AX239" s="56"/>
      <c r="AY239" s="56"/>
      <c r="AZ239" s="56"/>
      <c r="BA239" s="56"/>
      <c r="BB239" s="56"/>
      <c r="BC239" s="56"/>
      <c r="BD239" s="56"/>
      <c r="BE239" s="56"/>
      <c r="BF239" s="56"/>
      <c r="BG239" s="56"/>
      <c r="BH239" s="56"/>
      <c r="BI239" s="56"/>
      <c r="BJ239" s="56"/>
      <c r="BK239" s="56"/>
      <c r="BL239" s="56"/>
      <c r="BM239" s="56"/>
      <c r="BN239" s="56"/>
      <c r="BO239" s="56"/>
      <c r="BP239" s="56"/>
      <c r="BQ239" s="56"/>
      <c r="BR239" s="56"/>
      <c r="BS239" s="56"/>
      <c r="BT239" s="56"/>
      <c r="BU239" s="56"/>
      <c r="BV239" s="56"/>
      <c r="BW239" s="56"/>
      <c r="BX239" s="56"/>
      <c r="BY239" s="56"/>
      <c r="BZ239" s="56"/>
      <c r="CA239" s="56"/>
      <c r="CB239" s="56"/>
      <c r="CC239" s="56"/>
      <c r="CD239" s="56"/>
      <c r="CE239" s="56"/>
      <c r="CF239" s="56"/>
      <c r="CG239" s="56"/>
      <c r="CH239" s="56"/>
      <c r="CI239" s="56"/>
      <c r="CJ239" s="56"/>
      <c r="CK239" s="56"/>
      <c r="CL239" s="56"/>
      <c r="CM239" s="56"/>
      <c r="CN239" s="56"/>
      <c r="CO239" s="56"/>
      <c r="CP239" s="56"/>
      <c r="CQ239" s="56"/>
      <c r="CR239" s="56"/>
      <c r="CS239" s="56"/>
      <c r="CT239" s="56"/>
      <c r="CU239" s="56"/>
      <c r="CV239" s="56"/>
      <c r="CW239" s="56"/>
      <c r="CX239" s="56"/>
      <c r="CY239" s="56"/>
      <c r="DF239" s="56"/>
      <c r="DG239" s="56"/>
      <c r="DH239" s="56"/>
      <c r="DI239" s="56"/>
      <c r="DJ239" s="56"/>
      <c r="DK239" s="56"/>
      <c r="DL239" s="56"/>
      <c r="DM239" s="56"/>
      <c r="DN239" s="56"/>
      <c r="DO239" s="56"/>
      <c r="DP239" s="56"/>
      <c r="DQ239" s="56"/>
      <c r="DR239" s="56"/>
      <c r="DS239" s="56"/>
      <c r="DT239" s="56"/>
      <c r="DU239" s="56"/>
      <c r="DV239" s="56"/>
      <c r="DW239" s="56"/>
      <c r="DX239" s="56"/>
    </row>
    <row r="240" spans="1:128" ht="15" customHeight="1">
      <c r="A240" s="58" t="s">
        <v>25729</v>
      </c>
      <c r="B240" s="66" t="s">
        <v>25246</v>
      </c>
      <c r="C240" s="67" t="s">
        <v>25772</v>
      </c>
      <c r="D240" s="67" t="s">
        <v>25775</v>
      </c>
      <c r="E240" s="68" t="s">
        <v>25246</v>
      </c>
      <c r="F240" s="69" t="str">
        <f>IF(cc="","",IF(cc&lt;20,"4,5 g 12 / 12 hs. Evitar infusão contínua. Dose de ataque: 2,25 g em 100 ml de SG5% - correr IV em 30 minutos.",IF(AND(cc&gt;=20,cc&lt;=40),"4,5 g 8 / 8 hs. Preferir infusão contínua: 13,5 g (03 frascos) em 500 ml de SG5% - correr IV em 24 hs. É necessária uma dose de ataque: 2,25 g (meio frasco) em 100 ml de SG5% IV em 30 minutos. ","Não há necessidade de reajuste para esse nível de função renal. Posologia padrão: Dose de ataque: 4,5 g (1 frasco) em 100 ml de SG5% IV em 30 minutos. Dar preferência à infusão contínua: 18 g (04 frascos) em 500 ml de SG5% IV nas 24 hs.")))</f>
        <v xml:space="preserve">4,5 g 8 / 8 hs. Preferir infusão contínua: 13,5 g (03 frascos) em 500 ml de SG5% - correr IV em 24 hs. É necessária uma dose de ataque: 2,25 g (meio frasco) em 100 ml de SG5% IV em 30 minutos. </v>
      </c>
      <c r="G240" s="69" t="str">
        <f>IF(cc="","",IF(cc&lt;20,"4,5 g IV de 12 / 12 hs. Evitar infusão contínua. Dose de ataque: 2,25 g em 100 ml de SG5% - correr IV em 30 minutos.",IF(AND(cc&gt;=20,cc&lt;=40),"4,5 g IV 8 / 8 hs. Preferir infusão contínua: 13,5 g (03 frascos) em 500 ml de SG5% - correr IV em 24 hs. É necessária uma dose de ataque: 4,5 g (1 frasco) em 100 ml de SG5% IV em 30 minutos. ","-")))</f>
        <v xml:space="preserve">4,5 g IV 8 / 8 hs. Preferir infusão contínua: 13,5 g (03 frascos) em 500 ml de SG5% - correr IV em 24 hs. É necessária uma dose de ataque: 4,5 g (1 frasco) em 100 ml de SG5% IV em 30 minutos. </v>
      </c>
      <c r="P240" s="56"/>
      <c r="Q240" s="56"/>
      <c r="R240" s="56"/>
      <c r="S240" s="56"/>
      <c r="T240" s="56"/>
      <c r="U240" s="56"/>
      <c r="V240" s="56"/>
      <c r="W240" s="56"/>
      <c r="X240" s="56"/>
      <c r="Y240" s="56"/>
      <c r="Z240" s="56"/>
      <c r="AA240" s="56"/>
      <c r="AB240" s="56"/>
      <c r="AC240" s="56"/>
      <c r="AD240" s="56"/>
      <c r="AE240" s="56"/>
      <c r="AF240" s="56"/>
      <c r="AG240" s="56"/>
      <c r="AH240" s="56"/>
      <c r="AI240" s="56"/>
      <c r="AJ240" s="56"/>
      <c r="AK240" s="56"/>
      <c r="AL240" s="56"/>
      <c r="AM240" s="56"/>
      <c r="AN240" s="56"/>
      <c r="AO240" s="56"/>
      <c r="AP240" s="56"/>
      <c r="AQ240" s="56"/>
      <c r="AR240" s="56"/>
      <c r="AS240" s="56"/>
      <c r="AT240" s="56"/>
      <c r="AU240" s="56"/>
      <c r="AV240" s="56"/>
      <c r="AW240" s="56"/>
      <c r="AX240" s="56"/>
      <c r="AY240" s="56"/>
      <c r="AZ240" s="56"/>
      <c r="BA240" s="56"/>
      <c r="BB240" s="56"/>
      <c r="BC240" s="56"/>
      <c r="BD240" s="56"/>
      <c r="BE240" s="56"/>
      <c r="BF240" s="56"/>
      <c r="BG240" s="56"/>
      <c r="BH240" s="56"/>
      <c r="BI240" s="56"/>
      <c r="BJ240" s="56"/>
      <c r="BK240" s="56"/>
      <c r="BL240" s="56"/>
      <c r="BM240" s="56"/>
      <c r="BN240" s="56"/>
      <c r="BO240" s="56"/>
      <c r="BP240" s="56"/>
      <c r="BQ240" s="56"/>
      <c r="BR240" s="56"/>
      <c r="BS240" s="56"/>
      <c r="BT240" s="56"/>
      <c r="BU240" s="56"/>
      <c r="BV240" s="56"/>
      <c r="BW240" s="56"/>
      <c r="BX240" s="56"/>
      <c r="BY240" s="56"/>
      <c r="BZ240" s="56"/>
      <c r="CA240" s="56"/>
      <c r="CB240" s="56"/>
      <c r="CC240" s="56"/>
      <c r="CD240" s="56"/>
      <c r="CE240" s="56"/>
      <c r="CF240" s="56"/>
      <c r="CG240" s="56"/>
      <c r="CH240" s="56"/>
      <c r="CI240" s="56"/>
      <c r="CJ240" s="56"/>
      <c r="CK240" s="56"/>
      <c r="CL240" s="56"/>
      <c r="CM240" s="56"/>
      <c r="CN240" s="56"/>
      <c r="CO240" s="56"/>
      <c r="CP240" s="56"/>
      <c r="CQ240" s="56"/>
      <c r="CR240" s="56"/>
      <c r="CS240" s="56"/>
      <c r="CT240" s="56"/>
      <c r="CU240" s="56"/>
      <c r="CV240" s="56"/>
      <c r="CW240" s="56"/>
      <c r="CX240" s="56"/>
      <c r="CY240" s="56"/>
      <c r="DF240" s="56"/>
      <c r="DG240" s="56"/>
      <c r="DH240" s="56"/>
      <c r="DI240" s="56"/>
      <c r="DJ240" s="56"/>
      <c r="DK240" s="56"/>
      <c r="DL240" s="56"/>
      <c r="DM240" s="56"/>
      <c r="DN240" s="56"/>
      <c r="DO240" s="56"/>
      <c r="DP240" s="56"/>
      <c r="DQ240" s="56"/>
      <c r="DR240" s="56"/>
      <c r="DS240" s="56"/>
      <c r="DT240" s="56"/>
      <c r="DU240" s="56"/>
      <c r="DV240" s="56"/>
      <c r="DW240" s="56"/>
      <c r="DX240" s="56"/>
    </row>
    <row r="241" spans="1:128" ht="15" customHeight="1">
      <c r="A241" s="58" t="s">
        <v>25307</v>
      </c>
      <c r="B241" s="66" t="s">
        <v>25885</v>
      </c>
      <c r="C241" s="67" t="s">
        <v>25767</v>
      </c>
      <c r="D241" s="67" t="s">
        <v>26136</v>
      </c>
      <c r="E241" s="68" t="s">
        <v>25246</v>
      </c>
      <c r="F241" s="69" t="str">
        <f>IF(cc="","",IF(cc&lt;10,"Clearance menor que 10 ml/min/m² - Peso entre 21 e 35 Kg: 1 g (02 comprimidos) de 48/48 hs; Peso entre 36 e 45 Kg: 1,5 g (03 comprimidos) de 48/48 hs; Acima de 45 kg: 2 g (04 comprimidos) de 48/48 hs.",CONCATENATE("Sem reajuste pela função renal quando clearance ≥ 10 ml/min/m². Dose varia apenas pelo peso - Peso entre 21 e 35 Kg: 1 g (02 comprimidos) 1 x ao dia;"," Peso entre 36 e 45 Kg: 1,5 g (03 comprimidos) 1 x ao dia; Acima de 45 kg: 2 g (04 comprimidos) 1 x ao dia.")))</f>
        <v>Sem reajuste pela função renal quando clearance ≥ 10 ml/min/m². Dose varia apenas pelo peso - Peso entre 21 e 35 Kg: 1 g (02 comprimidos) 1 x ao dia; Peso entre 36 e 45 Kg: 1,5 g (03 comprimidos) 1 x ao dia; Acima de 45 kg: 2 g (04 comprimidos) 1 x ao dia.</v>
      </c>
      <c r="G241" s="70" t="str">
        <f>IF(cc="","",IF(AND(cc&lt;10,pesodose&gt;=21,pesodose&lt;=35),"1 g (2 comprimidos) VO de 48 / 48 hs",IF(AND(cc&lt;10,pesodose&gt;=36,pesodose&lt;=45),"1,5 g (3 comprimidos) VO de 48 / 48 hs",IF(AND(cc&lt;10,pesodose&gt;45),"2 g (4 comprimidos) VO de 48 / 48 hs",IF(AND(cc&gt;=10,pesodose&gt;=21,pesodose&lt;=35),"1 g (2 comprimidos) VO 1 x ao dia;",IF(AND(cc&gt;=10,pesodose&gt;=36,pesodose&lt;=45),"1,5 g (3 comprimidos) VO 1 x ao dia",IF(AND(cc&gt;=10,pesodose&gt;45),"2 g (4 comprimidos) VO 1 x ao dia")))))))</f>
        <v>2 g (4 comprimidos) VO 1 x ao dia</v>
      </c>
      <c r="BE241" s="56"/>
      <c r="BF241" s="56"/>
      <c r="BG241" s="56"/>
      <c r="BH241" s="56"/>
      <c r="BI241" s="56"/>
      <c r="BJ241" s="56"/>
      <c r="BK241" s="56"/>
      <c r="BL241" s="56"/>
      <c r="BM241" s="56"/>
      <c r="BN241" s="56"/>
      <c r="BO241" s="56"/>
      <c r="BP241" s="56"/>
      <c r="BQ241" s="56"/>
      <c r="BR241" s="56"/>
      <c r="BS241" s="56"/>
      <c r="BT241" s="56"/>
      <c r="BU241" s="56"/>
      <c r="BV241" s="56"/>
      <c r="BW241" s="56"/>
      <c r="BX241" s="56"/>
      <c r="BY241" s="56"/>
      <c r="BZ241" s="56"/>
      <c r="CA241" s="56"/>
      <c r="CB241" s="56"/>
      <c r="CC241" s="56"/>
      <c r="CD241" s="56"/>
      <c r="CE241" s="56"/>
      <c r="CF241" s="56"/>
      <c r="CG241" s="56"/>
      <c r="CH241" s="56"/>
      <c r="CI241" s="56"/>
      <c r="CJ241" s="56"/>
      <c r="CK241" s="56"/>
      <c r="CL241" s="56"/>
      <c r="CM241" s="56"/>
      <c r="CN241" s="56"/>
      <c r="CO241" s="56"/>
      <c r="CP241" s="56"/>
      <c r="CQ241" s="56"/>
      <c r="CR241" s="56"/>
      <c r="CS241" s="56"/>
      <c r="CT241" s="56"/>
      <c r="CU241" s="56"/>
      <c r="CV241" s="56"/>
      <c r="CW241" s="56"/>
      <c r="CX241" s="56"/>
      <c r="CY241" s="56"/>
      <c r="DF241" s="56"/>
      <c r="DG241" s="56"/>
      <c r="DH241" s="56"/>
      <c r="DI241" s="56"/>
      <c r="DJ241" s="56"/>
      <c r="DK241" s="56"/>
      <c r="DL241" s="56"/>
      <c r="DM241" s="56"/>
      <c r="DN241" s="56"/>
      <c r="DO241" s="56"/>
      <c r="DP241" s="56"/>
      <c r="DQ241" s="56"/>
      <c r="DR241" s="56"/>
      <c r="DS241" s="56"/>
      <c r="DT241" s="56"/>
      <c r="DU241" s="56"/>
      <c r="DV241" s="56"/>
      <c r="DW241" s="56"/>
      <c r="DX241" s="56"/>
    </row>
    <row r="242" spans="1:128" ht="15" customHeight="1">
      <c r="A242" s="82" t="s">
        <v>25698</v>
      </c>
      <c r="B242" s="68" t="s">
        <v>25246</v>
      </c>
      <c r="C242" s="67" t="s">
        <v>26137</v>
      </c>
      <c r="D242" s="67" t="s">
        <v>25937</v>
      </c>
      <c r="E242" s="68" t="s">
        <v>25246</v>
      </c>
      <c r="F242" s="69" t="str">
        <f>IF(cc="","",IF(cc&lt;10,"Fazer 20% da dose anteriormente utilizada",IF(AND(cc&gt;=10,cc&lt;=50),"Fazer 35% da dose anteriormente utilizada","-")))</f>
        <v>Fazer 35% da dose anteriormente utilizada</v>
      </c>
      <c r="G242" s="69" t="str">
        <f>IF(cc="","",IF(cc&lt;10,"Fazer 20% da dose anteriormente utilizada",IF(AND(cc&gt;=10,cc&lt;=50),"Fazer 35% da dose anteriormente utilizada","-")))</f>
        <v>Fazer 35% da dose anteriormente utilizada</v>
      </c>
      <c r="AU242" s="56"/>
      <c r="AV242" s="56"/>
      <c r="AW242" s="56"/>
      <c r="AX242" s="56"/>
      <c r="AY242" s="56"/>
      <c r="AZ242" s="56"/>
      <c r="BA242" s="56"/>
      <c r="BB242" s="56"/>
      <c r="BC242" s="56"/>
      <c r="BD242" s="56"/>
      <c r="BE242" s="56"/>
      <c r="BF242" s="56"/>
      <c r="BG242" s="56"/>
      <c r="BH242" s="56"/>
      <c r="BI242" s="56"/>
      <c r="BJ242" s="56"/>
      <c r="BK242" s="56"/>
      <c r="BL242" s="56"/>
      <c r="BM242" s="56"/>
      <c r="BN242" s="56"/>
      <c r="BO242" s="56"/>
      <c r="BP242" s="56"/>
      <c r="BQ242" s="56"/>
      <c r="BR242" s="56"/>
      <c r="BS242" s="56"/>
      <c r="BT242" s="56"/>
      <c r="BU242" s="56"/>
      <c r="BV242" s="56"/>
      <c r="BW242" s="56"/>
      <c r="BX242" s="56"/>
      <c r="BY242" s="56"/>
      <c r="BZ242" s="56"/>
      <c r="CA242" s="56"/>
      <c r="CB242" s="56"/>
      <c r="CC242" s="56"/>
      <c r="CD242" s="56"/>
      <c r="CE242" s="56"/>
      <c r="CF242" s="56"/>
      <c r="CG242" s="56"/>
      <c r="CH242" s="56"/>
      <c r="CI242" s="56"/>
      <c r="CJ242" s="56"/>
      <c r="CK242" s="56"/>
      <c r="CL242" s="56"/>
      <c r="CM242" s="56"/>
      <c r="CN242" s="56"/>
      <c r="CO242" s="56"/>
      <c r="CP242" s="56"/>
      <c r="CQ242" s="56"/>
      <c r="CR242" s="56"/>
      <c r="CS242" s="56"/>
      <c r="CT242" s="56"/>
      <c r="CU242" s="56"/>
      <c r="CV242" s="56"/>
      <c r="CW242" s="56"/>
      <c r="CX242" s="56"/>
      <c r="CY242" s="56"/>
      <c r="DF242" s="56"/>
      <c r="DG242" s="56"/>
      <c r="DH242" s="56"/>
      <c r="DI242" s="56"/>
      <c r="DJ242" s="56"/>
      <c r="DK242" s="56"/>
      <c r="DL242" s="56"/>
      <c r="DM242" s="56"/>
      <c r="DN242" s="56"/>
      <c r="DO242" s="56"/>
      <c r="DP242" s="56"/>
      <c r="DQ242" s="56"/>
      <c r="DR242" s="56"/>
      <c r="DS242" s="56"/>
      <c r="DT242" s="56"/>
      <c r="DU242" s="56"/>
      <c r="DV242" s="56"/>
      <c r="DW242" s="56"/>
      <c r="DX242" s="56"/>
    </row>
    <row r="243" spans="1:128" ht="15" customHeight="1">
      <c r="A243" s="58" t="s">
        <v>25629</v>
      </c>
      <c r="B243" s="66" t="s">
        <v>26138</v>
      </c>
      <c r="C243" s="67" t="s">
        <v>25834</v>
      </c>
      <c r="D243" s="67" t="s">
        <v>26139</v>
      </c>
      <c r="E243" s="68" t="s">
        <v>26140</v>
      </c>
      <c r="F243" s="69" t="s">
        <v>25246</v>
      </c>
      <c r="G243" s="69" t="s">
        <v>25246</v>
      </c>
    </row>
    <row r="244" spans="1:128" ht="15" customHeight="1">
      <c r="A244" s="58" t="s">
        <v>25656</v>
      </c>
      <c r="B244" s="68" t="s">
        <v>26141</v>
      </c>
      <c r="C244" s="67" t="s">
        <v>25866</v>
      </c>
      <c r="D244" s="67" t="s">
        <v>25775</v>
      </c>
      <c r="E244" s="68" t="s">
        <v>26142</v>
      </c>
      <c r="F244" s="69" t="s">
        <v>25246</v>
      </c>
      <c r="G244" s="69" t="s">
        <v>25246</v>
      </c>
      <c r="BE244" s="56"/>
      <c r="BF244" s="56"/>
      <c r="BG244" s="56"/>
      <c r="BH244" s="56"/>
      <c r="BI244" s="56"/>
      <c r="BJ244" s="56"/>
      <c r="BK244" s="56"/>
      <c r="BL244" s="56"/>
      <c r="BM244" s="56"/>
      <c r="BN244" s="56"/>
      <c r="BO244" s="56"/>
      <c r="BP244" s="56"/>
      <c r="BQ244" s="56"/>
      <c r="BR244" s="56"/>
      <c r="BS244" s="56"/>
      <c r="BT244" s="56"/>
      <c r="BU244" s="56"/>
      <c r="BV244" s="56"/>
      <c r="BW244" s="56"/>
      <c r="BX244" s="56"/>
      <c r="BY244" s="56"/>
      <c r="BZ244" s="56"/>
      <c r="CA244" s="56"/>
      <c r="CB244" s="56"/>
      <c r="CC244" s="56"/>
      <c r="CD244" s="56"/>
      <c r="CE244" s="56"/>
      <c r="CF244" s="56"/>
      <c r="CG244" s="56"/>
      <c r="CH244" s="56"/>
      <c r="CI244" s="56"/>
      <c r="CJ244" s="56"/>
      <c r="CK244" s="56"/>
      <c r="CL244" s="56"/>
      <c r="CM244" s="56"/>
      <c r="CN244" s="56"/>
      <c r="CO244" s="56"/>
      <c r="CP244" s="56"/>
      <c r="CQ244" s="56"/>
      <c r="CR244" s="56"/>
      <c r="CS244" s="56"/>
      <c r="CT244" s="56"/>
      <c r="CU244" s="56"/>
      <c r="CV244" s="56"/>
      <c r="CW244" s="56"/>
      <c r="CX244" s="56"/>
      <c r="CY244" s="56"/>
      <c r="DF244" s="56"/>
      <c r="DG244" s="56"/>
      <c r="DH244" s="56"/>
      <c r="DI244" s="56"/>
      <c r="DJ244" s="56"/>
      <c r="DK244" s="56"/>
      <c r="DL244" s="56"/>
      <c r="DM244" s="56"/>
      <c r="DN244" s="56"/>
      <c r="DO244" s="56"/>
      <c r="DP244" s="56"/>
      <c r="DQ244" s="56"/>
      <c r="DR244" s="56"/>
      <c r="DS244" s="56"/>
      <c r="DT244" s="56"/>
      <c r="DU244" s="56"/>
      <c r="DV244" s="56"/>
      <c r="DW244" s="56"/>
      <c r="DX244" s="56"/>
    </row>
    <row r="245" spans="1:128" ht="15" customHeight="1">
      <c r="A245" s="58" t="s">
        <v>25731</v>
      </c>
      <c r="B245" s="66" t="s">
        <v>25246</v>
      </c>
      <c r="C245" s="75" t="s">
        <v>25246</v>
      </c>
      <c r="D245" s="67" t="s">
        <v>25246</v>
      </c>
      <c r="E245" s="68" t="s">
        <v>25246</v>
      </c>
      <c r="F245" s="69" t="s">
        <v>25246</v>
      </c>
      <c r="G245" s="69" t="s">
        <v>25246</v>
      </c>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c r="AR245" s="56"/>
      <c r="AS245" s="56"/>
      <c r="AT245" s="56"/>
      <c r="AU245" s="56"/>
      <c r="AV245" s="56"/>
      <c r="AW245" s="56"/>
      <c r="AX245" s="56"/>
      <c r="AY245" s="56"/>
      <c r="AZ245" s="56"/>
      <c r="BA245" s="56"/>
      <c r="BB245" s="56"/>
      <c r="BC245" s="56"/>
      <c r="BD245" s="56"/>
      <c r="BE245" s="56"/>
      <c r="BF245" s="56"/>
      <c r="BG245" s="56"/>
      <c r="BH245" s="56"/>
      <c r="BI245" s="56"/>
      <c r="BJ245" s="56"/>
      <c r="BK245" s="56"/>
      <c r="BL245" s="56"/>
      <c r="BM245" s="56"/>
      <c r="BN245" s="56"/>
      <c r="BO245" s="56"/>
      <c r="BP245" s="56"/>
      <c r="BQ245" s="56"/>
      <c r="BR245" s="56"/>
      <c r="BS245" s="56"/>
      <c r="BT245" s="56"/>
      <c r="BU245" s="56"/>
      <c r="BV245" s="56"/>
      <c r="BW245" s="56"/>
      <c r="BX245" s="56"/>
      <c r="BY245" s="56"/>
      <c r="BZ245" s="56"/>
      <c r="CA245" s="56"/>
      <c r="CB245" s="56"/>
      <c r="CC245" s="56"/>
      <c r="CD245" s="56"/>
      <c r="CE245" s="56"/>
      <c r="CF245" s="56"/>
      <c r="CG245" s="56"/>
      <c r="CH245" s="56"/>
      <c r="CI245" s="56"/>
      <c r="CJ245" s="56"/>
      <c r="CK245" s="56"/>
      <c r="CL245" s="56"/>
      <c r="CM245" s="56"/>
      <c r="CN245" s="56"/>
      <c r="CO245" s="56"/>
      <c r="CP245" s="56"/>
      <c r="CQ245" s="56"/>
      <c r="CR245" s="56"/>
      <c r="CS245" s="56"/>
      <c r="CT245" s="56"/>
      <c r="CU245" s="56"/>
      <c r="CV245" s="56"/>
      <c r="CW245" s="56"/>
      <c r="CX245" s="56"/>
      <c r="CY245" s="56"/>
      <c r="DF245" s="56"/>
      <c r="DG245" s="56"/>
      <c r="DH245" s="56"/>
      <c r="DI245" s="56"/>
      <c r="DJ245" s="56"/>
      <c r="DK245" s="56"/>
      <c r="DL245" s="56"/>
      <c r="DM245" s="56"/>
      <c r="DN245" s="56"/>
      <c r="DO245" s="56"/>
      <c r="DP245" s="56"/>
      <c r="DQ245" s="56"/>
      <c r="DR245" s="56"/>
      <c r="DS245" s="56"/>
      <c r="DT245" s="56"/>
      <c r="DU245" s="56"/>
      <c r="DV245" s="56"/>
      <c r="DW245" s="56"/>
      <c r="DX245" s="56"/>
    </row>
    <row r="246" spans="1:128" ht="15" customHeight="1">
      <c r="A246" s="58" t="s">
        <v>25308</v>
      </c>
      <c r="B246" s="66" t="s">
        <v>25246</v>
      </c>
      <c r="C246" s="67" t="s">
        <v>25772</v>
      </c>
      <c r="D246" s="67" t="s">
        <v>25775</v>
      </c>
      <c r="E246" s="68" t="s">
        <v>25246</v>
      </c>
      <c r="F246" s="69" t="str">
        <f>IF(cc="","",IF(cc&lt;5,"Clearance menor que 5 ml/min/m² - administrar 15% da dose habitual.",IF(AND(cc&gt;=5,cc&lt;=20),"Clearance entre 5 e 20 ml/min/m² - administrar 50% da dose habitual.",(IF(AND(cc&gt;20,cc&lt;=50),"Clearance entre 21 e 50 ml/min/m² - administrar 75% da dose habitual.","-")))))</f>
        <v>Clearance entre 21 e 50 ml/min/m² - administrar 75% da dose habitual.</v>
      </c>
      <c r="G246" s="69" t="str">
        <f>IF(cc="","",IF(cc&lt;5,"Clearance menor que 5 ml/min/m² - administrar 15% da dose habitual.",IF(AND(cc&gt;=5,cc&lt;=20),"Clearance entre 5 e 20 ml/min/m² - administrar 50% da dose habitual.",(IF(AND(cc&gt;20,cc&lt;=50),"Clearance entre 21 e 50 ml/min/m² - administrar 75% da dose habitual.","-")))))</f>
        <v>Clearance entre 21 e 50 ml/min/m² - administrar 75% da dose habitual.</v>
      </c>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c r="AR246" s="56"/>
      <c r="AS246" s="56"/>
      <c r="AT246" s="56"/>
      <c r="AU246" s="56"/>
      <c r="AV246" s="56"/>
      <c r="AW246" s="56"/>
      <c r="AX246" s="56"/>
      <c r="AY246" s="56"/>
      <c r="AZ246" s="56"/>
      <c r="BA246" s="56"/>
      <c r="BB246" s="56"/>
      <c r="BC246" s="56"/>
      <c r="BD246" s="56"/>
      <c r="BE246" s="56"/>
      <c r="BF246" s="56"/>
      <c r="BG246" s="56"/>
      <c r="BH246" s="56"/>
      <c r="BI246" s="56"/>
      <c r="BJ246" s="56"/>
      <c r="BK246" s="56"/>
      <c r="BL246" s="56"/>
      <c r="BM246" s="56"/>
      <c r="BN246" s="56"/>
      <c r="BO246" s="56"/>
      <c r="BP246" s="56"/>
      <c r="BQ246" s="56"/>
      <c r="BR246" s="56"/>
      <c r="BS246" s="56"/>
      <c r="BT246" s="56"/>
      <c r="BU246" s="56"/>
      <c r="BV246" s="56"/>
      <c r="BW246" s="56"/>
      <c r="BX246" s="56"/>
      <c r="BY246" s="56"/>
      <c r="BZ246" s="56"/>
      <c r="CA246" s="56"/>
      <c r="CB246" s="56"/>
      <c r="CC246" s="56"/>
      <c r="CD246" s="56"/>
      <c r="CE246" s="56"/>
      <c r="CF246" s="56"/>
      <c r="CG246" s="56"/>
      <c r="CH246" s="56"/>
      <c r="CI246" s="56"/>
      <c r="CJ246" s="56"/>
      <c r="CK246" s="56"/>
      <c r="CL246" s="56"/>
      <c r="CM246" s="56"/>
      <c r="CN246" s="56"/>
      <c r="CO246" s="56"/>
      <c r="CP246" s="56"/>
      <c r="CQ246" s="56"/>
      <c r="CR246" s="56"/>
      <c r="CS246" s="56"/>
      <c r="CT246" s="56"/>
      <c r="CU246" s="56"/>
      <c r="CV246" s="56"/>
      <c r="CW246" s="56"/>
      <c r="CX246" s="56"/>
      <c r="CY246" s="56"/>
      <c r="DF246" s="56"/>
      <c r="DG246" s="56"/>
      <c r="DH246" s="56"/>
      <c r="DI246" s="56"/>
      <c r="DJ246" s="56"/>
      <c r="DK246" s="56"/>
      <c r="DL246" s="56"/>
      <c r="DM246" s="56"/>
      <c r="DN246" s="56"/>
      <c r="DO246" s="56"/>
      <c r="DP246" s="56"/>
      <c r="DQ246" s="56"/>
      <c r="DR246" s="56"/>
      <c r="DS246" s="56"/>
      <c r="DT246" s="56"/>
      <c r="DU246" s="56"/>
      <c r="DV246" s="56"/>
      <c r="DW246" s="56"/>
      <c r="DX246" s="56"/>
    </row>
    <row r="247" spans="1:128" ht="15" customHeight="1">
      <c r="A247" s="58" t="s">
        <v>25734</v>
      </c>
      <c r="B247" s="68" t="s">
        <v>26143</v>
      </c>
      <c r="C247" s="68" t="s">
        <v>25786</v>
      </c>
      <c r="D247" s="68" t="s">
        <v>26144</v>
      </c>
      <c r="E247" s="68" t="s">
        <v>26145</v>
      </c>
      <c r="F247" s="69" t="s">
        <v>25246</v>
      </c>
      <c r="G247" s="69" t="s">
        <v>25246</v>
      </c>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c r="AR247" s="56"/>
      <c r="AS247" s="56"/>
      <c r="AT247" s="56"/>
      <c r="AU247" s="56"/>
      <c r="AV247" s="56"/>
      <c r="AW247" s="56"/>
      <c r="AX247" s="56"/>
      <c r="AY247" s="56"/>
      <c r="AZ247" s="56"/>
      <c r="BA247" s="56"/>
      <c r="BB247" s="56"/>
      <c r="BC247" s="56"/>
      <c r="BD247" s="56"/>
      <c r="BE247" s="56"/>
      <c r="BF247" s="56"/>
      <c r="BG247" s="56"/>
      <c r="BH247" s="56"/>
      <c r="BI247" s="56"/>
      <c r="BJ247" s="56"/>
      <c r="BK247" s="56"/>
      <c r="BL247" s="56"/>
      <c r="BM247" s="56"/>
      <c r="BN247" s="56"/>
      <c r="BO247" s="56"/>
      <c r="BP247" s="56"/>
      <c r="BQ247" s="56"/>
      <c r="BR247" s="56"/>
      <c r="BS247" s="56"/>
      <c r="BT247" s="56"/>
      <c r="BU247" s="56"/>
      <c r="BV247" s="56"/>
      <c r="BW247" s="56"/>
      <c r="BX247" s="56"/>
      <c r="BY247" s="56"/>
      <c r="BZ247" s="56"/>
      <c r="CA247" s="56"/>
      <c r="CB247" s="56"/>
      <c r="CC247" s="56"/>
      <c r="CD247" s="56"/>
      <c r="CE247" s="56"/>
      <c r="CF247" s="56"/>
      <c r="CG247" s="56"/>
      <c r="CH247" s="56"/>
      <c r="CI247" s="56"/>
      <c r="CJ247" s="56"/>
      <c r="CK247" s="56"/>
      <c r="CL247" s="56"/>
      <c r="CM247" s="56"/>
      <c r="CN247" s="56"/>
      <c r="CO247" s="56"/>
      <c r="CP247" s="56"/>
      <c r="CQ247" s="56"/>
      <c r="CR247" s="56"/>
      <c r="CS247" s="56"/>
      <c r="CT247" s="56"/>
      <c r="CU247" s="56"/>
      <c r="CV247" s="56"/>
      <c r="CW247" s="56"/>
      <c r="CX247" s="56"/>
      <c r="CY247" s="56"/>
      <c r="DF247" s="56"/>
      <c r="DG247" s="56"/>
      <c r="DH247" s="56"/>
      <c r="DI247" s="56"/>
      <c r="DJ247" s="56"/>
      <c r="DK247" s="56"/>
      <c r="DL247" s="56"/>
      <c r="DM247" s="56"/>
      <c r="DN247" s="56"/>
      <c r="DO247" s="56"/>
      <c r="DP247" s="56"/>
      <c r="DQ247" s="56"/>
      <c r="DR247" s="56"/>
      <c r="DS247" s="56"/>
      <c r="DT247" s="56"/>
      <c r="DU247" s="56"/>
      <c r="DV247" s="56"/>
      <c r="DW247" s="56"/>
      <c r="DX247" s="56"/>
    </row>
    <row r="248" spans="1:128" ht="15" customHeight="1">
      <c r="A248" s="58" t="s">
        <v>25735</v>
      </c>
      <c r="B248" s="68" t="s">
        <v>26146</v>
      </c>
      <c r="C248" s="67" t="s">
        <v>25834</v>
      </c>
      <c r="D248" s="67" t="s">
        <v>25775</v>
      </c>
      <c r="E248" s="68" t="s">
        <v>25246</v>
      </c>
      <c r="F248" s="69" t="s">
        <v>25246</v>
      </c>
      <c r="G248" s="69" t="s">
        <v>25246</v>
      </c>
      <c r="BE248" s="56"/>
      <c r="BF248" s="56"/>
      <c r="BG248" s="56"/>
      <c r="BH248" s="56"/>
      <c r="BI248" s="56"/>
      <c r="BJ248" s="56"/>
      <c r="BK248" s="56"/>
      <c r="BL248" s="56"/>
      <c r="BM248" s="56"/>
      <c r="BN248" s="56"/>
      <c r="BO248" s="56"/>
      <c r="BP248" s="56"/>
      <c r="BQ248" s="56"/>
      <c r="BR248" s="56"/>
      <c r="BS248" s="56"/>
      <c r="BT248" s="56"/>
      <c r="BU248" s="56"/>
      <c r="BV248" s="56"/>
      <c r="BW248" s="56"/>
      <c r="BX248" s="56"/>
      <c r="BY248" s="56"/>
      <c r="BZ248" s="56"/>
      <c r="CA248" s="56"/>
      <c r="CB248" s="56"/>
      <c r="CC248" s="56"/>
      <c r="CD248" s="56"/>
      <c r="CE248" s="56"/>
      <c r="CF248" s="56"/>
      <c r="CG248" s="56"/>
      <c r="CH248" s="56"/>
      <c r="CI248" s="56"/>
      <c r="CJ248" s="56"/>
      <c r="CK248" s="56"/>
      <c r="CL248" s="56"/>
      <c r="CM248" s="56"/>
      <c r="CN248" s="56"/>
      <c r="CO248" s="56"/>
      <c r="CP248" s="56"/>
      <c r="CQ248" s="56"/>
      <c r="CR248" s="56"/>
      <c r="CS248" s="56"/>
      <c r="CT248" s="56"/>
      <c r="CU248" s="56"/>
      <c r="CV248" s="56"/>
      <c r="CW248" s="56"/>
      <c r="CX248" s="56"/>
      <c r="CY248" s="56"/>
      <c r="DF248" s="56"/>
      <c r="DG248" s="56"/>
      <c r="DH248" s="56"/>
      <c r="DI248" s="56"/>
      <c r="DJ248" s="56"/>
      <c r="DK248" s="56"/>
      <c r="DL248" s="56"/>
      <c r="DM248" s="56"/>
      <c r="DN248" s="56"/>
      <c r="DO248" s="56"/>
      <c r="DP248" s="56"/>
      <c r="DQ248" s="56"/>
      <c r="DR248" s="56"/>
      <c r="DS248" s="56"/>
      <c r="DT248" s="56"/>
      <c r="DU248" s="56"/>
      <c r="DV248" s="56"/>
      <c r="DW248" s="56"/>
      <c r="DX248" s="56"/>
    </row>
    <row r="249" spans="1:128" ht="15" customHeight="1">
      <c r="A249" s="58" t="s">
        <v>25700</v>
      </c>
      <c r="B249" s="66" t="s">
        <v>26146</v>
      </c>
      <c r="C249" s="67" t="s">
        <v>25834</v>
      </c>
      <c r="D249" s="67" t="s">
        <v>25775</v>
      </c>
      <c r="E249" s="68" t="s">
        <v>25246</v>
      </c>
      <c r="F249" s="69" t="s">
        <v>25246</v>
      </c>
      <c r="G249" s="69" t="s">
        <v>25246</v>
      </c>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c r="AR249" s="56"/>
      <c r="AS249" s="56"/>
      <c r="AT249" s="56"/>
      <c r="AU249" s="56"/>
      <c r="AV249" s="56"/>
      <c r="AW249" s="56"/>
      <c r="AX249" s="56"/>
      <c r="AY249" s="56"/>
      <c r="AZ249" s="56"/>
      <c r="BA249" s="56"/>
      <c r="BB249" s="56"/>
      <c r="BC249" s="56"/>
      <c r="BD249" s="56"/>
      <c r="BE249" s="56"/>
      <c r="BF249" s="56"/>
      <c r="BG249" s="56"/>
      <c r="BH249" s="56"/>
      <c r="BI249" s="56"/>
      <c r="BJ249" s="56"/>
      <c r="BK249" s="56"/>
      <c r="BL249" s="56"/>
      <c r="BM249" s="56"/>
      <c r="BN249" s="56"/>
      <c r="BO249" s="56"/>
      <c r="BP249" s="56"/>
      <c r="BQ249" s="56"/>
      <c r="BR249" s="56"/>
      <c r="BS249" s="56"/>
      <c r="BT249" s="56"/>
      <c r="BU249" s="56"/>
      <c r="BV249" s="56"/>
      <c r="BW249" s="56"/>
      <c r="BX249" s="56"/>
      <c r="BY249" s="56"/>
      <c r="BZ249" s="56"/>
      <c r="CA249" s="56"/>
      <c r="CB249" s="56"/>
      <c r="CC249" s="56"/>
      <c r="CD249" s="56"/>
      <c r="CE249" s="56"/>
      <c r="CF249" s="56"/>
      <c r="CG249" s="56"/>
      <c r="CH249" s="56"/>
      <c r="CI249" s="56"/>
      <c r="CJ249" s="56"/>
      <c r="CK249" s="56"/>
      <c r="CL249" s="56"/>
      <c r="CM249" s="56"/>
      <c r="CN249" s="56"/>
      <c r="CO249" s="56"/>
      <c r="CP249" s="56"/>
      <c r="CQ249" s="56"/>
      <c r="CR249" s="56"/>
      <c r="CS249" s="56"/>
      <c r="CT249" s="56"/>
      <c r="CU249" s="56"/>
      <c r="CV249" s="56"/>
      <c r="CW249" s="56"/>
      <c r="CX249" s="56"/>
      <c r="CY249" s="56"/>
      <c r="DF249" s="56"/>
      <c r="DG249" s="56"/>
      <c r="DH249" s="56"/>
      <c r="DI249" s="56"/>
      <c r="DJ249" s="56"/>
      <c r="DK249" s="56"/>
      <c r="DL249" s="56"/>
      <c r="DM249" s="56"/>
      <c r="DN249" s="56"/>
      <c r="DO249" s="56"/>
      <c r="DP249" s="56"/>
      <c r="DQ249" s="56"/>
      <c r="DR249" s="56"/>
      <c r="DS249" s="56"/>
      <c r="DT249" s="56"/>
      <c r="DU249" s="56"/>
      <c r="DV249" s="56"/>
      <c r="DW249" s="56"/>
      <c r="DX249" s="56"/>
    </row>
    <row r="250" spans="1:128" ht="15" customHeight="1">
      <c r="A250" s="58" t="s">
        <v>25736</v>
      </c>
      <c r="B250" s="66"/>
      <c r="C250" s="75" t="s">
        <v>25781</v>
      </c>
      <c r="D250" s="67" t="s">
        <v>26147</v>
      </c>
      <c r="E250" s="68" t="s">
        <v>25246</v>
      </c>
      <c r="F250" s="69" t="str">
        <f>IF(cc="","",IF(cc&lt;10,"Intervalo entre as doses não inferior a 8 horas",IF(AND(cc&gt;=10,cc&lt;=50),"Intervalo entre as doses não inferior a 6 horas","-")))</f>
        <v>Intervalo entre as doses não inferior a 6 horas</v>
      </c>
      <c r="G250" s="69" t="str">
        <f>IF(cc="","",IF(cc&lt;10,"Intervalo entre as doses não inferior a 8 horas",IF(AND(cc&gt;=10,cc&lt;=50),"Intervalo entre as doses não inferior a 6 horas","-")))</f>
        <v>Intervalo entre as doses não inferior a 6 horas</v>
      </c>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c r="AR250" s="56"/>
      <c r="AS250" s="56"/>
      <c r="AT250" s="56"/>
      <c r="AU250" s="56"/>
      <c r="AV250" s="56"/>
      <c r="AW250" s="56"/>
      <c r="AX250" s="56"/>
      <c r="AY250" s="56"/>
      <c r="AZ250" s="56"/>
      <c r="BA250" s="56"/>
      <c r="BB250" s="56"/>
      <c r="BC250" s="56"/>
      <c r="BD250" s="56"/>
      <c r="BE250" s="56"/>
      <c r="BF250" s="56"/>
      <c r="BG250" s="56"/>
      <c r="BH250" s="56"/>
      <c r="BI250" s="56"/>
      <c r="BJ250" s="56"/>
      <c r="BK250" s="56"/>
      <c r="BL250" s="56"/>
      <c r="BM250" s="56"/>
      <c r="BN250" s="56"/>
      <c r="BO250" s="56"/>
      <c r="BP250" s="56"/>
      <c r="BQ250" s="56"/>
      <c r="BR250" s="56"/>
      <c r="BS250" s="56"/>
      <c r="BT250" s="56"/>
      <c r="BU250" s="56"/>
      <c r="BV250" s="56"/>
      <c r="BW250" s="56"/>
      <c r="BX250" s="56"/>
      <c r="BY250" s="56"/>
      <c r="BZ250" s="56"/>
      <c r="CA250" s="56"/>
      <c r="CB250" s="56"/>
      <c r="CC250" s="56"/>
      <c r="CD250" s="56"/>
      <c r="CE250" s="56"/>
      <c r="CF250" s="56"/>
      <c r="CG250" s="56"/>
      <c r="CH250" s="56"/>
      <c r="CI250" s="56"/>
      <c r="CJ250" s="56"/>
      <c r="CK250" s="56"/>
      <c r="CL250" s="56"/>
      <c r="CM250" s="56"/>
      <c r="CN250" s="56"/>
      <c r="CO250" s="56"/>
      <c r="CP250" s="56"/>
      <c r="CQ250" s="56"/>
      <c r="CR250" s="56"/>
      <c r="CS250" s="56"/>
      <c r="CT250" s="56"/>
      <c r="CU250" s="56"/>
      <c r="CV250" s="56"/>
      <c r="CW250" s="56"/>
      <c r="CX250" s="56"/>
      <c r="CY250" s="56"/>
      <c r="DF250" s="56"/>
      <c r="DG250" s="56"/>
      <c r="DH250" s="56"/>
      <c r="DI250" s="56"/>
      <c r="DJ250" s="56"/>
      <c r="DK250" s="56"/>
      <c r="DL250" s="56"/>
      <c r="DM250" s="56"/>
      <c r="DN250" s="56"/>
      <c r="DO250" s="56"/>
      <c r="DP250" s="56"/>
      <c r="DQ250" s="56"/>
      <c r="DR250" s="56"/>
      <c r="DS250" s="56"/>
      <c r="DT250" s="56"/>
      <c r="DU250" s="56"/>
      <c r="DV250" s="56"/>
      <c r="DW250" s="56"/>
      <c r="DX250" s="56"/>
    </row>
    <row r="251" spans="1:128" ht="15" customHeight="1">
      <c r="A251" s="58" t="s">
        <v>25658</v>
      </c>
      <c r="B251" s="66" t="s">
        <v>26148</v>
      </c>
      <c r="C251" s="75" t="s">
        <v>25834</v>
      </c>
      <c r="D251" s="67" t="s">
        <v>26149</v>
      </c>
      <c r="E251" s="68" t="s">
        <v>26150</v>
      </c>
      <c r="F251" s="69" t="s">
        <v>25246</v>
      </c>
      <c r="G251" s="69" t="s">
        <v>25246</v>
      </c>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c r="AR251" s="56"/>
      <c r="AS251" s="56"/>
      <c r="AT251" s="56"/>
      <c r="AU251" s="56"/>
      <c r="AV251" s="56"/>
      <c r="AW251" s="56"/>
      <c r="AX251" s="56"/>
      <c r="AY251" s="56"/>
      <c r="AZ251" s="56"/>
      <c r="BA251" s="56"/>
      <c r="BB251" s="56"/>
      <c r="BC251" s="56"/>
      <c r="BD251" s="56"/>
      <c r="BE251" s="56"/>
      <c r="BF251" s="56"/>
      <c r="BG251" s="56"/>
      <c r="BH251" s="56"/>
      <c r="BI251" s="56"/>
      <c r="BJ251" s="56"/>
      <c r="BK251" s="56"/>
      <c r="BL251" s="56"/>
      <c r="BM251" s="56"/>
      <c r="BN251" s="56"/>
      <c r="BO251" s="56"/>
      <c r="BP251" s="56"/>
      <c r="BQ251" s="56"/>
      <c r="BR251" s="56"/>
      <c r="BS251" s="56"/>
      <c r="BT251" s="56"/>
      <c r="BU251" s="56"/>
      <c r="BV251" s="56"/>
      <c r="BW251" s="56"/>
      <c r="BX251" s="56"/>
      <c r="BY251" s="56"/>
      <c r="BZ251" s="56"/>
      <c r="CA251" s="56"/>
      <c r="CB251" s="56"/>
      <c r="CC251" s="56"/>
      <c r="CD251" s="56"/>
      <c r="CE251" s="56"/>
      <c r="CF251" s="56"/>
      <c r="CG251" s="56"/>
      <c r="CH251" s="56"/>
      <c r="CI251" s="56"/>
      <c r="CJ251" s="56"/>
      <c r="CK251" s="56"/>
      <c r="CL251" s="56"/>
      <c r="CM251" s="56"/>
      <c r="CN251" s="56"/>
      <c r="CO251" s="56"/>
      <c r="CP251" s="56"/>
      <c r="CQ251" s="56"/>
      <c r="CR251" s="56"/>
      <c r="CS251" s="56"/>
      <c r="CT251" s="56"/>
      <c r="CU251" s="56"/>
      <c r="CV251" s="56"/>
      <c r="CW251" s="56"/>
      <c r="CX251" s="56"/>
      <c r="CY251" s="56"/>
      <c r="DF251" s="56"/>
      <c r="DG251" s="56"/>
      <c r="DH251" s="56"/>
      <c r="DI251" s="56"/>
      <c r="DJ251" s="56"/>
      <c r="DK251" s="56"/>
      <c r="DL251" s="56"/>
      <c r="DM251" s="56"/>
      <c r="DN251" s="56"/>
      <c r="DO251" s="56"/>
      <c r="DP251" s="56"/>
      <c r="DQ251" s="56"/>
      <c r="DR251" s="56"/>
      <c r="DS251" s="56"/>
      <c r="DT251" s="56"/>
      <c r="DU251" s="56"/>
      <c r="DV251" s="56"/>
      <c r="DW251" s="56"/>
      <c r="DX251" s="56"/>
    </row>
    <row r="252" spans="1:128" ht="15" customHeight="1">
      <c r="A252" s="58" t="s">
        <v>25737</v>
      </c>
      <c r="B252" s="66" t="s">
        <v>26151</v>
      </c>
      <c r="C252" s="67" t="s">
        <v>25767</v>
      </c>
      <c r="D252" s="67" t="s">
        <v>25775</v>
      </c>
      <c r="E252" s="68" t="s">
        <v>25246</v>
      </c>
      <c r="F252" s="69" t="s">
        <v>25246</v>
      </c>
      <c r="G252" s="69" t="s">
        <v>25246</v>
      </c>
      <c r="BE252" s="56"/>
      <c r="BF252" s="56"/>
      <c r="BG252" s="56"/>
      <c r="BH252" s="56"/>
      <c r="BI252" s="56"/>
      <c r="BJ252" s="56"/>
      <c r="BK252" s="56"/>
      <c r="BL252" s="56"/>
      <c r="BM252" s="56"/>
      <c r="BN252" s="56"/>
      <c r="BO252" s="56"/>
      <c r="BP252" s="56"/>
      <c r="BQ252" s="56"/>
      <c r="BR252" s="56"/>
      <c r="BS252" s="56"/>
      <c r="BT252" s="56"/>
      <c r="BU252" s="56"/>
      <c r="BV252" s="56"/>
      <c r="BW252" s="56"/>
      <c r="BX252" s="56"/>
      <c r="BY252" s="56"/>
      <c r="BZ252" s="56"/>
      <c r="CA252" s="56"/>
      <c r="CB252" s="56"/>
      <c r="CC252" s="56"/>
      <c r="CD252" s="56"/>
      <c r="CE252" s="56"/>
      <c r="CF252" s="56"/>
      <c r="CG252" s="56"/>
      <c r="CH252" s="56"/>
      <c r="CI252" s="56"/>
      <c r="CJ252" s="56"/>
      <c r="CK252" s="56"/>
      <c r="CL252" s="56"/>
      <c r="CM252" s="56"/>
      <c r="CN252" s="56"/>
      <c r="CO252" s="56"/>
      <c r="CP252" s="56"/>
      <c r="CQ252" s="56"/>
      <c r="CR252" s="56"/>
      <c r="CS252" s="56"/>
      <c r="CT252" s="56"/>
      <c r="CU252" s="56"/>
      <c r="CV252" s="56"/>
      <c r="CW252" s="56"/>
      <c r="CX252" s="56"/>
      <c r="CY252" s="56"/>
      <c r="DF252" s="56"/>
      <c r="DG252" s="56"/>
      <c r="DH252" s="56"/>
      <c r="DI252" s="56"/>
      <c r="DJ252" s="56"/>
      <c r="DK252" s="56"/>
      <c r="DL252" s="56"/>
      <c r="DM252" s="56"/>
      <c r="DN252" s="56"/>
      <c r="DO252" s="56"/>
      <c r="DP252" s="56"/>
      <c r="DQ252" s="56"/>
      <c r="DR252" s="56"/>
      <c r="DS252" s="56"/>
      <c r="DT252" s="56"/>
      <c r="DU252" s="56"/>
      <c r="DV252" s="56"/>
      <c r="DW252" s="56"/>
      <c r="DX252" s="56"/>
    </row>
    <row r="253" spans="1:128" ht="15" customHeight="1">
      <c r="A253" s="58" t="s">
        <v>25738</v>
      </c>
      <c r="B253" s="66" t="s">
        <v>26152</v>
      </c>
      <c r="C253" s="75" t="s">
        <v>25780</v>
      </c>
      <c r="D253" s="67" t="s">
        <v>26153</v>
      </c>
      <c r="E253" s="68" t="s">
        <v>25878</v>
      </c>
      <c r="F253" s="71" t="s">
        <v>25246</v>
      </c>
      <c r="G253" s="71" t="s">
        <v>25246</v>
      </c>
      <c r="H253" s="60"/>
      <c r="I253" s="60"/>
      <c r="J253" s="60"/>
      <c r="K253" s="60"/>
      <c r="L253" s="60"/>
      <c r="M253" s="60"/>
      <c r="N253" s="60"/>
      <c r="O253" s="60"/>
      <c r="P253" s="60"/>
      <c r="Q253" s="60"/>
      <c r="R253" s="60"/>
      <c r="S253" s="60"/>
      <c r="T253" s="60"/>
      <c r="U253" s="60"/>
      <c r="V253" s="60"/>
      <c r="W253" s="60"/>
      <c r="X253" s="60"/>
      <c r="Y253" s="60"/>
      <c r="Z253" s="60"/>
      <c r="AA253" s="60"/>
      <c r="AB253" s="60"/>
      <c r="AC253" s="60"/>
      <c r="AD253" s="60"/>
      <c r="AE253" s="60"/>
      <c r="AF253" s="60"/>
      <c r="AG253" s="60"/>
      <c r="AH253" s="60"/>
      <c r="AI253" s="60"/>
      <c r="AJ253" s="60"/>
      <c r="AK253" s="60"/>
      <c r="AL253" s="60"/>
      <c r="AM253" s="60"/>
      <c r="AN253" s="60"/>
      <c r="AO253" s="60"/>
      <c r="AP253" s="60"/>
      <c r="AQ253" s="60"/>
      <c r="AR253" s="60"/>
      <c r="AS253" s="60"/>
      <c r="AT253" s="60"/>
      <c r="AU253" s="60"/>
      <c r="AV253" s="60"/>
      <c r="AW253" s="60"/>
      <c r="AX253" s="60"/>
      <c r="AY253" s="60"/>
      <c r="AZ253" s="60"/>
      <c r="BA253" s="60"/>
      <c r="BB253" s="60"/>
      <c r="BC253" s="60"/>
      <c r="BD253" s="60"/>
      <c r="BE253" s="60"/>
      <c r="BF253" s="60"/>
      <c r="BG253" s="60"/>
      <c r="BH253" s="60"/>
      <c r="BI253" s="60"/>
      <c r="BJ253" s="60"/>
      <c r="BK253" s="60"/>
      <c r="BL253" s="60"/>
      <c r="BM253" s="60"/>
      <c r="BN253" s="60"/>
      <c r="BO253" s="60"/>
      <c r="BP253" s="60"/>
      <c r="BQ253" s="60"/>
      <c r="BR253" s="60"/>
      <c r="BS253" s="60"/>
      <c r="BT253" s="60"/>
      <c r="BU253" s="60"/>
      <c r="BV253" s="60"/>
      <c r="BW253" s="60"/>
      <c r="BX253" s="60"/>
      <c r="BY253" s="60"/>
      <c r="BZ253" s="60"/>
      <c r="CA253" s="60"/>
      <c r="CB253" s="60"/>
      <c r="CC253" s="60"/>
      <c r="CD253" s="60"/>
      <c r="CE253" s="60"/>
      <c r="CF253" s="60"/>
      <c r="CG253" s="60"/>
      <c r="CH253" s="60"/>
      <c r="CI253" s="60"/>
      <c r="CJ253" s="60"/>
      <c r="CK253" s="60"/>
      <c r="CL253" s="60"/>
      <c r="CM253" s="60"/>
      <c r="CN253" s="60"/>
      <c r="CO253" s="60"/>
      <c r="CP253" s="60"/>
      <c r="CQ253" s="60"/>
      <c r="CR253" s="60"/>
      <c r="CS253" s="60"/>
      <c r="CT253" s="60"/>
      <c r="CU253" s="60"/>
      <c r="CV253" s="60"/>
      <c r="CW253" s="60"/>
      <c r="CX253" s="60"/>
      <c r="CY253" s="60"/>
      <c r="CZ253" s="60"/>
      <c r="DA253" s="60"/>
      <c r="DB253" s="60"/>
      <c r="DC253" s="60"/>
      <c r="DD253" s="60"/>
      <c r="DE253" s="110"/>
      <c r="DF253" s="60"/>
      <c r="DG253" s="60"/>
      <c r="DH253" s="60"/>
      <c r="DI253" s="60"/>
      <c r="DJ253" s="60"/>
      <c r="DK253" s="60"/>
      <c r="DL253" s="60"/>
      <c r="DM253" s="60"/>
      <c r="DN253" s="60"/>
      <c r="DO253" s="60"/>
      <c r="DP253" s="60"/>
      <c r="DQ253" s="60"/>
      <c r="DR253" s="60"/>
      <c r="DS253" s="60"/>
      <c r="DT253" s="60"/>
      <c r="DU253" s="60"/>
      <c r="DV253" s="60"/>
      <c r="DW253" s="60"/>
      <c r="DX253" s="60"/>
    </row>
    <row r="254" spans="1:128" ht="15" customHeight="1">
      <c r="A254" s="58" t="s">
        <v>25739</v>
      </c>
      <c r="B254" s="66" t="s">
        <v>25246</v>
      </c>
      <c r="C254" s="67" t="s">
        <v>25801</v>
      </c>
      <c r="D254" s="67" t="s">
        <v>25775</v>
      </c>
      <c r="E254" s="68" t="s">
        <v>26154</v>
      </c>
      <c r="F254" s="69" t="s">
        <v>25246</v>
      </c>
      <c r="G254" s="69" t="s">
        <v>25246</v>
      </c>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c r="AR254" s="56"/>
      <c r="AS254" s="56"/>
      <c r="AT254" s="56"/>
      <c r="AU254" s="56"/>
      <c r="AV254" s="56"/>
      <c r="AW254" s="56"/>
      <c r="AX254" s="56"/>
      <c r="AY254" s="56"/>
      <c r="AZ254" s="56"/>
      <c r="BA254" s="56"/>
      <c r="BB254" s="56"/>
      <c r="BC254" s="56"/>
      <c r="BD254" s="56"/>
      <c r="BE254" s="56"/>
      <c r="BF254" s="56"/>
      <c r="BG254" s="56"/>
      <c r="BH254" s="56"/>
      <c r="BI254" s="56"/>
      <c r="BJ254" s="56"/>
      <c r="BK254" s="56"/>
      <c r="BL254" s="56"/>
      <c r="BM254" s="56"/>
      <c r="BN254" s="56"/>
      <c r="BO254" s="56"/>
      <c r="BP254" s="56"/>
      <c r="BQ254" s="56"/>
      <c r="BR254" s="56"/>
      <c r="BS254" s="56"/>
      <c r="BT254" s="56"/>
      <c r="BU254" s="56"/>
      <c r="BV254" s="56"/>
      <c r="BW254" s="56"/>
      <c r="BX254" s="56"/>
      <c r="BY254" s="56"/>
      <c r="BZ254" s="56"/>
      <c r="CA254" s="56"/>
      <c r="CB254" s="56"/>
      <c r="CC254" s="56"/>
      <c r="CD254" s="56"/>
      <c r="CE254" s="56"/>
      <c r="CF254" s="56"/>
      <c r="CG254" s="56"/>
      <c r="CH254" s="56"/>
      <c r="CI254" s="56"/>
      <c r="CJ254" s="56"/>
      <c r="CK254" s="56"/>
      <c r="CL254" s="56"/>
      <c r="CM254" s="56"/>
      <c r="CN254" s="56"/>
      <c r="CO254" s="56"/>
      <c r="CP254" s="56"/>
      <c r="CQ254" s="56"/>
      <c r="CR254" s="56"/>
      <c r="CS254" s="56"/>
      <c r="CT254" s="56"/>
      <c r="CU254" s="56"/>
      <c r="CV254" s="56"/>
      <c r="CW254" s="56"/>
      <c r="CX254" s="56"/>
      <c r="CY254" s="56"/>
      <c r="DF254" s="56"/>
      <c r="DG254" s="56"/>
      <c r="DH254" s="56"/>
      <c r="DI254" s="56"/>
      <c r="DJ254" s="56"/>
      <c r="DK254" s="56"/>
      <c r="DL254" s="56"/>
      <c r="DM254" s="56"/>
      <c r="DN254" s="56"/>
      <c r="DO254" s="56"/>
      <c r="DP254" s="56"/>
      <c r="DQ254" s="56"/>
      <c r="DR254" s="56"/>
      <c r="DS254" s="56"/>
      <c r="DT254" s="56"/>
      <c r="DU254" s="56"/>
      <c r="DV254" s="56"/>
      <c r="DW254" s="56"/>
      <c r="DX254" s="56"/>
    </row>
    <row r="255" spans="1:128" ht="15" customHeight="1">
      <c r="A255" s="58" t="s">
        <v>25528</v>
      </c>
      <c r="B255" s="67"/>
      <c r="C255" s="67" t="s">
        <v>26155</v>
      </c>
      <c r="D255" s="67" t="s">
        <v>26156</v>
      </c>
      <c r="E255" s="68" t="s">
        <v>25246</v>
      </c>
      <c r="F255" s="69" t="s">
        <v>25246</v>
      </c>
      <c r="G255" s="69" t="s">
        <v>25246</v>
      </c>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c r="AR255" s="56"/>
      <c r="AS255" s="56"/>
      <c r="AT255" s="56"/>
      <c r="AU255" s="56"/>
      <c r="AV255" s="56"/>
      <c r="AW255" s="56"/>
      <c r="AX255" s="56"/>
      <c r="AY255" s="56"/>
      <c r="AZ255" s="56"/>
      <c r="BA255" s="56"/>
      <c r="BB255" s="56"/>
      <c r="BC255" s="56"/>
      <c r="BD255" s="56"/>
      <c r="BE255" s="56"/>
      <c r="BF255" s="56"/>
      <c r="BG255" s="56"/>
      <c r="BH255" s="56"/>
      <c r="BI255" s="56"/>
      <c r="BJ255" s="56"/>
      <c r="BK255" s="56"/>
      <c r="BL255" s="56"/>
      <c r="BM255" s="56"/>
      <c r="BN255" s="56"/>
      <c r="BO255" s="56"/>
      <c r="BP255" s="56"/>
      <c r="BQ255" s="56"/>
      <c r="BR255" s="56"/>
      <c r="BS255" s="56"/>
      <c r="BT255" s="56"/>
      <c r="BU255" s="56"/>
      <c r="BV255" s="56"/>
      <c r="BW255" s="56"/>
      <c r="BX255" s="56"/>
      <c r="BY255" s="56"/>
      <c r="BZ255" s="56"/>
      <c r="CA255" s="56"/>
      <c r="CB255" s="56"/>
      <c r="CC255" s="56"/>
      <c r="CD255" s="56"/>
      <c r="CE255" s="56"/>
      <c r="CF255" s="56"/>
      <c r="CG255" s="56"/>
      <c r="CH255" s="56"/>
      <c r="CI255" s="56"/>
      <c r="CJ255" s="56"/>
      <c r="CK255" s="56"/>
      <c r="CL255" s="56"/>
      <c r="CM255" s="56"/>
      <c r="CN255" s="56"/>
      <c r="CO255" s="56"/>
      <c r="CP255" s="56"/>
      <c r="CQ255" s="56"/>
      <c r="CR255" s="56"/>
      <c r="CS255" s="56"/>
      <c r="CT255" s="56"/>
      <c r="CU255" s="56"/>
      <c r="CV255" s="56"/>
      <c r="CW255" s="56"/>
      <c r="CX255" s="56"/>
      <c r="CY255" s="56"/>
      <c r="DF255" s="56"/>
      <c r="DG255" s="56"/>
      <c r="DH255" s="56"/>
      <c r="DI255" s="56"/>
      <c r="DJ255" s="56"/>
      <c r="DK255" s="56"/>
      <c r="DL255" s="56"/>
      <c r="DM255" s="56"/>
      <c r="DN255" s="56"/>
      <c r="DO255" s="56"/>
      <c r="DP255" s="56"/>
      <c r="DQ255" s="56"/>
      <c r="DR255" s="56"/>
      <c r="DS255" s="56"/>
      <c r="DT255" s="56"/>
      <c r="DU255" s="56"/>
      <c r="DV255" s="56"/>
      <c r="DW255" s="56"/>
      <c r="DX255" s="56"/>
    </row>
    <row r="256" spans="1:128" ht="15" customHeight="1">
      <c r="A256" s="58" t="s">
        <v>25682</v>
      </c>
      <c r="B256" s="68" t="s">
        <v>26157</v>
      </c>
      <c r="C256" s="67" t="s">
        <v>25816</v>
      </c>
      <c r="D256" s="67" t="s">
        <v>26158</v>
      </c>
      <c r="E256" s="68" t="s">
        <v>26159</v>
      </c>
      <c r="F256" s="69" t="s">
        <v>25246</v>
      </c>
      <c r="G256" s="69" t="s">
        <v>25246</v>
      </c>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c r="AR256" s="56"/>
      <c r="AS256" s="56"/>
      <c r="AT256" s="56"/>
      <c r="AU256" s="56"/>
      <c r="AV256" s="56"/>
      <c r="AW256" s="56"/>
      <c r="AX256" s="56"/>
      <c r="AY256" s="56"/>
      <c r="AZ256" s="56"/>
      <c r="BA256" s="56"/>
      <c r="BB256" s="56"/>
      <c r="BC256" s="56"/>
      <c r="BD256" s="56"/>
      <c r="BE256" s="56"/>
      <c r="BF256" s="56"/>
      <c r="BG256" s="56"/>
      <c r="BH256" s="56"/>
      <c r="BI256" s="56"/>
      <c r="BJ256" s="56"/>
      <c r="BK256" s="56"/>
      <c r="BL256" s="56"/>
      <c r="BM256" s="56"/>
      <c r="BN256" s="56"/>
      <c r="BO256" s="56"/>
      <c r="BP256" s="56"/>
      <c r="BQ256" s="56"/>
      <c r="BR256" s="56"/>
      <c r="BS256" s="56"/>
      <c r="BT256" s="56"/>
      <c r="BU256" s="56"/>
      <c r="BV256" s="56"/>
      <c r="BW256" s="56"/>
      <c r="BX256" s="56"/>
      <c r="BY256" s="56"/>
      <c r="BZ256" s="56"/>
      <c r="CA256" s="56"/>
      <c r="CB256" s="56"/>
      <c r="CC256" s="56"/>
      <c r="CD256" s="56"/>
      <c r="CE256" s="56"/>
      <c r="CF256" s="56"/>
      <c r="CG256" s="56"/>
      <c r="CH256" s="56"/>
      <c r="CI256" s="56"/>
      <c r="CJ256" s="56"/>
      <c r="CK256" s="56"/>
      <c r="CL256" s="56"/>
      <c r="CM256" s="56"/>
      <c r="CN256" s="56"/>
      <c r="CO256" s="56"/>
      <c r="CP256" s="56"/>
      <c r="CQ256" s="56"/>
      <c r="CR256" s="56"/>
      <c r="CS256" s="56"/>
      <c r="CT256" s="56"/>
      <c r="CU256" s="56"/>
      <c r="CV256" s="56"/>
      <c r="CW256" s="56"/>
      <c r="CX256" s="56"/>
      <c r="CY256" s="56"/>
      <c r="DF256" s="56"/>
      <c r="DG256" s="56"/>
      <c r="DH256" s="56"/>
      <c r="DI256" s="56"/>
      <c r="DJ256" s="56"/>
      <c r="DK256" s="56"/>
      <c r="DL256" s="56"/>
      <c r="DM256" s="56"/>
      <c r="DN256" s="56"/>
      <c r="DO256" s="56"/>
      <c r="DP256" s="56"/>
      <c r="DQ256" s="56"/>
      <c r="DR256" s="56"/>
      <c r="DS256" s="56"/>
      <c r="DT256" s="56"/>
      <c r="DU256" s="56"/>
      <c r="DV256" s="56"/>
      <c r="DW256" s="56"/>
      <c r="DX256" s="56"/>
    </row>
    <row r="257" spans="1:128" ht="15" customHeight="1">
      <c r="A257" s="58" t="s">
        <v>25740</v>
      </c>
      <c r="B257" s="66" t="s">
        <v>25246</v>
      </c>
      <c r="C257" s="67" t="s">
        <v>25767</v>
      </c>
      <c r="D257" s="67" t="s">
        <v>26160</v>
      </c>
      <c r="E257" s="68" t="s">
        <v>25246</v>
      </c>
      <c r="F257" s="69" t="s">
        <v>25246</v>
      </c>
      <c r="G257" s="69" t="s">
        <v>25246</v>
      </c>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c r="AR257" s="56"/>
      <c r="AS257" s="56"/>
      <c r="AT257" s="56"/>
      <c r="AU257" s="56"/>
      <c r="AV257" s="56"/>
      <c r="AW257" s="56"/>
      <c r="AX257" s="56"/>
      <c r="AY257" s="56"/>
      <c r="AZ257" s="56"/>
      <c r="BA257" s="56"/>
      <c r="BB257" s="56"/>
      <c r="BC257" s="56"/>
      <c r="BD257" s="56"/>
      <c r="BE257" s="56"/>
      <c r="BF257" s="56"/>
      <c r="BG257" s="56"/>
      <c r="BH257" s="56"/>
      <c r="BI257" s="56"/>
      <c r="BJ257" s="56"/>
      <c r="BK257" s="56"/>
      <c r="BL257" s="56"/>
      <c r="BM257" s="56"/>
      <c r="BN257" s="56"/>
      <c r="BO257" s="56"/>
      <c r="BP257" s="56"/>
      <c r="BQ257" s="56"/>
      <c r="BR257" s="56"/>
      <c r="BS257" s="56"/>
      <c r="BT257" s="56"/>
      <c r="BU257" s="56"/>
      <c r="BV257" s="56"/>
      <c r="BW257" s="56"/>
      <c r="BX257" s="56"/>
      <c r="BY257" s="56"/>
      <c r="BZ257" s="56"/>
      <c r="CA257" s="56"/>
      <c r="CB257" s="56"/>
      <c r="CC257" s="56"/>
      <c r="CD257" s="56"/>
      <c r="CE257" s="56"/>
      <c r="CF257" s="56"/>
      <c r="CG257" s="56"/>
      <c r="CH257" s="56"/>
      <c r="CI257" s="56"/>
      <c r="CJ257" s="56"/>
      <c r="CK257" s="56"/>
      <c r="CL257" s="56"/>
      <c r="CM257" s="56"/>
      <c r="CN257" s="56"/>
      <c r="CO257" s="56"/>
      <c r="CP257" s="56"/>
      <c r="CQ257" s="56"/>
      <c r="CR257" s="56"/>
      <c r="CS257" s="56"/>
      <c r="CT257" s="56"/>
      <c r="CU257" s="56"/>
      <c r="CV257" s="56"/>
      <c r="CW257" s="56"/>
      <c r="CX257" s="56"/>
      <c r="CY257" s="56"/>
      <c r="DF257" s="56"/>
      <c r="DG257" s="56"/>
      <c r="DH257" s="56"/>
      <c r="DI257" s="56"/>
      <c r="DJ257" s="56"/>
      <c r="DK257" s="56"/>
      <c r="DL257" s="56"/>
      <c r="DM257" s="56"/>
      <c r="DN257" s="56"/>
      <c r="DO257" s="56"/>
      <c r="DP257" s="56"/>
      <c r="DQ257" s="56"/>
      <c r="DR257" s="56"/>
      <c r="DS257" s="56"/>
      <c r="DT257" s="56"/>
      <c r="DU257" s="56"/>
      <c r="DV257" s="56"/>
      <c r="DW257" s="56"/>
      <c r="DX257" s="56"/>
    </row>
    <row r="258" spans="1:128" ht="15" customHeight="1">
      <c r="A258" s="58" t="s">
        <v>25742</v>
      </c>
      <c r="B258" s="66" t="s">
        <v>26161</v>
      </c>
      <c r="C258" s="67" t="s">
        <v>25767</v>
      </c>
      <c r="D258" s="67" t="s">
        <v>25775</v>
      </c>
      <c r="E258" s="68" t="s">
        <v>25246</v>
      </c>
      <c r="F258" s="69" t="str">
        <f>IF(cc="","",IF(cc&lt;10,"Fazer 3/4 da dose anteriormente utilizada","-"))</f>
        <v>-</v>
      </c>
      <c r="G258" s="69" t="str">
        <f>IF(cc="","",IF(cc&lt;10,"Fazer 3/4 da dose anteriormente utilizada","-"))</f>
        <v>-</v>
      </c>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c r="AR258" s="56"/>
      <c r="AS258" s="56"/>
      <c r="AT258" s="56"/>
      <c r="AU258" s="56"/>
      <c r="AV258" s="56"/>
      <c r="AW258" s="56"/>
      <c r="AX258" s="56"/>
      <c r="AY258" s="56"/>
      <c r="AZ258" s="56"/>
      <c r="BA258" s="56"/>
      <c r="BB258" s="56"/>
      <c r="BC258" s="56"/>
      <c r="BD258" s="56"/>
      <c r="BE258" s="56"/>
      <c r="BF258" s="56"/>
      <c r="BG258" s="56"/>
      <c r="BH258" s="56"/>
      <c r="BI258" s="56"/>
      <c r="BJ258" s="56"/>
      <c r="BK258" s="56"/>
      <c r="BL258" s="56"/>
      <c r="BM258" s="56"/>
      <c r="BN258" s="56"/>
      <c r="BO258" s="56"/>
      <c r="BP258" s="56"/>
      <c r="BQ258" s="56"/>
      <c r="BR258" s="56"/>
      <c r="BS258" s="56"/>
      <c r="BT258" s="56"/>
      <c r="BU258" s="56"/>
      <c r="BV258" s="56"/>
      <c r="BW258" s="56"/>
      <c r="BX258" s="56"/>
      <c r="BY258" s="56"/>
      <c r="BZ258" s="56"/>
      <c r="CA258" s="56"/>
      <c r="CB258" s="56"/>
      <c r="CC258" s="56"/>
      <c r="CD258" s="56"/>
      <c r="CE258" s="56"/>
      <c r="CF258" s="56"/>
      <c r="CG258" s="56"/>
      <c r="CH258" s="56"/>
      <c r="CI258" s="56"/>
      <c r="CJ258" s="56"/>
      <c r="CK258" s="56"/>
      <c r="CL258" s="56"/>
      <c r="CM258" s="56"/>
      <c r="CN258" s="56"/>
      <c r="CO258" s="56"/>
      <c r="CP258" s="56"/>
      <c r="CQ258" s="56"/>
      <c r="CR258" s="56"/>
      <c r="CS258" s="56"/>
      <c r="CT258" s="56"/>
      <c r="CU258" s="56"/>
      <c r="CV258" s="56"/>
      <c r="CW258" s="56"/>
      <c r="CX258" s="56"/>
      <c r="CY258" s="56"/>
      <c r="DF258" s="56"/>
      <c r="DG258" s="56"/>
      <c r="DH258" s="56"/>
      <c r="DI258" s="56"/>
      <c r="DJ258" s="56"/>
      <c r="DK258" s="56"/>
      <c r="DL258" s="56"/>
      <c r="DM258" s="56"/>
      <c r="DN258" s="56"/>
      <c r="DO258" s="56"/>
      <c r="DP258" s="56"/>
      <c r="DQ258" s="56"/>
      <c r="DR258" s="56"/>
      <c r="DS258" s="56"/>
      <c r="DT258" s="56"/>
      <c r="DU258" s="56"/>
      <c r="DV258" s="56"/>
      <c r="DW258" s="56"/>
      <c r="DX258" s="56"/>
    </row>
    <row r="259" spans="1:128" ht="15" customHeight="1">
      <c r="A259" s="58" t="s">
        <v>25743</v>
      </c>
      <c r="B259" s="68" t="s">
        <v>26162</v>
      </c>
      <c r="C259" s="67" t="s">
        <v>26163</v>
      </c>
      <c r="D259" s="67" t="s">
        <v>26164</v>
      </c>
      <c r="E259" s="68" t="s">
        <v>25246</v>
      </c>
      <c r="F259" s="69" t="s">
        <v>25246</v>
      </c>
      <c r="G259" s="69" t="s">
        <v>25246</v>
      </c>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c r="AR259" s="56"/>
      <c r="AS259" s="56"/>
      <c r="AT259" s="56"/>
      <c r="AU259" s="56"/>
      <c r="AV259" s="56"/>
      <c r="AW259" s="56"/>
      <c r="AX259" s="56"/>
      <c r="AY259" s="56"/>
      <c r="AZ259" s="56"/>
      <c r="BA259" s="56"/>
      <c r="BB259" s="56"/>
      <c r="BC259" s="56"/>
      <c r="BD259" s="56"/>
      <c r="BE259" s="56"/>
      <c r="BF259" s="56"/>
      <c r="BG259" s="56"/>
      <c r="BH259" s="56"/>
      <c r="BI259" s="56"/>
      <c r="BJ259" s="56"/>
      <c r="BK259" s="56"/>
      <c r="BL259" s="56"/>
      <c r="BM259" s="56"/>
      <c r="BN259" s="56"/>
      <c r="BO259" s="56"/>
      <c r="BP259" s="56"/>
      <c r="BQ259" s="56"/>
      <c r="BR259" s="56"/>
      <c r="BS259" s="56"/>
      <c r="BT259" s="56"/>
      <c r="BU259" s="56"/>
      <c r="BV259" s="56"/>
      <c r="BW259" s="56"/>
      <c r="BX259" s="56"/>
      <c r="BY259" s="56"/>
      <c r="BZ259" s="56"/>
      <c r="CA259" s="56"/>
      <c r="CB259" s="56"/>
      <c r="CC259" s="56"/>
      <c r="CD259" s="56"/>
      <c r="CE259" s="56"/>
      <c r="CF259" s="56"/>
      <c r="CG259" s="56"/>
      <c r="CH259" s="56"/>
      <c r="CI259" s="56"/>
      <c r="CJ259" s="56"/>
      <c r="CK259" s="56"/>
      <c r="CL259" s="56"/>
      <c r="CM259" s="56"/>
      <c r="CN259" s="56"/>
      <c r="CO259" s="56"/>
      <c r="CP259" s="56"/>
      <c r="CQ259" s="56"/>
      <c r="CR259" s="56"/>
      <c r="CS259" s="56"/>
      <c r="CT259" s="56"/>
      <c r="CU259" s="56"/>
      <c r="CV259" s="56"/>
      <c r="CW259" s="56"/>
      <c r="CX259" s="56"/>
      <c r="CY259" s="56"/>
      <c r="DF259" s="56"/>
      <c r="DG259" s="56"/>
      <c r="DH259" s="56"/>
      <c r="DI259" s="56"/>
      <c r="DJ259" s="56"/>
      <c r="DK259" s="56"/>
      <c r="DL259" s="56"/>
      <c r="DM259" s="56"/>
      <c r="DN259" s="56"/>
      <c r="DO259" s="56"/>
      <c r="DP259" s="56"/>
      <c r="DQ259" s="56"/>
      <c r="DR259" s="56"/>
      <c r="DS259" s="56"/>
      <c r="DT259" s="56"/>
      <c r="DU259" s="56"/>
      <c r="DV259" s="56"/>
      <c r="DW259" s="56"/>
      <c r="DX259" s="56"/>
    </row>
    <row r="260" spans="1:128" ht="15" customHeight="1">
      <c r="A260" s="58" t="s">
        <v>25710</v>
      </c>
      <c r="B260" s="66" t="s">
        <v>26165</v>
      </c>
      <c r="C260" s="67" t="s">
        <v>25786</v>
      </c>
      <c r="D260" s="67" t="s">
        <v>26166</v>
      </c>
      <c r="E260" s="68" t="s">
        <v>26167</v>
      </c>
      <c r="F260" s="69" t="str">
        <f>IF(cc="","",IF(cc&lt;10,"Fazer 1/4 da dose anteriormente utilizada",IF(AND(cc&gt;=10,cc&lt;=50),"Fazer metade da dose anteriormente utilizada","-")))</f>
        <v>Fazer metade da dose anteriormente utilizada</v>
      </c>
      <c r="G260" s="69" t="str">
        <f>IF(cc="","",IF(cc&lt;10,"Fazer 1/4 da dose anteriormente utilizada",IF(AND(cc&gt;=10,cc&lt;=50),"Fazer metade da dose anteriormente utilizada","-")))</f>
        <v>Fazer metade da dose anteriormente utilizada</v>
      </c>
      <c r="P260" s="56"/>
      <c r="Q260" s="56"/>
      <c r="R260" s="56"/>
      <c r="S260" s="56"/>
      <c r="T260" s="56"/>
      <c r="U260" s="56"/>
      <c r="V260" s="56"/>
      <c r="W260" s="56"/>
      <c r="X260" s="56"/>
      <c r="Y260" s="56"/>
      <c r="Z260" s="56"/>
      <c r="AA260" s="56"/>
      <c r="AB260" s="56"/>
      <c r="AC260" s="56"/>
      <c r="AD260" s="56"/>
      <c r="AE260" s="56"/>
      <c r="AF260" s="56"/>
      <c r="AG260" s="56"/>
      <c r="AH260" s="56"/>
      <c r="AI260" s="56"/>
      <c r="AJ260" s="56"/>
      <c r="AK260" s="56"/>
      <c r="AL260" s="56"/>
      <c r="AM260" s="56"/>
      <c r="AN260" s="56"/>
      <c r="AO260" s="56"/>
      <c r="AP260" s="56"/>
      <c r="AQ260" s="56"/>
      <c r="AR260" s="56"/>
      <c r="AS260" s="56"/>
      <c r="AT260" s="56"/>
      <c r="AU260" s="56"/>
      <c r="AV260" s="56"/>
      <c r="AW260" s="56"/>
      <c r="AX260" s="56"/>
      <c r="AY260" s="56"/>
      <c r="AZ260" s="56"/>
      <c r="BA260" s="56"/>
      <c r="BB260" s="56"/>
      <c r="BC260" s="56"/>
      <c r="BD260" s="56"/>
      <c r="BE260" s="56"/>
      <c r="BF260" s="56"/>
      <c r="BG260" s="56"/>
      <c r="BH260" s="56"/>
      <c r="BI260" s="56"/>
      <c r="BJ260" s="56"/>
      <c r="BK260" s="56"/>
      <c r="BL260" s="56"/>
      <c r="BM260" s="56"/>
      <c r="BN260" s="56"/>
      <c r="BO260" s="56"/>
      <c r="BP260" s="56"/>
      <c r="BQ260" s="56"/>
      <c r="BR260" s="56"/>
      <c r="BS260" s="56"/>
      <c r="BT260" s="56"/>
      <c r="BU260" s="56"/>
      <c r="BV260" s="56"/>
      <c r="BW260" s="56"/>
      <c r="BX260" s="56"/>
      <c r="BY260" s="56"/>
      <c r="BZ260" s="56"/>
      <c r="CA260" s="56"/>
      <c r="CB260" s="56"/>
      <c r="CC260" s="56"/>
      <c r="CD260" s="56"/>
      <c r="CE260" s="56"/>
      <c r="CF260" s="56"/>
      <c r="CG260" s="56"/>
      <c r="CH260" s="56"/>
      <c r="CI260" s="56"/>
      <c r="CJ260" s="56"/>
      <c r="CK260" s="56"/>
      <c r="CL260" s="56"/>
      <c r="CM260" s="56"/>
      <c r="CN260" s="56"/>
      <c r="CO260" s="56"/>
      <c r="CP260" s="56"/>
      <c r="CQ260" s="56"/>
      <c r="CR260" s="56"/>
      <c r="CS260" s="56"/>
      <c r="CT260" s="56"/>
      <c r="CU260" s="56"/>
      <c r="CV260" s="56"/>
      <c r="CW260" s="56"/>
      <c r="CX260" s="56"/>
      <c r="CY260" s="56"/>
      <c r="DF260" s="56"/>
      <c r="DG260" s="56"/>
      <c r="DH260" s="56"/>
      <c r="DI260" s="56"/>
      <c r="DJ260" s="56"/>
      <c r="DK260" s="56"/>
      <c r="DL260" s="56"/>
      <c r="DM260" s="56"/>
      <c r="DN260" s="56"/>
      <c r="DO260" s="56"/>
      <c r="DP260" s="56"/>
      <c r="DQ260" s="56"/>
      <c r="DR260" s="56"/>
      <c r="DS260" s="56"/>
      <c r="DT260" s="56"/>
      <c r="DU260" s="56"/>
      <c r="DV260" s="56"/>
      <c r="DW260" s="56"/>
      <c r="DX260" s="56"/>
    </row>
    <row r="261" spans="1:128" ht="15" customHeight="1">
      <c r="A261" s="58" t="s">
        <v>25569</v>
      </c>
      <c r="B261" s="81" t="s">
        <v>25246</v>
      </c>
      <c r="C261" s="67" t="s">
        <v>25812</v>
      </c>
      <c r="D261" s="67" t="s">
        <v>25775</v>
      </c>
      <c r="E261" s="68" t="s">
        <v>26395</v>
      </c>
      <c r="F261" s="69" t="str">
        <f>IF(cc="","",IF(cc&lt;10,"Dose Máxima: 50 mg/dia IV e 150 mg/dia VO",IF(AND(cc&gt;=10,cc&lt;=50),"Dose Máxima: 100 mg/dia IV e 150 mg/dia VO","-")))</f>
        <v>Dose Máxima: 100 mg/dia IV e 150 mg/dia VO</v>
      </c>
      <c r="G261" s="70" t="str">
        <f>IF(cc="","",IF(cc&lt;10,"150 mg (1 comprimido) VO 1 x ao dia",IF(AND(cc&gt;=10,cc&lt;=50),"150 mg (1 comprimido) VO 1 x ao dia","-")))</f>
        <v>150 mg (1 comprimido) VO 1 x ao dia</v>
      </c>
      <c r="H261" s="56"/>
      <c r="I261" s="56"/>
      <c r="J261" s="56"/>
      <c r="K261" s="56"/>
      <c r="L261" s="56"/>
      <c r="M261" s="56"/>
      <c r="N261" s="56"/>
      <c r="O261" s="56"/>
      <c r="P261" s="56"/>
      <c r="Q261" s="56"/>
      <c r="R261" s="56"/>
      <c r="S261" s="56"/>
      <c r="T261" s="56"/>
      <c r="U261" s="56"/>
      <c r="V261" s="56"/>
      <c r="W261" s="56"/>
      <c r="X261" s="56"/>
      <c r="Y261" s="56"/>
      <c r="Z261" s="56"/>
      <c r="AA261" s="56"/>
      <c r="AB261" s="56"/>
      <c r="AC261" s="56"/>
      <c r="AD261" s="56"/>
      <c r="AE261" s="56"/>
      <c r="AF261" s="56"/>
      <c r="AG261" s="56"/>
      <c r="AH261" s="56"/>
      <c r="AI261" s="56"/>
      <c r="AJ261" s="56"/>
      <c r="AK261" s="56"/>
      <c r="AL261" s="56"/>
      <c r="AM261" s="56"/>
      <c r="AN261" s="56"/>
      <c r="AO261" s="56"/>
      <c r="AP261" s="56"/>
      <c r="AQ261" s="56"/>
      <c r="AR261" s="56"/>
      <c r="AS261" s="56"/>
      <c r="AT261" s="56"/>
      <c r="AU261" s="56"/>
      <c r="AV261" s="56"/>
      <c r="AW261" s="56"/>
      <c r="AX261" s="56"/>
      <c r="AY261" s="56"/>
      <c r="AZ261" s="56"/>
      <c r="BA261" s="56"/>
      <c r="BB261" s="56"/>
      <c r="BC261" s="56"/>
      <c r="BD261" s="56"/>
      <c r="BE261" s="56"/>
      <c r="BF261" s="56"/>
      <c r="BG261" s="56"/>
      <c r="BH261" s="56"/>
      <c r="BI261" s="56"/>
      <c r="BJ261" s="56"/>
      <c r="BK261" s="56"/>
      <c r="BL261" s="56"/>
      <c r="BM261" s="56"/>
      <c r="BN261" s="56"/>
      <c r="BO261" s="56"/>
      <c r="BP261" s="56"/>
      <c r="BQ261" s="56"/>
      <c r="BR261" s="56"/>
      <c r="BS261" s="56"/>
      <c r="BT261" s="56"/>
      <c r="BU261" s="56"/>
      <c r="BV261" s="56"/>
      <c r="BW261" s="56"/>
      <c r="BX261" s="56"/>
      <c r="BY261" s="56"/>
      <c r="BZ261" s="56"/>
      <c r="CA261" s="56"/>
      <c r="CB261" s="56"/>
      <c r="CC261" s="56"/>
      <c r="CD261" s="56"/>
      <c r="CE261" s="56"/>
      <c r="CF261" s="56"/>
      <c r="CG261" s="56"/>
      <c r="CH261" s="56"/>
      <c r="CI261" s="56"/>
      <c r="CJ261" s="56"/>
      <c r="CK261" s="56"/>
      <c r="CL261" s="56"/>
      <c r="CM261" s="56"/>
      <c r="CN261" s="56"/>
      <c r="CO261" s="56"/>
      <c r="CP261" s="56"/>
      <c r="CQ261" s="56"/>
      <c r="CR261" s="56"/>
      <c r="CS261" s="56"/>
      <c r="CT261" s="56"/>
      <c r="CU261" s="56"/>
      <c r="CV261" s="56"/>
      <c r="CW261" s="56"/>
      <c r="CX261" s="56"/>
      <c r="CY261" s="56"/>
      <c r="DF261" s="56"/>
      <c r="DG261" s="56"/>
      <c r="DH261" s="56"/>
      <c r="DI261" s="56"/>
      <c r="DJ261" s="56"/>
      <c r="DK261" s="56"/>
      <c r="DL261" s="56"/>
      <c r="DM261" s="56"/>
      <c r="DN261" s="56"/>
      <c r="DO261" s="56"/>
      <c r="DP261" s="56"/>
      <c r="DQ261" s="56"/>
      <c r="DR261" s="56"/>
      <c r="DS261" s="56"/>
      <c r="DT261" s="56"/>
      <c r="DU261" s="56"/>
      <c r="DV261" s="56"/>
      <c r="DW261" s="56"/>
      <c r="DX261" s="56"/>
    </row>
    <row r="262" spans="1:128" ht="15" customHeight="1">
      <c r="A262" s="58" t="s">
        <v>25309</v>
      </c>
      <c r="B262" s="66" t="s">
        <v>26168</v>
      </c>
      <c r="C262" s="67" t="s">
        <v>25767</v>
      </c>
      <c r="D262" s="67" t="s">
        <v>25964</v>
      </c>
      <c r="E262" s="68" t="s">
        <v>25246</v>
      </c>
      <c r="F262" s="69" t="s">
        <v>26169</v>
      </c>
      <c r="G262" s="70" t="str">
        <f>IF(AND(pesodose&gt;=21,pesodose&lt;=35),"300 mg (1 comprimido) VO 1 x ao dia",IF(AND(pesodose&gt;=36,pesodose&lt;=45),"450 mg (1 comprimido e meio) VO 1 x ao dia",IF(pesodose&gt;45,"600 mg (2 comprimidos) VO 1 x ao dia")))</f>
        <v>600 mg (2 comprimidos) VO 1 x ao dia</v>
      </c>
      <c r="BE262" s="56"/>
      <c r="BF262" s="56"/>
      <c r="BG262" s="56"/>
      <c r="BH262" s="56"/>
      <c r="BI262" s="56"/>
      <c r="BJ262" s="56"/>
      <c r="BK262" s="56"/>
      <c r="BL262" s="56"/>
      <c r="BM262" s="56"/>
      <c r="BN262" s="56"/>
      <c r="BO262" s="56"/>
      <c r="BP262" s="56"/>
      <c r="BQ262" s="56"/>
      <c r="BR262" s="56"/>
      <c r="BS262" s="56"/>
      <c r="BT262" s="56"/>
      <c r="BU262" s="56"/>
      <c r="BV262" s="56"/>
      <c r="BW262" s="56"/>
      <c r="BX262" s="56"/>
      <c r="BY262" s="56"/>
      <c r="BZ262" s="56"/>
      <c r="CA262" s="56"/>
      <c r="CB262" s="56"/>
      <c r="CC262" s="56"/>
      <c r="CD262" s="56"/>
      <c r="CE262" s="56"/>
      <c r="CF262" s="56"/>
      <c r="CG262" s="56"/>
      <c r="CH262" s="56"/>
      <c r="CI262" s="56"/>
      <c r="CJ262" s="56"/>
      <c r="CK262" s="56"/>
      <c r="CL262" s="56"/>
      <c r="CM262" s="56"/>
      <c r="CN262" s="56"/>
      <c r="CO262" s="56"/>
      <c r="CP262" s="56"/>
      <c r="CQ262" s="56"/>
      <c r="CR262" s="56"/>
      <c r="CS262" s="56"/>
      <c r="CT262" s="56"/>
      <c r="CU262" s="56"/>
      <c r="CV262" s="56"/>
      <c r="CW262" s="56"/>
      <c r="CX262" s="56"/>
      <c r="CY262" s="56"/>
      <c r="DF262" s="56"/>
      <c r="DG262" s="56"/>
      <c r="DH262" s="56"/>
      <c r="DI262" s="56"/>
      <c r="DJ262" s="56"/>
      <c r="DK262" s="56"/>
      <c r="DL262" s="56"/>
      <c r="DM262" s="56"/>
      <c r="DN262" s="56"/>
      <c r="DO262" s="56"/>
      <c r="DP262" s="56"/>
      <c r="DQ262" s="56"/>
      <c r="DR262" s="56"/>
      <c r="DS262" s="56"/>
      <c r="DT262" s="56"/>
      <c r="DU262" s="56"/>
      <c r="DV262" s="56"/>
      <c r="DW262" s="56"/>
      <c r="DX262" s="56"/>
    </row>
    <row r="263" spans="1:128" ht="15" customHeight="1">
      <c r="A263" s="58" t="s">
        <v>25744</v>
      </c>
      <c r="B263" s="68" t="s">
        <v>26168</v>
      </c>
      <c r="C263" s="67" t="s">
        <v>25834</v>
      </c>
      <c r="D263" s="67" t="s">
        <v>26170</v>
      </c>
      <c r="E263" s="68" t="s">
        <v>25246</v>
      </c>
      <c r="F263" s="69" t="str">
        <f>IF(cc="","",IF(cc&lt;10,CONCATENATE("Clearance menor que 10 ml/min/m2 - Peso entre 21 e 35 kg: 1/2 comprimido (ajuste pelo peso e pelo clearance)","; Peso entre 36 e 45 kg: 3/4 comprimido (ajuste pelo peso e pelo clearance); Peso maior que 45 kg: 01 comprimido (ajuste pelo peso e pelo clearance)."),IF(AND(cc&gt;=10,cc&lt;=50),CONCATENATE("Clearance entre 10 e 50 ml/min/m2 - Peso entre 21 e 35 kg: 3/4 comprimido (ajuste pelo peso e pelo clearance)","; Peso entre 36 e 45 kg: 01 comprimido + 1/3 (ajuste pelo peso e pelo clearance); Peso maior que 45 kg: 01 comprimido e meio (ajuste pelo peso e pelo clearance)."),CONCATENATE("Clearance maior que 50 ml/min/m2 - Peso entre 21 e 35 kg: 01 comprimido (ajuste pelo peso e pelo clearance)","; Peso entre 36 e 45 kg: 01 comprimido e meio (ajuste pelo peso e pelo clearance); Peso maior que 45 kg: 02 comprimidos (ajuste pelo peso e pelo clearance)."))))</f>
        <v>Clearance entre 10 e 50 ml/min/m2 - Peso entre 21 e 35 kg: 3/4 comprimido (ajuste pelo peso e pelo clearance); Peso entre 36 e 45 kg: 01 comprimido + 1/3 (ajuste pelo peso e pelo clearance); Peso maior que 45 kg: 01 comprimido e meio (ajuste pelo peso e pelo clearance).</v>
      </c>
      <c r="G263" s="70" t="str">
        <f>IF(cc="","",IF(AND(cc&lt;10,pesodose&gt;=21,pesodose&lt;=35),"1/2 comprimido VO 1 x ao dia",IF(AND(cc&lt;10,pesodose&gt;=36,pesodose&lt;=45),"3/4 comprimido VO 1 x ao dia",IF(AND(cc&lt;10,pesodose&gt;45),"01 comprimido VO 1 x ao dia",IF(AND(cc&gt;=10,cc&lt;=50,pesodose&gt;=21,pesodose&lt;=35),"3/4 comprimido VO 1 x ao dia",IF(AND(cc&gt;=10,cc&lt;=50,pesodose&gt;=36,pesodose&lt;=45),"01 comprimido + 1/3 VO 1 x ao dia",IF(AND(cc&gt;=10,cc&lt;=50,pesodose&gt;45),"01 comprimido e meio VO 1 x ao dia",IF(AND(cc&gt;50,pesodose&gt;=21,pesodose&lt;=35),"01 comprimido VO 1 x ao dia",IF(AND(cc&gt;50,pesodose&gt;=36,pesodose&lt;=45),"01 comprimido e meio VO 1 x ao dia",IF(AND(cc&gt;50,pesodose&gt;45),"02 comprimidos VO 1 x ao dia"))))))))))</f>
        <v>01 comprimido e meio VO 1 x ao dia</v>
      </c>
      <c r="BE263" s="56"/>
      <c r="BF263" s="56"/>
      <c r="BG263" s="56"/>
      <c r="BH263" s="56"/>
      <c r="BI263" s="56"/>
      <c r="BJ263" s="56"/>
      <c r="BK263" s="56"/>
      <c r="BL263" s="56"/>
      <c r="BM263" s="56"/>
      <c r="BN263" s="56"/>
      <c r="BO263" s="56"/>
      <c r="BP263" s="56"/>
      <c r="BQ263" s="56"/>
      <c r="BR263" s="56"/>
      <c r="BS263" s="56"/>
      <c r="BT263" s="56"/>
      <c r="BU263" s="56"/>
      <c r="BV263" s="56"/>
      <c r="BW263" s="56"/>
      <c r="BX263" s="56"/>
      <c r="BY263" s="56"/>
      <c r="BZ263" s="56"/>
      <c r="CA263" s="56"/>
      <c r="CB263" s="56"/>
      <c r="CC263" s="56"/>
      <c r="CD263" s="56"/>
      <c r="CE263" s="56"/>
      <c r="CF263" s="56"/>
      <c r="CG263" s="56"/>
      <c r="CH263" s="56"/>
      <c r="CI263" s="56"/>
      <c r="CJ263" s="56"/>
      <c r="CK263" s="56"/>
      <c r="CL263" s="56"/>
      <c r="CM263" s="56"/>
      <c r="CN263" s="56"/>
      <c r="CO263" s="56"/>
      <c r="CP263" s="56"/>
      <c r="CQ263" s="56"/>
      <c r="CR263" s="56"/>
      <c r="CS263" s="56"/>
      <c r="CT263" s="56"/>
      <c r="CU263" s="56"/>
      <c r="CV263" s="56"/>
      <c r="CW263" s="56"/>
      <c r="CX263" s="56"/>
      <c r="CY263" s="56"/>
      <c r="DF263" s="56"/>
      <c r="DG263" s="56"/>
      <c r="DH263" s="56"/>
      <c r="DI263" s="56"/>
      <c r="DJ263" s="56"/>
      <c r="DK263" s="56"/>
      <c r="DL263" s="56"/>
      <c r="DM263" s="56"/>
      <c r="DN263" s="56"/>
      <c r="DO263" s="56"/>
      <c r="DP263" s="56"/>
      <c r="DQ263" s="56"/>
      <c r="DR263" s="56"/>
      <c r="DS263" s="56"/>
      <c r="DT263" s="56"/>
      <c r="DU263" s="56"/>
      <c r="DV263" s="56"/>
      <c r="DW263" s="56"/>
      <c r="DX263" s="56"/>
    </row>
    <row r="264" spans="1:128" ht="15" customHeight="1">
      <c r="A264" s="58" t="s">
        <v>25745</v>
      </c>
      <c r="B264" s="66" t="s">
        <v>25246</v>
      </c>
      <c r="C264" s="67" t="s">
        <v>25791</v>
      </c>
      <c r="D264" s="67" t="s">
        <v>25775</v>
      </c>
      <c r="E264" s="68" t="s">
        <v>25246</v>
      </c>
      <c r="F264" s="69" t="s">
        <v>25246</v>
      </c>
      <c r="G264" s="69" t="s">
        <v>25246</v>
      </c>
    </row>
    <row r="265" spans="1:128" ht="15" customHeight="1">
      <c r="A265" s="58" t="s">
        <v>25746</v>
      </c>
      <c r="B265" s="66" t="s">
        <v>25246</v>
      </c>
      <c r="C265" s="81" t="s">
        <v>25791</v>
      </c>
      <c r="D265" s="67" t="s">
        <v>25775</v>
      </c>
      <c r="E265" s="68" t="s">
        <v>25246</v>
      </c>
      <c r="F265" s="69" t="s">
        <v>25246</v>
      </c>
      <c r="G265" s="69" t="s">
        <v>25246</v>
      </c>
    </row>
    <row r="266" spans="1:128" ht="15" customHeight="1">
      <c r="A266" s="58" t="s">
        <v>25747</v>
      </c>
      <c r="B266" s="68" t="s">
        <v>26171</v>
      </c>
      <c r="C266" s="67" t="s">
        <v>25767</v>
      </c>
      <c r="D266" s="67" t="s">
        <v>26172</v>
      </c>
      <c r="E266" s="68" t="s">
        <v>26173</v>
      </c>
      <c r="F266" s="69" t="str">
        <f>IF(cc="","",IF(cc&lt;30,"Dose inicial não maior que 0,5 mg 2x/dia, com incrementos de 0,5 mg 2x/dia por dia, até atingir a dose ótima","-"))</f>
        <v>Dose inicial não maior que 0,5 mg 2x/dia, com incrementos de 0,5 mg 2x/dia por dia, até atingir a dose ótima</v>
      </c>
      <c r="G266" s="69" t="str">
        <f>IF(cc="","",IF(cc&lt;30,"0,5 mg VO de 12 / 12 hs","-"))</f>
        <v>0,5 mg VO de 12 / 12 hs</v>
      </c>
      <c r="H266" s="56"/>
      <c r="I266" s="56"/>
      <c r="J266" s="56"/>
      <c r="K266" s="56"/>
      <c r="L266" s="56"/>
      <c r="M266" s="56"/>
      <c r="N266" s="56"/>
      <c r="O266" s="56"/>
      <c r="P266" s="56"/>
      <c r="Q266" s="56"/>
      <c r="R266" s="56"/>
      <c r="S266" s="56"/>
      <c r="T266" s="56"/>
      <c r="U266" s="56"/>
      <c r="V266" s="56"/>
      <c r="W266" s="56"/>
      <c r="X266" s="56"/>
      <c r="Y266" s="56"/>
      <c r="Z266" s="56"/>
      <c r="AA266" s="56"/>
      <c r="AB266" s="56"/>
      <c r="AC266" s="56"/>
      <c r="AD266" s="56"/>
      <c r="AE266" s="56"/>
      <c r="AF266" s="56"/>
      <c r="AG266" s="56"/>
      <c r="AH266" s="56"/>
      <c r="AI266" s="56"/>
      <c r="AJ266" s="56"/>
      <c r="AK266" s="56"/>
      <c r="AL266" s="56"/>
      <c r="AM266" s="56"/>
      <c r="AN266" s="56"/>
      <c r="AO266" s="56"/>
      <c r="AP266" s="56"/>
      <c r="AQ266" s="56"/>
      <c r="AR266" s="56"/>
      <c r="AS266" s="56"/>
      <c r="AT266" s="56"/>
      <c r="AU266" s="56"/>
      <c r="AV266" s="56"/>
      <c r="AW266" s="56"/>
      <c r="AX266" s="56"/>
      <c r="AY266" s="56"/>
      <c r="AZ266" s="56"/>
      <c r="BA266" s="56"/>
      <c r="BB266" s="56"/>
      <c r="BC266" s="56"/>
      <c r="BD266" s="56"/>
      <c r="BE266" s="56"/>
      <c r="BF266" s="56"/>
      <c r="BG266" s="56"/>
      <c r="BH266" s="56"/>
      <c r="BI266" s="56"/>
      <c r="BJ266" s="56"/>
      <c r="BK266" s="56"/>
      <c r="BL266" s="56"/>
      <c r="BM266" s="56"/>
      <c r="BN266" s="56"/>
      <c r="BO266" s="56"/>
      <c r="BP266" s="56"/>
      <c r="BQ266" s="56"/>
      <c r="BR266" s="56"/>
      <c r="BS266" s="56"/>
      <c r="BT266" s="56"/>
      <c r="BU266" s="56"/>
      <c r="BV266" s="56"/>
      <c r="BW266" s="56"/>
      <c r="BX266" s="56"/>
      <c r="BY266" s="56"/>
      <c r="BZ266" s="56"/>
      <c r="CA266" s="56"/>
      <c r="CB266" s="56"/>
      <c r="CC266" s="56"/>
      <c r="CD266" s="56"/>
      <c r="CE266" s="56"/>
      <c r="CF266" s="56"/>
      <c r="CG266" s="56"/>
      <c r="CH266" s="56"/>
      <c r="CI266" s="56"/>
      <c r="CJ266" s="56"/>
      <c r="CK266" s="56"/>
      <c r="CL266" s="56"/>
      <c r="CM266" s="56"/>
      <c r="CN266" s="56"/>
      <c r="CO266" s="56"/>
      <c r="CP266" s="56"/>
      <c r="CQ266" s="56"/>
      <c r="CR266" s="56"/>
      <c r="CS266" s="56"/>
      <c r="CT266" s="56"/>
      <c r="CU266" s="56"/>
      <c r="CV266" s="56"/>
      <c r="CW266" s="56"/>
      <c r="CX266" s="56"/>
      <c r="CY266" s="56"/>
      <c r="DF266" s="56"/>
      <c r="DG266" s="56"/>
      <c r="DH266" s="56"/>
      <c r="DI266" s="56"/>
      <c r="DJ266" s="56"/>
      <c r="DK266" s="56"/>
      <c r="DL266" s="56"/>
      <c r="DM266" s="56"/>
      <c r="DN266" s="56"/>
      <c r="DO266" s="56"/>
      <c r="DP266" s="56"/>
      <c r="DQ266" s="56"/>
      <c r="DR266" s="56"/>
      <c r="DS266" s="56"/>
      <c r="DT266" s="56"/>
      <c r="DU266" s="56"/>
      <c r="DV266" s="56"/>
      <c r="DW266" s="56"/>
      <c r="DX266" s="56"/>
    </row>
    <row r="267" spans="1:128" ht="15" customHeight="1">
      <c r="A267" s="58" t="s">
        <v>25310</v>
      </c>
      <c r="B267" s="68" t="s">
        <v>26174</v>
      </c>
      <c r="C267" s="67" t="s">
        <v>25772</v>
      </c>
      <c r="D267" s="67" t="s">
        <v>26175</v>
      </c>
      <c r="E267" s="68" t="s">
        <v>25246</v>
      </c>
      <c r="F267" s="69" t="s">
        <v>25246</v>
      </c>
      <c r="G267" s="69" t="s">
        <v>25246</v>
      </c>
      <c r="H267" s="56"/>
      <c r="I267" s="56"/>
      <c r="J267" s="56"/>
      <c r="K267" s="56"/>
      <c r="L267" s="56"/>
      <c r="M267" s="56"/>
      <c r="N267" s="56"/>
      <c r="O267" s="56"/>
      <c r="P267" s="56"/>
      <c r="Q267" s="56"/>
      <c r="R267" s="56"/>
      <c r="S267" s="56"/>
      <c r="T267" s="56"/>
      <c r="U267" s="56"/>
      <c r="V267" s="56"/>
      <c r="W267" s="56"/>
      <c r="X267" s="56"/>
      <c r="Y267" s="56"/>
      <c r="Z267" s="56"/>
      <c r="AA267" s="56"/>
      <c r="AB267" s="56"/>
      <c r="AC267" s="56"/>
      <c r="AD267" s="56"/>
      <c r="AE267" s="56"/>
      <c r="AF267" s="56"/>
      <c r="AG267" s="56"/>
      <c r="AH267" s="56"/>
      <c r="AI267" s="56"/>
      <c r="AJ267" s="56"/>
      <c r="AK267" s="56"/>
      <c r="AL267" s="56"/>
      <c r="AM267" s="56"/>
      <c r="AN267" s="56"/>
      <c r="AO267" s="56"/>
      <c r="AP267" s="56"/>
      <c r="AQ267" s="56"/>
      <c r="AR267" s="56"/>
      <c r="AS267" s="56"/>
      <c r="AT267" s="56"/>
      <c r="AU267" s="56"/>
      <c r="AV267" s="56"/>
      <c r="AW267" s="56"/>
      <c r="AX267" s="56"/>
      <c r="AY267" s="56"/>
      <c r="AZ267" s="56"/>
      <c r="BA267" s="56"/>
      <c r="BB267" s="56"/>
      <c r="BC267" s="56"/>
      <c r="BD267" s="56"/>
      <c r="BE267" s="56"/>
      <c r="BF267" s="56"/>
      <c r="BG267" s="56"/>
      <c r="BH267" s="56"/>
      <c r="BI267" s="56"/>
      <c r="BJ267" s="56"/>
      <c r="BK267" s="56"/>
      <c r="BL267" s="56"/>
      <c r="BM267" s="56"/>
      <c r="BN267" s="56"/>
      <c r="BO267" s="56"/>
      <c r="BP267" s="56"/>
      <c r="BQ267" s="56"/>
      <c r="BR267" s="56"/>
      <c r="BS267" s="56"/>
      <c r="BT267" s="56"/>
      <c r="BU267" s="56"/>
      <c r="BV267" s="56"/>
      <c r="BW267" s="56"/>
      <c r="BX267" s="56"/>
      <c r="BY267" s="56"/>
      <c r="BZ267" s="56"/>
      <c r="CA267" s="56"/>
      <c r="CB267" s="56"/>
      <c r="CC267" s="56"/>
      <c r="CD267" s="56"/>
      <c r="CE267" s="56"/>
      <c r="CF267" s="56"/>
      <c r="CG267" s="56"/>
      <c r="CH267" s="56"/>
      <c r="CI267" s="56"/>
      <c r="CJ267" s="56"/>
      <c r="CK267" s="56"/>
      <c r="CL267" s="56"/>
      <c r="CM267" s="56"/>
      <c r="CN267" s="56"/>
      <c r="CO267" s="56"/>
      <c r="CP267" s="56"/>
      <c r="CQ267" s="56"/>
      <c r="CR267" s="56"/>
      <c r="CS267" s="56"/>
      <c r="CT267" s="56"/>
      <c r="CU267" s="56"/>
      <c r="CV267" s="56"/>
      <c r="CW267" s="56"/>
      <c r="CX267" s="56"/>
      <c r="CY267" s="56"/>
      <c r="DF267" s="56"/>
      <c r="DG267" s="56"/>
      <c r="DH267" s="56"/>
      <c r="DI267" s="56"/>
      <c r="DJ267" s="56"/>
      <c r="DK267" s="56"/>
      <c r="DL267" s="56"/>
      <c r="DM267" s="56"/>
      <c r="DN267" s="56"/>
      <c r="DO267" s="56"/>
      <c r="DP267" s="56"/>
      <c r="DQ267" s="56"/>
      <c r="DR267" s="56"/>
      <c r="DS267" s="56"/>
      <c r="DT267" s="56"/>
      <c r="DU267" s="56"/>
      <c r="DV267" s="56"/>
      <c r="DW267" s="56"/>
      <c r="DX267" s="56"/>
    </row>
    <row r="268" spans="1:128" ht="15" customHeight="1">
      <c r="A268" s="58" t="s">
        <v>25748</v>
      </c>
      <c r="B268" s="66" t="s">
        <v>26176</v>
      </c>
      <c r="C268" s="67" t="s">
        <v>26016</v>
      </c>
      <c r="D268" s="67" t="s">
        <v>26177</v>
      </c>
      <c r="E268" s="68" t="s">
        <v>25246</v>
      </c>
      <c r="F268" s="69" t="str">
        <f>IF(cc="","",IF(cc&lt;15,"Evitar o uso quando clearance for menor que 15 ml/min/m²","-"))</f>
        <v>-</v>
      </c>
      <c r="G268" s="69" t="str">
        <f>IF(cc="","",IF(cc&lt;15,"Evitar o uso quando clearance for menor que 15 ml/min/m²","-"))</f>
        <v>-</v>
      </c>
      <c r="AJ268" s="56"/>
      <c r="AK268" s="56"/>
      <c r="AL268" s="56"/>
      <c r="AM268" s="56"/>
      <c r="AN268" s="56"/>
      <c r="AO268" s="56"/>
      <c r="AP268" s="56"/>
      <c r="AQ268" s="56"/>
      <c r="AR268" s="56"/>
      <c r="AS268" s="56"/>
      <c r="AT268" s="56"/>
      <c r="AU268" s="56"/>
      <c r="AV268" s="56"/>
      <c r="AW268" s="56"/>
      <c r="AX268" s="56"/>
      <c r="AY268" s="56"/>
      <c r="AZ268" s="56"/>
      <c r="BA268" s="56"/>
      <c r="BB268" s="56"/>
      <c r="BC268" s="56"/>
      <c r="BD268" s="56"/>
      <c r="BE268" s="56"/>
      <c r="BF268" s="56"/>
      <c r="BG268" s="56"/>
      <c r="BH268" s="56"/>
      <c r="BI268" s="56"/>
      <c r="BJ268" s="56"/>
      <c r="BK268" s="56"/>
      <c r="BL268" s="56"/>
      <c r="BM268" s="56"/>
      <c r="BN268" s="56"/>
      <c r="BO268" s="56"/>
      <c r="BP268" s="56"/>
      <c r="BQ268" s="56"/>
      <c r="BR268" s="56"/>
      <c r="BS268" s="56"/>
      <c r="BT268" s="56"/>
      <c r="BU268" s="56"/>
      <c r="BV268" s="56"/>
      <c r="BW268" s="56"/>
      <c r="BX268" s="56"/>
      <c r="BY268" s="56"/>
      <c r="BZ268" s="56"/>
      <c r="CA268" s="56"/>
      <c r="CB268" s="56"/>
      <c r="CC268" s="56"/>
      <c r="CD268" s="56"/>
      <c r="CE268" s="56"/>
      <c r="CF268" s="56"/>
      <c r="CG268" s="56"/>
      <c r="CH268" s="56"/>
      <c r="CI268" s="56"/>
      <c r="CJ268" s="56"/>
      <c r="CK268" s="56"/>
      <c r="CL268" s="56"/>
      <c r="CM268" s="56"/>
      <c r="CN268" s="56"/>
      <c r="CO268" s="56"/>
      <c r="CP268" s="56"/>
      <c r="CQ268" s="56"/>
      <c r="CR268" s="56"/>
      <c r="CS268" s="56"/>
      <c r="CT268" s="56"/>
      <c r="CU268" s="56"/>
      <c r="CV268" s="56"/>
      <c r="CW268" s="56"/>
      <c r="CX268" s="56"/>
      <c r="CY268" s="56"/>
      <c r="DF268" s="56"/>
      <c r="DG268" s="56"/>
      <c r="DH268" s="56"/>
      <c r="DI268" s="56"/>
      <c r="DJ268" s="56"/>
      <c r="DK268" s="56"/>
      <c r="DL268" s="56"/>
      <c r="DM268" s="56"/>
      <c r="DN268" s="56"/>
      <c r="DO268" s="56"/>
      <c r="DP268" s="56"/>
      <c r="DQ268" s="56"/>
      <c r="DR268" s="56"/>
      <c r="DS268" s="56"/>
      <c r="DT268" s="56"/>
      <c r="DU268" s="56"/>
      <c r="DV268" s="56"/>
      <c r="DW268" s="56"/>
      <c r="DX268" s="56"/>
    </row>
    <row r="269" spans="1:128" ht="15" customHeight="1">
      <c r="A269" s="58" t="s">
        <v>25655</v>
      </c>
      <c r="B269" s="67" t="s">
        <v>26178</v>
      </c>
      <c r="C269" s="67" t="s">
        <v>25772</v>
      </c>
      <c r="D269" s="67" t="s">
        <v>26179</v>
      </c>
      <c r="E269" s="68" t="s">
        <v>26142</v>
      </c>
      <c r="F269" s="69" t="s">
        <v>25246</v>
      </c>
      <c r="G269" s="69" t="s">
        <v>25246</v>
      </c>
      <c r="H269" s="56"/>
      <c r="I269" s="56"/>
      <c r="J269" s="56"/>
      <c r="K269" s="56"/>
      <c r="L269" s="56"/>
      <c r="M269" s="56"/>
      <c r="N269" s="56"/>
      <c r="O269" s="56"/>
      <c r="P269" s="56"/>
      <c r="Q269" s="56"/>
      <c r="R269" s="56"/>
      <c r="S269" s="56"/>
      <c r="T269" s="56"/>
      <c r="U269" s="56"/>
      <c r="V269" s="56"/>
      <c r="W269" s="56"/>
      <c r="X269" s="56"/>
      <c r="Y269" s="56"/>
      <c r="Z269" s="56"/>
      <c r="AA269" s="56"/>
      <c r="AB269" s="56"/>
      <c r="AC269" s="56"/>
      <c r="AD269" s="56"/>
      <c r="AE269" s="56"/>
      <c r="AF269" s="56"/>
      <c r="AG269" s="56"/>
      <c r="AH269" s="56"/>
      <c r="AI269" s="56"/>
      <c r="AJ269" s="56"/>
      <c r="AK269" s="56"/>
      <c r="AL269" s="56"/>
      <c r="AM269" s="56"/>
      <c r="AN269" s="56"/>
      <c r="AO269" s="56"/>
      <c r="AP269" s="56"/>
      <c r="AQ269" s="56"/>
      <c r="AR269" s="56"/>
      <c r="AS269" s="56"/>
      <c r="AT269" s="56"/>
      <c r="AU269" s="56"/>
      <c r="AV269" s="56"/>
      <c r="AW269" s="56"/>
      <c r="AX269" s="56"/>
      <c r="AY269" s="56"/>
      <c r="AZ269" s="56"/>
      <c r="BA269" s="56"/>
      <c r="BB269" s="56"/>
      <c r="BC269" s="56"/>
      <c r="BD269" s="56"/>
      <c r="BE269" s="56"/>
      <c r="BF269" s="56"/>
      <c r="BG269" s="56"/>
      <c r="BH269" s="56"/>
      <c r="BI269" s="56"/>
      <c r="BJ269" s="56"/>
      <c r="BK269" s="56"/>
      <c r="BL269" s="56"/>
      <c r="BM269" s="56"/>
      <c r="BN269" s="56"/>
      <c r="BO269" s="56"/>
      <c r="BP269" s="56"/>
      <c r="BQ269" s="56"/>
      <c r="BR269" s="56"/>
      <c r="BS269" s="56"/>
      <c r="BT269" s="56"/>
      <c r="BU269" s="56"/>
      <c r="BV269" s="56"/>
      <c r="BW269" s="56"/>
      <c r="BX269" s="56"/>
      <c r="BY269" s="56"/>
      <c r="BZ269" s="56"/>
      <c r="CA269" s="56"/>
      <c r="CB269" s="56"/>
      <c r="CC269" s="56"/>
      <c r="CD269" s="56"/>
      <c r="CE269" s="56"/>
      <c r="CF269" s="56"/>
      <c r="CG269" s="56"/>
      <c r="CH269" s="56"/>
      <c r="CI269" s="56"/>
      <c r="CJ269" s="56"/>
      <c r="CK269" s="56"/>
      <c r="CL269" s="56"/>
      <c r="CM269" s="56"/>
      <c r="CN269" s="56"/>
      <c r="CO269" s="56"/>
      <c r="CP269" s="56"/>
      <c r="CQ269" s="56"/>
      <c r="CR269" s="56"/>
      <c r="CS269" s="56"/>
      <c r="CT269" s="56"/>
      <c r="CU269" s="56"/>
      <c r="CV269" s="56"/>
      <c r="CW269" s="56"/>
      <c r="CX269" s="56"/>
      <c r="CY269" s="56"/>
      <c r="DF269" s="56"/>
      <c r="DG269" s="56"/>
      <c r="DH269" s="56"/>
      <c r="DI269" s="56"/>
      <c r="DJ269" s="56"/>
      <c r="DK269" s="56"/>
      <c r="DL269" s="56"/>
      <c r="DM269" s="56"/>
      <c r="DN269" s="56"/>
      <c r="DO269" s="56"/>
      <c r="DP269" s="56"/>
      <c r="DQ269" s="56"/>
      <c r="DR269" s="56"/>
      <c r="DS269" s="56"/>
      <c r="DT269" s="56"/>
      <c r="DU269" s="56"/>
      <c r="DV269" s="56"/>
      <c r="DW269" s="56"/>
      <c r="DX269" s="56"/>
    </row>
    <row r="270" spans="1:128" ht="15" customHeight="1">
      <c r="A270" s="58" t="s">
        <v>25547</v>
      </c>
      <c r="B270" s="66" t="s">
        <v>25246</v>
      </c>
      <c r="C270" s="67" t="s">
        <v>25794</v>
      </c>
      <c r="D270" s="67" t="s">
        <v>25775</v>
      </c>
      <c r="E270" s="68" t="s">
        <v>26180</v>
      </c>
      <c r="F270" s="69" t="s">
        <v>25246</v>
      </c>
      <c r="G270" s="69" t="s">
        <v>25246</v>
      </c>
      <c r="U270" s="55"/>
      <c r="V270" s="55"/>
      <c r="W270" s="55"/>
      <c r="X270" s="55"/>
      <c r="Y270" s="55"/>
      <c r="Z270" s="55"/>
      <c r="AA270" s="55"/>
      <c r="AB270" s="55"/>
      <c r="AC270" s="55"/>
      <c r="AD270" s="55"/>
      <c r="AE270" s="55"/>
      <c r="AF270" s="55"/>
      <c r="AG270" s="55"/>
      <c r="AH270" s="55"/>
      <c r="AI270" s="55"/>
      <c r="AJ270" s="55"/>
      <c r="AK270" s="55"/>
      <c r="AL270" s="55"/>
      <c r="AM270" s="55"/>
      <c r="AN270" s="55"/>
      <c r="AO270" s="55"/>
      <c r="AP270" s="55"/>
      <c r="AQ270" s="55"/>
      <c r="AR270" s="55"/>
      <c r="AS270" s="55"/>
      <c r="AT270" s="55"/>
      <c r="AU270" s="55"/>
      <c r="AV270" s="55"/>
      <c r="AW270" s="55"/>
      <c r="AX270" s="55"/>
      <c r="AY270" s="55"/>
      <c r="AZ270" s="55"/>
      <c r="BA270" s="55"/>
      <c r="BB270" s="55"/>
      <c r="BC270" s="55"/>
      <c r="BD270" s="56"/>
      <c r="BE270" s="56"/>
      <c r="BF270" s="56"/>
      <c r="BG270" s="56"/>
      <c r="BH270" s="56"/>
      <c r="BI270" s="56"/>
      <c r="BJ270" s="56"/>
      <c r="BK270" s="56"/>
      <c r="BL270" s="56"/>
      <c r="BM270" s="56"/>
      <c r="BN270" s="56"/>
      <c r="BO270" s="56"/>
      <c r="BP270" s="56"/>
      <c r="BQ270" s="56"/>
      <c r="BR270" s="56"/>
      <c r="BS270" s="56"/>
      <c r="BT270" s="56"/>
      <c r="BU270" s="56"/>
      <c r="BV270" s="56"/>
      <c r="BW270" s="56"/>
      <c r="BX270" s="56"/>
      <c r="BY270" s="56"/>
      <c r="BZ270" s="56"/>
      <c r="CA270" s="56"/>
      <c r="CB270" s="56"/>
      <c r="CC270" s="56"/>
      <c r="CD270" s="56"/>
      <c r="CE270" s="56"/>
      <c r="CF270" s="56"/>
      <c r="CG270" s="56"/>
      <c r="CH270" s="56"/>
      <c r="CI270" s="56"/>
      <c r="CJ270" s="56"/>
      <c r="CK270" s="56"/>
      <c r="CL270" s="56"/>
      <c r="CM270" s="56"/>
      <c r="CN270" s="56"/>
      <c r="CO270" s="56"/>
      <c r="CP270" s="56"/>
      <c r="CQ270" s="56"/>
      <c r="CR270" s="56"/>
      <c r="CS270" s="56"/>
      <c r="CT270" s="56"/>
      <c r="CU270" s="56"/>
      <c r="CV270" s="56"/>
      <c r="CW270" s="56"/>
      <c r="CX270" s="56"/>
      <c r="CY270" s="56"/>
      <c r="DF270" s="56"/>
      <c r="DG270" s="56"/>
      <c r="DH270" s="56"/>
      <c r="DI270" s="56"/>
      <c r="DJ270" s="56"/>
      <c r="DK270" s="56"/>
      <c r="DL270" s="56"/>
      <c r="DM270" s="56"/>
      <c r="DN270" s="56"/>
      <c r="DO270" s="56"/>
      <c r="DP270" s="56"/>
      <c r="DQ270" s="56"/>
      <c r="DR270" s="56"/>
      <c r="DS270" s="56"/>
      <c r="DT270" s="56"/>
      <c r="DU270" s="56"/>
      <c r="DV270" s="56"/>
      <c r="DW270" s="56"/>
      <c r="DX270" s="56"/>
    </row>
    <row r="271" spans="1:128" ht="15" customHeight="1">
      <c r="A271" s="58" t="s">
        <v>25311</v>
      </c>
      <c r="B271" s="67" t="s">
        <v>26181</v>
      </c>
      <c r="C271" s="67" t="s">
        <v>25772</v>
      </c>
      <c r="D271" s="67" t="s">
        <v>25905</v>
      </c>
      <c r="E271" s="68" t="s">
        <v>25246</v>
      </c>
      <c r="F271" s="69" t="s">
        <v>25246</v>
      </c>
      <c r="G271" s="69" t="s">
        <v>25246</v>
      </c>
      <c r="H271" s="56"/>
      <c r="I271" s="56"/>
      <c r="J271" s="56"/>
      <c r="K271" s="56"/>
      <c r="L271" s="56"/>
      <c r="M271" s="56"/>
      <c r="N271" s="56"/>
      <c r="O271" s="56"/>
      <c r="P271" s="56"/>
      <c r="Q271" s="56"/>
      <c r="R271" s="56"/>
      <c r="S271" s="56"/>
      <c r="T271" s="56"/>
      <c r="U271" s="56"/>
      <c r="V271" s="56"/>
      <c r="W271" s="56"/>
      <c r="X271" s="56"/>
      <c r="Y271" s="56"/>
      <c r="Z271" s="56"/>
      <c r="AA271" s="56"/>
      <c r="AB271" s="56"/>
      <c r="AC271" s="56"/>
      <c r="AD271" s="56"/>
      <c r="AE271" s="56"/>
      <c r="AF271" s="56"/>
      <c r="AG271" s="56"/>
      <c r="AH271" s="56"/>
      <c r="AI271" s="56"/>
      <c r="AJ271" s="56"/>
      <c r="AK271" s="56"/>
      <c r="AL271" s="56"/>
      <c r="AM271" s="56"/>
      <c r="AN271" s="56"/>
      <c r="AO271" s="56"/>
      <c r="AP271" s="56"/>
      <c r="AQ271" s="56"/>
      <c r="AR271" s="56"/>
      <c r="AS271" s="56"/>
      <c r="AT271" s="56"/>
      <c r="AU271" s="56"/>
      <c r="AV271" s="56"/>
      <c r="AW271" s="56"/>
      <c r="AX271" s="56"/>
      <c r="AY271" s="56"/>
      <c r="AZ271" s="56"/>
      <c r="BA271" s="56"/>
      <c r="BB271" s="56"/>
      <c r="BC271" s="56"/>
      <c r="BD271" s="56"/>
      <c r="BE271" s="56"/>
      <c r="BF271" s="56"/>
      <c r="BG271" s="56"/>
      <c r="BH271" s="56"/>
      <c r="BI271" s="56"/>
      <c r="BJ271" s="56"/>
      <c r="BK271" s="56"/>
      <c r="BL271" s="56"/>
      <c r="BM271" s="56"/>
      <c r="BN271" s="56"/>
      <c r="BO271" s="56"/>
      <c r="BP271" s="56"/>
      <c r="BQ271" s="56"/>
      <c r="BR271" s="56"/>
      <c r="BS271" s="56"/>
      <c r="BT271" s="56"/>
      <c r="BU271" s="56"/>
      <c r="BV271" s="56"/>
      <c r="BW271" s="56"/>
      <c r="BX271" s="56"/>
      <c r="BY271" s="56"/>
      <c r="BZ271" s="56"/>
      <c r="CA271" s="56"/>
      <c r="CB271" s="56"/>
      <c r="CC271" s="56"/>
      <c r="CD271" s="56"/>
      <c r="CE271" s="56"/>
      <c r="CF271" s="56"/>
      <c r="CG271" s="56"/>
      <c r="CH271" s="56"/>
      <c r="CI271" s="56"/>
      <c r="CJ271" s="56"/>
      <c r="CK271" s="56"/>
      <c r="CL271" s="56"/>
      <c r="CM271" s="56"/>
      <c r="CN271" s="56"/>
      <c r="CO271" s="56"/>
      <c r="CP271" s="56"/>
      <c r="CQ271" s="56"/>
      <c r="CR271" s="56"/>
      <c r="CS271" s="56"/>
      <c r="CT271" s="56"/>
      <c r="CU271" s="56"/>
      <c r="CV271" s="56"/>
      <c r="CW271" s="56"/>
      <c r="CX271" s="56"/>
      <c r="CY271" s="56"/>
      <c r="DF271" s="56"/>
      <c r="DG271" s="56"/>
      <c r="DH271" s="56"/>
      <c r="DI271" s="56"/>
      <c r="DJ271" s="56"/>
      <c r="DK271" s="56"/>
      <c r="DL271" s="56"/>
      <c r="DM271" s="56"/>
      <c r="DN271" s="56"/>
      <c r="DO271" s="56"/>
      <c r="DP271" s="56"/>
      <c r="DQ271" s="56"/>
      <c r="DR271" s="56"/>
      <c r="DS271" s="56"/>
      <c r="DT271" s="56"/>
      <c r="DU271" s="56"/>
      <c r="DV271" s="56"/>
      <c r="DW271" s="56"/>
      <c r="DX271" s="56"/>
    </row>
    <row r="272" spans="1:128" ht="15" customHeight="1">
      <c r="A272" s="58" t="s">
        <v>25312</v>
      </c>
      <c r="B272" s="68" t="s">
        <v>25246</v>
      </c>
      <c r="C272" s="67" t="s">
        <v>26182</v>
      </c>
      <c r="D272" s="67" t="s">
        <v>25905</v>
      </c>
      <c r="E272" s="68" t="s">
        <v>25246</v>
      </c>
      <c r="F272" s="71" t="s">
        <v>25246</v>
      </c>
      <c r="G272" s="71" t="s">
        <v>25246</v>
      </c>
      <c r="H272" s="60"/>
      <c r="I272" s="60"/>
      <c r="J272" s="60"/>
      <c r="K272" s="60"/>
      <c r="L272" s="60"/>
      <c r="M272" s="60"/>
      <c r="N272" s="60"/>
      <c r="O272" s="60"/>
      <c r="P272" s="60"/>
      <c r="Q272" s="60"/>
      <c r="R272" s="60"/>
      <c r="S272" s="60"/>
      <c r="T272" s="60"/>
      <c r="U272" s="60"/>
      <c r="V272" s="60"/>
      <c r="W272" s="60"/>
      <c r="X272" s="60"/>
      <c r="Y272" s="60"/>
      <c r="Z272" s="60"/>
      <c r="AA272" s="60"/>
      <c r="AB272" s="60"/>
      <c r="AC272" s="60"/>
      <c r="AD272" s="60"/>
      <c r="AE272" s="60"/>
      <c r="AF272" s="60"/>
      <c r="AG272" s="60"/>
      <c r="AH272" s="60"/>
      <c r="AI272" s="60"/>
      <c r="AJ272" s="60"/>
      <c r="AK272" s="60"/>
      <c r="AL272" s="60"/>
      <c r="AM272" s="60"/>
      <c r="AN272" s="60"/>
      <c r="AO272" s="60"/>
      <c r="AP272" s="60"/>
      <c r="AQ272" s="60"/>
      <c r="AR272" s="60"/>
      <c r="AS272" s="60"/>
      <c r="AT272" s="60"/>
      <c r="AU272" s="60"/>
      <c r="AV272" s="60"/>
      <c r="AW272" s="60"/>
      <c r="AX272" s="60"/>
      <c r="AY272" s="60"/>
      <c r="AZ272" s="60"/>
      <c r="BA272" s="60"/>
      <c r="BB272" s="60"/>
      <c r="BC272" s="60"/>
      <c r="BD272" s="60"/>
      <c r="BE272" s="60"/>
      <c r="BF272" s="60"/>
      <c r="BG272" s="60"/>
      <c r="BH272" s="60"/>
      <c r="BI272" s="60"/>
      <c r="BJ272" s="60"/>
      <c r="BK272" s="60"/>
      <c r="BL272" s="60"/>
      <c r="BM272" s="60"/>
      <c r="BN272" s="60"/>
      <c r="BO272" s="60"/>
      <c r="BP272" s="60"/>
      <c r="BQ272" s="60"/>
      <c r="BR272" s="60"/>
      <c r="BS272" s="60"/>
      <c r="BT272" s="60"/>
      <c r="BU272" s="60"/>
      <c r="BV272" s="60"/>
      <c r="BW272" s="60"/>
      <c r="BX272" s="60"/>
      <c r="BY272" s="60"/>
      <c r="BZ272" s="60"/>
      <c r="CA272" s="60"/>
      <c r="CB272" s="60"/>
      <c r="CC272" s="60"/>
      <c r="CD272" s="60"/>
      <c r="CE272" s="60"/>
      <c r="CF272" s="60"/>
      <c r="CG272" s="60"/>
      <c r="CH272" s="60"/>
      <c r="CI272" s="60"/>
      <c r="CJ272" s="60"/>
      <c r="CK272" s="60"/>
      <c r="CL272" s="60"/>
      <c r="CM272" s="60"/>
      <c r="CN272" s="60"/>
      <c r="CO272" s="60"/>
      <c r="CP272" s="60"/>
      <c r="CQ272" s="60"/>
      <c r="CR272" s="60"/>
      <c r="CS272" s="60"/>
      <c r="CT272" s="60"/>
      <c r="CU272" s="60"/>
      <c r="CV272" s="60"/>
      <c r="CW272" s="60"/>
      <c r="CX272" s="60"/>
      <c r="CY272" s="60"/>
      <c r="CZ272" s="60"/>
      <c r="DA272" s="60"/>
      <c r="DB272" s="60"/>
      <c r="DC272" s="60"/>
      <c r="DD272" s="60"/>
      <c r="DE272" s="110"/>
      <c r="DF272" s="60"/>
      <c r="DG272" s="60"/>
      <c r="DH272" s="60"/>
      <c r="DI272" s="60"/>
      <c r="DJ272" s="60"/>
      <c r="DK272" s="60"/>
      <c r="DL272" s="60"/>
      <c r="DM272" s="60"/>
      <c r="DN272" s="60"/>
      <c r="DO272" s="60"/>
      <c r="DP272" s="60"/>
      <c r="DQ272" s="60"/>
      <c r="DR272" s="60"/>
      <c r="DS272" s="60"/>
      <c r="DT272" s="60"/>
      <c r="DU272" s="60"/>
      <c r="DV272" s="60"/>
      <c r="DW272" s="60"/>
      <c r="DX272" s="60"/>
    </row>
    <row r="273" spans="1:128" ht="15" customHeight="1">
      <c r="A273" s="58" t="s">
        <v>25749</v>
      </c>
      <c r="B273" s="66" t="s">
        <v>26183</v>
      </c>
      <c r="C273" s="67" t="s">
        <v>25794</v>
      </c>
      <c r="D273" s="67" t="s">
        <v>25775</v>
      </c>
      <c r="E273" s="68" t="s">
        <v>26184</v>
      </c>
      <c r="F273" s="69" t="s">
        <v>25246</v>
      </c>
      <c r="G273" s="69" t="s">
        <v>25246</v>
      </c>
      <c r="H273" s="56"/>
      <c r="I273" s="56"/>
      <c r="J273" s="56"/>
      <c r="K273" s="56"/>
      <c r="L273" s="56"/>
      <c r="M273" s="56"/>
      <c r="N273" s="56"/>
      <c r="O273" s="56"/>
      <c r="P273" s="56"/>
      <c r="Q273" s="56"/>
      <c r="R273" s="56"/>
      <c r="S273" s="56"/>
      <c r="T273" s="56"/>
      <c r="U273" s="56"/>
      <c r="V273" s="56"/>
      <c r="W273" s="56"/>
      <c r="X273" s="56"/>
      <c r="Y273" s="56"/>
      <c r="Z273" s="56"/>
      <c r="AA273" s="56"/>
      <c r="AB273" s="56"/>
      <c r="AC273" s="56"/>
      <c r="AD273" s="56"/>
      <c r="AE273" s="56"/>
      <c r="AF273" s="56"/>
      <c r="AG273" s="56"/>
      <c r="AH273" s="56"/>
      <c r="AI273" s="56"/>
      <c r="AJ273" s="56"/>
      <c r="AK273" s="56"/>
      <c r="AL273" s="56"/>
      <c r="AM273" s="56"/>
      <c r="AN273" s="56"/>
      <c r="AO273" s="56"/>
      <c r="AP273" s="56"/>
      <c r="AQ273" s="56"/>
      <c r="AR273" s="56"/>
      <c r="AS273" s="56"/>
      <c r="AT273" s="56"/>
      <c r="AU273" s="56"/>
      <c r="AV273" s="56"/>
      <c r="AW273" s="56"/>
      <c r="AX273" s="56"/>
      <c r="AY273" s="56"/>
      <c r="AZ273" s="56"/>
      <c r="BA273" s="56"/>
      <c r="BB273" s="56"/>
      <c r="BC273" s="56"/>
      <c r="BD273" s="56"/>
      <c r="BE273" s="56"/>
      <c r="BF273" s="56"/>
      <c r="BG273" s="56"/>
      <c r="BH273" s="56"/>
      <c r="BI273" s="56"/>
      <c r="BJ273" s="56"/>
      <c r="BK273" s="56"/>
      <c r="BL273" s="56"/>
      <c r="BM273" s="56"/>
      <c r="BN273" s="56"/>
      <c r="BO273" s="56"/>
      <c r="BP273" s="56"/>
      <c r="BQ273" s="56"/>
      <c r="BR273" s="56"/>
      <c r="BS273" s="56"/>
      <c r="BT273" s="56"/>
      <c r="BU273" s="56"/>
      <c r="BV273" s="56"/>
      <c r="BW273" s="56"/>
      <c r="BX273" s="56"/>
      <c r="BY273" s="56"/>
      <c r="BZ273" s="56"/>
      <c r="CA273" s="56"/>
      <c r="CB273" s="56"/>
      <c r="CC273" s="56"/>
      <c r="CD273" s="56"/>
      <c r="CE273" s="56"/>
      <c r="CF273" s="56"/>
      <c r="CG273" s="56"/>
      <c r="CH273" s="56"/>
      <c r="CI273" s="56"/>
      <c r="CJ273" s="56"/>
      <c r="CK273" s="56"/>
      <c r="CL273" s="56"/>
      <c r="CM273" s="56"/>
      <c r="CN273" s="56"/>
      <c r="CO273" s="56"/>
      <c r="CP273" s="56"/>
      <c r="CQ273" s="56"/>
      <c r="CR273" s="56"/>
      <c r="CS273" s="56"/>
      <c r="CT273" s="56"/>
      <c r="CU273" s="56"/>
      <c r="CV273" s="56"/>
      <c r="CW273" s="56"/>
      <c r="CX273" s="56"/>
      <c r="CY273" s="56"/>
      <c r="DF273" s="56"/>
      <c r="DG273" s="56"/>
      <c r="DH273" s="56"/>
      <c r="DI273" s="56"/>
      <c r="DJ273" s="56"/>
      <c r="DK273" s="56"/>
      <c r="DL273" s="56"/>
      <c r="DM273" s="56"/>
      <c r="DN273" s="56"/>
      <c r="DO273" s="56"/>
      <c r="DP273" s="56"/>
      <c r="DQ273" s="56"/>
      <c r="DR273" s="56"/>
      <c r="DS273" s="56"/>
      <c r="DT273" s="56"/>
      <c r="DU273" s="56"/>
      <c r="DV273" s="56"/>
      <c r="DW273" s="56"/>
      <c r="DX273" s="56"/>
    </row>
    <row r="274" spans="1:128" ht="15" customHeight="1">
      <c r="A274" s="58" t="s">
        <v>25750</v>
      </c>
      <c r="B274" s="68" t="s">
        <v>26185</v>
      </c>
      <c r="C274" s="67" t="s">
        <v>25786</v>
      </c>
      <c r="D274" s="67" t="s">
        <v>26144</v>
      </c>
      <c r="E274" s="68" t="s">
        <v>26186</v>
      </c>
      <c r="F274" s="69" t="str">
        <f>IF(cc="","",IF(cc&lt;10,"Evitar quando Clearance for menor que 10 ml/min/m²","-"))</f>
        <v>-</v>
      </c>
      <c r="G274" s="69" t="str">
        <f>IF(cc="","",IF(cc&lt;10,"Evitar quando Clearance for menor que 10 ml/min/m²","-"))</f>
        <v>-</v>
      </c>
      <c r="H274" s="56"/>
      <c r="I274" s="56"/>
      <c r="J274" s="56"/>
      <c r="K274" s="56"/>
      <c r="L274" s="56"/>
      <c r="M274" s="56"/>
      <c r="N274" s="56"/>
      <c r="O274" s="56"/>
      <c r="P274" s="56"/>
      <c r="Q274" s="56"/>
      <c r="R274" s="56"/>
      <c r="S274" s="56"/>
      <c r="T274" s="56"/>
      <c r="U274" s="56"/>
      <c r="V274" s="56"/>
      <c r="W274" s="56"/>
      <c r="X274" s="56"/>
      <c r="Y274" s="56"/>
      <c r="Z274" s="56"/>
      <c r="AA274" s="56"/>
      <c r="AB274" s="56"/>
      <c r="AC274" s="56"/>
      <c r="AD274" s="56"/>
      <c r="AE274" s="56"/>
      <c r="AF274" s="56"/>
      <c r="AG274" s="56"/>
      <c r="AH274" s="56"/>
      <c r="AI274" s="56"/>
      <c r="AJ274" s="56"/>
      <c r="AK274" s="56"/>
      <c r="AL274" s="56"/>
      <c r="AM274" s="56"/>
      <c r="AN274" s="56"/>
      <c r="AO274" s="56"/>
      <c r="AP274" s="56"/>
      <c r="AQ274" s="56"/>
      <c r="AR274" s="56"/>
      <c r="AS274" s="56"/>
      <c r="AT274" s="56"/>
      <c r="AU274" s="56"/>
      <c r="AV274" s="56"/>
      <c r="AW274" s="56"/>
      <c r="AX274" s="56"/>
      <c r="AY274" s="56"/>
      <c r="AZ274" s="56"/>
      <c r="BA274" s="56"/>
      <c r="BB274" s="56"/>
      <c r="BC274" s="56"/>
      <c r="BD274" s="56"/>
      <c r="BE274" s="56"/>
      <c r="BF274" s="56"/>
      <c r="BG274" s="56"/>
      <c r="BH274" s="56"/>
      <c r="BI274" s="56"/>
      <c r="BJ274" s="56"/>
      <c r="BK274" s="56"/>
      <c r="BL274" s="56"/>
      <c r="BM274" s="56"/>
      <c r="BN274" s="56"/>
      <c r="BO274" s="56"/>
      <c r="BP274" s="56"/>
      <c r="BQ274" s="56"/>
      <c r="BR274" s="56"/>
      <c r="BS274" s="56"/>
      <c r="BT274" s="56"/>
      <c r="BU274" s="56"/>
      <c r="BV274" s="56"/>
      <c r="BW274" s="56"/>
      <c r="BX274" s="56"/>
      <c r="BY274" s="56"/>
      <c r="BZ274" s="56"/>
      <c r="CA274" s="56"/>
      <c r="CB274" s="56"/>
      <c r="CC274" s="56"/>
      <c r="CD274" s="56"/>
      <c r="CE274" s="56"/>
      <c r="CF274" s="56"/>
      <c r="CG274" s="56"/>
      <c r="CH274" s="56"/>
      <c r="CI274" s="56"/>
      <c r="CJ274" s="56"/>
      <c r="CK274" s="56"/>
      <c r="CL274" s="56"/>
      <c r="CM274" s="56"/>
      <c r="CN274" s="56"/>
      <c r="CO274" s="56"/>
      <c r="CP274" s="56"/>
      <c r="CQ274" s="56"/>
      <c r="CR274" s="56"/>
      <c r="CS274" s="56"/>
      <c r="CT274" s="56"/>
      <c r="CU274" s="56"/>
      <c r="CV274" s="56"/>
      <c r="CW274" s="56"/>
      <c r="CX274" s="56"/>
      <c r="CY274" s="56"/>
      <c r="DF274" s="56"/>
      <c r="DG274" s="56"/>
      <c r="DH274" s="56"/>
      <c r="DI274" s="56"/>
      <c r="DJ274" s="56"/>
      <c r="DK274" s="56"/>
      <c r="DL274" s="56"/>
      <c r="DM274" s="56"/>
      <c r="DN274" s="56"/>
      <c r="DO274" s="56"/>
      <c r="DP274" s="56"/>
      <c r="DQ274" s="56"/>
      <c r="DR274" s="56"/>
      <c r="DS274" s="56"/>
      <c r="DT274" s="56"/>
      <c r="DU274" s="56"/>
      <c r="DV274" s="56"/>
      <c r="DW274" s="56"/>
      <c r="DX274" s="56"/>
    </row>
    <row r="275" spans="1:128" ht="15" customHeight="1">
      <c r="A275" s="58" t="s">
        <v>26187</v>
      </c>
      <c r="B275" s="66" t="s">
        <v>25246</v>
      </c>
      <c r="C275" s="67" t="s">
        <v>25791</v>
      </c>
      <c r="D275" s="67" t="s">
        <v>25775</v>
      </c>
      <c r="E275" s="68" t="s">
        <v>25246</v>
      </c>
      <c r="F275" s="69" t="s">
        <v>25246</v>
      </c>
      <c r="G275" s="69" t="s">
        <v>25246</v>
      </c>
      <c r="H275" s="56"/>
      <c r="I275" s="56"/>
      <c r="J275" s="56"/>
      <c r="K275" s="56"/>
      <c r="L275" s="56"/>
      <c r="M275" s="56"/>
      <c r="N275" s="56"/>
      <c r="O275" s="56"/>
      <c r="P275" s="56"/>
      <c r="Q275" s="56"/>
      <c r="R275" s="56"/>
      <c r="S275" s="56"/>
      <c r="T275" s="56"/>
      <c r="U275" s="56"/>
      <c r="V275" s="56"/>
      <c r="W275" s="56"/>
      <c r="X275" s="56"/>
      <c r="Y275" s="56"/>
      <c r="Z275" s="56"/>
      <c r="AA275" s="56"/>
      <c r="AB275" s="56"/>
      <c r="AC275" s="56"/>
      <c r="AD275" s="56"/>
      <c r="AE275" s="56"/>
      <c r="AF275" s="56"/>
      <c r="AG275" s="56"/>
      <c r="AH275" s="56"/>
      <c r="AI275" s="56"/>
      <c r="AJ275" s="56"/>
      <c r="AK275" s="56"/>
      <c r="AL275" s="56"/>
      <c r="AM275" s="56"/>
      <c r="AN275" s="56"/>
      <c r="AO275" s="56"/>
      <c r="AP275" s="56"/>
      <c r="AQ275" s="56"/>
      <c r="AR275" s="56"/>
      <c r="AS275" s="56"/>
      <c r="AT275" s="56"/>
      <c r="AU275" s="56"/>
      <c r="AV275" s="56"/>
      <c r="AW275" s="56"/>
      <c r="AX275" s="56"/>
      <c r="AY275" s="56"/>
      <c r="AZ275" s="56"/>
      <c r="BA275" s="56"/>
      <c r="BB275" s="56"/>
      <c r="BC275" s="56"/>
      <c r="BD275" s="56"/>
      <c r="BE275" s="56"/>
      <c r="BF275" s="56"/>
      <c r="BG275" s="56"/>
      <c r="BH275" s="56"/>
      <c r="BI275" s="56"/>
      <c r="BJ275" s="56"/>
      <c r="BK275" s="56"/>
      <c r="BL275" s="56"/>
      <c r="BM275" s="56"/>
      <c r="BN275" s="56"/>
      <c r="BO275" s="56"/>
      <c r="BP275" s="56"/>
      <c r="BQ275" s="56"/>
      <c r="BR275" s="56"/>
      <c r="BS275" s="56"/>
      <c r="BT275" s="56"/>
      <c r="BU275" s="56"/>
      <c r="BV275" s="56"/>
      <c r="BW275" s="56"/>
      <c r="BX275" s="56"/>
      <c r="BY275" s="56"/>
      <c r="BZ275" s="56"/>
      <c r="CA275" s="56"/>
      <c r="CB275" s="56"/>
      <c r="CC275" s="56"/>
      <c r="CD275" s="56"/>
      <c r="CE275" s="56"/>
      <c r="CF275" s="56"/>
      <c r="CG275" s="56"/>
      <c r="CH275" s="56"/>
      <c r="CI275" s="56"/>
      <c r="CJ275" s="56"/>
      <c r="CK275" s="56"/>
      <c r="CL275" s="56"/>
      <c r="CM275" s="56"/>
      <c r="CN275" s="56"/>
      <c r="CO275" s="56"/>
      <c r="CP275" s="56"/>
      <c r="CQ275" s="56"/>
      <c r="CR275" s="56"/>
      <c r="CS275" s="56"/>
      <c r="CT275" s="56"/>
      <c r="CU275" s="56"/>
      <c r="CV275" s="56"/>
      <c r="CW275" s="56"/>
      <c r="CX275" s="56"/>
      <c r="CY275" s="56"/>
      <c r="DF275" s="56"/>
      <c r="DG275" s="56"/>
      <c r="DH275" s="56"/>
      <c r="DI275" s="56"/>
      <c r="DJ275" s="56"/>
      <c r="DK275" s="56"/>
      <c r="DL275" s="56"/>
      <c r="DM275" s="56"/>
      <c r="DN275" s="56"/>
      <c r="DO275" s="56"/>
      <c r="DP275" s="56"/>
      <c r="DQ275" s="56"/>
      <c r="DR275" s="56"/>
      <c r="DS275" s="56"/>
      <c r="DT275" s="56"/>
      <c r="DU275" s="56"/>
      <c r="DV275" s="56"/>
      <c r="DW275" s="56"/>
      <c r="DX275" s="56"/>
    </row>
    <row r="276" spans="1:128" ht="15" customHeight="1">
      <c r="A276" s="58" t="s">
        <v>26188</v>
      </c>
      <c r="B276" s="66" t="s">
        <v>25246</v>
      </c>
      <c r="C276" s="67" t="s">
        <v>25791</v>
      </c>
      <c r="D276" s="67" t="s">
        <v>25775</v>
      </c>
      <c r="E276" s="68" t="s">
        <v>25246</v>
      </c>
      <c r="F276" s="69" t="s">
        <v>25246</v>
      </c>
      <c r="G276" s="69" t="s">
        <v>25246</v>
      </c>
      <c r="P276" s="56"/>
      <c r="Q276" s="56"/>
      <c r="R276" s="56"/>
      <c r="S276" s="56"/>
      <c r="T276" s="56"/>
      <c r="U276" s="56"/>
      <c r="V276" s="56"/>
      <c r="W276" s="56"/>
      <c r="X276" s="56"/>
      <c r="Y276" s="56"/>
      <c r="Z276" s="56"/>
      <c r="AA276" s="56"/>
      <c r="AB276" s="56"/>
      <c r="AC276" s="56"/>
      <c r="AD276" s="56"/>
      <c r="AE276" s="56"/>
      <c r="AF276" s="56"/>
      <c r="AG276" s="56"/>
      <c r="AH276" s="56"/>
      <c r="AI276" s="56"/>
      <c r="AJ276" s="56"/>
      <c r="AK276" s="56"/>
      <c r="AL276" s="56"/>
      <c r="AM276" s="56"/>
      <c r="AN276" s="56"/>
      <c r="AO276" s="56"/>
      <c r="AP276" s="56"/>
      <c r="AQ276" s="56"/>
      <c r="AR276" s="56"/>
      <c r="AS276" s="56"/>
      <c r="AT276" s="56"/>
      <c r="AU276" s="56"/>
      <c r="AV276" s="56"/>
      <c r="AW276" s="56"/>
      <c r="AX276" s="56"/>
      <c r="AY276" s="56"/>
      <c r="AZ276" s="56"/>
      <c r="BA276" s="56"/>
      <c r="BB276" s="56"/>
      <c r="BC276" s="56"/>
      <c r="BD276" s="56"/>
      <c r="BE276" s="56"/>
      <c r="BF276" s="56"/>
      <c r="BG276" s="56"/>
      <c r="BH276" s="56"/>
      <c r="BI276" s="56"/>
      <c r="BJ276" s="56"/>
      <c r="BK276" s="56"/>
      <c r="BL276" s="56"/>
      <c r="BM276" s="56"/>
      <c r="BN276" s="56"/>
      <c r="BO276" s="56"/>
      <c r="BP276" s="56"/>
      <c r="BQ276" s="56"/>
      <c r="BR276" s="56"/>
      <c r="BS276" s="56"/>
      <c r="BT276" s="56"/>
      <c r="BU276" s="56"/>
      <c r="BV276" s="56"/>
      <c r="BW276" s="56"/>
      <c r="BX276" s="56"/>
      <c r="BY276" s="56"/>
      <c r="BZ276" s="56"/>
      <c r="CA276" s="56"/>
      <c r="CB276" s="56"/>
      <c r="CC276" s="56"/>
      <c r="CD276" s="56"/>
      <c r="CE276" s="56"/>
      <c r="CF276" s="56"/>
      <c r="CG276" s="56"/>
      <c r="CH276" s="56"/>
      <c r="CI276" s="56"/>
      <c r="CJ276" s="56"/>
      <c r="CK276" s="56"/>
      <c r="CL276" s="56"/>
      <c r="CM276" s="56"/>
      <c r="CN276" s="56"/>
      <c r="CO276" s="56"/>
      <c r="CP276" s="56"/>
      <c r="CQ276" s="56"/>
      <c r="CR276" s="56"/>
      <c r="CS276" s="56"/>
      <c r="CT276" s="56"/>
      <c r="CU276" s="56"/>
      <c r="CV276" s="56"/>
      <c r="CW276" s="56"/>
      <c r="CX276" s="56"/>
      <c r="CY276" s="56"/>
      <c r="DF276" s="56"/>
      <c r="DG276" s="56"/>
      <c r="DH276" s="56"/>
      <c r="DI276" s="56"/>
      <c r="DJ276" s="56"/>
      <c r="DK276" s="56"/>
      <c r="DL276" s="56"/>
      <c r="DM276" s="56"/>
      <c r="DN276" s="56"/>
      <c r="DO276" s="56"/>
      <c r="DP276" s="56"/>
      <c r="DQ276" s="56"/>
      <c r="DR276" s="56"/>
      <c r="DS276" s="56"/>
      <c r="DT276" s="56"/>
      <c r="DU276" s="56"/>
      <c r="DV276" s="56"/>
      <c r="DW276" s="56"/>
      <c r="DX276" s="56"/>
    </row>
    <row r="277" spans="1:128" ht="15" customHeight="1">
      <c r="A277" s="58" t="s">
        <v>25751</v>
      </c>
      <c r="B277" s="68" t="s">
        <v>25246</v>
      </c>
      <c r="C277" s="67" t="s">
        <v>25772</v>
      </c>
      <c r="D277" s="67" t="s">
        <v>26189</v>
      </c>
      <c r="E277" s="68" t="s">
        <v>25246</v>
      </c>
      <c r="F277" s="69" t="str">
        <f>IF(DZ1="","",IF(DZ1&lt;10,"Arritmias ventriculares: individualizar dose; Fibrilação / Flutter atrial: contraindicado quando Clearance &lt; 40 ml/min/m²",IF(AND(DZ1&gt;=10,DZ1&lt;30),"Arritmias ventriculares: administrar a cada 36-48 hs; Fibrilação q flutter atrial: contraindicado quando clearance &lt; 40 ml/min/m²",IF(AND(DZ1&gt;=30,DZ1&lt;40),"Arritmias ventriculares: administrar a cada 24 hs; Fibrilação / flutter atrial: contraindicado quando clearance &lt; 40 ml/min/m²",IF(AND(DZ1&gt;=40,DZ1&lt;=60),"Arritmias ventriculares: administrar a cada 12 horas; Fibrilação / flutter atrial: administrar a cada 24 hs",IF(DZ1&gt;60,"Arritmias ventriculares: administrar a cada 12 hs; Fibrilação / flutter atrial: administrar a cada 12 horas"))))))</f>
        <v>Arritmias ventriculares: administrar a cada 36-48 hs; Fibrilação q flutter atrial: contraindicado quando clearance &lt; 40 ml/min/m²</v>
      </c>
      <c r="G277" s="69" t="str">
        <f>IF(cc="","-",IF(cc&lt;=10,"Evitar quando Clearance menor ou igual a 10 ml/min/m²","-"))</f>
        <v>-</v>
      </c>
      <c r="H277" s="56"/>
      <c r="I277" s="56"/>
      <c r="J277" s="56"/>
      <c r="K277" s="56"/>
      <c r="L277" s="56"/>
      <c r="M277" s="56"/>
      <c r="N277" s="56"/>
      <c r="O277" s="56"/>
      <c r="P277" s="56"/>
      <c r="Q277" s="56"/>
      <c r="R277" s="56"/>
      <c r="S277" s="56"/>
      <c r="T277" s="56"/>
      <c r="U277" s="56"/>
      <c r="V277" s="56"/>
      <c r="W277" s="56"/>
      <c r="X277" s="56"/>
      <c r="Y277" s="56"/>
      <c r="Z277" s="56"/>
      <c r="AA277" s="56"/>
      <c r="AB277" s="56"/>
      <c r="AC277" s="56"/>
      <c r="AD277" s="56"/>
      <c r="AE277" s="56"/>
      <c r="AF277" s="56"/>
      <c r="AG277" s="56"/>
      <c r="AH277" s="56"/>
      <c r="AI277" s="56"/>
      <c r="AJ277" s="56"/>
      <c r="AK277" s="56"/>
      <c r="AL277" s="56"/>
      <c r="AM277" s="56"/>
      <c r="AN277" s="56"/>
      <c r="AO277" s="56"/>
      <c r="AP277" s="56"/>
      <c r="AQ277" s="56"/>
      <c r="AR277" s="56"/>
      <c r="AS277" s="56"/>
      <c r="AT277" s="56"/>
      <c r="AU277" s="56"/>
      <c r="AV277" s="56"/>
      <c r="AW277" s="56"/>
      <c r="AX277" s="56"/>
      <c r="AY277" s="56"/>
      <c r="AZ277" s="56"/>
      <c r="BA277" s="56"/>
      <c r="BB277" s="56"/>
      <c r="BC277" s="56"/>
      <c r="BD277" s="56"/>
      <c r="BE277" s="56"/>
      <c r="BF277" s="56"/>
      <c r="BG277" s="56"/>
      <c r="BH277" s="56"/>
      <c r="BI277" s="56"/>
      <c r="BJ277" s="56"/>
      <c r="BK277" s="56"/>
      <c r="BL277" s="56"/>
      <c r="BM277" s="56"/>
      <c r="BN277" s="56"/>
      <c r="BO277" s="56"/>
      <c r="BP277" s="56"/>
      <c r="BQ277" s="56"/>
      <c r="BR277" s="56"/>
      <c r="BS277" s="56"/>
      <c r="BT277" s="56"/>
      <c r="BU277" s="56"/>
      <c r="BV277" s="56"/>
      <c r="BW277" s="56"/>
      <c r="BX277" s="56"/>
      <c r="BY277" s="56"/>
      <c r="BZ277" s="56"/>
      <c r="CA277" s="56"/>
      <c r="CB277" s="56"/>
      <c r="CC277" s="56"/>
      <c r="CD277" s="56"/>
      <c r="CE277" s="56"/>
      <c r="CF277" s="56"/>
      <c r="CG277" s="56"/>
      <c r="CH277" s="56"/>
      <c r="CI277" s="56"/>
      <c r="CJ277" s="56"/>
      <c r="CK277" s="56"/>
      <c r="CL277" s="56"/>
      <c r="CM277" s="56"/>
      <c r="CN277" s="56"/>
      <c r="CO277" s="56"/>
      <c r="CP277" s="56"/>
      <c r="CQ277" s="56"/>
      <c r="CR277" s="56"/>
      <c r="CS277" s="56"/>
      <c r="CT277" s="56"/>
      <c r="CU277" s="56"/>
      <c r="CV277" s="56"/>
      <c r="CW277" s="56"/>
      <c r="CX277" s="56"/>
      <c r="CY277" s="56"/>
      <c r="DF277" s="56"/>
      <c r="DG277" s="56"/>
      <c r="DH277" s="56"/>
      <c r="DI277" s="56"/>
      <c r="DJ277" s="56"/>
      <c r="DK277" s="56"/>
      <c r="DL277" s="56"/>
      <c r="DM277" s="56"/>
      <c r="DN277" s="56"/>
      <c r="DO277" s="56"/>
      <c r="DP277" s="56"/>
      <c r="DQ277" s="56"/>
      <c r="DR277" s="56"/>
      <c r="DS277" s="56"/>
      <c r="DT277" s="56"/>
      <c r="DU277" s="56"/>
      <c r="DV277" s="56"/>
      <c r="DW277" s="56"/>
      <c r="DX277" s="56"/>
    </row>
    <row r="278" spans="1:128" ht="15" customHeight="1">
      <c r="A278" s="58" t="s">
        <v>25741</v>
      </c>
      <c r="B278" s="68"/>
      <c r="C278" s="67" t="s">
        <v>25781</v>
      </c>
      <c r="D278" s="67" t="s">
        <v>26190</v>
      </c>
      <c r="E278" s="68" t="s">
        <v>25246</v>
      </c>
      <c r="F278" s="69" t="s">
        <v>25246</v>
      </c>
      <c r="G278" s="69" t="s">
        <v>25246</v>
      </c>
      <c r="H278" s="56"/>
      <c r="I278" s="56"/>
      <c r="J278" s="56"/>
      <c r="K278" s="56"/>
      <c r="L278" s="56"/>
      <c r="M278" s="56"/>
      <c r="N278" s="56"/>
      <c r="O278" s="56"/>
      <c r="P278" s="56"/>
      <c r="Q278" s="56"/>
      <c r="R278" s="56"/>
      <c r="S278" s="56"/>
      <c r="T278" s="56"/>
      <c r="U278" s="56"/>
      <c r="V278" s="56"/>
      <c r="W278" s="56"/>
      <c r="X278" s="56"/>
      <c r="Y278" s="56"/>
      <c r="Z278" s="56"/>
      <c r="AA278" s="56"/>
      <c r="AB278" s="56"/>
      <c r="AC278" s="56"/>
      <c r="AD278" s="56"/>
      <c r="AE278" s="56"/>
      <c r="AF278" s="56"/>
      <c r="AG278" s="56"/>
      <c r="AH278" s="56"/>
      <c r="AI278" s="56"/>
      <c r="AJ278" s="56"/>
      <c r="AK278" s="56"/>
      <c r="AL278" s="56"/>
      <c r="AM278" s="56"/>
      <c r="AN278" s="56"/>
      <c r="AO278" s="56"/>
      <c r="AP278" s="56"/>
      <c r="AQ278" s="56"/>
      <c r="AR278" s="56"/>
      <c r="AS278" s="56"/>
      <c r="AT278" s="56"/>
      <c r="AU278" s="56"/>
      <c r="AV278" s="56"/>
      <c r="AW278" s="56"/>
      <c r="AX278" s="56"/>
      <c r="AY278" s="56"/>
      <c r="AZ278" s="56"/>
      <c r="BA278" s="56"/>
      <c r="BB278" s="56"/>
      <c r="BC278" s="56"/>
      <c r="BD278" s="56"/>
      <c r="BE278" s="56"/>
      <c r="BF278" s="56"/>
      <c r="BG278" s="56"/>
      <c r="BH278" s="56"/>
      <c r="BI278" s="56"/>
      <c r="BJ278" s="56"/>
      <c r="BK278" s="56"/>
      <c r="BL278" s="56"/>
      <c r="BM278" s="56"/>
      <c r="BN278" s="56"/>
      <c r="BO278" s="56"/>
      <c r="BP278" s="56"/>
      <c r="BQ278" s="56"/>
      <c r="BR278" s="56"/>
      <c r="BS278" s="56"/>
      <c r="BT278" s="56"/>
      <c r="BU278" s="56"/>
      <c r="BV278" s="56"/>
      <c r="BW278" s="56"/>
      <c r="BX278" s="56"/>
      <c r="BY278" s="56"/>
      <c r="BZ278" s="56"/>
      <c r="CA278" s="56"/>
      <c r="CB278" s="56"/>
      <c r="CC278" s="56"/>
      <c r="CD278" s="56"/>
      <c r="CE278" s="56"/>
      <c r="CF278" s="56"/>
      <c r="CG278" s="56"/>
      <c r="CH278" s="56"/>
      <c r="CI278" s="56"/>
      <c r="CJ278" s="56"/>
      <c r="CK278" s="56"/>
      <c r="CL278" s="56"/>
      <c r="CM278" s="56"/>
      <c r="CN278" s="56"/>
      <c r="CO278" s="56"/>
      <c r="CP278" s="56"/>
      <c r="CQ278" s="56"/>
      <c r="CR278" s="56"/>
      <c r="CS278" s="56"/>
      <c r="CT278" s="56"/>
      <c r="CU278" s="56"/>
      <c r="CV278" s="56"/>
      <c r="CW278" s="56"/>
      <c r="CX278" s="56"/>
      <c r="CY278" s="56"/>
      <c r="DF278" s="56"/>
      <c r="DG278" s="56"/>
      <c r="DH278" s="56"/>
      <c r="DI278" s="56"/>
      <c r="DJ278" s="56"/>
      <c r="DK278" s="56"/>
      <c r="DL278" s="56"/>
      <c r="DM278" s="56"/>
      <c r="DN278" s="56"/>
      <c r="DO278" s="56"/>
      <c r="DP278" s="56"/>
      <c r="DQ278" s="56"/>
      <c r="DR278" s="56"/>
      <c r="DS278" s="56"/>
      <c r="DT278" s="56"/>
      <c r="DU278" s="56"/>
      <c r="DV278" s="56"/>
      <c r="DW278" s="56"/>
      <c r="DX278" s="56"/>
    </row>
    <row r="279" spans="1:128" ht="15" customHeight="1">
      <c r="A279" s="58" t="s">
        <v>25752</v>
      </c>
      <c r="B279" s="68"/>
      <c r="C279" s="67" t="s">
        <v>25812</v>
      </c>
      <c r="D279" s="67" t="s">
        <v>25775</v>
      </c>
      <c r="E279" s="68" t="s">
        <v>26191</v>
      </c>
      <c r="F279" s="69" t="str">
        <f>IF(DZ1&lt;50,"Evitar quando Clearance for menor que 50 ml/min/m²","-")</f>
        <v>Evitar quando Clearance for menor que 50 ml/min/m²</v>
      </c>
      <c r="G279" s="69" t="str">
        <f>IF(cc="","-",IF(cc&lt;50,"Evitar quando Clearance for menor que 50 ml/min/m²","-"))</f>
        <v>Evitar quando Clearance for menor que 50 ml/min/m²</v>
      </c>
      <c r="Q279" s="56"/>
      <c r="R279" s="56"/>
      <c r="S279" s="56"/>
      <c r="T279" s="56"/>
      <c r="U279" s="56"/>
      <c r="V279" s="56"/>
      <c r="W279" s="56"/>
      <c r="X279" s="56"/>
      <c r="Y279" s="56"/>
      <c r="Z279" s="56"/>
      <c r="AA279" s="56"/>
      <c r="AB279" s="56"/>
      <c r="AC279" s="56"/>
      <c r="AD279" s="56"/>
      <c r="AE279" s="56"/>
      <c r="AF279" s="56"/>
      <c r="AG279" s="56"/>
      <c r="AH279" s="56"/>
      <c r="AI279" s="56"/>
      <c r="AJ279" s="56"/>
      <c r="AK279" s="56"/>
      <c r="AL279" s="56"/>
      <c r="AM279" s="56"/>
      <c r="AN279" s="56"/>
      <c r="AO279" s="56"/>
      <c r="AP279" s="56"/>
      <c r="AQ279" s="56"/>
      <c r="AR279" s="56"/>
      <c r="AS279" s="56"/>
      <c r="AT279" s="56"/>
      <c r="AU279" s="56"/>
      <c r="AV279" s="56"/>
      <c r="AW279" s="56"/>
      <c r="AX279" s="56"/>
      <c r="AY279" s="56"/>
      <c r="AZ279" s="56"/>
      <c r="BA279" s="56"/>
      <c r="BB279" s="56"/>
      <c r="BC279" s="56"/>
      <c r="BD279" s="56"/>
      <c r="BE279" s="56"/>
      <c r="BF279" s="56"/>
      <c r="BG279" s="56"/>
      <c r="BH279" s="56"/>
      <c r="BI279" s="56"/>
      <c r="BJ279" s="56"/>
      <c r="BK279" s="56"/>
      <c r="BL279" s="56"/>
      <c r="BM279" s="56"/>
      <c r="BN279" s="56"/>
      <c r="BO279" s="56"/>
      <c r="BP279" s="56"/>
      <c r="BQ279" s="56"/>
      <c r="BR279" s="56"/>
      <c r="BS279" s="56"/>
      <c r="BT279" s="56"/>
      <c r="BU279" s="56"/>
      <c r="BV279" s="56"/>
      <c r="BW279" s="56"/>
      <c r="BX279" s="56"/>
      <c r="BY279" s="56"/>
      <c r="BZ279" s="56"/>
      <c r="CA279" s="56"/>
      <c r="CB279" s="56"/>
      <c r="CC279" s="56"/>
      <c r="CD279" s="56"/>
      <c r="CE279" s="56"/>
      <c r="CF279" s="56"/>
      <c r="CG279" s="56"/>
      <c r="CH279" s="56"/>
      <c r="CI279" s="56"/>
      <c r="CJ279" s="56"/>
      <c r="CK279" s="56"/>
      <c r="CL279" s="56"/>
      <c r="CM279" s="56"/>
      <c r="CN279" s="56"/>
      <c r="CO279" s="56"/>
      <c r="CP279" s="56"/>
      <c r="CQ279" s="56"/>
      <c r="CR279" s="56"/>
      <c r="CS279" s="56"/>
      <c r="CT279" s="56"/>
      <c r="CU279" s="56"/>
      <c r="CV279" s="56"/>
      <c r="CW279" s="56"/>
      <c r="CX279" s="56"/>
      <c r="CY279" s="56"/>
      <c r="DF279" s="56"/>
      <c r="DG279" s="56"/>
      <c r="DH279" s="56"/>
      <c r="DI279" s="56"/>
      <c r="DJ279" s="56"/>
      <c r="DK279" s="56"/>
      <c r="DL279" s="56"/>
      <c r="DM279" s="56"/>
      <c r="DN279" s="56"/>
      <c r="DO279" s="56"/>
      <c r="DP279" s="56"/>
      <c r="DQ279" s="56"/>
      <c r="DR279" s="56"/>
      <c r="DS279" s="56"/>
      <c r="DT279" s="56"/>
      <c r="DU279" s="56"/>
      <c r="DV279" s="56"/>
      <c r="DW279" s="56"/>
      <c r="DX279" s="56"/>
    </row>
    <row r="280" spans="1:128" ht="15" customHeight="1">
      <c r="A280" s="58" t="s">
        <v>25578</v>
      </c>
      <c r="B280" s="66" t="s">
        <v>25246</v>
      </c>
      <c r="C280" s="83" t="s">
        <v>25834</v>
      </c>
      <c r="D280" s="67" t="s">
        <v>26192</v>
      </c>
      <c r="E280" s="68" t="s">
        <v>26193</v>
      </c>
      <c r="F280" s="69" t="str">
        <f>IF(cc="","",IF(cc&lt;15,"Evitar o uso quando clearance for menor que 15 ml/min/m²",IF(AND(cc&gt;=15,cc&lt;=30),"Fazer metade da dose preconizada","-")))</f>
        <v>Fazer metade da dose preconizada</v>
      </c>
      <c r="G280" s="69" t="str">
        <f>IF(cc="","",IF(cc&lt;15,"Evitar o uso quando clearance for menor que 15 ml/min/m²",IF(AND(cc&gt;=15,cc&lt;=30),"Fazer metade da dose preconizada","-")))</f>
        <v>Fazer metade da dose preconizada</v>
      </c>
      <c r="H280" s="56"/>
      <c r="I280" s="56"/>
      <c r="J280" s="56"/>
      <c r="K280" s="56"/>
      <c r="L280" s="56"/>
      <c r="M280" s="56"/>
      <c r="N280" s="56"/>
      <c r="O280" s="56"/>
      <c r="P280" s="56"/>
      <c r="Q280" s="56"/>
      <c r="R280" s="56"/>
      <c r="S280" s="56"/>
      <c r="T280" s="56"/>
      <c r="U280" s="56"/>
      <c r="V280" s="56"/>
      <c r="W280" s="56"/>
      <c r="X280" s="56"/>
      <c r="Y280" s="56"/>
      <c r="Z280" s="56"/>
      <c r="AA280" s="56"/>
      <c r="AB280" s="56"/>
      <c r="AC280" s="56"/>
      <c r="AD280" s="56"/>
      <c r="AE280" s="56"/>
      <c r="AF280" s="56"/>
      <c r="AG280" s="56"/>
      <c r="AH280" s="56"/>
      <c r="AI280" s="56"/>
      <c r="AJ280" s="56"/>
      <c r="AK280" s="56"/>
      <c r="AL280" s="56"/>
      <c r="AM280" s="56"/>
      <c r="AN280" s="56"/>
      <c r="AO280" s="56"/>
      <c r="AP280" s="56"/>
      <c r="AQ280" s="56"/>
      <c r="AR280" s="56"/>
      <c r="AS280" s="56"/>
      <c r="AT280" s="56"/>
      <c r="AU280" s="56"/>
      <c r="AV280" s="56"/>
      <c r="AW280" s="56"/>
      <c r="AX280" s="56"/>
      <c r="AY280" s="56"/>
      <c r="AZ280" s="56"/>
      <c r="BA280" s="56"/>
      <c r="BB280" s="56"/>
      <c r="BC280" s="56"/>
      <c r="BD280" s="56"/>
      <c r="BE280" s="56"/>
      <c r="BF280" s="56"/>
      <c r="BG280" s="56"/>
      <c r="BH280" s="56"/>
      <c r="BI280" s="56"/>
      <c r="BJ280" s="56"/>
      <c r="BK280" s="56"/>
      <c r="BL280" s="56"/>
      <c r="BM280" s="56"/>
      <c r="BN280" s="56"/>
      <c r="BO280" s="56"/>
      <c r="BP280" s="56"/>
      <c r="BQ280" s="56"/>
      <c r="BR280" s="56"/>
      <c r="BS280" s="56"/>
      <c r="BT280" s="56"/>
      <c r="BU280" s="56"/>
      <c r="BV280" s="56"/>
      <c r="BW280" s="56"/>
      <c r="BX280" s="56"/>
      <c r="BY280" s="56"/>
      <c r="BZ280" s="56"/>
      <c r="CA280" s="56"/>
      <c r="CB280" s="56"/>
      <c r="CC280" s="56"/>
      <c r="CD280" s="56"/>
      <c r="CE280" s="56"/>
      <c r="CF280" s="56"/>
      <c r="CG280" s="56"/>
      <c r="CH280" s="56"/>
      <c r="CI280" s="56"/>
      <c r="CJ280" s="56"/>
      <c r="CK280" s="56"/>
      <c r="CL280" s="56"/>
      <c r="CM280" s="56"/>
      <c r="CN280" s="56"/>
      <c r="CO280" s="56"/>
      <c r="CP280" s="56"/>
      <c r="CQ280" s="56"/>
      <c r="CR280" s="56"/>
      <c r="CS280" s="56"/>
      <c r="CT280" s="56"/>
      <c r="CU280" s="56"/>
      <c r="CV280" s="56"/>
      <c r="CW280" s="56"/>
      <c r="CX280" s="56"/>
      <c r="CY280" s="56"/>
      <c r="DF280" s="56"/>
      <c r="DG280" s="56"/>
      <c r="DH280" s="56"/>
      <c r="DI280" s="56"/>
      <c r="DJ280" s="56"/>
      <c r="DK280" s="56"/>
      <c r="DL280" s="56"/>
      <c r="DM280" s="56"/>
      <c r="DN280" s="56"/>
      <c r="DO280" s="56"/>
      <c r="DP280" s="56"/>
      <c r="DQ280" s="56"/>
      <c r="DR280" s="56"/>
      <c r="DS280" s="56"/>
      <c r="DT280" s="56"/>
      <c r="DU280" s="56"/>
      <c r="DV280" s="56"/>
      <c r="DW280" s="56"/>
      <c r="DX280" s="56"/>
    </row>
    <row r="281" spans="1:128" ht="15" customHeight="1">
      <c r="A281" s="58" t="s">
        <v>25577</v>
      </c>
      <c r="B281" s="66" t="s">
        <v>26194</v>
      </c>
      <c r="C281" s="66" t="s">
        <v>26195</v>
      </c>
      <c r="D281" s="67" t="s">
        <v>26196</v>
      </c>
      <c r="E281" s="68" t="s">
        <v>26197</v>
      </c>
      <c r="F281" s="71" t="str">
        <f>IF(DZ1&lt;=10,"Evitar quando Clearance menor ou igual a 10 ml/min/m²","-")</f>
        <v>-</v>
      </c>
      <c r="G281" s="71" t="str">
        <f>IF(cc="","-",IF(cc&lt;=10,"Evitar quando Clearance menor ou igual a 10 ml/min/m²","-"))</f>
        <v>-</v>
      </c>
      <c r="H281" s="73"/>
      <c r="I281" s="73"/>
      <c r="J281" s="73"/>
      <c r="K281" s="73"/>
      <c r="L281" s="73"/>
      <c r="M281" s="73"/>
      <c r="N281" s="73"/>
      <c r="O281" s="73"/>
      <c r="P281" s="73"/>
      <c r="Q281" s="73"/>
      <c r="R281" s="73"/>
      <c r="S281" s="73"/>
      <c r="T281" s="73"/>
      <c r="U281" s="73"/>
      <c r="V281" s="73"/>
      <c r="W281" s="73"/>
      <c r="X281" s="73"/>
      <c r="Y281" s="73"/>
      <c r="Z281" s="73"/>
      <c r="AA281" s="73"/>
      <c r="AB281" s="73"/>
      <c r="AC281" s="73"/>
      <c r="AD281" s="73"/>
      <c r="AE281" s="73"/>
      <c r="AF281" s="73"/>
      <c r="AG281" s="73"/>
      <c r="AH281" s="73"/>
      <c r="AI281" s="73"/>
      <c r="AJ281" s="73"/>
      <c r="AK281" s="73"/>
      <c r="AL281" s="73"/>
      <c r="AM281" s="73"/>
      <c r="AN281" s="73"/>
      <c r="AO281" s="73"/>
      <c r="AP281" s="73"/>
      <c r="AQ281" s="73"/>
      <c r="AR281" s="73"/>
      <c r="AS281" s="73"/>
      <c r="AT281" s="73"/>
      <c r="AU281" s="73"/>
      <c r="AV281" s="73"/>
      <c r="AW281" s="73"/>
      <c r="AX281" s="73"/>
      <c r="AY281" s="73"/>
      <c r="AZ281" s="73"/>
      <c r="BA281" s="73"/>
      <c r="BB281" s="73"/>
      <c r="BC281" s="73"/>
      <c r="BD281" s="73"/>
      <c r="BE281" s="56"/>
      <c r="BF281" s="56"/>
      <c r="BG281" s="56"/>
      <c r="BH281" s="56"/>
      <c r="BI281" s="56"/>
      <c r="BJ281" s="56"/>
      <c r="BK281" s="56"/>
      <c r="BL281" s="56"/>
      <c r="BM281" s="56"/>
      <c r="BN281" s="56"/>
      <c r="BO281" s="56"/>
      <c r="BP281" s="56"/>
      <c r="BQ281" s="56"/>
      <c r="BR281" s="56"/>
      <c r="BS281" s="56"/>
      <c r="BT281" s="56"/>
      <c r="BU281" s="56"/>
      <c r="BV281" s="56"/>
      <c r="BW281" s="56"/>
      <c r="BX281" s="56"/>
      <c r="BY281" s="56"/>
      <c r="BZ281" s="56"/>
      <c r="CA281" s="56"/>
      <c r="CB281" s="56"/>
      <c r="CC281" s="56"/>
      <c r="CD281" s="56"/>
      <c r="CE281" s="56"/>
      <c r="CF281" s="56"/>
      <c r="CG281" s="56"/>
      <c r="CH281" s="56"/>
      <c r="CI281" s="56"/>
      <c r="CJ281" s="56"/>
      <c r="CK281" s="56"/>
      <c r="CL281" s="56"/>
      <c r="CM281" s="56"/>
      <c r="CN281" s="56"/>
      <c r="CO281" s="56"/>
      <c r="CP281" s="56"/>
      <c r="CQ281" s="56"/>
      <c r="CR281" s="56"/>
      <c r="CS281" s="56"/>
      <c r="CT281" s="56"/>
      <c r="CU281" s="56"/>
      <c r="CV281" s="56"/>
      <c r="CW281" s="56"/>
      <c r="CX281" s="56"/>
      <c r="CY281" s="56"/>
      <c r="DF281" s="56"/>
      <c r="DG281" s="56"/>
      <c r="DH281" s="56"/>
      <c r="DI281" s="56"/>
      <c r="DJ281" s="56"/>
      <c r="DK281" s="56"/>
      <c r="DL281" s="56"/>
      <c r="DM281" s="56"/>
      <c r="DN281" s="56"/>
      <c r="DO281" s="56"/>
      <c r="DP281" s="56"/>
      <c r="DQ281" s="56"/>
      <c r="DR281" s="56"/>
      <c r="DS281" s="56"/>
      <c r="DT281" s="56"/>
      <c r="DU281" s="56"/>
      <c r="DV281" s="56"/>
      <c r="DW281" s="56"/>
      <c r="DX281" s="56"/>
    </row>
    <row r="282" spans="1:128" ht="15" customHeight="1">
      <c r="A282" s="58" t="s">
        <v>25753</v>
      </c>
      <c r="B282" s="68" t="s">
        <v>25246</v>
      </c>
      <c r="C282" s="83" t="s">
        <v>26198</v>
      </c>
      <c r="D282" s="67" t="s">
        <v>25775</v>
      </c>
      <c r="E282" s="68" t="s">
        <v>25246</v>
      </c>
      <c r="F282" s="69" t="s">
        <v>25246</v>
      </c>
      <c r="G282" s="69" t="s">
        <v>25246</v>
      </c>
      <c r="AK282" s="56"/>
      <c r="AL282" s="56"/>
      <c r="AM282" s="56"/>
      <c r="AN282" s="56"/>
      <c r="AO282" s="56"/>
      <c r="AP282" s="56"/>
      <c r="AQ282" s="56"/>
      <c r="AR282" s="56"/>
      <c r="AS282" s="56"/>
      <c r="AT282" s="56"/>
      <c r="AU282" s="56"/>
      <c r="AV282" s="56"/>
      <c r="AW282" s="56"/>
      <c r="AX282" s="56"/>
      <c r="AY282" s="56"/>
      <c r="AZ282" s="56"/>
      <c r="BA282" s="56"/>
      <c r="BB282" s="56"/>
      <c r="BC282" s="56"/>
      <c r="BD282" s="56"/>
      <c r="BE282" s="56"/>
      <c r="BF282" s="56"/>
      <c r="BG282" s="56"/>
      <c r="BH282" s="56"/>
      <c r="BI282" s="56"/>
      <c r="BJ282" s="56"/>
      <c r="BK282" s="56"/>
      <c r="BL282" s="56"/>
      <c r="BM282" s="56"/>
      <c r="BN282" s="56"/>
      <c r="BO282" s="56"/>
      <c r="BP282" s="56"/>
      <c r="BQ282" s="56"/>
      <c r="BR282" s="56"/>
      <c r="BS282" s="56"/>
      <c r="BT282" s="56"/>
      <c r="BU282" s="56"/>
      <c r="BV282" s="56"/>
      <c r="BW282" s="56"/>
      <c r="BX282" s="56"/>
      <c r="BY282" s="56"/>
      <c r="BZ282" s="56"/>
      <c r="CA282" s="56"/>
      <c r="CB282" s="56"/>
      <c r="CC282" s="56"/>
      <c r="CD282" s="56"/>
      <c r="CE282" s="56"/>
      <c r="CF282" s="56"/>
      <c r="CG282" s="56"/>
      <c r="CH282" s="56"/>
      <c r="CI282" s="56"/>
      <c r="CJ282" s="56"/>
      <c r="CK282" s="56"/>
      <c r="CL282" s="56"/>
      <c r="CM282" s="56"/>
      <c r="CN282" s="56"/>
      <c r="CO282" s="56"/>
      <c r="CP282" s="56"/>
      <c r="CQ282" s="56"/>
      <c r="CR282" s="56"/>
      <c r="CS282" s="56"/>
      <c r="CT282" s="56"/>
      <c r="CU282" s="56"/>
      <c r="CV282" s="56"/>
      <c r="CW282" s="56"/>
      <c r="CX282" s="56"/>
      <c r="CY282" s="56"/>
      <c r="DF282" s="56"/>
      <c r="DG282" s="56"/>
      <c r="DH282" s="56"/>
      <c r="DI282" s="56"/>
      <c r="DJ282" s="56"/>
      <c r="DK282" s="56"/>
      <c r="DL282" s="56"/>
      <c r="DM282" s="56"/>
      <c r="DN282" s="56"/>
      <c r="DO282" s="56"/>
      <c r="DP282" s="56"/>
      <c r="DQ282" s="56"/>
      <c r="DR282" s="56"/>
      <c r="DS282" s="56"/>
      <c r="DT282" s="56"/>
      <c r="DU282" s="56"/>
      <c r="DV282" s="56"/>
      <c r="DW282" s="56"/>
      <c r="DX282" s="56"/>
    </row>
    <row r="283" spans="1:128" ht="15" customHeight="1">
      <c r="A283" s="58" t="s">
        <v>25717</v>
      </c>
      <c r="B283" s="66" t="s">
        <v>25246</v>
      </c>
      <c r="C283" s="66" t="s">
        <v>25791</v>
      </c>
      <c r="D283" s="67" t="s">
        <v>25775</v>
      </c>
      <c r="E283" s="68" t="s">
        <v>26199</v>
      </c>
      <c r="F283" s="69" t="s">
        <v>25246</v>
      </c>
      <c r="G283" s="69" t="s">
        <v>25246</v>
      </c>
      <c r="Q283" s="56"/>
      <c r="R283" s="56"/>
      <c r="S283" s="56"/>
      <c r="T283" s="56"/>
      <c r="U283" s="56"/>
      <c r="V283" s="56"/>
      <c r="W283" s="56"/>
      <c r="X283" s="56"/>
      <c r="Y283" s="56"/>
      <c r="Z283" s="56"/>
      <c r="AA283" s="56"/>
      <c r="AB283" s="56"/>
      <c r="AC283" s="56"/>
      <c r="AD283" s="56"/>
      <c r="AE283" s="56"/>
      <c r="AF283" s="56"/>
      <c r="AG283" s="56"/>
      <c r="AH283" s="56"/>
      <c r="AI283" s="56"/>
      <c r="AJ283" s="56"/>
      <c r="AK283" s="56"/>
      <c r="AL283" s="56"/>
      <c r="AM283" s="56"/>
      <c r="AN283" s="56"/>
      <c r="AO283" s="56"/>
      <c r="AP283" s="56"/>
      <c r="AQ283" s="56"/>
      <c r="AR283" s="56"/>
      <c r="AS283" s="56"/>
      <c r="AT283" s="56"/>
      <c r="AU283" s="56"/>
      <c r="AV283" s="56"/>
      <c r="AW283" s="56"/>
      <c r="AX283" s="56"/>
      <c r="AY283" s="56"/>
      <c r="AZ283" s="56"/>
      <c r="BA283" s="56"/>
      <c r="BB283" s="56"/>
      <c r="BC283" s="56"/>
      <c r="BD283" s="56"/>
      <c r="BE283" s="56"/>
      <c r="BF283" s="56"/>
      <c r="BG283" s="56"/>
      <c r="BH283" s="56"/>
      <c r="BI283" s="56"/>
      <c r="BJ283" s="56"/>
      <c r="BK283" s="56"/>
      <c r="BL283" s="56"/>
      <c r="BM283" s="56"/>
      <c r="BN283" s="56"/>
      <c r="BO283" s="56"/>
      <c r="BP283" s="56"/>
      <c r="BQ283" s="56"/>
      <c r="BR283" s="56"/>
      <c r="BS283" s="56"/>
      <c r="BT283" s="56"/>
      <c r="BU283" s="56"/>
      <c r="BV283" s="56"/>
      <c r="BW283" s="56"/>
      <c r="BX283" s="56"/>
      <c r="BY283" s="56"/>
      <c r="BZ283" s="56"/>
      <c r="CA283" s="56"/>
      <c r="CB283" s="56"/>
      <c r="CC283" s="56"/>
      <c r="CD283" s="56"/>
      <c r="CE283" s="56"/>
      <c r="CF283" s="56"/>
      <c r="CG283" s="56"/>
      <c r="CH283" s="56"/>
      <c r="CI283" s="56"/>
      <c r="CJ283" s="56"/>
      <c r="CK283" s="56"/>
      <c r="CL283" s="56"/>
      <c r="CM283" s="56"/>
      <c r="CN283" s="56"/>
      <c r="CO283" s="56"/>
      <c r="CP283" s="56"/>
      <c r="CQ283" s="56"/>
      <c r="CR283" s="56"/>
      <c r="CS283" s="56"/>
      <c r="CT283" s="56"/>
      <c r="CU283" s="56"/>
      <c r="CV283" s="56"/>
      <c r="CW283" s="56"/>
      <c r="CX283" s="56"/>
      <c r="CY283" s="56"/>
      <c r="DF283" s="56"/>
      <c r="DG283" s="56"/>
      <c r="DH283" s="56"/>
      <c r="DI283" s="56"/>
      <c r="DJ283" s="56"/>
      <c r="DK283" s="56"/>
      <c r="DL283" s="56"/>
      <c r="DM283" s="56"/>
      <c r="DN283" s="56"/>
      <c r="DO283" s="56"/>
      <c r="DP283" s="56"/>
      <c r="DQ283" s="56"/>
      <c r="DR283" s="56"/>
      <c r="DS283" s="56"/>
      <c r="DT283" s="56"/>
      <c r="DU283" s="56"/>
      <c r="DV283" s="56"/>
      <c r="DW283" s="56"/>
      <c r="DX283" s="56"/>
    </row>
    <row r="284" spans="1:128" ht="15" customHeight="1">
      <c r="A284" s="58" t="s">
        <v>25754</v>
      </c>
      <c r="B284" s="68" t="s">
        <v>25246</v>
      </c>
      <c r="C284" s="66" t="s">
        <v>25780</v>
      </c>
      <c r="D284" s="67" t="s">
        <v>26200</v>
      </c>
      <c r="E284" s="68" t="s">
        <v>25246</v>
      </c>
      <c r="F284" s="69" t="s">
        <v>25246</v>
      </c>
      <c r="G284" s="69" t="s">
        <v>25246</v>
      </c>
      <c r="H284" s="56"/>
      <c r="I284" s="56"/>
      <c r="J284" s="56"/>
      <c r="K284" s="56"/>
      <c r="L284" s="56"/>
      <c r="M284" s="56"/>
      <c r="N284" s="56"/>
      <c r="O284" s="56"/>
      <c r="P284" s="56"/>
      <c r="Q284" s="56"/>
      <c r="R284" s="56"/>
      <c r="S284" s="56"/>
      <c r="T284" s="56"/>
      <c r="U284" s="56"/>
      <c r="V284" s="56"/>
      <c r="W284" s="56"/>
      <c r="X284" s="56"/>
      <c r="Y284" s="56"/>
      <c r="Z284" s="56"/>
      <c r="AA284" s="56"/>
      <c r="AB284" s="56"/>
      <c r="AC284" s="56"/>
      <c r="AD284" s="56"/>
      <c r="AE284" s="56"/>
      <c r="AF284" s="56"/>
      <c r="AG284" s="56"/>
      <c r="AH284" s="56"/>
      <c r="AI284" s="56"/>
      <c r="AJ284" s="56"/>
      <c r="AK284" s="56"/>
      <c r="AL284" s="56"/>
      <c r="AM284" s="56"/>
      <c r="AN284" s="56"/>
      <c r="AO284" s="56"/>
      <c r="AP284" s="56"/>
      <c r="AQ284" s="56"/>
      <c r="AR284" s="56"/>
      <c r="AS284" s="56"/>
      <c r="AT284" s="56"/>
      <c r="AU284" s="56"/>
      <c r="AV284" s="56"/>
      <c r="AW284" s="56"/>
      <c r="AX284" s="56"/>
      <c r="AY284" s="56"/>
      <c r="AZ284" s="56"/>
      <c r="BA284" s="56"/>
      <c r="BB284" s="56"/>
      <c r="BC284" s="56"/>
      <c r="BD284" s="56"/>
      <c r="BE284" s="56"/>
      <c r="BF284" s="56"/>
      <c r="BG284" s="56"/>
      <c r="BH284" s="56"/>
      <c r="BI284" s="56"/>
      <c r="BJ284" s="56"/>
      <c r="BK284" s="56"/>
      <c r="BL284" s="56"/>
      <c r="BM284" s="56"/>
      <c r="BN284" s="56"/>
      <c r="BO284" s="56"/>
      <c r="BP284" s="56"/>
      <c r="BQ284" s="56"/>
      <c r="BR284" s="56"/>
      <c r="BS284" s="56"/>
      <c r="BT284" s="56"/>
      <c r="BU284" s="56"/>
      <c r="BV284" s="56"/>
      <c r="BW284" s="56"/>
      <c r="BX284" s="56"/>
      <c r="BY284" s="56"/>
      <c r="BZ284" s="56"/>
      <c r="CA284" s="56"/>
      <c r="CB284" s="56"/>
      <c r="CC284" s="56"/>
      <c r="CD284" s="56"/>
      <c r="CE284" s="56"/>
      <c r="CF284" s="56"/>
      <c r="CG284" s="56"/>
      <c r="CH284" s="56"/>
      <c r="CI284" s="56"/>
      <c r="CJ284" s="56"/>
      <c r="CK284" s="56"/>
      <c r="CL284" s="56"/>
      <c r="CM284" s="56"/>
      <c r="CN284" s="56"/>
      <c r="CO284" s="56"/>
      <c r="CP284" s="56"/>
      <c r="CQ284" s="56"/>
      <c r="CR284" s="56"/>
      <c r="CS284" s="56"/>
      <c r="CT284" s="56"/>
      <c r="CU284" s="56"/>
      <c r="CV284" s="56"/>
      <c r="CW284" s="56"/>
      <c r="CX284" s="56"/>
      <c r="CY284" s="56"/>
      <c r="DF284" s="56"/>
      <c r="DG284" s="56"/>
      <c r="DH284" s="56"/>
      <c r="DI284" s="56"/>
      <c r="DJ284" s="56"/>
      <c r="DK284" s="56"/>
      <c r="DL284" s="56"/>
      <c r="DM284" s="56"/>
      <c r="DN284" s="56"/>
      <c r="DO284" s="56"/>
      <c r="DP284" s="56"/>
      <c r="DQ284" s="56"/>
      <c r="DR284" s="56"/>
      <c r="DS284" s="56"/>
      <c r="DT284" s="56"/>
      <c r="DU284" s="56"/>
      <c r="DV284" s="56"/>
      <c r="DW284" s="56"/>
      <c r="DX284" s="56"/>
    </row>
    <row r="285" spans="1:128" ht="15" customHeight="1">
      <c r="A285" s="58" t="s">
        <v>25313</v>
      </c>
      <c r="B285" s="68" t="s">
        <v>25246</v>
      </c>
      <c r="C285" s="66" t="s">
        <v>25767</v>
      </c>
      <c r="D285" s="67" t="s">
        <v>25775</v>
      </c>
      <c r="E285" s="68" t="s">
        <v>25246</v>
      </c>
      <c r="F285" s="69" t="str">
        <f>IF(cc="","",IF(cc=0,"5 mg/Kg de 3 / 3 dias",IF(AND(cc&gt;=1,cc&lt;10),"6 mg/Kg de 3 / 3 dias",IF(AND(cc&gt;=10,cc&lt;=50),"6 mg/Kg de 2 / 2 dias","-"))))</f>
        <v>6 mg/Kg de 2 / 2 dias</v>
      </c>
      <c r="G285" s="70" t="str">
        <f>IF(cc="","",IF(cc=0,CONCATENATE(5*pesodose," mg IV de 3 / 3 dias"),IF(AND(cc&gt;=1,cc&lt;10),CONCATENATE(6*pesodose," mg IV de 3 / 3 dias"),IF(AND(cc&gt;=10,cc&lt;=50),CONCATENATE(6*pesodose," mg IV de 48 / 48 hs"),"-"))))</f>
        <v>480 mg IV de 48 / 48 hs</v>
      </c>
      <c r="H285" s="56"/>
      <c r="I285" s="56"/>
      <c r="J285" s="56"/>
      <c r="K285" s="56"/>
      <c r="L285" s="56"/>
      <c r="M285" s="56"/>
      <c r="N285" s="56"/>
      <c r="O285" s="56"/>
      <c r="P285" s="56"/>
      <c r="Q285" s="56"/>
      <c r="R285" s="56"/>
      <c r="S285" s="56"/>
      <c r="T285" s="56"/>
      <c r="U285" s="56"/>
      <c r="V285" s="56"/>
      <c r="W285" s="56"/>
      <c r="X285" s="56"/>
      <c r="Y285" s="56"/>
      <c r="Z285" s="56"/>
      <c r="AA285" s="56"/>
      <c r="AB285" s="56"/>
      <c r="AC285" s="56"/>
      <c r="AD285" s="56"/>
      <c r="AE285" s="56"/>
      <c r="AF285" s="56"/>
      <c r="AG285" s="56"/>
      <c r="AH285" s="56"/>
      <c r="AI285" s="56"/>
      <c r="AJ285" s="56"/>
      <c r="AK285" s="56"/>
      <c r="AL285" s="56"/>
      <c r="AM285" s="56"/>
      <c r="AN285" s="56"/>
      <c r="AO285" s="56"/>
      <c r="AP285" s="56"/>
      <c r="AQ285" s="56"/>
      <c r="AR285" s="56"/>
      <c r="AS285" s="56"/>
      <c r="AT285" s="56"/>
      <c r="AU285" s="56"/>
      <c r="AV285" s="56"/>
      <c r="AW285" s="56"/>
      <c r="AX285" s="56"/>
      <c r="AY285" s="56"/>
      <c r="AZ285" s="56"/>
      <c r="BA285" s="56"/>
      <c r="BB285" s="56"/>
      <c r="BC285" s="56"/>
      <c r="BD285" s="56"/>
      <c r="BE285" s="56"/>
      <c r="BF285" s="56"/>
      <c r="BG285" s="56"/>
      <c r="BH285" s="56"/>
      <c r="BI285" s="56"/>
      <c r="BJ285" s="56"/>
      <c r="BK285" s="56"/>
      <c r="BL285" s="56"/>
      <c r="BM285" s="56"/>
      <c r="BN285" s="56"/>
      <c r="BO285" s="56"/>
      <c r="BP285" s="56"/>
      <c r="BQ285" s="56"/>
      <c r="BR285" s="56"/>
      <c r="BS285" s="56"/>
      <c r="BT285" s="56"/>
      <c r="BU285" s="56"/>
      <c r="BV285" s="56"/>
      <c r="BW285" s="56"/>
      <c r="BX285" s="56"/>
      <c r="BY285" s="56"/>
      <c r="BZ285" s="56"/>
      <c r="CA285" s="56"/>
      <c r="CB285" s="56"/>
      <c r="CC285" s="56"/>
      <c r="CD285" s="56"/>
      <c r="CE285" s="56"/>
      <c r="CF285" s="56"/>
      <c r="CG285" s="56"/>
      <c r="CH285" s="56"/>
      <c r="CI285" s="56"/>
      <c r="CJ285" s="56"/>
      <c r="CK285" s="56"/>
      <c r="CL285" s="56"/>
      <c r="CM285" s="56"/>
      <c r="CN285" s="56"/>
      <c r="CO285" s="56"/>
      <c r="CP285" s="56"/>
      <c r="CQ285" s="56"/>
      <c r="CR285" s="56"/>
      <c r="CS285" s="56"/>
      <c r="CT285" s="56"/>
      <c r="CU285" s="56"/>
      <c r="CV285" s="56"/>
      <c r="CW285" s="56"/>
      <c r="CX285" s="56"/>
      <c r="CY285" s="56"/>
      <c r="DF285" s="56"/>
      <c r="DG285" s="56"/>
      <c r="DH285" s="56"/>
      <c r="DI285" s="56"/>
      <c r="DJ285" s="56"/>
      <c r="DK285" s="56"/>
      <c r="DL285" s="56"/>
      <c r="DM285" s="56"/>
      <c r="DN285" s="56"/>
      <c r="DO285" s="56"/>
      <c r="DP285" s="56"/>
      <c r="DQ285" s="56"/>
      <c r="DR285" s="56"/>
      <c r="DS285" s="56"/>
      <c r="DT285" s="56"/>
      <c r="DU285" s="56"/>
      <c r="DV285" s="56"/>
      <c r="DW285" s="56"/>
      <c r="DX285" s="56"/>
    </row>
    <row r="286" spans="1:128" ht="15" customHeight="1">
      <c r="A286" s="58" t="s">
        <v>25755</v>
      </c>
      <c r="B286" s="68" t="s">
        <v>25246</v>
      </c>
      <c r="C286" s="66" t="s">
        <v>25767</v>
      </c>
      <c r="D286" s="67" t="s">
        <v>25873</v>
      </c>
      <c r="E286" s="68" t="s">
        <v>26201</v>
      </c>
      <c r="F286" s="69" t="s">
        <v>25246</v>
      </c>
      <c r="G286" s="69" t="s">
        <v>25246</v>
      </c>
      <c r="H286" s="56"/>
      <c r="I286" s="56"/>
      <c r="J286" s="56"/>
      <c r="K286" s="56"/>
      <c r="L286" s="56"/>
      <c r="M286" s="56"/>
      <c r="N286" s="56"/>
      <c r="O286" s="56"/>
      <c r="P286" s="56"/>
      <c r="Q286" s="56"/>
      <c r="R286" s="56"/>
      <c r="S286" s="56"/>
      <c r="T286" s="56"/>
      <c r="U286" s="56"/>
      <c r="V286" s="56"/>
      <c r="W286" s="56"/>
      <c r="X286" s="56"/>
      <c r="Y286" s="56"/>
      <c r="Z286" s="56"/>
      <c r="AA286" s="56"/>
      <c r="AB286" s="56"/>
      <c r="AC286" s="56"/>
      <c r="AD286" s="56"/>
      <c r="AE286" s="56"/>
      <c r="AF286" s="56"/>
      <c r="AG286" s="56"/>
      <c r="AH286" s="56"/>
      <c r="AI286" s="56"/>
      <c r="AJ286" s="56"/>
      <c r="AK286" s="56"/>
      <c r="AL286" s="56"/>
      <c r="AM286" s="56"/>
      <c r="AN286" s="56"/>
      <c r="AO286" s="56"/>
      <c r="AP286" s="56"/>
      <c r="AQ286" s="56"/>
      <c r="AR286" s="56"/>
      <c r="AS286" s="56"/>
      <c r="AT286" s="56"/>
      <c r="AU286" s="56"/>
      <c r="AV286" s="56"/>
      <c r="AW286" s="56"/>
      <c r="AX286" s="56"/>
      <c r="AY286" s="56"/>
      <c r="AZ286" s="56"/>
      <c r="BA286" s="56"/>
      <c r="BB286" s="56"/>
      <c r="BC286" s="56"/>
      <c r="BD286" s="56"/>
      <c r="BE286" s="56"/>
      <c r="BF286" s="56"/>
      <c r="BG286" s="56"/>
      <c r="BH286" s="56"/>
      <c r="BI286" s="56"/>
      <c r="BJ286" s="56"/>
      <c r="BK286" s="56"/>
      <c r="BL286" s="56"/>
      <c r="BM286" s="56"/>
      <c r="BN286" s="56"/>
      <c r="BO286" s="56"/>
      <c r="BP286" s="56"/>
      <c r="BQ286" s="56"/>
      <c r="BR286" s="56"/>
      <c r="BS286" s="56"/>
      <c r="BT286" s="56"/>
      <c r="BU286" s="56"/>
      <c r="BV286" s="56"/>
      <c r="BW286" s="56"/>
      <c r="BX286" s="56"/>
      <c r="BY286" s="56"/>
      <c r="BZ286" s="56"/>
      <c r="CA286" s="56"/>
      <c r="CB286" s="56"/>
      <c r="CC286" s="56"/>
      <c r="CD286" s="56"/>
      <c r="CE286" s="56"/>
      <c r="CF286" s="56"/>
      <c r="CG286" s="56"/>
      <c r="CH286" s="56"/>
      <c r="CI286" s="56"/>
      <c r="CJ286" s="56"/>
      <c r="CK286" s="56"/>
      <c r="CL286" s="56"/>
      <c r="CM286" s="56"/>
      <c r="CN286" s="56"/>
      <c r="CO286" s="56"/>
      <c r="CP286" s="56"/>
      <c r="CQ286" s="56"/>
      <c r="CR286" s="56"/>
      <c r="CS286" s="56"/>
      <c r="CT286" s="56"/>
      <c r="CU286" s="56"/>
      <c r="CV286" s="56"/>
      <c r="CW286" s="56"/>
      <c r="CX286" s="56"/>
      <c r="CY286" s="56"/>
      <c r="DF286" s="56"/>
      <c r="DG286" s="56"/>
      <c r="DH286" s="56"/>
      <c r="DI286" s="56"/>
      <c r="DJ286" s="56"/>
      <c r="DK286" s="56"/>
      <c r="DL286" s="56"/>
      <c r="DM286" s="56"/>
      <c r="DN286" s="56"/>
      <c r="DO286" s="56"/>
      <c r="DP286" s="56"/>
      <c r="DQ286" s="56"/>
      <c r="DR286" s="56"/>
      <c r="DS286" s="56"/>
      <c r="DT286" s="56"/>
      <c r="DU286" s="56"/>
      <c r="DV286" s="56"/>
      <c r="DW286" s="56"/>
      <c r="DX286" s="56"/>
    </row>
    <row r="287" spans="1:128" ht="15" customHeight="1">
      <c r="A287" s="58" t="s">
        <v>25668</v>
      </c>
      <c r="B287" s="68" t="s">
        <v>26202</v>
      </c>
      <c r="C287" s="67" t="s">
        <v>25767</v>
      </c>
      <c r="D287" s="67" t="s">
        <v>25996</v>
      </c>
      <c r="E287" s="68" t="s">
        <v>26203</v>
      </c>
      <c r="F287" s="69" t="s">
        <v>25246</v>
      </c>
      <c r="G287" s="69" t="s">
        <v>25246</v>
      </c>
      <c r="BE287" s="56"/>
      <c r="BF287" s="56"/>
      <c r="BG287" s="56"/>
      <c r="BH287" s="56"/>
      <c r="BI287" s="56"/>
      <c r="BJ287" s="56"/>
      <c r="BK287" s="56"/>
      <c r="BL287" s="56"/>
      <c r="BM287" s="56"/>
      <c r="BN287" s="56"/>
      <c r="BO287" s="56"/>
      <c r="BP287" s="56"/>
      <c r="BQ287" s="56"/>
      <c r="BR287" s="56"/>
      <c r="BS287" s="56"/>
      <c r="BT287" s="56"/>
      <c r="BU287" s="56"/>
      <c r="BV287" s="56"/>
      <c r="BW287" s="56"/>
      <c r="BX287" s="56"/>
      <c r="BY287" s="56"/>
      <c r="BZ287" s="56"/>
      <c r="CA287" s="56"/>
      <c r="CB287" s="56"/>
      <c r="CC287" s="56"/>
      <c r="CD287" s="56"/>
      <c r="CE287" s="56"/>
      <c r="CF287" s="56"/>
      <c r="CG287" s="56"/>
      <c r="CH287" s="56"/>
      <c r="CI287" s="56"/>
      <c r="CJ287" s="56"/>
      <c r="CK287" s="56"/>
      <c r="CL287" s="56"/>
      <c r="CM287" s="56"/>
      <c r="CN287" s="56"/>
      <c r="CO287" s="56"/>
      <c r="CP287" s="56"/>
      <c r="CQ287" s="56"/>
      <c r="CR287" s="56"/>
      <c r="CS287" s="56"/>
      <c r="CT287" s="56"/>
      <c r="CU287" s="56"/>
      <c r="CV287" s="56"/>
      <c r="CW287" s="56"/>
      <c r="CX287" s="56"/>
      <c r="CY287" s="56"/>
      <c r="DF287" s="56"/>
      <c r="DG287" s="56"/>
      <c r="DH287" s="56"/>
      <c r="DI287" s="56"/>
      <c r="DJ287" s="56"/>
      <c r="DK287" s="56"/>
      <c r="DL287" s="56"/>
      <c r="DM287" s="56"/>
      <c r="DN287" s="56"/>
      <c r="DO287" s="56"/>
      <c r="DP287" s="56"/>
      <c r="DQ287" s="56"/>
      <c r="DR287" s="56"/>
      <c r="DS287" s="56"/>
      <c r="DT287" s="56"/>
      <c r="DU287" s="56"/>
      <c r="DV287" s="56"/>
      <c r="DW287" s="56"/>
      <c r="DX287" s="56"/>
    </row>
    <row r="288" spans="1:128" ht="15" customHeight="1">
      <c r="A288" s="58" t="s">
        <v>25756</v>
      </c>
      <c r="B288" s="68" t="s">
        <v>26204</v>
      </c>
      <c r="C288" s="67" t="s">
        <v>25772</v>
      </c>
      <c r="D288" s="67" t="s">
        <v>25775</v>
      </c>
      <c r="E288" s="68" t="s">
        <v>25246</v>
      </c>
      <c r="F288" s="69" t="str">
        <f>IF(cc="","",IF(cc=0,"1 g 12 / 12 hs. Fazer 3,1 g após HD",IF(AND(cc&gt;=1,cc&lt;10),"2 g 12 / 12 hs. Fazer 3,1 g após HD",IF(AND(cc&gt;=10,cc&lt;30),"2 g 8 / 8 hs",IF(AND(cc&gt;=30,cc&lt;=60),"2 g 4 / 4 hs","-")))))</f>
        <v>2 g 8 / 8 hs</v>
      </c>
      <c r="G288" s="70" t="str">
        <f>IF(cc="","",IF(cc=0,"1 g IV de 12 / 12 hs. Fazer 3,1 g após HD",IF(AND(cc&gt;=1,cc&lt;10),"2 g IV de 12 / 12 hs. Fazer 3,1 g após HD",IF(AND(cc&gt;=10,cc&lt;30),"2 g IV de 8 / 8 hs",IF(AND(cc&gt;=30,cc&lt;=60),"2 g IV de 4 / 4 hs","-")))))</f>
        <v>2 g IV de 8 / 8 hs</v>
      </c>
      <c r="H288" s="56"/>
      <c r="I288" s="56"/>
      <c r="J288" s="56"/>
      <c r="K288" s="56"/>
      <c r="L288" s="56"/>
      <c r="M288" s="56"/>
      <c r="N288" s="56"/>
      <c r="O288" s="56"/>
      <c r="P288" s="56"/>
      <c r="Q288" s="56"/>
      <c r="R288" s="56"/>
      <c r="S288" s="56"/>
      <c r="T288" s="56"/>
      <c r="U288" s="56"/>
      <c r="V288" s="56"/>
      <c r="W288" s="56"/>
      <c r="X288" s="56"/>
      <c r="Y288" s="56"/>
      <c r="Z288" s="56"/>
      <c r="AA288" s="56"/>
      <c r="AB288" s="56"/>
      <c r="AC288" s="56"/>
      <c r="AD288" s="56"/>
      <c r="AE288" s="56"/>
      <c r="AF288" s="56"/>
      <c r="AG288" s="56"/>
      <c r="AH288" s="56"/>
      <c r="AI288" s="56"/>
      <c r="AJ288" s="56"/>
      <c r="AK288" s="56"/>
      <c r="AL288" s="56"/>
      <c r="AM288" s="56"/>
      <c r="AN288" s="56"/>
      <c r="AO288" s="56"/>
      <c r="AP288" s="56"/>
      <c r="AQ288" s="56"/>
      <c r="AR288" s="56"/>
      <c r="AS288" s="56"/>
      <c r="AT288" s="56"/>
      <c r="AU288" s="56"/>
      <c r="AV288" s="56"/>
      <c r="AW288" s="56"/>
      <c r="AX288" s="56"/>
      <c r="AY288" s="56"/>
      <c r="AZ288" s="56"/>
      <c r="BA288" s="56"/>
      <c r="BB288" s="56"/>
      <c r="BC288" s="56"/>
      <c r="BD288" s="56"/>
      <c r="BE288" s="56"/>
      <c r="BF288" s="56"/>
      <c r="BG288" s="56"/>
      <c r="BH288" s="56"/>
      <c r="BI288" s="56"/>
      <c r="BJ288" s="56"/>
      <c r="BK288" s="56"/>
      <c r="BL288" s="56"/>
      <c r="BM288" s="56"/>
      <c r="BN288" s="56"/>
      <c r="BO288" s="56"/>
      <c r="BP288" s="56"/>
      <c r="BQ288" s="56"/>
      <c r="BR288" s="56"/>
      <c r="BS288" s="56"/>
      <c r="BT288" s="56"/>
      <c r="BU288" s="56"/>
      <c r="BV288" s="56"/>
      <c r="BW288" s="56"/>
      <c r="BX288" s="56"/>
      <c r="BY288" s="56"/>
      <c r="BZ288" s="56"/>
      <c r="CA288" s="56"/>
      <c r="CB288" s="56"/>
      <c r="CC288" s="56"/>
      <c r="CD288" s="56"/>
      <c r="CE288" s="56"/>
      <c r="CF288" s="56"/>
      <c r="CG288" s="56"/>
      <c r="CH288" s="56"/>
      <c r="CI288" s="56"/>
      <c r="CJ288" s="56"/>
      <c r="CK288" s="56"/>
      <c r="CL288" s="56"/>
      <c r="CM288" s="56"/>
      <c r="CN288" s="56"/>
      <c r="CO288" s="56"/>
      <c r="CP288" s="56"/>
      <c r="CQ288" s="56"/>
      <c r="CR288" s="56"/>
      <c r="CS288" s="56"/>
      <c r="CT288" s="56"/>
      <c r="CU288" s="56"/>
      <c r="CV288" s="56"/>
      <c r="CW288" s="56"/>
      <c r="CX288" s="56"/>
      <c r="CY288" s="56"/>
      <c r="DF288" s="56"/>
      <c r="DG288" s="56"/>
      <c r="DH288" s="56"/>
      <c r="DI288" s="56"/>
      <c r="DJ288" s="56"/>
      <c r="DK288" s="56"/>
      <c r="DL288" s="56"/>
      <c r="DM288" s="56"/>
      <c r="DN288" s="56"/>
      <c r="DO288" s="56"/>
      <c r="DP288" s="56"/>
      <c r="DQ288" s="56"/>
      <c r="DR288" s="56"/>
      <c r="DS288" s="56"/>
      <c r="DT288" s="56"/>
      <c r="DU288" s="56"/>
      <c r="DV288" s="56"/>
      <c r="DW288" s="56"/>
      <c r="DX288" s="56"/>
    </row>
    <row r="289" spans="1:128" ht="15" customHeight="1">
      <c r="A289" s="58" t="s">
        <v>25757</v>
      </c>
      <c r="B289" s="66" t="s">
        <v>26205</v>
      </c>
      <c r="C289" s="67" t="s">
        <v>25772</v>
      </c>
      <c r="D289" s="67" t="s">
        <v>25921</v>
      </c>
      <c r="E289" s="68" t="s">
        <v>26206</v>
      </c>
      <c r="F289" s="69" t="s">
        <v>25246</v>
      </c>
      <c r="G289" s="69" t="s">
        <v>25246</v>
      </c>
      <c r="H289" s="56"/>
      <c r="I289" s="56"/>
      <c r="J289" s="56"/>
      <c r="K289" s="56"/>
      <c r="L289" s="56"/>
      <c r="M289" s="56"/>
      <c r="N289" s="56"/>
      <c r="O289" s="56"/>
      <c r="P289" s="56"/>
      <c r="Q289" s="56"/>
      <c r="R289" s="56"/>
      <c r="S289" s="56"/>
      <c r="T289" s="56"/>
      <c r="U289" s="56"/>
      <c r="V289" s="56"/>
      <c r="W289" s="56"/>
      <c r="X289" s="56"/>
      <c r="Y289" s="56"/>
      <c r="Z289" s="56"/>
      <c r="AA289" s="56"/>
      <c r="AB289" s="56"/>
      <c r="AC289" s="56"/>
      <c r="AD289" s="56"/>
      <c r="AE289" s="56"/>
      <c r="AF289" s="56"/>
      <c r="AG289" s="56"/>
      <c r="AH289" s="56"/>
      <c r="AI289" s="56"/>
      <c r="AJ289" s="56"/>
      <c r="AK289" s="56"/>
      <c r="AL289" s="56"/>
      <c r="AM289" s="56"/>
      <c r="AN289" s="56"/>
      <c r="AO289" s="56"/>
      <c r="AP289" s="56"/>
      <c r="AQ289" s="56"/>
      <c r="AR289" s="56"/>
      <c r="AS289" s="56"/>
      <c r="AT289" s="56"/>
      <c r="AU289" s="56"/>
      <c r="AV289" s="56"/>
      <c r="AW289" s="56"/>
      <c r="AX289" s="56"/>
      <c r="AY289" s="56"/>
      <c r="AZ289" s="56"/>
      <c r="BA289" s="56"/>
      <c r="BB289" s="56"/>
      <c r="BC289" s="56"/>
      <c r="BD289" s="56"/>
      <c r="BE289" s="56"/>
      <c r="BF289" s="56"/>
      <c r="BG289" s="56"/>
      <c r="BH289" s="56"/>
      <c r="BI289" s="56"/>
      <c r="BJ289" s="56"/>
      <c r="BK289" s="56"/>
      <c r="BL289" s="56"/>
      <c r="BM289" s="56"/>
      <c r="BN289" s="56"/>
      <c r="BO289" s="56"/>
      <c r="BP289" s="56"/>
      <c r="BQ289" s="56"/>
      <c r="BR289" s="56"/>
      <c r="BS289" s="56"/>
      <c r="BT289" s="56"/>
      <c r="BU289" s="56"/>
      <c r="BV289" s="56"/>
      <c r="BW289" s="56"/>
      <c r="BX289" s="56"/>
      <c r="BY289" s="56"/>
      <c r="BZ289" s="56"/>
      <c r="CA289" s="56"/>
      <c r="CB289" s="56"/>
      <c r="CC289" s="56"/>
      <c r="CD289" s="56"/>
      <c r="CE289" s="56"/>
      <c r="CF289" s="56"/>
      <c r="CG289" s="56"/>
      <c r="CH289" s="56"/>
      <c r="CI289" s="56"/>
      <c r="CJ289" s="56"/>
      <c r="CK289" s="56"/>
      <c r="CL289" s="56"/>
      <c r="CM289" s="56"/>
      <c r="CN289" s="56"/>
      <c r="CO289" s="56"/>
      <c r="CP289" s="56"/>
      <c r="CQ289" s="56"/>
      <c r="CR289" s="56"/>
      <c r="CS289" s="56"/>
      <c r="CT289" s="56"/>
      <c r="CU289" s="56"/>
      <c r="CV289" s="56"/>
      <c r="CW289" s="56"/>
      <c r="CX289" s="56"/>
      <c r="CY289" s="56"/>
      <c r="DF289" s="56"/>
      <c r="DG289" s="56"/>
      <c r="DH289" s="56"/>
      <c r="DI289" s="56"/>
      <c r="DJ289" s="56"/>
      <c r="DK289" s="56"/>
      <c r="DL289" s="56"/>
      <c r="DM289" s="56"/>
      <c r="DN289" s="56"/>
      <c r="DO289" s="56"/>
      <c r="DP289" s="56"/>
      <c r="DQ289" s="56"/>
      <c r="DR289" s="56"/>
      <c r="DS289" s="56"/>
      <c r="DT289" s="56"/>
      <c r="DU289" s="56"/>
      <c r="DV289" s="56"/>
      <c r="DW289" s="56"/>
      <c r="DX289" s="56"/>
    </row>
    <row r="290" spans="1:128" ht="15" customHeight="1">
      <c r="A290" s="58" t="s">
        <v>25314</v>
      </c>
      <c r="B290" s="66" t="s">
        <v>26207</v>
      </c>
      <c r="C290" s="67" t="s">
        <v>25801</v>
      </c>
      <c r="D290" s="67" t="s">
        <v>26208</v>
      </c>
      <c r="E290" s="68" t="s">
        <v>25246</v>
      </c>
      <c r="F290" s="69" t="s">
        <v>25246</v>
      </c>
      <c r="G290" s="69" t="s">
        <v>25246</v>
      </c>
      <c r="BO290" s="56"/>
      <c r="BP290" s="56"/>
      <c r="BQ290" s="56"/>
      <c r="BR290" s="56"/>
      <c r="BS290" s="56"/>
      <c r="BT290" s="56"/>
      <c r="BU290" s="56"/>
      <c r="BV290" s="56"/>
      <c r="BW290" s="56"/>
      <c r="BX290" s="56"/>
      <c r="BY290" s="56"/>
      <c r="BZ290" s="56"/>
      <c r="CA290" s="56"/>
      <c r="CB290" s="56"/>
      <c r="CC290" s="56"/>
      <c r="CD290" s="56"/>
      <c r="CE290" s="56"/>
      <c r="CF290" s="56"/>
      <c r="CG290" s="56"/>
      <c r="CH290" s="56"/>
      <c r="CI290" s="56"/>
      <c r="CJ290" s="56"/>
      <c r="CK290" s="56"/>
      <c r="CL290" s="56"/>
      <c r="CM290" s="56"/>
      <c r="CN290" s="56"/>
      <c r="CO290" s="56"/>
      <c r="CP290" s="56"/>
      <c r="CQ290" s="56"/>
      <c r="CR290" s="56"/>
      <c r="CS290" s="56"/>
      <c r="CT290" s="56"/>
      <c r="CU290" s="56"/>
      <c r="CV290" s="56"/>
      <c r="CW290" s="56"/>
      <c r="CX290" s="56"/>
      <c r="CY290" s="56"/>
      <c r="DF290" s="56"/>
      <c r="DG290" s="56"/>
      <c r="DH290" s="56"/>
      <c r="DI290" s="56"/>
      <c r="DJ290" s="56"/>
      <c r="DK290" s="56"/>
      <c r="DL290" s="56"/>
      <c r="DM290" s="56"/>
      <c r="DN290" s="56"/>
      <c r="DO290" s="56"/>
      <c r="DP290" s="56"/>
      <c r="DQ290" s="56"/>
      <c r="DR290" s="56"/>
      <c r="DS290" s="56"/>
      <c r="DT290" s="56"/>
      <c r="DU290" s="56"/>
      <c r="DV290" s="56"/>
      <c r="DW290" s="56"/>
      <c r="DX290" s="56"/>
    </row>
    <row r="291" spans="1:128" ht="15" customHeight="1">
      <c r="A291" s="58" t="s">
        <v>25622</v>
      </c>
      <c r="B291" s="66" t="s">
        <v>25246</v>
      </c>
      <c r="C291" s="67" t="s">
        <v>25767</v>
      </c>
      <c r="D291" s="67" t="s">
        <v>25775</v>
      </c>
      <c r="E291" s="68" t="s">
        <v>25246</v>
      </c>
      <c r="F291" s="69" t="s">
        <v>25246</v>
      </c>
      <c r="G291" s="69" t="s">
        <v>25246</v>
      </c>
      <c r="H291" s="56"/>
      <c r="I291" s="56"/>
      <c r="J291" s="56"/>
      <c r="K291" s="56"/>
      <c r="L291" s="56"/>
      <c r="M291" s="56"/>
      <c r="N291" s="56"/>
      <c r="O291" s="56"/>
      <c r="P291" s="56"/>
      <c r="Q291" s="56"/>
      <c r="R291" s="56"/>
      <c r="S291" s="56"/>
      <c r="T291" s="56"/>
      <c r="U291" s="56"/>
      <c r="V291" s="56"/>
      <c r="W291" s="56"/>
      <c r="X291" s="56"/>
      <c r="Y291" s="56"/>
      <c r="Z291" s="56"/>
      <c r="AA291" s="56"/>
      <c r="AB291" s="56"/>
      <c r="AC291" s="56"/>
      <c r="AD291" s="56"/>
      <c r="AE291" s="56"/>
      <c r="AF291" s="56"/>
      <c r="AG291" s="56"/>
      <c r="AH291" s="56"/>
      <c r="AI291" s="56"/>
      <c r="AJ291" s="56"/>
      <c r="AK291" s="56"/>
      <c r="AL291" s="56"/>
      <c r="AM291" s="56"/>
      <c r="AN291" s="56"/>
      <c r="AO291" s="56"/>
      <c r="AP291" s="56"/>
      <c r="AQ291" s="56"/>
      <c r="AR291" s="56"/>
      <c r="AS291" s="56"/>
      <c r="AT291" s="56"/>
      <c r="AU291" s="56"/>
      <c r="AV291" s="56"/>
      <c r="AW291" s="56"/>
      <c r="AX291" s="56"/>
      <c r="AY291" s="56"/>
      <c r="AZ291" s="56"/>
      <c r="BA291" s="56"/>
      <c r="BB291" s="56"/>
      <c r="BC291" s="56"/>
      <c r="BD291" s="56"/>
      <c r="BE291" s="56"/>
      <c r="BF291" s="56"/>
      <c r="BG291" s="56"/>
      <c r="BH291" s="56"/>
      <c r="BI291" s="56"/>
      <c r="BJ291" s="56"/>
      <c r="BK291" s="56"/>
      <c r="BL291" s="56"/>
      <c r="BM291" s="56"/>
      <c r="BN291" s="56"/>
      <c r="BO291" s="56"/>
      <c r="BP291" s="56"/>
      <c r="BQ291" s="56"/>
      <c r="BR291" s="56"/>
      <c r="BS291" s="56"/>
      <c r="BT291" s="56"/>
      <c r="BU291" s="56"/>
      <c r="BV291" s="56"/>
      <c r="BW291" s="56"/>
      <c r="BX291" s="56"/>
      <c r="BY291" s="56"/>
      <c r="BZ291" s="56"/>
      <c r="CA291" s="56"/>
      <c r="CB291" s="56"/>
      <c r="CC291" s="56"/>
      <c r="CD291" s="56"/>
      <c r="CE291" s="56"/>
      <c r="CF291" s="56"/>
      <c r="CG291" s="56"/>
      <c r="CH291" s="56"/>
      <c r="CI291" s="56"/>
      <c r="CJ291" s="56"/>
      <c r="CK291" s="56"/>
      <c r="CL291" s="56"/>
      <c r="CM291" s="56"/>
      <c r="CN291" s="56"/>
      <c r="CO291" s="56"/>
      <c r="CP291" s="56"/>
      <c r="CQ291" s="56"/>
      <c r="CR291" s="56"/>
      <c r="CS291" s="56"/>
      <c r="CT291" s="56"/>
      <c r="CU291" s="56"/>
      <c r="CV291" s="56"/>
      <c r="CW291" s="56"/>
      <c r="CX291" s="56"/>
      <c r="CY291" s="56"/>
      <c r="DF291" s="56"/>
      <c r="DG291" s="56"/>
      <c r="DH291" s="56"/>
      <c r="DI291" s="56"/>
      <c r="DJ291" s="56"/>
      <c r="DK291" s="56"/>
      <c r="DL291" s="56"/>
      <c r="DM291" s="56"/>
      <c r="DN291" s="56"/>
      <c r="DO291" s="56"/>
      <c r="DP291" s="56"/>
      <c r="DQ291" s="56"/>
      <c r="DR291" s="56"/>
      <c r="DS291" s="56"/>
      <c r="DT291" s="56"/>
      <c r="DU291" s="56"/>
      <c r="DV291" s="56"/>
      <c r="DW291" s="56"/>
      <c r="DX291" s="56"/>
    </row>
    <row r="292" spans="1:128" ht="15" customHeight="1">
      <c r="A292" s="58" t="s">
        <v>25733</v>
      </c>
      <c r="B292" s="67" t="s">
        <v>26146</v>
      </c>
      <c r="C292" s="67" t="s">
        <v>25834</v>
      </c>
      <c r="D292" s="67" t="s">
        <v>26209</v>
      </c>
      <c r="E292" s="68" t="s">
        <v>25246</v>
      </c>
      <c r="F292" s="69" t="s">
        <v>25246</v>
      </c>
      <c r="G292" s="69" t="s">
        <v>25246</v>
      </c>
      <c r="H292" s="56"/>
      <c r="I292" s="56"/>
      <c r="J292" s="56"/>
      <c r="K292" s="56"/>
      <c r="L292" s="56"/>
      <c r="M292" s="56"/>
      <c r="N292" s="56"/>
      <c r="O292" s="56"/>
      <c r="P292" s="56"/>
      <c r="Q292" s="56"/>
      <c r="R292" s="56"/>
      <c r="S292" s="56"/>
      <c r="T292" s="56"/>
      <c r="U292" s="56"/>
      <c r="V292" s="56"/>
      <c r="W292" s="56"/>
      <c r="X292" s="56"/>
      <c r="Y292" s="56"/>
      <c r="Z292" s="56"/>
      <c r="AA292" s="56"/>
      <c r="AB292" s="56"/>
      <c r="AC292" s="56"/>
      <c r="AD292" s="56"/>
      <c r="AE292" s="56"/>
      <c r="AF292" s="56"/>
      <c r="AG292" s="56"/>
      <c r="AH292" s="56"/>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6"/>
      <c r="BJ292" s="56"/>
      <c r="BK292" s="56"/>
      <c r="BL292" s="56"/>
      <c r="BM292" s="56"/>
      <c r="BN292" s="56"/>
      <c r="BO292" s="56"/>
      <c r="BP292" s="56"/>
      <c r="BQ292" s="56"/>
      <c r="BR292" s="56"/>
      <c r="BS292" s="56"/>
      <c r="BT292" s="56"/>
      <c r="BU292" s="56"/>
      <c r="BV292" s="56"/>
      <c r="BW292" s="56"/>
      <c r="BX292" s="56"/>
      <c r="BY292" s="56"/>
      <c r="BZ292" s="56"/>
      <c r="CA292" s="56"/>
      <c r="CB292" s="56"/>
      <c r="CC292" s="56"/>
      <c r="CD292" s="56"/>
      <c r="CE292" s="56"/>
      <c r="CF292" s="56"/>
      <c r="CG292" s="56"/>
      <c r="CH292" s="56"/>
      <c r="CI292" s="56"/>
      <c r="CJ292" s="56"/>
      <c r="CK292" s="56"/>
      <c r="CL292" s="56"/>
      <c r="CM292" s="56"/>
      <c r="CN292" s="56"/>
      <c r="CO292" s="56"/>
      <c r="CP292" s="56"/>
      <c r="CQ292" s="56"/>
      <c r="CR292" s="56"/>
      <c r="CS292" s="56"/>
      <c r="CT292" s="56"/>
      <c r="CU292" s="56"/>
      <c r="CV292" s="56"/>
      <c r="CW292" s="56"/>
      <c r="CX292" s="56"/>
      <c r="CY292" s="56"/>
      <c r="DF292" s="56"/>
      <c r="DG292" s="56"/>
      <c r="DH292" s="56"/>
      <c r="DI292" s="56"/>
      <c r="DJ292" s="56"/>
      <c r="DK292" s="56"/>
      <c r="DL292" s="56"/>
      <c r="DM292" s="56"/>
      <c r="DN292" s="56"/>
      <c r="DO292" s="56"/>
      <c r="DP292" s="56"/>
      <c r="DQ292" s="56"/>
      <c r="DR292" s="56"/>
      <c r="DS292" s="56"/>
      <c r="DT292" s="56"/>
      <c r="DU292" s="56"/>
      <c r="DV292" s="56"/>
      <c r="DW292" s="56"/>
      <c r="DX292" s="56"/>
    </row>
    <row r="293" spans="1:128" ht="15" customHeight="1">
      <c r="A293" s="58" t="s">
        <v>25529</v>
      </c>
      <c r="B293" s="68" t="s">
        <v>26210</v>
      </c>
      <c r="C293" s="67" t="s">
        <v>25767</v>
      </c>
      <c r="D293" s="67" t="s">
        <v>25937</v>
      </c>
      <c r="E293" s="68" t="s">
        <v>25246</v>
      </c>
      <c r="F293" s="69" t="str">
        <f>IF(cc="","",IF(cc&lt;10,"Fazer 75% (3/4) da dose anteriormente utilizada","-"))</f>
        <v>-</v>
      </c>
      <c r="G293" s="69" t="str">
        <f>IF(cc="","",IF(cc&lt;10,"Fazer 75% (3/4) da dose anteriormente utilizada","-"))</f>
        <v>-</v>
      </c>
      <c r="H293" s="56"/>
      <c r="I293" s="56"/>
      <c r="J293" s="56"/>
      <c r="K293" s="56"/>
      <c r="L293" s="56"/>
      <c r="M293" s="56"/>
      <c r="N293" s="56"/>
      <c r="O293" s="56"/>
      <c r="P293" s="56"/>
      <c r="Q293" s="56"/>
      <c r="R293" s="56"/>
      <c r="S293" s="56"/>
      <c r="T293" s="56"/>
      <c r="U293" s="56"/>
      <c r="V293" s="56"/>
      <c r="W293" s="56"/>
      <c r="X293" s="56"/>
      <c r="Y293" s="56"/>
      <c r="Z293" s="56"/>
      <c r="AA293" s="56"/>
      <c r="AB293" s="56"/>
      <c r="AC293" s="56"/>
      <c r="AD293" s="56"/>
      <c r="AE293" s="56"/>
      <c r="AF293" s="56"/>
      <c r="AG293" s="56"/>
      <c r="AH293" s="56"/>
      <c r="AI293" s="56"/>
      <c r="AJ293" s="56"/>
      <c r="AK293" s="56"/>
      <c r="AL293" s="56"/>
      <c r="AM293" s="56"/>
      <c r="AN293" s="56"/>
      <c r="AO293" s="56"/>
      <c r="AP293" s="56"/>
      <c r="AQ293" s="56"/>
      <c r="AR293" s="56"/>
      <c r="AS293" s="56"/>
      <c r="AT293" s="56"/>
      <c r="AU293" s="56"/>
      <c r="AV293" s="56"/>
      <c r="AW293" s="56"/>
      <c r="AX293" s="56"/>
      <c r="AY293" s="56"/>
      <c r="AZ293" s="56"/>
      <c r="BA293" s="56"/>
      <c r="BB293" s="56"/>
      <c r="BC293" s="56"/>
      <c r="BD293" s="56"/>
      <c r="BE293" s="56"/>
      <c r="BF293" s="56"/>
      <c r="BG293" s="56"/>
      <c r="BH293" s="56"/>
      <c r="BI293" s="56"/>
      <c r="BJ293" s="56"/>
      <c r="BK293" s="56"/>
      <c r="BL293" s="56"/>
      <c r="BM293" s="56"/>
      <c r="BN293" s="56"/>
      <c r="BO293" s="56"/>
      <c r="BP293" s="56"/>
      <c r="BQ293" s="56"/>
      <c r="BR293" s="56"/>
      <c r="BS293" s="56"/>
      <c r="BT293" s="56"/>
      <c r="BU293" s="56"/>
      <c r="BV293" s="56"/>
      <c r="BW293" s="56"/>
      <c r="BX293" s="56"/>
      <c r="BY293" s="56"/>
      <c r="BZ293" s="56"/>
      <c r="CA293" s="56"/>
      <c r="CB293" s="56"/>
      <c r="CC293" s="56"/>
      <c r="CD293" s="56"/>
      <c r="CE293" s="56"/>
      <c r="CF293" s="56"/>
      <c r="CG293" s="56"/>
      <c r="CH293" s="56"/>
      <c r="CI293" s="56"/>
      <c r="CJ293" s="56"/>
      <c r="CK293" s="56"/>
      <c r="CL293" s="56"/>
      <c r="CM293" s="56"/>
      <c r="CN293" s="56"/>
      <c r="CO293" s="56"/>
      <c r="CP293" s="56"/>
      <c r="CQ293" s="56"/>
      <c r="CR293" s="56"/>
      <c r="CS293" s="56"/>
      <c r="CT293" s="56"/>
      <c r="CU293" s="56"/>
      <c r="CV293" s="56"/>
      <c r="CW293" s="56"/>
      <c r="CX293" s="56"/>
      <c r="CY293" s="56"/>
      <c r="DF293" s="56"/>
      <c r="DG293" s="56"/>
      <c r="DH293" s="56"/>
      <c r="DI293" s="56"/>
      <c r="DJ293" s="56"/>
      <c r="DK293" s="56"/>
      <c r="DL293" s="56"/>
      <c r="DM293" s="56"/>
      <c r="DN293" s="56"/>
      <c r="DO293" s="56"/>
      <c r="DP293" s="56"/>
      <c r="DQ293" s="56"/>
      <c r="DR293" s="56"/>
      <c r="DS293" s="56"/>
      <c r="DT293" s="56"/>
      <c r="DU293" s="56"/>
      <c r="DV293" s="56"/>
      <c r="DW293" s="56"/>
      <c r="DX293" s="56"/>
    </row>
    <row r="294" spans="1:128" ht="15" customHeight="1">
      <c r="A294" s="58" t="s">
        <v>25550</v>
      </c>
      <c r="B294" s="66" t="s">
        <v>25246</v>
      </c>
      <c r="C294" s="75" t="s">
        <v>25772</v>
      </c>
      <c r="D294" s="67" t="s">
        <v>26211</v>
      </c>
      <c r="E294" s="68" t="s">
        <v>25246</v>
      </c>
      <c r="F294" s="69" t="str">
        <f>IF(cc&lt;30,"Diminuir a posologia em 50% em pacientes com insuficiência renal grave (ClCr &lt; 30 ml/min)","-")</f>
        <v>Diminuir a posologia em 50% em pacientes com insuficiência renal grave (ClCr &lt; 30 ml/min)</v>
      </c>
      <c r="G294" s="69" t="str">
        <f>IF(cc="","-",IF(cc&lt;30,"Diminuir a posologia em 50% em pacientes com insuficiência renal grave (ClCr &lt; 30 ml/min)","-"))</f>
        <v>Diminuir a posologia em 50% em pacientes com insuficiência renal grave (ClCr &lt; 30 ml/min)</v>
      </c>
      <c r="H294" s="56"/>
      <c r="I294" s="56"/>
      <c r="J294" s="56"/>
      <c r="K294" s="56"/>
      <c r="L294" s="56"/>
      <c r="M294" s="56"/>
      <c r="N294" s="56"/>
      <c r="O294" s="56"/>
      <c r="P294" s="56"/>
      <c r="Q294" s="56"/>
      <c r="R294" s="56"/>
      <c r="S294" s="56"/>
      <c r="T294" s="56"/>
      <c r="U294" s="56"/>
      <c r="V294" s="56"/>
      <c r="W294" s="56"/>
      <c r="X294" s="56"/>
      <c r="Y294" s="56"/>
      <c r="Z294" s="56"/>
      <c r="AA294" s="56"/>
      <c r="AB294" s="56"/>
      <c r="AC294" s="56"/>
      <c r="AD294" s="56"/>
      <c r="AE294" s="56"/>
      <c r="AF294" s="56"/>
      <c r="AG294" s="56"/>
      <c r="AH294" s="56"/>
      <c r="AI294" s="56"/>
      <c r="AJ294" s="56"/>
      <c r="AK294" s="56"/>
      <c r="AL294" s="56"/>
      <c r="AM294" s="56"/>
      <c r="AN294" s="56"/>
      <c r="AO294" s="56"/>
      <c r="AP294" s="56"/>
      <c r="AQ294" s="56"/>
      <c r="AR294" s="56"/>
      <c r="AS294" s="56"/>
      <c r="AT294" s="56"/>
      <c r="AU294" s="56"/>
      <c r="AV294" s="56"/>
      <c r="AW294" s="56"/>
      <c r="AX294" s="56"/>
      <c r="AY294" s="56"/>
      <c r="AZ294" s="56"/>
      <c r="BA294" s="56"/>
      <c r="BB294" s="56"/>
      <c r="BC294" s="56"/>
      <c r="BD294" s="56"/>
      <c r="BE294" s="56"/>
      <c r="BF294" s="56"/>
      <c r="BG294" s="56"/>
      <c r="BH294" s="56"/>
      <c r="BI294" s="56"/>
      <c r="BJ294" s="56"/>
      <c r="BK294" s="56"/>
      <c r="BL294" s="56"/>
      <c r="BM294" s="56"/>
      <c r="BN294" s="56"/>
      <c r="BO294" s="56"/>
      <c r="BP294" s="56"/>
      <c r="BQ294" s="56"/>
      <c r="BR294" s="56"/>
      <c r="BS294" s="56"/>
      <c r="BT294" s="56"/>
      <c r="BU294" s="56"/>
      <c r="BV294" s="56"/>
      <c r="BW294" s="56"/>
      <c r="BX294" s="56"/>
      <c r="BY294" s="56"/>
      <c r="BZ294" s="56"/>
      <c r="CA294" s="56"/>
      <c r="CB294" s="56"/>
      <c r="CC294" s="56"/>
      <c r="CD294" s="56"/>
      <c r="CE294" s="56"/>
      <c r="CF294" s="56"/>
      <c r="CG294" s="56"/>
      <c r="CH294" s="56"/>
      <c r="CI294" s="56"/>
      <c r="CJ294" s="56"/>
      <c r="CK294" s="56"/>
      <c r="CL294" s="56"/>
      <c r="CM294" s="56"/>
      <c r="CN294" s="56"/>
      <c r="CO294" s="56"/>
      <c r="CP294" s="56"/>
      <c r="CQ294" s="56"/>
      <c r="CR294" s="56"/>
      <c r="CS294" s="56"/>
      <c r="CT294" s="56"/>
      <c r="CU294" s="56"/>
      <c r="CV294" s="56"/>
      <c r="CW294" s="56"/>
      <c r="CX294" s="56"/>
      <c r="CY294" s="56"/>
      <c r="DF294" s="56"/>
      <c r="DG294" s="56"/>
      <c r="DH294" s="56"/>
      <c r="DI294" s="56"/>
      <c r="DJ294" s="56"/>
      <c r="DK294" s="56"/>
      <c r="DL294" s="56"/>
      <c r="DM294" s="56"/>
      <c r="DN294" s="56"/>
      <c r="DO294" s="56"/>
      <c r="DP294" s="56"/>
      <c r="DQ294" s="56"/>
      <c r="DR294" s="56"/>
      <c r="DS294" s="56"/>
      <c r="DT294" s="56"/>
      <c r="DU294" s="56"/>
      <c r="DV294" s="56"/>
      <c r="DW294" s="56"/>
      <c r="DX294" s="56"/>
    </row>
    <row r="295" spans="1:128" ht="15" customHeight="1">
      <c r="A295" s="58" t="s">
        <v>25758</v>
      </c>
      <c r="B295" s="66" t="s">
        <v>26212</v>
      </c>
      <c r="C295" s="67" t="s">
        <v>25834</v>
      </c>
      <c r="D295" s="67" t="s">
        <v>26213</v>
      </c>
      <c r="E295" s="68" t="s">
        <v>26214</v>
      </c>
      <c r="F295" s="69" t="s">
        <v>25246</v>
      </c>
      <c r="G295" s="69" t="s">
        <v>25246</v>
      </c>
      <c r="P295" s="56"/>
      <c r="Q295" s="56"/>
      <c r="R295" s="56"/>
      <c r="S295" s="56"/>
      <c r="T295" s="56"/>
      <c r="U295" s="56"/>
      <c r="V295" s="56"/>
      <c r="W295" s="56"/>
      <c r="X295" s="56"/>
      <c r="Y295" s="56"/>
      <c r="Z295" s="56"/>
      <c r="AA295" s="56"/>
      <c r="AB295" s="56"/>
      <c r="AC295" s="56"/>
      <c r="AD295" s="56"/>
      <c r="AE295" s="56"/>
      <c r="AF295" s="56"/>
      <c r="AG295" s="56"/>
      <c r="AH295" s="56"/>
      <c r="AI295" s="56"/>
      <c r="AJ295" s="56"/>
      <c r="AK295" s="56"/>
      <c r="AL295" s="56"/>
      <c r="AM295" s="56"/>
      <c r="AN295" s="56"/>
      <c r="AO295" s="56"/>
      <c r="AP295" s="56"/>
      <c r="AQ295" s="56"/>
      <c r="AR295" s="56"/>
      <c r="AS295" s="56"/>
      <c r="AT295" s="56"/>
      <c r="AU295" s="56"/>
      <c r="AV295" s="56"/>
      <c r="AW295" s="56"/>
      <c r="AX295" s="56"/>
      <c r="AY295" s="56"/>
      <c r="AZ295" s="56"/>
      <c r="BA295" s="56"/>
      <c r="BB295" s="56"/>
      <c r="BC295" s="56"/>
      <c r="BD295" s="56"/>
      <c r="BE295" s="56"/>
      <c r="BF295" s="56"/>
      <c r="BG295" s="56"/>
      <c r="BH295" s="56"/>
      <c r="BI295" s="56"/>
      <c r="BJ295" s="56"/>
      <c r="BK295" s="56"/>
      <c r="BL295" s="56"/>
      <c r="BM295" s="56"/>
      <c r="BN295" s="56"/>
      <c r="BO295" s="56"/>
      <c r="BP295" s="56"/>
      <c r="BQ295" s="56"/>
      <c r="BR295" s="56"/>
      <c r="BS295" s="56"/>
      <c r="BT295" s="56"/>
      <c r="BU295" s="56"/>
      <c r="BV295" s="56"/>
      <c r="BW295" s="56"/>
      <c r="BX295" s="56"/>
      <c r="BY295" s="56"/>
      <c r="BZ295" s="56"/>
      <c r="CA295" s="56"/>
      <c r="CB295" s="56"/>
      <c r="CC295" s="56"/>
      <c r="CD295" s="56"/>
      <c r="CE295" s="56"/>
      <c r="CF295" s="56"/>
      <c r="CG295" s="56"/>
      <c r="CH295" s="56"/>
      <c r="CI295" s="56"/>
      <c r="CJ295" s="56"/>
      <c r="CK295" s="56"/>
      <c r="CL295" s="56"/>
      <c r="CM295" s="56"/>
      <c r="CN295" s="56"/>
      <c r="CO295" s="56"/>
      <c r="CP295" s="56"/>
      <c r="CQ295" s="56"/>
      <c r="CR295" s="56"/>
      <c r="CS295" s="56"/>
      <c r="CT295" s="56"/>
      <c r="CU295" s="56"/>
      <c r="CV295" s="56"/>
      <c r="CW295" s="56"/>
      <c r="CX295" s="56"/>
      <c r="CY295" s="56"/>
      <c r="DF295" s="56"/>
      <c r="DG295" s="56"/>
      <c r="DH295" s="56"/>
      <c r="DI295" s="56"/>
      <c r="DJ295" s="56"/>
      <c r="DK295" s="56"/>
      <c r="DL295" s="56"/>
      <c r="DM295" s="56"/>
      <c r="DN295" s="56"/>
      <c r="DO295" s="56"/>
      <c r="DP295" s="56"/>
      <c r="DQ295" s="56"/>
      <c r="DR295" s="56"/>
      <c r="DS295" s="56"/>
      <c r="DT295" s="56"/>
      <c r="DU295" s="56"/>
      <c r="DV295" s="56"/>
      <c r="DW295" s="56"/>
      <c r="DX295" s="56"/>
    </row>
    <row r="296" spans="1:128" ht="15" customHeight="1">
      <c r="A296" s="58" t="s">
        <v>25647</v>
      </c>
      <c r="B296" s="68" t="s">
        <v>25246</v>
      </c>
      <c r="C296" s="67" t="s">
        <v>26215</v>
      </c>
      <c r="D296" s="67" t="s">
        <v>25775</v>
      </c>
      <c r="E296" s="68" t="s">
        <v>25246</v>
      </c>
      <c r="F296" s="69" t="s">
        <v>25246</v>
      </c>
      <c r="G296" s="69" t="s">
        <v>25246</v>
      </c>
      <c r="H296" s="55"/>
      <c r="I296" s="55"/>
      <c r="J296" s="55"/>
      <c r="K296" s="55"/>
      <c r="L296" s="55"/>
      <c r="M296" s="55"/>
      <c r="N296" s="55"/>
      <c r="O296" s="55"/>
      <c r="P296" s="55"/>
      <c r="Q296" s="55"/>
      <c r="R296" s="55"/>
      <c r="S296" s="55"/>
      <c r="T296" s="55"/>
      <c r="U296" s="55"/>
      <c r="V296" s="55"/>
      <c r="W296" s="55"/>
      <c r="X296" s="55"/>
      <c r="Y296" s="55"/>
      <c r="Z296" s="55"/>
      <c r="AA296" s="55"/>
      <c r="AB296" s="55"/>
      <c r="AC296" s="55"/>
      <c r="AD296" s="55"/>
      <c r="AE296" s="55"/>
      <c r="AF296" s="55"/>
      <c r="AG296" s="55"/>
      <c r="AH296" s="55"/>
      <c r="AI296" s="55"/>
      <c r="AJ296" s="56"/>
      <c r="AK296" s="56"/>
      <c r="AL296" s="56"/>
      <c r="AM296" s="56"/>
      <c r="AN296" s="56"/>
      <c r="AO296" s="56"/>
      <c r="AP296" s="56"/>
      <c r="AQ296" s="56"/>
      <c r="AR296" s="56"/>
      <c r="AS296" s="56"/>
      <c r="AT296" s="56"/>
      <c r="AU296" s="56"/>
      <c r="AV296" s="56"/>
      <c r="AW296" s="56"/>
      <c r="AX296" s="56"/>
      <c r="AY296" s="56"/>
      <c r="AZ296" s="56"/>
      <c r="BA296" s="56"/>
      <c r="BB296" s="56"/>
      <c r="BC296" s="56"/>
      <c r="BD296" s="56"/>
      <c r="BE296" s="56"/>
      <c r="BF296" s="56"/>
      <c r="BG296" s="56"/>
      <c r="BH296" s="56"/>
      <c r="BI296" s="56"/>
      <c r="BJ296" s="56"/>
      <c r="BK296" s="56"/>
      <c r="BL296" s="56"/>
      <c r="BM296" s="56"/>
      <c r="BN296" s="56"/>
      <c r="BO296" s="56"/>
      <c r="BP296" s="56"/>
      <c r="BQ296" s="56"/>
      <c r="BR296" s="56"/>
      <c r="BS296" s="56"/>
      <c r="BT296" s="56"/>
      <c r="BU296" s="56"/>
      <c r="BV296" s="56"/>
      <c r="BW296" s="56"/>
      <c r="BX296" s="56"/>
      <c r="BY296" s="56"/>
      <c r="BZ296" s="56"/>
      <c r="CA296" s="56"/>
      <c r="CB296" s="56"/>
      <c r="CC296" s="56"/>
      <c r="CD296" s="56"/>
      <c r="CE296" s="56"/>
      <c r="CF296" s="56"/>
      <c r="CG296" s="56"/>
      <c r="CH296" s="56"/>
      <c r="CI296" s="56"/>
      <c r="CJ296" s="56"/>
      <c r="CK296" s="56"/>
      <c r="CL296" s="56"/>
      <c r="CM296" s="56"/>
      <c r="CN296" s="56"/>
      <c r="CO296" s="56"/>
      <c r="CP296" s="56"/>
      <c r="CQ296" s="56"/>
      <c r="CR296" s="56"/>
      <c r="CS296" s="56"/>
      <c r="CT296" s="56"/>
      <c r="CU296" s="56"/>
      <c r="CV296" s="56"/>
      <c r="CW296" s="56"/>
      <c r="CX296" s="56"/>
      <c r="CY296" s="56"/>
      <c r="DF296" s="56"/>
      <c r="DG296" s="56"/>
      <c r="DH296" s="56"/>
      <c r="DI296" s="56"/>
      <c r="DJ296" s="56"/>
      <c r="DK296" s="56"/>
      <c r="DL296" s="56"/>
      <c r="DM296" s="56"/>
      <c r="DN296" s="56"/>
      <c r="DO296" s="56"/>
      <c r="DP296" s="56"/>
      <c r="DQ296" s="56"/>
      <c r="DR296" s="56"/>
      <c r="DS296" s="56"/>
      <c r="DT296" s="56"/>
      <c r="DU296" s="56"/>
      <c r="DV296" s="56"/>
      <c r="DW296" s="56"/>
      <c r="DX296" s="56"/>
    </row>
    <row r="297" spans="1:128" ht="15" customHeight="1">
      <c r="A297" s="58" t="s">
        <v>25759</v>
      </c>
      <c r="B297" s="66"/>
      <c r="C297" s="75" t="s">
        <v>26216</v>
      </c>
      <c r="D297" s="67" t="s">
        <v>26217</v>
      </c>
      <c r="E297" s="68" t="s">
        <v>25246</v>
      </c>
      <c r="F297" s="69" t="str">
        <f>IF(cc&lt;30,"Contra-indicado com clearance menor que 30 ml/min/m²","-")</f>
        <v>Contra-indicado com clearance menor que 30 ml/min/m²</v>
      </c>
      <c r="G297" s="69" t="str">
        <f>IF(cc="","-",IF(cc&lt;30,"Contra-indicado com clearance menor que 30 ml/min/m²","-"))</f>
        <v>Contra-indicado com clearance menor que 30 ml/min/m²</v>
      </c>
      <c r="H297" s="56"/>
      <c r="I297" s="56"/>
      <c r="J297" s="56"/>
      <c r="K297" s="56"/>
      <c r="L297" s="56"/>
      <c r="M297" s="56"/>
      <c r="N297" s="56"/>
      <c r="O297" s="56"/>
      <c r="P297" s="56"/>
      <c r="Q297" s="56"/>
      <c r="R297" s="56"/>
      <c r="S297" s="56"/>
      <c r="T297" s="56"/>
      <c r="U297" s="56"/>
      <c r="V297" s="56"/>
      <c r="W297" s="56"/>
      <c r="X297" s="56"/>
      <c r="Y297" s="56"/>
      <c r="Z297" s="56"/>
      <c r="AA297" s="56"/>
      <c r="AB297" s="56"/>
      <c r="AC297" s="56"/>
      <c r="AD297" s="56"/>
      <c r="AE297" s="56"/>
      <c r="AF297" s="56"/>
      <c r="AG297" s="56"/>
      <c r="AH297" s="56"/>
      <c r="AI297" s="56"/>
      <c r="AJ297" s="56"/>
      <c r="AK297" s="56"/>
      <c r="AL297" s="56"/>
      <c r="AM297" s="56"/>
      <c r="AN297" s="56"/>
      <c r="AO297" s="56"/>
      <c r="AP297" s="56"/>
      <c r="AQ297" s="56"/>
      <c r="AR297" s="56"/>
      <c r="AS297" s="56"/>
      <c r="AT297" s="56"/>
      <c r="AU297" s="56"/>
      <c r="AV297" s="56"/>
      <c r="AW297" s="56"/>
      <c r="AX297" s="56"/>
      <c r="AY297" s="56"/>
      <c r="AZ297" s="56"/>
      <c r="BA297" s="56"/>
      <c r="BB297" s="56"/>
      <c r="BC297" s="56"/>
      <c r="BD297" s="56"/>
      <c r="BE297" s="56"/>
      <c r="BF297" s="56"/>
      <c r="BG297" s="56"/>
      <c r="BH297" s="56"/>
      <c r="BI297" s="56"/>
      <c r="BJ297" s="56"/>
      <c r="BK297" s="56"/>
      <c r="BL297" s="56"/>
      <c r="BM297" s="56"/>
      <c r="BN297" s="56"/>
      <c r="BO297" s="56"/>
      <c r="BP297" s="56"/>
      <c r="BQ297" s="56"/>
      <c r="BR297" s="56"/>
      <c r="BS297" s="56"/>
      <c r="BT297" s="56"/>
      <c r="BU297" s="56"/>
      <c r="BV297" s="56"/>
      <c r="BW297" s="56"/>
      <c r="BX297" s="56"/>
      <c r="BY297" s="56"/>
      <c r="BZ297" s="56"/>
      <c r="CA297" s="56"/>
      <c r="CB297" s="56"/>
      <c r="CC297" s="56"/>
      <c r="CD297" s="56"/>
      <c r="CE297" s="56"/>
      <c r="CF297" s="56"/>
      <c r="CG297" s="56"/>
      <c r="CH297" s="56"/>
      <c r="CI297" s="56"/>
      <c r="CJ297" s="56"/>
      <c r="CK297" s="56"/>
      <c r="CL297" s="56"/>
      <c r="CM297" s="56"/>
      <c r="CN297" s="56"/>
      <c r="CO297" s="56"/>
      <c r="CP297" s="56"/>
      <c r="CQ297" s="56"/>
      <c r="CR297" s="56"/>
      <c r="CS297" s="56"/>
      <c r="CT297" s="56"/>
      <c r="CU297" s="56"/>
      <c r="CV297" s="56"/>
      <c r="CW297" s="56"/>
      <c r="CX297" s="56"/>
      <c r="CY297" s="56"/>
      <c r="DF297" s="56"/>
      <c r="DG297" s="56"/>
      <c r="DH297" s="56"/>
      <c r="DI297" s="56"/>
      <c r="DJ297" s="56"/>
      <c r="DK297" s="56"/>
      <c r="DL297" s="56"/>
      <c r="DM297" s="56"/>
      <c r="DN297" s="56"/>
      <c r="DO297" s="56"/>
      <c r="DP297" s="56"/>
      <c r="DQ297" s="56"/>
      <c r="DR297" s="56"/>
      <c r="DS297" s="56"/>
      <c r="DT297" s="56"/>
      <c r="DU297" s="56"/>
      <c r="DV297" s="56"/>
      <c r="DW297" s="56"/>
      <c r="DX297" s="56"/>
    </row>
    <row r="298" spans="1:128" ht="15" customHeight="1">
      <c r="A298" s="58" t="s">
        <v>25315</v>
      </c>
      <c r="B298" s="68" t="s">
        <v>25246</v>
      </c>
      <c r="C298" s="67" t="s">
        <v>25767</v>
      </c>
      <c r="D298" s="67" t="s">
        <v>25775</v>
      </c>
      <c r="E298" s="68" t="s">
        <v>25246</v>
      </c>
      <c r="F298" s="69" t="str">
        <f>IF(cc="","",IF(cc&lt;15,"Zoster: 1g 1x/dia; Herpes simples: 500 mg 1x/dia; Profilaxia HS: 500 mg 1x/dia; Profilaxia CMV: 1,5g 1x/dia",IF(AND(cc&gt;=15,cc&lt;30),"Zoster: 1g 2x/dia; Herpes simples: 500 mg 2x/dia; Profilaxia HS: 500 mg 2x/dia; Profilaxia CMV: 1,5g 2x/dia",IF(AND(cc&gt;=30,cc&lt;50),"Zoster: 1g 3x/dia; Herpes simples: 500 mg 2x/dia; Profilaxia HS: 500 mg 2x/dia; Profilaxia CMV: 1,5g 3x/dia",IF(AND(cc&gt;=50,cc&lt;75),"Zoster: 1g 3x/dia; Herpes simples: 500 mg 2x/dia; Profilaxia HS: 500 mg 2x/dia; Profilaxia CMV: 1,5g 4x/dia","Sem necessidade de reajuste. Doses usuais: Zoster: 1g 3x/dia; Herpes simples: 500 mg 2x/dia; Profilaxia HS: 500 mg 2x/dia; Profilaxia CMV: 2g 4x/dia""")))))</f>
        <v>Zoster: 1g 2x/dia; Herpes simples: 500 mg 2x/dia; Profilaxia HS: 500 mg 2x/dia; Profilaxia CMV: 1,5g 2x/dia</v>
      </c>
      <c r="G298" s="69" t="str">
        <f>IF(cc="","",IF(cc&lt;15,"Zoster: 1g 1x/dia; Herpes simples: 500 mg 1x/dia; Profilaxia Herpes simples: 500 mg 1x/dia; Profilaxia CMV: 1,5g 1x/dia",IF(AND(cc&gt;=15,cc&lt;30),"Zoster: 1g 2x/dia; Herpes simples: 500 mg 2x/dia; Profilaxia Herpes simplesS: 500 mg 2x/dia; Profilaxia CMV: 1,5g 2x/dia",IF(AND(cc&gt;=30,cc&lt;50),"Zoster: 1g 3x/dia; Herpes simples: 500 mg 2x/dia; Profilaxia Herpes simples: 500 mg 2x/dia; Profilaxia CMV: 1,5g 3x/dia",IF(AND(cc&gt;=50,cc&lt;75),"Zoster: 1g 3x/dia; Herpes simples: 500 mg 2x/dia; Profilaxia Herpes simples: 500 mg 2x/dia; Profilaxia CMV: 1,5g 4x/dia","Sem necessidade de reajuste. Doses usuais: Zoster: 1g 3x/dia; Herpes simples: 500 mg 2x/dia; Profilaxia Herpes simples: 500 mg 2x/dia; Profilaxia CMV: 2g 4x/dia""")))))</f>
        <v>Zoster: 1g 2x/dia; Herpes simples: 500 mg 2x/dia; Profilaxia Herpes simplesS: 500 mg 2x/dia; Profilaxia CMV: 1,5g 2x/dia</v>
      </c>
      <c r="H298" s="56"/>
      <c r="I298" s="56"/>
      <c r="J298" s="56"/>
      <c r="K298" s="56"/>
      <c r="L298" s="56"/>
      <c r="M298" s="56"/>
      <c r="N298" s="56"/>
      <c r="O298" s="56"/>
      <c r="P298" s="56"/>
      <c r="Q298" s="56"/>
      <c r="R298" s="56"/>
      <c r="S298" s="56"/>
      <c r="T298" s="56"/>
      <c r="U298" s="56"/>
      <c r="V298" s="56"/>
      <c r="W298" s="56"/>
      <c r="X298" s="56"/>
      <c r="Y298" s="56"/>
      <c r="Z298" s="56"/>
      <c r="AA298" s="56"/>
      <c r="AB298" s="56"/>
      <c r="AC298" s="56"/>
      <c r="AD298" s="56"/>
      <c r="AE298" s="56"/>
      <c r="AF298" s="56"/>
      <c r="AG298" s="56"/>
      <c r="AH298" s="56"/>
      <c r="AI298" s="56"/>
      <c r="AJ298" s="56"/>
      <c r="AK298" s="56"/>
      <c r="AL298" s="56"/>
      <c r="AM298" s="56"/>
      <c r="AN298" s="56"/>
      <c r="AO298" s="56"/>
      <c r="AP298" s="56"/>
      <c r="AQ298" s="56"/>
      <c r="AR298" s="56"/>
      <c r="AS298" s="56"/>
      <c r="AT298" s="56"/>
      <c r="AU298" s="56"/>
      <c r="AV298" s="56"/>
      <c r="AW298" s="56"/>
      <c r="AX298" s="56"/>
      <c r="AY298" s="56"/>
      <c r="AZ298" s="56"/>
      <c r="BA298" s="56"/>
      <c r="BB298" s="56"/>
      <c r="BC298" s="56"/>
      <c r="BD298" s="56"/>
      <c r="BE298" s="56"/>
      <c r="BF298" s="56"/>
      <c r="BG298" s="56"/>
      <c r="BH298" s="56"/>
      <c r="BI298" s="56"/>
      <c r="BJ298" s="56"/>
      <c r="BK298" s="56"/>
      <c r="BL298" s="56"/>
      <c r="BM298" s="56"/>
      <c r="BN298" s="56"/>
      <c r="BO298" s="56"/>
      <c r="BP298" s="56"/>
      <c r="BQ298" s="56"/>
      <c r="BR298" s="56"/>
      <c r="BS298" s="56"/>
      <c r="BT298" s="56"/>
      <c r="BU298" s="56"/>
      <c r="BV298" s="56"/>
      <c r="BW298" s="56"/>
      <c r="BX298" s="56"/>
      <c r="BY298" s="56"/>
      <c r="BZ298" s="56"/>
      <c r="CA298" s="56"/>
      <c r="CB298" s="56"/>
      <c r="CC298" s="56"/>
      <c r="CD298" s="56"/>
      <c r="CE298" s="56"/>
      <c r="CF298" s="56"/>
      <c r="CG298" s="56"/>
      <c r="CH298" s="56"/>
      <c r="CI298" s="56"/>
      <c r="CJ298" s="56"/>
      <c r="CK298" s="56"/>
      <c r="CL298" s="56"/>
      <c r="CM298" s="56"/>
      <c r="CN298" s="56"/>
      <c r="CO298" s="56"/>
      <c r="CP298" s="56"/>
      <c r="CQ298" s="56"/>
      <c r="CR298" s="56"/>
      <c r="CS298" s="56"/>
      <c r="CT298" s="56"/>
      <c r="CU298" s="56"/>
      <c r="CV298" s="56"/>
      <c r="CW298" s="56"/>
      <c r="CX298" s="56"/>
      <c r="CY298" s="56"/>
      <c r="DF298" s="56"/>
      <c r="DG298" s="56"/>
      <c r="DH298" s="56"/>
      <c r="DI298" s="56"/>
      <c r="DJ298" s="56"/>
      <c r="DK298" s="56"/>
      <c r="DL298" s="56"/>
      <c r="DM298" s="56"/>
      <c r="DN298" s="56"/>
      <c r="DO298" s="56"/>
      <c r="DP298" s="56"/>
      <c r="DQ298" s="56"/>
      <c r="DR298" s="56"/>
      <c r="DS298" s="56"/>
      <c r="DT298" s="56"/>
      <c r="DU298" s="56"/>
      <c r="DV298" s="56"/>
      <c r="DW298" s="56"/>
      <c r="DX298" s="56"/>
    </row>
    <row r="299" spans="1:128" ht="15" customHeight="1">
      <c r="A299" s="58" t="s">
        <v>25643</v>
      </c>
      <c r="B299" s="66" t="s">
        <v>26218</v>
      </c>
      <c r="C299" s="84" t="s">
        <v>25794</v>
      </c>
      <c r="D299" s="67" t="s">
        <v>26219</v>
      </c>
      <c r="E299" s="68" t="s">
        <v>25246</v>
      </c>
      <c r="F299" s="69" t="str">
        <f>IF(cc="","",IF(cc&lt;10,"Possível redução da dose (?)","-"))</f>
        <v>-</v>
      </c>
      <c r="G299" s="69" t="str">
        <f>IF(cc="","",IF(cc&lt;10,"Possível redução da dose (?)","-"))</f>
        <v>-</v>
      </c>
      <c r="H299" s="55"/>
      <c r="I299" s="55"/>
      <c r="J299" s="55"/>
      <c r="K299" s="55"/>
      <c r="L299" s="55"/>
      <c r="M299" s="55"/>
      <c r="N299" s="55"/>
      <c r="O299" s="55"/>
      <c r="P299" s="55"/>
      <c r="Q299" s="55"/>
      <c r="R299" s="55"/>
      <c r="S299" s="55"/>
      <c r="T299" s="55"/>
      <c r="U299" s="55"/>
      <c r="V299" s="55"/>
      <c r="W299" s="55"/>
      <c r="X299" s="55"/>
      <c r="Y299" s="55"/>
      <c r="Z299" s="55"/>
      <c r="AA299" s="55"/>
      <c r="AB299" s="55"/>
      <c r="AC299" s="55"/>
      <c r="AD299" s="55"/>
      <c r="AE299" s="55"/>
      <c r="AF299" s="55"/>
      <c r="AG299" s="55"/>
      <c r="AH299" s="55"/>
      <c r="AI299" s="55"/>
      <c r="AJ299" s="55"/>
      <c r="AK299" s="55"/>
      <c r="AL299" s="55"/>
      <c r="AM299" s="55"/>
      <c r="AN299" s="55"/>
      <c r="AO299" s="55"/>
      <c r="AP299" s="55"/>
      <c r="AQ299" s="55"/>
      <c r="AR299" s="55"/>
      <c r="AS299" s="55"/>
      <c r="AT299" s="55"/>
      <c r="AU299" s="55"/>
      <c r="AV299" s="55"/>
      <c r="AW299" s="55"/>
      <c r="AX299" s="55"/>
      <c r="AY299" s="55"/>
      <c r="AZ299" s="55"/>
      <c r="BA299" s="55"/>
      <c r="BB299" s="55"/>
      <c r="BC299" s="55"/>
      <c r="BD299" s="55"/>
      <c r="BE299" s="55"/>
      <c r="BF299" s="55"/>
      <c r="BG299" s="55"/>
      <c r="BH299" s="55"/>
      <c r="BI299" s="55"/>
      <c r="BJ299" s="55"/>
      <c r="BK299" s="55"/>
      <c r="BL299" s="55"/>
      <c r="BM299" s="55"/>
      <c r="BN299" s="55"/>
      <c r="BO299" s="56"/>
      <c r="BP299" s="56"/>
      <c r="BQ299" s="56"/>
      <c r="BR299" s="56"/>
      <c r="BS299" s="56"/>
      <c r="BT299" s="56"/>
      <c r="BU299" s="56"/>
      <c r="BV299" s="56"/>
      <c r="BW299" s="56"/>
      <c r="BX299" s="56"/>
      <c r="BY299" s="56"/>
      <c r="BZ299" s="56"/>
      <c r="CA299" s="56"/>
      <c r="CB299" s="56"/>
      <c r="CC299" s="56"/>
      <c r="CD299" s="56"/>
      <c r="CE299" s="56"/>
      <c r="CF299" s="56"/>
      <c r="CG299" s="56"/>
      <c r="CH299" s="56"/>
      <c r="CI299" s="56"/>
      <c r="CJ299" s="56"/>
      <c r="CK299" s="56"/>
      <c r="CL299" s="56"/>
      <c r="CM299" s="56"/>
      <c r="CN299" s="56"/>
      <c r="CO299" s="56"/>
      <c r="CP299" s="56"/>
      <c r="CQ299" s="56"/>
      <c r="CR299" s="56"/>
      <c r="CS299" s="56"/>
      <c r="CT299" s="56"/>
      <c r="CU299" s="56"/>
      <c r="CV299" s="56"/>
      <c r="CW299" s="56"/>
      <c r="CX299" s="56"/>
      <c r="CY299" s="56"/>
      <c r="DF299" s="56"/>
      <c r="DG299" s="56"/>
      <c r="DH299" s="56"/>
      <c r="DI299" s="56"/>
      <c r="DJ299" s="56"/>
      <c r="DK299" s="56"/>
      <c r="DL299" s="56"/>
      <c r="DM299" s="56"/>
      <c r="DN299" s="56"/>
      <c r="DO299" s="56"/>
      <c r="DP299" s="56"/>
      <c r="DQ299" s="56"/>
      <c r="DR299" s="56"/>
      <c r="DS299" s="56"/>
      <c r="DT299" s="56"/>
      <c r="DU299" s="56"/>
      <c r="DV299" s="56"/>
      <c r="DW299" s="56"/>
      <c r="DX299" s="56"/>
    </row>
    <row r="300" spans="1:128" ht="15" customHeight="1">
      <c r="A300" s="58" t="s">
        <v>25248</v>
      </c>
      <c r="B300" s="68" t="s">
        <v>26220</v>
      </c>
      <c r="C300" s="67" t="s">
        <v>26221</v>
      </c>
      <c r="D300" s="67" t="s">
        <v>25775</v>
      </c>
      <c r="E300" s="68" t="s">
        <v>25246</v>
      </c>
      <c r="F300" s="69" t="str">
        <f>IF(cc="","",IF(cc&lt;10,"1 g 1 x por semana",IF(AND(cc&gt;=10,cc&lt;=50),"1 g a cada 3 dias",IF(AND(cc&gt;50,cc&lt;=80),"1 g 1 x ao dia ou 500 mg 12/12 hs","-"))))</f>
        <v>1 g a cada 3 dias</v>
      </c>
      <c r="G300" s="69" t="str">
        <f>IF(cc="","",IF(cc&lt;10,"1 g IV 1 x por semana",IF(AND(cc&gt;=10,cc&lt;=50),"1 g a cada 3 dias",IF(AND(cc&gt;50,cc&lt;=80),"1 g IV 1 x ao dia","-"))))</f>
        <v>1 g a cada 3 dias</v>
      </c>
    </row>
    <row r="301" spans="1:128" ht="15" customHeight="1">
      <c r="A301" s="58" t="s">
        <v>25651</v>
      </c>
      <c r="B301" s="66" t="s">
        <v>25246</v>
      </c>
      <c r="C301" s="67" t="s">
        <v>25767</v>
      </c>
      <c r="D301" s="67" t="s">
        <v>25937</v>
      </c>
      <c r="E301" s="68" t="s">
        <v>25246</v>
      </c>
      <c r="F301" s="69" t="str">
        <f>IF(cc="","",IF(cc&lt;30,"Contra-indicada quando clearance menor que 30 ml/min/m²","-"))</f>
        <v>Contra-indicada quando clearance menor que 30 ml/min/m²</v>
      </c>
      <c r="G301" s="69" t="str">
        <f>IF(cc="","",IF(cc&lt;30,"Contra-indicada quando clearance menor que 30 ml/min/m²","-"))</f>
        <v>Contra-indicada quando clearance menor que 30 ml/min/m²</v>
      </c>
      <c r="P301" s="56"/>
      <c r="Q301" s="56"/>
      <c r="R301" s="56"/>
      <c r="S301" s="56"/>
      <c r="T301" s="56"/>
      <c r="U301" s="56"/>
      <c r="V301" s="56"/>
      <c r="W301" s="56"/>
      <c r="X301" s="56"/>
      <c r="Y301" s="56"/>
      <c r="Z301" s="56"/>
      <c r="AA301" s="56"/>
      <c r="AB301" s="56"/>
      <c r="AC301" s="56"/>
      <c r="AD301" s="56"/>
      <c r="AE301" s="56"/>
      <c r="AF301" s="56"/>
      <c r="AG301" s="56"/>
      <c r="AH301" s="56"/>
      <c r="AI301" s="56"/>
      <c r="AJ301" s="56"/>
      <c r="AK301" s="56"/>
      <c r="AL301" s="56"/>
      <c r="AM301" s="56"/>
      <c r="AN301" s="56"/>
      <c r="AO301" s="56"/>
      <c r="AP301" s="56"/>
      <c r="AQ301" s="56"/>
      <c r="AR301" s="56"/>
      <c r="AS301" s="56"/>
      <c r="AT301" s="56"/>
      <c r="AU301" s="56"/>
      <c r="AV301" s="56"/>
      <c r="AW301" s="56"/>
      <c r="AX301" s="56"/>
      <c r="AY301" s="56"/>
      <c r="AZ301" s="56"/>
      <c r="BA301" s="56"/>
      <c r="BB301" s="56"/>
      <c r="BC301" s="56"/>
      <c r="BD301" s="56"/>
      <c r="BE301" s="56"/>
      <c r="BF301" s="56"/>
      <c r="BG301" s="56"/>
      <c r="BH301" s="56"/>
      <c r="BI301" s="56"/>
      <c r="BJ301" s="56"/>
      <c r="BK301" s="56"/>
      <c r="BL301" s="56"/>
      <c r="BM301" s="56"/>
      <c r="BN301" s="56"/>
      <c r="BO301" s="56"/>
      <c r="BP301" s="56"/>
      <c r="BQ301" s="56"/>
      <c r="BR301" s="56"/>
      <c r="BS301" s="56"/>
      <c r="BT301" s="56"/>
      <c r="BU301" s="56"/>
      <c r="BV301" s="56"/>
      <c r="BW301" s="56"/>
      <c r="BX301" s="56"/>
      <c r="BY301" s="56"/>
      <c r="BZ301" s="56"/>
      <c r="CA301" s="56"/>
      <c r="CB301" s="56"/>
      <c r="CC301" s="56"/>
      <c r="CD301" s="56"/>
      <c r="CE301" s="56"/>
      <c r="CF301" s="56"/>
      <c r="CG301" s="56"/>
      <c r="CH301" s="56"/>
      <c r="CI301" s="56"/>
      <c r="CJ301" s="56"/>
      <c r="CK301" s="56"/>
      <c r="CL301" s="56"/>
      <c r="CM301" s="56"/>
      <c r="CN301" s="56"/>
      <c r="CO301" s="56"/>
      <c r="CP301" s="56"/>
      <c r="CQ301" s="56"/>
      <c r="CR301" s="56"/>
      <c r="CS301" s="56"/>
      <c r="CT301" s="56"/>
      <c r="CU301" s="56"/>
      <c r="CV301" s="56"/>
      <c r="CW301" s="56"/>
      <c r="CX301" s="56"/>
      <c r="CY301" s="56"/>
      <c r="DF301" s="56"/>
      <c r="DG301" s="56"/>
      <c r="DH301" s="56"/>
      <c r="DI301" s="56"/>
      <c r="DJ301" s="56"/>
      <c r="DK301" s="56"/>
      <c r="DL301" s="56"/>
      <c r="DM301" s="56"/>
      <c r="DN301" s="56"/>
      <c r="DO301" s="56"/>
      <c r="DP301" s="56"/>
      <c r="DQ301" s="56"/>
      <c r="DR301" s="56"/>
      <c r="DS301" s="56"/>
      <c r="DT301" s="56"/>
      <c r="DU301" s="56"/>
      <c r="DV301" s="56"/>
      <c r="DW301" s="56"/>
      <c r="DX301" s="56"/>
    </row>
    <row r="302" spans="1:128" ht="15" customHeight="1">
      <c r="A302" s="58" t="s">
        <v>25760</v>
      </c>
      <c r="B302" s="81"/>
      <c r="C302" s="85" t="s">
        <v>26222</v>
      </c>
      <c r="D302" s="67" t="s">
        <v>26223</v>
      </c>
      <c r="E302" s="68" t="s">
        <v>25246</v>
      </c>
      <c r="F302" s="69" t="s">
        <v>25246</v>
      </c>
      <c r="G302" s="69" t="s">
        <v>25246</v>
      </c>
      <c r="CI302" s="56"/>
      <c r="CJ302" s="56"/>
      <c r="CK302" s="56"/>
      <c r="CL302" s="56"/>
      <c r="CM302" s="56"/>
      <c r="CN302" s="56"/>
      <c r="CO302" s="56"/>
      <c r="CP302" s="56"/>
      <c r="CQ302" s="56"/>
      <c r="CR302" s="56"/>
      <c r="CS302" s="56"/>
      <c r="CT302" s="56"/>
      <c r="CU302" s="56"/>
      <c r="CV302" s="56"/>
      <c r="CW302" s="56"/>
      <c r="CX302" s="56"/>
      <c r="CY302" s="56"/>
      <c r="DF302" s="56"/>
      <c r="DG302" s="56"/>
      <c r="DH302" s="56"/>
      <c r="DI302" s="56"/>
      <c r="DJ302" s="56"/>
      <c r="DK302" s="56"/>
      <c r="DL302" s="56"/>
      <c r="DM302" s="56"/>
      <c r="DN302" s="56"/>
      <c r="DO302" s="56"/>
      <c r="DP302" s="56"/>
      <c r="DQ302" s="56"/>
      <c r="DR302" s="56"/>
      <c r="DS302" s="56"/>
      <c r="DT302" s="56"/>
      <c r="DU302" s="56"/>
      <c r="DV302" s="56"/>
      <c r="DW302" s="56"/>
      <c r="DX302" s="56"/>
    </row>
    <row r="303" spans="1:128" ht="15" customHeight="1">
      <c r="A303" s="58" t="s">
        <v>25638</v>
      </c>
      <c r="B303" s="68" t="s">
        <v>26224</v>
      </c>
      <c r="C303" s="67" t="s">
        <v>25767</v>
      </c>
      <c r="D303" s="67" t="s">
        <v>25775</v>
      </c>
      <c r="E303" s="68" t="s">
        <v>26225</v>
      </c>
      <c r="F303" s="69" t="s">
        <v>25246</v>
      </c>
      <c r="G303" s="69" t="s">
        <v>25246</v>
      </c>
      <c r="AJ303" s="56"/>
      <c r="AK303" s="56"/>
      <c r="AL303" s="56"/>
      <c r="AM303" s="56"/>
      <c r="AN303" s="56"/>
      <c r="AO303" s="56"/>
      <c r="AP303" s="56"/>
      <c r="AQ303" s="56"/>
      <c r="AR303" s="56"/>
      <c r="AS303" s="56"/>
      <c r="AT303" s="56"/>
      <c r="AU303" s="56"/>
      <c r="AV303" s="56"/>
      <c r="AW303" s="56"/>
      <c r="AX303" s="56"/>
      <c r="AY303" s="56"/>
      <c r="AZ303" s="56"/>
      <c r="BA303" s="56"/>
      <c r="BB303" s="56"/>
      <c r="BC303" s="56"/>
      <c r="BD303" s="56"/>
      <c r="BE303" s="56"/>
      <c r="BF303" s="56"/>
      <c r="BG303" s="56"/>
      <c r="BH303" s="56"/>
      <c r="BI303" s="56"/>
      <c r="BJ303" s="56"/>
      <c r="BK303" s="56"/>
      <c r="BL303" s="56"/>
      <c r="BM303" s="56"/>
      <c r="BN303" s="56"/>
      <c r="BO303" s="56"/>
      <c r="BP303" s="56"/>
      <c r="BQ303" s="56"/>
      <c r="BR303" s="56"/>
      <c r="BS303" s="56"/>
      <c r="BT303" s="56"/>
      <c r="BU303" s="56"/>
      <c r="BV303" s="56"/>
      <c r="BW303" s="56"/>
      <c r="BX303" s="56"/>
      <c r="BY303" s="56"/>
      <c r="BZ303" s="56"/>
      <c r="CA303" s="56"/>
      <c r="CB303" s="56"/>
      <c r="CC303" s="56"/>
      <c r="CD303" s="56"/>
      <c r="CE303" s="56"/>
      <c r="CF303" s="56"/>
      <c r="CG303" s="56"/>
      <c r="CH303" s="56"/>
      <c r="CI303" s="56"/>
      <c r="CJ303" s="56"/>
      <c r="CK303" s="56"/>
      <c r="CL303" s="56"/>
      <c r="CM303" s="56"/>
      <c r="CN303" s="56"/>
      <c r="CO303" s="56"/>
      <c r="CP303" s="56"/>
      <c r="CQ303" s="56"/>
      <c r="CR303" s="56"/>
      <c r="CS303" s="56"/>
      <c r="CT303" s="56"/>
      <c r="CU303" s="56"/>
      <c r="CV303" s="56"/>
      <c r="CW303" s="56"/>
      <c r="CX303" s="56"/>
      <c r="CY303" s="56"/>
      <c r="DF303" s="56"/>
      <c r="DG303" s="56"/>
      <c r="DH303" s="56"/>
      <c r="DI303" s="56"/>
      <c r="DJ303" s="56"/>
      <c r="DK303" s="56"/>
      <c r="DL303" s="56"/>
      <c r="DM303" s="56"/>
      <c r="DN303" s="56"/>
      <c r="DO303" s="56"/>
      <c r="DP303" s="56"/>
      <c r="DQ303" s="56"/>
      <c r="DR303" s="56"/>
      <c r="DS303" s="56"/>
      <c r="DT303" s="56"/>
      <c r="DU303" s="56"/>
      <c r="DV303" s="56"/>
      <c r="DW303" s="56"/>
      <c r="DX303" s="56"/>
    </row>
    <row r="304" spans="1:128" ht="15" customHeight="1">
      <c r="A304" s="58" t="s">
        <v>25582</v>
      </c>
      <c r="B304" s="66" t="s">
        <v>25246</v>
      </c>
      <c r="C304" s="66" t="s">
        <v>25791</v>
      </c>
      <c r="D304" s="67" t="s">
        <v>25775</v>
      </c>
      <c r="E304" s="68" t="s">
        <v>26226</v>
      </c>
      <c r="F304" s="69" t="s">
        <v>25246</v>
      </c>
      <c r="G304" s="69" t="s">
        <v>25246</v>
      </c>
      <c r="H304" s="56"/>
      <c r="I304" s="56"/>
      <c r="J304" s="56"/>
      <c r="K304" s="56"/>
      <c r="L304" s="56"/>
      <c r="M304" s="56"/>
      <c r="N304" s="56"/>
      <c r="O304" s="56"/>
      <c r="P304" s="56"/>
      <c r="Q304" s="56"/>
      <c r="R304" s="56"/>
      <c r="S304" s="56"/>
      <c r="T304" s="56"/>
      <c r="U304" s="56"/>
      <c r="V304" s="56"/>
      <c r="W304" s="56"/>
      <c r="X304" s="56"/>
      <c r="Y304" s="56"/>
      <c r="Z304" s="56"/>
      <c r="AA304" s="56"/>
      <c r="AB304" s="56"/>
      <c r="AC304" s="56"/>
      <c r="AD304" s="56"/>
      <c r="AE304" s="56"/>
      <c r="AF304" s="56"/>
      <c r="AG304" s="56"/>
      <c r="AH304" s="56"/>
      <c r="AI304" s="56"/>
      <c r="AJ304" s="56"/>
      <c r="AK304" s="56"/>
      <c r="AL304" s="56"/>
      <c r="AM304" s="56"/>
      <c r="AN304" s="56"/>
      <c r="AO304" s="56"/>
      <c r="AP304" s="56"/>
      <c r="AQ304" s="56"/>
      <c r="AR304" s="56"/>
      <c r="AS304" s="56"/>
      <c r="AT304" s="56"/>
      <c r="AU304" s="56"/>
      <c r="AV304" s="56"/>
      <c r="AW304" s="56"/>
      <c r="AX304" s="56"/>
      <c r="AY304" s="56"/>
      <c r="AZ304" s="56"/>
      <c r="BA304" s="56"/>
      <c r="BB304" s="56"/>
      <c r="BC304" s="56"/>
      <c r="BD304" s="56"/>
      <c r="BE304" s="56"/>
      <c r="BF304" s="56"/>
      <c r="BG304" s="56"/>
      <c r="BH304" s="56"/>
      <c r="BI304" s="56"/>
      <c r="BJ304" s="56"/>
      <c r="BK304" s="56"/>
      <c r="BL304" s="56"/>
      <c r="BM304" s="56"/>
      <c r="BN304" s="56"/>
      <c r="BO304" s="56"/>
      <c r="BP304" s="56"/>
      <c r="BQ304" s="56"/>
      <c r="BR304" s="56"/>
      <c r="BS304" s="56"/>
      <c r="BT304" s="56"/>
      <c r="BU304" s="56"/>
      <c r="BV304" s="56"/>
      <c r="BW304" s="56"/>
      <c r="BX304" s="56"/>
      <c r="BY304" s="56"/>
      <c r="BZ304" s="56"/>
      <c r="CA304" s="56"/>
      <c r="CB304" s="56"/>
      <c r="CC304" s="56"/>
      <c r="CD304" s="56"/>
      <c r="CE304" s="56"/>
      <c r="CF304" s="56"/>
      <c r="CG304" s="56"/>
      <c r="CH304" s="56"/>
      <c r="CI304" s="56"/>
      <c r="CJ304" s="56"/>
      <c r="CK304" s="56"/>
      <c r="CL304" s="56"/>
      <c r="CM304" s="56"/>
      <c r="CN304" s="56"/>
      <c r="CO304" s="56"/>
      <c r="CP304" s="56"/>
      <c r="CQ304" s="56"/>
      <c r="CR304" s="56"/>
      <c r="CS304" s="56"/>
      <c r="CT304" s="56"/>
      <c r="CU304" s="56"/>
      <c r="CV304" s="56"/>
      <c r="CW304" s="56"/>
      <c r="CX304" s="56"/>
      <c r="CY304" s="56"/>
      <c r="DF304" s="56"/>
      <c r="DG304" s="56"/>
      <c r="DH304" s="56"/>
      <c r="DI304" s="56"/>
      <c r="DJ304" s="56"/>
      <c r="DK304" s="56"/>
      <c r="DL304" s="56"/>
      <c r="DM304" s="56"/>
      <c r="DN304" s="56"/>
      <c r="DO304" s="56"/>
      <c r="DP304" s="56"/>
      <c r="DQ304" s="56"/>
      <c r="DR304" s="56"/>
      <c r="DS304" s="56"/>
      <c r="DT304" s="56"/>
      <c r="DU304" s="56"/>
      <c r="DV304" s="56"/>
      <c r="DW304" s="56"/>
      <c r="DX304" s="56"/>
    </row>
    <row r="305" spans="1:128" ht="15" customHeight="1">
      <c r="A305" s="58" t="s">
        <v>25608</v>
      </c>
      <c r="B305" s="67" t="s">
        <v>25246</v>
      </c>
      <c r="C305" s="67" t="s">
        <v>25767</v>
      </c>
      <c r="D305" s="67" t="s">
        <v>25775</v>
      </c>
      <c r="E305" s="68" t="s">
        <v>25246</v>
      </c>
      <c r="F305" s="69" t="s">
        <v>25246</v>
      </c>
      <c r="G305" s="69" t="s">
        <v>25246</v>
      </c>
      <c r="H305" s="56"/>
      <c r="I305" s="56"/>
      <c r="J305" s="56"/>
      <c r="K305" s="56"/>
      <c r="L305" s="56"/>
      <c r="M305" s="56"/>
      <c r="N305" s="56"/>
      <c r="O305" s="56"/>
      <c r="P305" s="56"/>
      <c r="Q305" s="56"/>
      <c r="R305" s="56"/>
      <c r="S305" s="56"/>
      <c r="T305" s="56"/>
      <c r="U305" s="56"/>
      <c r="V305" s="56"/>
      <c r="W305" s="56"/>
      <c r="X305" s="56"/>
      <c r="Y305" s="56"/>
      <c r="Z305" s="56"/>
      <c r="AA305" s="56"/>
      <c r="AB305" s="56"/>
      <c r="AC305" s="56"/>
      <c r="AD305" s="56"/>
      <c r="AE305" s="56"/>
      <c r="AF305" s="56"/>
      <c r="AG305" s="56"/>
      <c r="AH305" s="56"/>
      <c r="AI305" s="56"/>
      <c r="AJ305" s="56"/>
      <c r="AK305" s="56"/>
      <c r="AL305" s="56"/>
      <c r="AM305" s="56"/>
      <c r="AN305" s="56"/>
      <c r="AO305" s="56"/>
      <c r="AP305" s="56"/>
      <c r="AQ305" s="56"/>
      <c r="AR305" s="56"/>
      <c r="AS305" s="56"/>
      <c r="AT305" s="56"/>
      <c r="AU305" s="56"/>
      <c r="AV305" s="56"/>
      <c r="AW305" s="56"/>
      <c r="AX305" s="56"/>
      <c r="AY305" s="56"/>
      <c r="AZ305" s="56"/>
      <c r="BA305" s="56"/>
      <c r="BB305" s="56"/>
      <c r="BC305" s="56"/>
      <c r="BD305" s="56"/>
      <c r="BE305" s="56"/>
      <c r="BF305" s="56"/>
      <c r="BG305" s="56"/>
      <c r="BH305" s="56"/>
      <c r="BI305" s="56"/>
      <c r="BJ305" s="56"/>
      <c r="BK305" s="56"/>
      <c r="BL305" s="56"/>
      <c r="BM305" s="56"/>
      <c r="BN305" s="56"/>
      <c r="BO305" s="56"/>
      <c r="BP305" s="56"/>
      <c r="BQ305" s="56"/>
      <c r="BR305" s="56"/>
      <c r="BS305" s="56"/>
      <c r="BT305" s="56"/>
      <c r="BU305" s="56"/>
      <c r="BV305" s="56"/>
      <c r="BW305" s="56"/>
      <c r="BX305" s="56"/>
      <c r="BY305" s="56"/>
      <c r="BZ305" s="56"/>
      <c r="CA305" s="56"/>
      <c r="CB305" s="56"/>
      <c r="CC305" s="56"/>
      <c r="CD305" s="56"/>
      <c r="CE305" s="56"/>
      <c r="CF305" s="56"/>
      <c r="CG305" s="56"/>
      <c r="CH305" s="56"/>
      <c r="CI305" s="56"/>
      <c r="CJ305" s="56"/>
      <c r="CK305" s="56"/>
      <c r="CL305" s="56"/>
      <c r="CM305" s="56"/>
      <c r="CN305" s="56"/>
      <c r="CO305" s="56"/>
      <c r="CP305" s="56"/>
      <c r="CQ305" s="56"/>
      <c r="CR305" s="56"/>
      <c r="CS305" s="56"/>
      <c r="CT305" s="56"/>
      <c r="CU305" s="56"/>
      <c r="CV305" s="56"/>
      <c r="CW305" s="56"/>
      <c r="CX305" s="56"/>
      <c r="CY305" s="56"/>
      <c r="DF305" s="56"/>
      <c r="DG305" s="56"/>
      <c r="DH305" s="56"/>
      <c r="DI305" s="56"/>
      <c r="DJ305" s="56"/>
      <c r="DK305" s="56"/>
      <c r="DL305" s="56"/>
      <c r="DM305" s="56"/>
      <c r="DN305" s="56"/>
      <c r="DO305" s="56"/>
      <c r="DP305" s="56"/>
      <c r="DQ305" s="56"/>
      <c r="DR305" s="56"/>
      <c r="DS305" s="56"/>
      <c r="DT305" s="56"/>
      <c r="DU305" s="56"/>
      <c r="DV305" s="56"/>
      <c r="DW305" s="56"/>
      <c r="DX305" s="56"/>
    </row>
    <row r="306" spans="1:128" ht="15" customHeight="1">
      <c r="A306" s="58" t="s">
        <v>25730</v>
      </c>
      <c r="B306" s="68" t="s">
        <v>25246</v>
      </c>
      <c r="C306" s="67" t="s">
        <v>25791</v>
      </c>
      <c r="D306" s="67" t="s">
        <v>26227</v>
      </c>
      <c r="E306" s="68" t="s">
        <v>25246</v>
      </c>
      <c r="F306" s="69" t="s">
        <v>25246</v>
      </c>
      <c r="G306" s="69" t="s">
        <v>25246</v>
      </c>
      <c r="H306" s="56"/>
      <c r="I306" s="56"/>
      <c r="J306" s="56"/>
      <c r="K306" s="56"/>
      <c r="L306" s="56"/>
      <c r="M306" s="56"/>
      <c r="N306" s="56"/>
      <c r="O306" s="56"/>
      <c r="P306" s="56"/>
      <c r="Q306" s="56"/>
      <c r="R306" s="56"/>
      <c r="S306" s="56"/>
      <c r="T306" s="56"/>
      <c r="U306" s="56"/>
      <c r="V306" s="56"/>
      <c r="W306" s="56"/>
      <c r="X306" s="56"/>
      <c r="Y306" s="56"/>
      <c r="Z306" s="56"/>
      <c r="AA306" s="56"/>
      <c r="AB306" s="56"/>
      <c r="AC306" s="56"/>
      <c r="AD306" s="56"/>
      <c r="AE306" s="56"/>
      <c r="AF306" s="56"/>
      <c r="AG306" s="56"/>
      <c r="AH306" s="56"/>
      <c r="AI306" s="56"/>
      <c r="AJ306" s="56"/>
      <c r="AK306" s="56"/>
      <c r="AL306" s="56"/>
      <c r="AM306" s="56"/>
      <c r="AN306" s="56"/>
      <c r="AO306" s="56"/>
      <c r="AP306" s="56"/>
      <c r="AQ306" s="56"/>
      <c r="AR306" s="56"/>
      <c r="AS306" s="56"/>
      <c r="AT306" s="56"/>
      <c r="AU306" s="56"/>
      <c r="AV306" s="56"/>
      <c r="AW306" s="56"/>
      <c r="AX306" s="56"/>
      <c r="AY306" s="56"/>
      <c r="AZ306" s="56"/>
      <c r="BA306" s="56"/>
      <c r="BB306" s="56"/>
      <c r="BC306" s="56"/>
      <c r="BD306" s="56"/>
      <c r="BE306" s="56"/>
      <c r="BF306" s="56"/>
      <c r="BG306" s="56"/>
      <c r="BH306" s="56"/>
      <c r="BI306" s="56"/>
      <c r="BJ306" s="56"/>
      <c r="BK306" s="56"/>
      <c r="BL306" s="56"/>
      <c r="BM306" s="56"/>
      <c r="BN306" s="56"/>
      <c r="BO306" s="56"/>
      <c r="BP306" s="56"/>
      <c r="BQ306" s="56"/>
      <c r="BR306" s="56"/>
      <c r="BS306" s="56"/>
      <c r="BT306" s="56"/>
      <c r="BU306" s="56"/>
      <c r="BV306" s="56"/>
      <c r="BW306" s="56"/>
      <c r="BX306" s="56"/>
      <c r="BY306" s="56"/>
      <c r="BZ306" s="56"/>
      <c r="CA306" s="56"/>
      <c r="CB306" s="56"/>
      <c r="CC306" s="56"/>
      <c r="CD306" s="56"/>
      <c r="CE306" s="56"/>
      <c r="CF306" s="56"/>
      <c r="CG306" s="56"/>
      <c r="CH306" s="56"/>
      <c r="CI306" s="56"/>
      <c r="CJ306" s="56"/>
      <c r="CK306" s="56"/>
      <c r="CL306" s="56"/>
      <c r="CM306" s="56"/>
      <c r="CN306" s="56"/>
      <c r="CO306" s="56"/>
      <c r="CP306" s="56"/>
      <c r="CQ306" s="56"/>
      <c r="CR306" s="56"/>
      <c r="CS306" s="56"/>
      <c r="CT306" s="56"/>
      <c r="CU306" s="56"/>
      <c r="CV306" s="56"/>
      <c r="CW306" s="56"/>
      <c r="CX306" s="56"/>
      <c r="CY306" s="56"/>
      <c r="DF306" s="56"/>
      <c r="DG306" s="56"/>
      <c r="DH306" s="56"/>
      <c r="DI306" s="56"/>
      <c r="DJ306" s="56"/>
      <c r="DK306" s="56"/>
      <c r="DL306" s="56"/>
      <c r="DM306" s="56"/>
      <c r="DN306" s="56"/>
      <c r="DO306" s="56"/>
      <c r="DP306" s="56"/>
      <c r="DQ306" s="56"/>
      <c r="DR306" s="56"/>
      <c r="DS306" s="56"/>
      <c r="DT306" s="56"/>
      <c r="DU306" s="56"/>
      <c r="DV306" s="56"/>
      <c r="DW306" s="56"/>
      <c r="DX306" s="56"/>
    </row>
    <row r="307" spans="1:128" ht="15" customHeight="1">
      <c r="A307" s="58" t="s">
        <v>25537</v>
      </c>
      <c r="B307" s="68" t="s">
        <v>25246</v>
      </c>
      <c r="C307" s="67" t="s">
        <v>25767</v>
      </c>
      <c r="D307" s="67" t="s">
        <v>26228</v>
      </c>
      <c r="E307" s="68" t="s">
        <v>26229</v>
      </c>
      <c r="F307" s="69" t="s">
        <v>25246</v>
      </c>
      <c r="G307" s="69" t="s">
        <v>25246</v>
      </c>
      <c r="H307" s="56"/>
      <c r="I307" s="56"/>
      <c r="J307" s="56"/>
      <c r="K307" s="56"/>
      <c r="L307" s="56"/>
      <c r="M307" s="56"/>
      <c r="N307" s="56"/>
      <c r="O307" s="56"/>
      <c r="P307" s="56"/>
      <c r="Q307" s="56"/>
      <c r="R307" s="56"/>
      <c r="S307" s="56"/>
      <c r="T307" s="56"/>
      <c r="U307" s="56"/>
      <c r="V307" s="56"/>
      <c r="W307" s="56"/>
      <c r="X307" s="56"/>
      <c r="Y307" s="56"/>
      <c r="Z307" s="56"/>
      <c r="AA307" s="56"/>
      <c r="AB307" s="56"/>
      <c r="AC307" s="56"/>
      <c r="AD307" s="56"/>
      <c r="AE307" s="56"/>
      <c r="AF307" s="56"/>
      <c r="AG307" s="56"/>
      <c r="AH307" s="56"/>
      <c r="AI307" s="56"/>
      <c r="AJ307" s="56"/>
      <c r="AK307" s="56"/>
      <c r="AL307" s="56"/>
      <c r="AM307" s="56"/>
      <c r="AN307" s="56"/>
      <c r="AO307" s="56"/>
      <c r="AP307" s="56"/>
      <c r="AQ307" s="56"/>
      <c r="AR307" s="56"/>
      <c r="AS307" s="56"/>
      <c r="AT307" s="56"/>
      <c r="AU307" s="56"/>
      <c r="AV307" s="56"/>
      <c r="AW307" s="56"/>
      <c r="AX307" s="56"/>
      <c r="AY307" s="56"/>
      <c r="AZ307" s="56"/>
      <c r="BA307" s="56"/>
      <c r="BB307" s="56"/>
      <c r="BC307" s="56"/>
      <c r="BD307" s="56"/>
      <c r="BE307" s="56"/>
      <c r="BF307" s="56"/>
      <c r="BG307" s="56"/>
      <c r="BH307" s="56"/>
      <c r="BI307" s="56"/>
      <c r="BJ307" s="56"/>
      <c r="BK307" s="56"/>
      <c r="BL307" s="56"/>
      <c r="BM307" s="56"/>
      <c r="BN307" s="56"/>
      <c r="BO307" s="56"/>
      <c r="BP307" s="56"/>
      <c r="BQ307" s="56"/>
      <c r="BR307" s="56"/>
      <c r="BS307" s="56"/>
      <c r="BT307" s="56"/>
      <c r="BU307" s="56"/>
      <c r="BV307" s="56"/>
      <c r="BW307" s="56"/>
      <c r="BX307" s="56"/>
      <c r="BY307" s="56"/>
      <c r="BZ307" s="56"/>
      <c r="CA307" s="56"/>
      <c r="CB307" s="56"/>
      <c r="CC307" s="56"/>
      <c r="CD307" s="56"/>
      <c r="CE307" s="56"/>
      <c r="CF307" s="56"/>
      <c r="CG307" s="56"/>
      <c r="CH307" s="56"/>
      <c r="CI307" s="56"/>
      <c r="CJ307" s="56"/>
      <c r="CK307" s="56"/>
      <c r="CL307" s="56"/>
      <c r="CM307" s="56"/>
      <c r="CN307" s="56"/>
      <c r="CO307" s="56"/>
      <c r="CP307" s="56"/>
      <c r="CQ307" s="56"/>
      <c r="CR307" s="56"/>
      <c r="CS307" s="56"/>
      <c r="CT307" s="56"/>
      <c r="CU307" s="56"/>
      <c r="CV307" s="56"/>
      <c r="CW307" s="56"/>
      <c r="CX307" s="56"/>
      <c r="CY307" s="56"/>
      <c r="DF307" s="56"/>
      <c r="DG307" s="56"/>
      <c r="DH307" s="56"/>
      <c r="DI307" s="56"/>
      <c r="DJ307" s="56"/>
      <c r="DK307" s="56"/>
      <c r="DL307" s="56"/>
      <c r="DM307" s="56"/>
      <c r="DN307" s="56"/>
      <c r="DO307" s="56"/>
      <c r="DP307" s="56"/>
      <c r="DQ307" s="56"/>
      <c r="DR307" s="56"/>
      <c r="DS307" s="56"/>
      <c r="DT307" s="56"/>
      <c r="DU307" s="56"/>
      <c r="DV307" s="56"/>
      <c r="DW307" s="56"/>
      <c r="DX307" s="56"/>
    </row>
    <row r="308" spans="1:128" ht="15" customHeight="1">
      <c r="A308" s="58" t="s">
        <v>25652</v>
      </c>
      <c r="B308" s="68" t="s">
        <v>25246</v>
      </c>
      <c r="C308" s="67" t="s">
        <v>25791</v>
      </c>
      <c r="D308" s="67" t="s">
        <v>26230</v>
      </c>
      <c r="E308" s="68" t="s">
        <v>25246</v>
      </c>
      <c r="F308" s="69" t="s">
        <v>25246</v>
      </c>
      <c r="G308" s="69" t="s">
        <v>25246</v>
      </c>
      <c r="H308" s="56"/>
      <c r="I308" s="56"/>
      <c r="J308" s="56"/>
      <c r="K308" s="56"/>
      <c r="L308" s="56"/>
      <c r="M308" s="56"/>
      <c r="N308" s="56"/>
      <c r="O308" s="56"/>
      <c r="P308" s="56"/>
      <c r="Q308" s="56"/>
      <c r="R308" s="56"/>
      <c r="S308" s="56"/>
      <c r="T308" s="56"/>
      <c r="U308" s="56"/>
      <c r="V308" s="56"/>
      <c r="W308" s="56"/>
      <c r="X308" s="56"/>
      <c r="Y308" s="56"/>
      <c r="Z308" s="56"/>
      <c r="AA308" s="56"/>
      <c r="AB308" s="56"/>
      <c r="AC308" s="56"/>
      <c r="AD308" s="56"/>
      <c r="AE308" s="56"/>
      <c r="AF308" s="56"/>
      <c r="AG308" s="56"/>
      <c r="AH308" s="56"/>
      <c r="AI308" s="56"/>
      <c r="AJ308" s="56"/>
      <c r="AK308" s="56"/>
      <c r="AL308" s="56"/>
      <c r="AM308" s="56"/>
      <c r="AN308" s="56"/>
      <c r="AO308" s="56"/>
      <c r="AP308" s="56"/>
      <c r="AQ308" s="56"/>
      <c r="AR308" s="56"/>
      <c r="AS308" s="56"/>
      <c r="AT308" s="56"/>
      <c r="AU308" s="56"/>
      <c r="AV308" s="56"/>
      <c r="AW308" s="56"/>
      <c r="AX308" s="56"/>
      <c r="AY308" s="56"/>
      <c r="AZ308" s="56"/>
      <c r="BA308" s="56"/>
      <c r="BB308" s="56"/>
      <c r="BC308" s="56"/>
      <c r="BD308" s="56"/>
      <c r="BE308" s="56"/>
      <c r="BF308" s="56"/>
      <c r="BG308" s="56"/>
      <c r="BH308" s="56"/>
      <c r="BI308" s="56"/>
      <c r="BJ308" s="56"/>
      <c r="BK308" s="56"/>
      <c r="BL308" s="56"/>
      <c r="BM308" s="56"/>
      <c r="BN308" s="56"/>
      <c r="BO308" s="56"/>
      <c r="BP308" s="56"/>
      <c r="BQ308" s="56"/>
      <c r="BR308" s="56"/>
      <c r="BS308" s="56"/>
      <c r="BT308" s="56"/>
      <c r="BU308" s="56"/>
      <c r="BV308" s="56"/>
      <c r="BW308" s="56"/>
      <c r="BX308" s="56"/>
      <c r="BY308" s="56"/>
      <c r="BZ308" s="56"/>
      <c r="CA308" s="56"/>
      <c r="CB308" s="56"/>
      <c r="CC308" s="56"/>
      <c r="CD308" s="56"/>
      <c r="CE308" s="56"/>
      <c r="CF308" s="56"/>
      <c r="CG308" s="56"/>
      <c r="CH308" s="56"/>
      <c r="CI308" s="56"/>
      <c r="CJ308" s="56"/>
      <c r="CK308" s="56"/>
      <c r="CL308" s="56"/>
      <c r="CM308" s="56"/>
      <c r="CN308" s="56"/>
      <c r="CO308" s="56"/>
      <c r="CP308" s="56"/>
      <c r="CQ308" s="56"/>
      <c r="CR308" s="56"/>
      <c r="CS308" s="56"/>
      <c r="CT308" s="56"/>
      <c r="CU308" s="56"/>
      <c r="CV308" s="56"/>
      <c r="CW308" s="56"/>
      <c r="CX308" s="56"/>
      <c r="CY308" s="56"/>
      <c r="DF308" s="56"/>
      <c r="DG308" s="56"/>
      <c r="DH308" s="56"/>
      <c r="DI308" s="56"/>
      <c r="DJ308" s="56"/>
      <c r="DK308" s="56"/>
      <c r="DL308" s="56"/>
      <c r="DM308" s="56"/>
      <c r="DN308" s="56"/>
      <c r="DO308" s="56"/>
      <c r="DP308" s="56"/>
      <c r="DQ308" s="56"/>
      <c r="DR308" s="56"/>
      <c r="DS308" s="56"/>
      <c r="DT308" s="56"/>
      <c r="DU308" s="56"/>
      <c r="DV308" s="56"/>
      <c r="DW308" s="56"/>
      <c r="DX308" s="56"/>
    </row>
    <row r="309" spans="1:128" ht="15" customHeight="1">
      <c r="A309" s="58" t="s">
        <v>25661</v>
      </c>
      <c r="B309" s="68" t="s">
        <v>26231</v>
      </c>
      <c r="C309" s="67" t="s">
        <v>25767</v>
      </c>
      <c r="D309" s="67" t="s">
        <v>25775</v>
      </c>
      <c r="E309" s="68" t="s">
        <v>25246</v>
      </c>
      <c r="F309" s="69" t="s">
        <v>25246</v>
      </c>
      <c r="G309" s="69" t="s">
        <v>25246</v>
      </c>
      <c r="H309" s="56"/>
      <c r="I309" s="56"/>
      <c r="J309" s="56"/>
      <c r="K309" s="56"/>
      <c r="L309" s="56"/>
      <c r="M309" s="56"/>
      <c r="N309" s="56"/>
      <c r="O309" s="56"/>
      <c r="P309" s="56"/>
      <c r="Q309" s="56"/>
      <c r="R309" s="56"/>
      <c r="S309" s="56"/>
      <c r="T309" s="56"/>
      <c r="U309" s="56"/>
      <c r="V309" s="56"/>
      <c r="W309" s="56"/>
      <c r="X309" s="56"/>
      <c r="Y309" s="56"/>
      <c r="Z309" s="56"/>
      <c r="AA309" s="56"/>
      <c r="AB309" s="56"/>
      <c r="AC309" s="56"/>
      <c r="AD309" s="56"/>
      <c r="AE309" s="56"/>
      <c r="AF309" s="56"/>
      <c r="AG309" s="56"/>
      <c r="AH309" s="56"/>
      <c r="AI309" s="56"/>
      <c r="AJ309" s="56"/>
      <c r="AK309" s="56"/>
      <c r="AL309" s="56"/>
      <c r="AM309" s="56"/>
      <c r="AN309" s="56"/>
      <c r="AO309" s="56"/>
      <c r="AP309" s="56"/>
      <c r="AQ309" s="56"/>
      <c r="AR309" s="56"/>
      <c r="AS309" s="56"/>
      <c r="AT309" s="56"/>
      <c r="AU309" s="56"/>
      <c r="AV309" s="56"/>
      <c r="AW309" s="56"/>
      <c r="AX309" s="56"/>
      <c r="AY309" s="56"/>
      <c r="AZ309" s="56"/>
      <c r="BA309" s="56"/>
      <c r="BB309" s="56"/>
      <c r="BC309" s="56"/>
      <c r="BD309" s="56"/>
      <c r="BE309" s="56"/>
      <c r="BF309" s="56"/>
      <c r="BG309" s="56"/>
      <c r="BH309" s="56"/>
      <c r="BI309" s="56"/>
      <c r="BJ309" s="56"/>
      <c r="BK309" s="56"/>
      <c r="BL309" s="56"/>
      <c r="BM309" s="56"/>
      <c r="BN309" s="56"/>
      <c r="BO309" s="56"/>
      <c r="BP309" s="56"/>
      <c r="BQ309" s="56"/>
      <c r="BR309" s="56"/>
      <c r="BS309" s="56"/>
      <c r="BT309" s="56"/>
      <c r="BU309" s="56"/>
      <c r="BV309" s="56"/>
      <c r="BW309" s="56"/>
      <c r="BX309" s="56"/>
      <c r="BY309" s="56"/>
      <c r="BZ309" s="56"/>
      <c r="CA309" s="56"/>
      <c r="CB309" s="56"/>
      <c r="CC309" s="56"/>
      <c r="CD309" s="56"/>
      <c r="CE309" s="56"/>
      <c r="CF309" s="56"/>
      <c r="CG309" s="56"/>
      <c r="CH309" s="56"/>
      <c r="CI309" s="56"/>
      <c r="CJ309" s="56"/>
      <c r="CK309" s="56"/>
      <c r="CL309" s="56"/>
      <c r="CM309" s="56"/>
      <c r="CN309" s="56"/>
      <c r="CO309" s="56"/>
      <c r="CP309" s="56"/>
      <c r="CQ309" s="56"/>
      <c r="CR309" s="56"/>
      <c r="CS309" s="56"/>
      <c r="CT309" s="56"/>
      <c r="CU309" s="56"/>
      <c r="CV309" s="56"/>
      <c r="CW309" s="56"/>
      <c r="CX309" s="56"/>
      <c r="CY309" s="56"/>
      <c r="DF309" s="56"/>
      <c r="DG309" s="56"/>
      <c r="DH309" s="56"/>
      <c r="DI309" s="56"/>
      <c r="DJ309" s="56"/>
      <c r="DK309" s="56"/>
      <c r="DL309" s="56"/>
      <c r="DM309" s="56"/>
      <c r="DN309" s="56"/>
      <c r="DO309" s="56"/>
      <c r="DP309" s="56"/>
      <c r="DQ309" s="56"/>
      <c r="DR309" s="56"/>
      <c r="DS309" s="56"/>
      <c r="DT309" s="56"/>
      <c r="DU309" s="56"/>
      <c r="DV309" s="56"/>
      <c r="DW309" s="56"/>
      <c r="DX309" s="56"/>
    </row>
    <row r="310" spans="1:128" ht="15" customHeight="1">
      <c r="A310" s="58" t="s">
        <v>25696</v>
      </c>
      <c r="B310" s="67" t="s">
        <v>26232</v>
      </c>
      <c r="C310" s="67" t="s">
        <v>26233</v>
      </c>
      <c r="D310" s="67" t="s">
        <v>25775</v>
      </c>
      <c r="E310" s="68" t="s">
        <v>26234</v>
      </c>
      <c r="F310" s="69" t="s">
        <v>25246</v>
      </c>
      <c r="G310" s="69" t="s">
        <v>25246</v>
      </c>
      <c r="H310" s="56"/>
      <c r="I310" s="56"/>
      <c r="J310" s="56"/>
      <c r="K310" s="56"/>
      <c r="L310" s="56"/>
      <c r="M310" s="56"/>
      <c r="N310" s="56"/>
      <c r="O310" s="56"/>
      <c r="P310" s="56"/>
      <c r="Q310" s="56"/>
      <c r="R310" s="56"/>
      <c r="S310" s="56"/>
      <c r="T310" s="56"/>
      <c r="U310" s="56"/>
      <c r="V310" s="56"/>
      <c r="W310" s="56"/>
      <c r="X310" s="56"/>
      <c r="Y310" s="56"/>
      <c r="Z310" s="56"/>
      <c r="AA310" s="56"/>
      <c r="AB310" s="56"/>
      <c r="AC310" s="56"/>
      <c r="AD310" s="56"/>
      <c r="AE310" s="56"/>
      <c r="AF310" s="56"/>
      <c r="AG310" s="56"/>
      <c r="AH310" s="56"/>
      <c r="AI310" s="56"/>
      <c r="AJ310" s="56"/>
      <c r="AK310" s="56"/>
      <c r="AL310" s="56"/>
      <c r="AM310" s="56"/>
      <c r="AN310" s="56"/>
      <c r="AO310" s="56"/>
      <c r="AP310" s="56"/>
      <c r="AQ310" s="56"/>
      <c r="AR310" s="56"/>
      <c r="AS310" s="56"/>
      <c r="AT310" s="56"/>
      <c r="AU310" s="56"/>
      <c r="AV310" s="56"/>
      <c r="AW310" s="56"/>
      <c r="AX310" s="56"/>
      <c r="AY310" s="56"/>
      <c r="AZ310" s="56"/>
      <c r="BA310" s="56"/>
      <c r="BB310" s="56"/>
      <c r="BC310" s="56"/>
      <c r="BD310" s="56"/>
      <c r="BE310" s="56"/>
      <c r="BF310" s="56"/>
      <c r="BG310" s="56"/>
      <c r="BH310" s="56"/>
      <c r="BI310" s="56"/>
      <c r="BJ310" s="56"/>
      <c r="BK310" s="56"/>
      <c r="BL310" s="56"/>
      <c r="BM310" s="56"/>
      <c r="BN310" s="56"/>
      <c r="BO310" s="56"/>
      <c r="BP310" s="56"/>
      <c r="BQ310" s="56"/>
      <c r="BR310" s="56"/>
      <c r="BS310" s="56"/>
      <c r="BT310" s="56"/>
      <c r="BU310" s="56"/>
      <c r="BV310" s="56"/>
      <c r="BW310" s="56"/>
      <c r="BX310" s="56"/>
      <c r="BY310" s="56"/>
      <c r="BZ310" s="56"/>
      <c r="CA310" s="56"/>
      <c r="CB310" s="56"/>
      <c r="CC310" s="56"/>
      <c r="CD310" s="56"/>
      <c r="CE310" s="56"/>
      <c r="CF310" s="56"/>
      <c r="CG310" s="56"/>
      <c r="CH310" s="56"/>
      <c r="CI310" s="56"/>
      <c r="CJ310" s="56"/>
      <c r="CK310" s="56"/>
      <c r="CL310" s="56"/>
      <c r="CM310" s="56"/>
      <c r="CN310" s="56"/>
      <c r="CO310" s="56"/>
      <c r="CP310" s="56"/>
      <c r="CQ310" s="56"/>
      <c r="CR310" s="56"/>
      <c r="CS310" s="56"/>
      <c r="CT310" s="56"/>
      <c r="CU310" s="56"/>
      <c r="CV310" s="56"/>
      <c r="CW310" s="56"/>
      <c r="CX310" s="56"/>
      <c r="CY310" s="56"/>
      <c r="DF310" s="56"/>
      <c r="DG310" s="56"/>
      <c r="DH310" s="56"/>
      <c r="DI310" s="56"/>
      <c r="DJ310" s="56"/>
      <c r="DK310" s="56"/>
      <c r="DL310" s="56"/>
      <c r="DM310" s="56"/>
      <c r="DN310" s="56"/>
      <c r="DO310" s="56"/>
      <c r="DP310" s="56"/>
      <c r="DQ310" s="56"/>
      <c r="DR310" s="56"/>
      <c r="DS310" s="56"/>
      <c r="DT310" s="56"/>
      <c r="DU310" s="56"/>
      <c r="DV310" s="56"/>
      <c r="DW310" s="56"/>
      <c r="DX310" s="56"/>
    </row>
    <row r="311" spans="1:128" ht="15" customHeight="1">
      <c r="A311" s="58" t="s">
        <v>25316</v>
      </c>
      <c r="B311" s="68" t="s">
        <v>25246</v>
      </c>
      <c r="C311" s="83" t="s">
        <v>25767</v>
      </c>
      <c r="D311" s="67" t="s">
        <v>26235</v>
      </c>
      <c r="E311" s="68" t="s">
        <v>25246</v>
      </c>
      <c r="F311" s="69" t="str">
        <f>IF(cc="","",IF(cc&lt;10,"Dose preconizada apenas 1 x ao dia","-"))</f>
        <v>-</v>
      </c>
      <c r="G311" s="69" t="str">
        <f>IF(cc="","",IF(cc&lt;10,"Dose preconizada apenas 1 x ao dia","-"))</f>
        <v>-</v>
      </c>
      <c r="H311" s="56"/>
      <c r="I311" s="56"/>
      <c r="J311" s="56"/>
      <c r="K311" s="56"/>
      <c r="L311" s="56"/>
      <c r="M311" s="56"/>
      <c r="N311" s="56"/>
      <c r="O311" s="56"/>
      <c r="P311" s="56"/>
      <c r="Q311" s="56"/>
      <c r="R311" s="56"/>
      <c r="S311" s="56"/>
      <c r="T311" s="56"/>
      <c r="U311" s="56"/>
      <c r="V311" s="56"/>
      <c r="W311" s="56"/>
      <c r="X311" s="56"/>
      <c r="Y311" s="56"/>
      <c r="Z311" s="56"/>
      <c r="AA311" s="56"/>
      <c r="AB311" s="56"/>
      <c r="AC311" s="56"/>
      <c r="AD311" s="56"/>
      <c r="AE311" s="56"/>
      <c r="AF311" s="56"/>
      <c r="AG311" s="56"/>
      <c r="AH311" s="56"/>
      <c r="AI311" s="56"/>
      <c r="AJ311" s="56"/>
      <c r="AK311" s="56"/>
      <c r="AL311" s="56"/>
      <c r="AM311" s="56"/>
      <c r="AN311" s="56"/>
      <c r="AO311" s="56"/>
      <c r="AP311" s="56"/>
      <c r="AQ311" s="56"/>
      <c r="AR311" s="56"/>
      <c r="AS311" s="56"/>
      <c r="AT311" s="56"/>
      <c r="AU311" s="56"/>
      <c r="AV311" s="56"/>
      <c r="AW311" s="56"/>
      <c r="AX311" s="56"/>
      <c r="AY311" s="56"/>
      <c r="AZ311" s="56"/>
      <c r="BA311" s="56"/>
      <c r="BB311" s="56"/>
      <c r="BC311" s="56"/>
      <c r="BD311" s="56"/>
      <c r="BE311" s="56"/>
      <c r="BF311" s="56"/>
      <c r="BG311" s="56"/>
      <c r="BH311" s="56"/>
      <c r="BI311" s="56"/>
      <c r="BJ311" s="56"/>
      <c r="BK311" s="56"/>
      <c r="BL311" s="56"/>
      <c r="BM311" s="56"/>
      <c r="BN311" s="56"/>
      <c r="BO311" s="56"/>
      <c r="BP311" s="56"/>
      <c r="BQ311" s="56"/>
      <c r="BR311" s="56"/>
      <c r="BS311" s="56"/>
      <c r="BT311" s="56"/>
      <c r="BU311" s="56"/>
      <c r="BV311" s="56"/>
      <c r="BW311" s="56"/>
      <c r="BX311" s="56"/>
      <c r="BY311" s="56"/>
      <c r="BZ311" s="56"/>
      <c r="CA311" s="56"/>
      <c r="CB311" s="56"/>
      <c r="CC311" s="56"/>
      <c r="CD311" s="56"/>
      <c r="CE311" s="56"/>
      <c r="CF311" s="56"/>
      <c r="CG311" s="56"/>
      <c r="CH311" s="56"/>
      <c r="CI311" s="56"/>
      <c r="CJ311" s="56"/>
      <c r="CK311" s="56"/>
      <c r="CL311" s="56"/>
      <c r="CM311" s="56"/>
      <c r="CN311" s="56"/>
      <c r="CO311" s="56"/>
      <c r="CP311" s="56"/>
      <c r="CQ311" s="56"/>
      <c r="CR311" s="56"/>
      <c r="CS311" s="56"/>
      <c r="CT311" s="56"/>
      <c r="CU311" s="56"/>
      <c r="CV311" s="56"/>
      <c r="CW311" s="56"/>
      <c r="CX311" s="56"/>
      <c r="CY311" s="56"/>
      <c r="DF311" s="56"/>
      <c r="DG311" s="56"/>
      <c r="DH311" s="56"/>
      <c r="DI311" s="56"/>
      <c r="DJ311" s="56"/>
      <c r="DK311" s="56"/>
      <c r="DL311" s="56"/>
      <c r="DM311" s="56"/>
      <c r="DN311" s="56"/>
      <c r="DO311" s="56"/>
      <c r="DP311" s="56"/>
      <c r="DQ311" s="56"/>
      <c r="DR311" s="56"/>
      <c r="DS311" s="56"/>
      <c r="DT311" s="56"/>
      <c r="DU311" s="56"/>
      <c r="DV311" s="56"/>
      <c r="DW311" s="56"/>
      <c r="DX311" s="56"/>
    </row>
    <row r="312" spans="1:128" s="51" customFormat="1" ht="15" customHeight="1">
      <c r="A312" s="86"/>
      <c r="B312" s="53"/>
      <c r="C312" s="53"/>
      <c r="D312" s="53"/>
      <c r="E312" s="52"/>
      <c r="F312" s="56"/>
      <c r="G312" s="56"/>
      <c r="H312" s="56"/>
      <c r="I312" s="56"/>
      <c r="J312" s="56"/>
      <c r="K312" s="56"/>
      <c r="L312" s="56"/>
      <c r="M312" s="56"/>
      <c r="N312" s="56"/>
      <c r="O312" s="56"/>
      <c r="P312" s="56"/>
      <c r="Q312" s="56"/>
      <c r="R312" s="56"/>
      <c r="S312" s="56"/>
      <c r="T312" s="56"/>
      <c r="U312" s="56"/>
      <c r="V312" s="56"/>
      <c r="W312" s="56"/>
      <c r="X312" s="56"/>
      <c r="Y312" s="56"/>
      <c r="Z312" s="56"/>
      <c r="AA312" s="56"/>
      <c r="AB312" s="56"/>
      <c r="AC312" s="56"/>
      <c r="AD312" s="56"/>
      <c r="AE312" s="56"/>
      <c r="AF312" s="56"/>
      <c r="AG312" s="56"/>
      <c r="AH312" s="56"/>
      <c r="AI312" s="56"/>
      <c r="AJ312" s="56"/>
      <c r="AK312" s="56"/>
      <c r="AL312" s="56"/>
      <c r="AM312" s="56"/>
      <c r="AN312" s="56"/>
      <c r="AO312" s="56"/>
      <c r="AP312" s="56"/>
      <c r="AQ312" s="56"/>
      <c r="AR312" s="56"/>
      <c r="AS312" s="56"/>
      <c r="AT312" s="56"/>
      <c r="AU312" s="56"/>
      <c r="AV312" s="56"/>
      <c r="AW312" s="56"/>
      <c r="AX312" s="56"/>
      <c r="AY312" s="56"/>
      <c r="AZ312" s="56"/>
      <c r="BA312" s="56"/>
      <c r="BB312" s="56"/>
      <c r="BC312" s="56"/>
      <c r="BD312" s="56"/>
      <c r="BE312" s="56"/>
      <c r="BF312" s="56"/>
      <c r="BG312" s="56"/>
      <c r="BH312" s="56"/>
      <c r="BI312" s="56"/>
      <c r="BJ312" s="56"/>
      <c r="BK312" s="56"/>
      <c r="BL312" s="56"/>
      <c r="BM312" s="56"/>
      <c r="BN312" s="56"/>
      <c r="BO312" s="56"/>
      <c r="BP312" s="56"/>
      <c r="BQ312" s="56"/>
      <c r="BR312" s="56"/>
      <c r="BS312" s="56"/>
      <c r="BT312" s="56"/>
      <c r="BU312" s="56"/>
      <c r="BV312" s="56"/>
      <c r="BW312" s="56"/>
      <c r="BX312" s="56"/>
      <c r="BY312" s="56"/>
      <c r="BZ312" s="56"/>
      <c r="CA312" s="56"/>
      <c r="CB312" s="56"/>
      <c r="CC312" s="56"/>
      <c r="CD312" s="56"/>
      <c r="CE312" s="56"/>
      <c r="CF312" s="56"/>
      <c r="CG312" s="56"/>
      <c r="CH312" s="56"/>
      <c r="CI312" s="56"/>
      <c r="CJ312" s="56"/>
      <c r="CK312" s="56"/>
      <c r="CL312" s="56"/>
      <c r="CM312" s="56"/>
      <c r="CN312" s="56"/>
      <c r="CO312" s="56"/>
      <c r="CP312" s="56"/>
      <c r="CQ312" s="56"/>
      <c r="CR312" s="56"/>
      <c r="CS312" s="56"/>
      <c r="CT312" s="56"/>
      <c r="CU312" s="56"/>
      <c r="CV312" s="56"/>
      <c r="CW312" s="56"/>
      <c r="CX312" s="56"/>
      <c r="CY312" s="56"/>
      <c r="CZ312" s="56"/>
      <c r="DA312" s="56"/>
      <c r="DB312" s="56"/>
      <c r="DC312" s="56"/>
      <c r="DD312" s="56"/>
      <c r="DE312" s="55"/>
      <c r="DF312" s="56"/>
      <c r="DG312" s="56"/>
      <c r="DH312" s="56"/>
      <c r="DI312" s="56"/>
      <c r="DJ312" s="56"/>
      <c r="DK312" s="56"/>
      <c r="DL312" s="56"/>
      <c r="DM312" s="56"/>
      <c r="DN312" s="56"/>
      <c r="DO312" s="56"/>
      <c r="DP312" s="56"/>
      <c r="DQ312" s="56"/>
      <c r="DR312" s="56"/>
      <c r="DS312" s="56"/>
      <c r="DT312" s="56"/>
      <c r="DU312" s="56"/>
      <c r="DV312" s="56"/>
      <c r="DW312" s="56"/>
      <c r="DX312" s="56"/>
    </row>
    <row r="313" spans="1:128" s="51" customFormat="1" ht="15" customHeight="1">
      <c r="A313" s="86"/>
      <c r="B313" s="52"/>
      <c r="C313" s="53"/>
      <c r="D313" s="53"/>
      <c r="E313" s="52"/>
      <c r="F313" s="56"/>
      <c r="G313" s="56"/>
      <c r="H313" s="3"/>
      <c r="I313" s="3"/>
      <c r="J313" s="3"/>
      <c r="K313" s="3"/>
      <c r="L313" s="3"/>
      <c r="M313" s="3"/>
      <c r="N313" s="3"/>
      <c r="O313" s="3"/>
      <c r="P313" s="56"/>
      <c r="Q313" s="56"/>
      <c r="R313" s="56"/>
      <c r="S313" s="56"/>
      <c r="T313" s="56"/>
      <c r="U313" s="56"/>
      <c r="V313" s="56"/>
      <c r="W313" s="56"/>
      <c r="X313" s="56"/>
      <c r="Y313" s="56"/>
      <c r="Z313" s="56"/>
      <c r="AA313" s="56"/>
      <c r="AB313" s="56"/>
      <c r="AC313" s="56"/>
      <c r="AD313" s="56"/>
      <c r="AE313" s="56"/>
      <c r="AF313" s="56"/>
      <c r="AG313" s="56"/>
      <c r="AH313" s="56"/>
      <c r="AI313" s="56"/>
      <c r="AJ313" s="56"/>
      <c r="AK313" s="56"/>
      <c r="AL313" s="56"/>
      <c r="AM313" s="56"/>
      <c r="AN313" s="56"/>
      <c r="AO313" s="56"/>
      <c r="AP313" s="56"/>
      <c r="AQ313" s="56"/>
      <c r="AR313" s="56"/>
      <c r="AS313" s="56"/>
      <c r="AT313" s="56"/>
      <c r="AU313" s="56"/>
      <c r="AV313" s="56"/>
      <c r="AW313" s="56"/>
      <c r="AX313" s="56"/>
      <c r="AY313" s="56"/>
      <c r="AZ313" s="56"/>
      <c r="BA313" s="56"/>
      <c r="BB313" s="56"/>
      <c r="BC313" s="56"/>
      <c r="BD313" s="56"/>
      <c r="BE313" s="56"/>
      <c r="BF313" s="56"/>
      <c r="BG313" s="56"/>
      <c r="BH313" s="56"/>
      <c r="BI313" s="56"/>
      <c r="BJ313" s="56"/>
      <c r="BK313" s="56"/>
      <c r="BL313" s="56"/>
      <c r="BM313" s="56"/>
      <c r="BN313" s="56"/>
      <c r="BO313" s="56"/>
      <c r="BP313" s="56"/>
      <c r="BQ313" s="56"/>
      <c r="BR313" s="56"/>
      <c r="BS313" s="56"/>
      <c r="BT313" s="56"/>
      <c r="BU313" s="56"/>
      <c r="BV313" s="56"/>
      <c r="BW313" s="56"/>
      <c r="BX313" s="56"/>
      <c r="BY313" s="56"/>
      <c r="BZ313" s="56"/>
      <c r="CA313" s="56"/>
      <c r="CB313" s="56"/>
      <c r="CC313" s="56"/>
      <c r="CD313" s="56"/>
      <c r="CE313" s="56"/>
      <c r="CF313" s="56"/>
      <c r="CG313" s="56"/>
      <c r="CH313" s="56"/>
      <c r="CI313" s="56"/>
      <c r="CJ313" s="56"/>
      <c r="CK313" s="56"/>
      <c r="CL313" s="56"/>
      <c r="CM313" s="56"/>
      <c r="CN313" s="56"/>
      <c r="CO313" s="56"/>
      <c r="CP313" s="56"/>
      <c r="CQ313" s="56"/>
      <c r="CR313" s="56"/>
      <c r="CS313" s="56"/>
      <c r="CT313" s="56"/>
      <c r="CU313" s="56"/>
      <c r="CV313" s="56"/>
      <c r="CW313" s="56"/>
      <c r="CX313" s="56"/>
      <c r="CY313" s="56"/>
      <c r="CZ313" s="56"/>
      <c r="DA313" s="56"/>
      <c r="DB313" s="56"/>
      <c r="DC313" s="56"/>
      <c r="DD313" s="56"/>
      <c r="DE313" s="55"/>
      <c r="DF313" s="56"/>
      <c r="DG313" s="56"/>
      <c r="DH313" s="56"/>
      <c r="DI313" s="56"/>
      <c r="DJ313" s="56"/>
      <c r="DK313" s="56"/>
      <c r="DL313" s="56"/>
      <c r="DM313" s="56"/>
      <c r="DN313" s="56"/>
      <c r="DO313" s="56"/>
      <c r="DP313" s="56"/>
      <c r="DQ313" s="56"/>
      <c r="DR313" s="56"/>
      <c r="DS313" s="56"/>
      <c r="DT313" s="56"/>
      <c r="DU313" s="56"/>
      <c r="DV313" s="56"/>
      <c r="DW313" s="56"/>
      <c r="DX313" s="56"/>
    </row>
    <row r="314" spans="1:128" ht="15" customHeight="1"/>
    <row r="315" spans="1:128" ht="15" customHeight="1">
      <c r="A315" s="51"/>
      <c r="B315" s="51"/>
    </row>
    <row r="316" spans="1:128" ht="15" customHeight="1">
      <c r="A316" s="51"/>
      <c r="B316" s="51"/>
    </row>
    <row r="317" spans="1:128" ht="15" customHeight="1">
      <c r="A317" s="51"/>
      <c r="B317" s="51"/>
    </row>
    <row r="318" spans="1:128" ht="15" customHeight="1">
      <c r="A318" s="51"/>
      <c r="B318" s="51"/>
    </row>
    <row r="319" spans="1:128" ht="15" customHeight="1">
      <c r="A319" s="51"/>
      <c r="B319" s="51"/>
    </row>
    <row r="320" spans="1:128" ht="15" customHeight="1">
      <c r="A320" s="51"/>
      <c r="B320" s="51"/>
    </row>
    <row r="321" spans="1:2" ht="15" customHeight="1">
      <c r="B321" s="51"/>
    </row>
    <row r="322" spans="1:2" ht="15" customHeight="1">
      <c r="B322" s="51"/>
    </row>
    <row r="323" spans="1:2" ht="15" customHeight="1"/>
    <row r="324" spans="1:2" ht="15" customHeight="1"/>
    <row r="325" spans="1:2" ht="15" customHeight="1"/>
    <row r="326" spans="1:2" ht="15" customHeight="1">
      <c r="A326" s="51"/>
      <c r="B326" s="51"/>
    </row>
    <row r="327" spans="1:2" ht="15" customHeight="1"/>
    <row r="328" spans="1:2" ht="15" customHeight="1"/>
    <row r="329" spans="1:2" ht="15" customHeight="1"/>
    <row r="330" spans="1:2" ht="15" customHeight="1">
      <c r="A330" s="88"/>
    </row>
    <row r="331" spans="1:2" ht="15" customHeight="1">
      <c r="A331" s="88"/>
    </row>
    <row r="332" spans="1:2" ht="15" customHeight="1">
      <c r="A332" s="88"/>
    </row>
    <row r="333" spans="1:2" ht="15" customHeight="1">
      <c r="A333" s="88"/>
    </row>
    <row r="334" spans="1:2" ht="15" customHeight="1"/>
    <row r="335" spans="1:2" ht="15" customHeight="1">
      <c r="A335" s="88"/>
    </row>
    <row r="336" spans="1:2"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spans="1:7" ht="15" customHeight="1"/>
    <row r="626" spans="1:7" ht="15" customHeight="1"/>
    <row r="627" spans="1:7" ht="15" customHeight="1"/>
    <row r="628" spans="1:7" ht="15" customHeight="1"/>
    <row r="629" spans="1:7" ht="15" customHeight="1"/>
    <row r="630" spans="1:7" ht="15" customHeight="1"/>
    <row r="631" spans="1:7" ht="15" customHeight="1"/>
    <row r="632" spans="1:7" ht="15" customHeight="1"/>
    <row r="633" spans="1:7" ht="15" customHeight="1"/>
    <row r="634" spans="1:7" ht="15" customHeight="1"/>
    <row r="636" spans="1:7">
      <c r="G636" s="60"/>
    </row>
    <row r="637" spans="1:7">
      <c r="A637" s="59"/>
      <c r="B637" s="59"/>
      <c r="C637" s="59"/>
      <c r="D637" s="59"/>
      <c r="E637" s="89"/>
      <c r="F637" s="90"/>
      <c r="G637" s="60"/>
    </row>
  </sheetData>
  <autoFilter ref="A1:G1" xr:uid="{00000000-0009-0000-0000-000002000000}"/>
  <mergeCells count="1">
    <mergeCell ref="CZ3:DE3"/>
  </mergeCells>
  <conditionalFormatting sqref="DH1 DM1 DR1 DW1">
    <cfRule type="expression" dxfId="1" priority="1">
      <formula>"&lt;&gt;0"</formula>
    </cfRule>
    <cfRule type="notContainsBlanks" dxfId="0" priority="2">
      <formula>LEN(TRIM(DH1))&gt;0</formula>
    </cfRule>
  </conditionalFormatting>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
  <dimension ref="A1:I12701"/>
  <sheetViews>
    <sheetView workbookViewId="0">
      <pane ySplit="1" topLeftCell="A12640" activePane="bottomLeft" state="frozen"/>
      <selection pane="bottomLeft" activeCell="A12680" sqref="A12680"/>
    </sheetView>
  </sheetViews>
  <sheetFormatPr defaultRowHeight="15" customHeight="1"/>
  <cols>
    <col min="1" max="1" width="128.28515625" style="7" customWidth="1"/>
    <col min="2" max="2" width="18.85546875" style="16" customWidth="1"/>
    <col min="8" max="8" width="16.5703125" bestFit="1" customWidth="1"/>
  </cols>
  <sheetData>
    <row r="1" spans="1:9" s="4" customFormat="1" ht="21">
      <c r="A1" s="99" t="s">
        <v>985</v>
      </c>
      <c r="B1" s="99" t="s">
        <v>986</v>
      </c>
    </row>
    <row r="2" spans="1:9" ht="15" customHeight="1">
      <c r="A2" s="10" t="s">
        <v>14522</v>
      </c>
      <c r="B2" s="13" t="s">
        <v>14521</v>
      </c>
      <c r="H2" s="2"/>
      <c r="I2" s="2"/>
    </row>
    <row r="3" spans="1:9" ht="15" customHeight="1">
      <c r="A3" s="10" t="s">
        <v>11729</v>
      </c>
      <c r="B3" s="13" t="s">
        <v>11728</v>
      </c>
      <c r="H3" s="2"/>
      <c r="I3" s="2"/>
    </row>
    <row r="4" spans="1:9" ht="15" customHeight="1">
      <c r="A4" s="11" t="s">
        <v>0</v>
      </c>
      <c r="B4" s="15" t="s">
        <v>1</v>
      </c>
    </row>
    <row r="5" spans="1:9" ht="15" customHeight="1">
      <c r="A5" s="10" t="s">
        <v>11824</v>
      </c>
      <c r="B5" s="13" t="s">
        <v>11823</v>
      </c>
    </row>
    <row r="6" spans="1:9" ht="15" customHeight="1">
      <c r="A6" s="10" t="s">
        <v>11820</v>
      </c>
      <c r="B6" s="13" t="s">
        <v>11819</v>
      </c>
    </row>
    <row r="7" spans="1:9" ht="15" customHeight="1">
      <c r="A7" s="10" t="s">
        <v>11822</v>
      </c>
      <c r="B7" s="13" t="s">
        <v>11821</v>
      </c>
    </row>
    <row r="8" spans="1:9" ht="15" customHeight="1">
      <c r="A8" s="10" t="s">
        <v>11798</v>
      </c>
      <c r="B8" s="13" t="s">
        <v>11797</v>
      </c>
    </row>
    <row r="9" spans="1:9" ht="15" customHeight="1">
      <c r="A9" s="10" t="s">
        <v>11796</v>
      </c>
      <c r="B9" s="13" t="s">
        <v>11795</v>
      </c>
    </row>
    <row r="10" spans="1:9" ht="15" customHeight="1">
      <c r="A10" s="10" t="s">
        <v>2</v>
      </c>
      <c r="B10" s="13" t="s">
        <v>11790</v>
      </c>
    </row>
    <row r="11" spans="1:9" ht="15" customHeight="1">
      <c r="A11" s="11" t="s">
        <v>3</v>
      </c>
      <c r="B11" s="15" t="s">
        <v>4</v>
      </c>
    </row>
    <row r="12" spans="1:9" ht="15" customHeight="1">
      <c r="A12" s="10" t="s">
        <v>8407</v>
      </c>
      <c r="B12" s="13" t="s">
        <v>8406</v>
      </c>
    </row>
    <row r="13" spans="1:9" ht="15" customHeight="1">
      <c r="A13" s="10" t="s">
        <v>1068</v>
      </c>
      <c r="B13" s="13" t="s">
        <v>1067</v>
      </c>
    </row>
    <row r="14" spans="1:9" ht="15" customHeight="1">
      <c r="A14" s="10" t="s">
        <v>1064</v>
      </c>
      <c r="B14" s="13" t="s">
        <v>1063</v>
      </c>
    </row>
    <row r="15" spans="1:9" ht="15" customHeight="1">
      <c r="A15" s="10" t="s">
        <v>1066</v>
      </c>
      <c r="B15" s="13" t="s">
        <v>1065</v>
      </c>
    </row>
    <row r="16" spans="1:9" ht="15" customHeight="1">
      <c r="A16" s="10" t="s">
        <v>5</v>
      </c>
      <c r="B16" s="13" t="s">
        <v>8903</v>
      </c>
    </row>
    <row r="17" spans="1:2" ht="15" customHeight="1">
      <c r="A17" s="10" t="s">
        <v>8906</v>
      </c>
      <c r="B17" s="13" t="s">
        <v>8905</v>
      </c>
    </row>
    <row r="18" spans="1:2" ht="15" customHeight="1">
      <c r="A18" s="11" t="s">
        <v>6</v>
      </c>
      <c r="B18" s="15" t="s">
        <v>7</v>
      </c>
    </row>
    <row r="19" spans="1:2" ht="15" customHeight="1">
      <c r="A19" s="10" t="s">
        <v>2094</v>
      </c>
      <c r="B19" s="13" t="s">
        <v>2093</v>
      </c>
    </row>
    <row r="20" spans="1:2" ht="15" customHeight="1">
      <c r="A20" s="11" t="s">
        <v>8</v>
      </c>
      <c r="B20" s="15" t="s">
        <v>9</v>
      </c>
    </row>
    <row r="21" spans="1:2" ht="15" customHeight="1">
      <c r="A21" s="10" t="s">
        <v>9194</v>
      </c>
      <c r="B21" s="13" t="s">
        <v>9193</v>
      </c>
    </row>
    <row r="22" spans="1:2" ht="15" customHeight="1">
      <c r="A22" s="10" t="s">
        <v>9200</v>
      </c>
      <c r="B22" s="13" t="s">
        <v>9199</v>
      </c>
    </row>
    <row r="23" spans="1:2" ht="15" customHeight="1">
      <c r="A23" s="10" t="s">
        <v>9206</v>
      </c>
      <c r="B23" s="13" t="s">
        <v>9205</v>
      </c>
    </row>
    <row r="24" spans="1:2" ht="15" customHeight="1">
      <c r="A24" s="10" t="s">
        <v>9204</v>
      </c>
      <c r="B24" s="13" t="s">
        <v>9203</v>
      </c>
    </row>
    <row r="25" spans="1:2" ht="15" customHeight="1">
      <c r="A25" s="10" t="s">
        <v>9196</v>
      </c>
      <c r="B25" s="13" t="s">
        <v>9195</v>
      </c>
    </row>
    <row r="26" spans="1:2" ht="15" customHeight="1">
      <c r="A26" s="10" t="s">
        <v>9198</v>
      </c>
      <c r="B26" s="13" t="s">
        <v>9197</v>
      </c>
    </row>
    <row r="27" spans="1:2" ht="15" customHeight="1">
      <c r="A27" s="10" t="s">
        <v>9202</v>
      </c>
      <c r="B27" s="13" t="s">
        <v>9201</v>
      </c>
    </row>
    <row r="28" spans="1:2" ht="15" customHeight="1">
      <c r="A28" s="10" t="s">
        <v>10473</v>
      </c>
      <c r="B28" s="13" t="s">
        <v>10472</v>
      </c>
    </row>
    <row r="29" spans="1:2" ht="15" customHeight="1">
      <c r="A29" s="10" t="s">
        <v>11472</v>
      </c>
      <c r="B29" s="13" t="s">
        <v>11471</v>
      </c>
    </row>
    <row r="30" spans="1:2" ht="15" customHeight="1">
      <c r="A30" s="10" t="s">
        <v>12494</v>
      </c>
      <c r="B30" s="13" t="s">
        <v>12493</v>
      </c>
    </row>
    <row r="31" spans="1:2" ht="15" customHeight="1">
      <c r="A31" s="10" t="s">
        <v>11309</v>
      </c>
      <c r="B31" s="13" t="s">
        <v>11308</v>
      </c>
    </row>
    <row r="32" spans="1:2" ht="15" customHeight="1">
      <c r="A32" s="10" t="s">
        <v>10537</v>
      </c>
      <c r="B32" s="13" t="s">
        <v>10536</v>
      </c>
    </row>
    <row r="33" spans="1:2" ht="15" customHeight="1">
      <c r="A33" s="10" t="s">
        <v>8527</v>
      </c>
      <c r="B33" s="13" t="s">
        <v>8526</v>
      </c>
    </row>
    <row r="34" spans="1:2" ht="15" customHeight="1">
      <c r="A34" s="10" t="s">
        <v>4147</v>
      </c>
      <c r="B34" s="13" t="s">
        <v>4146</v>
      </c>
    </row>
    <row r="35" spans="1:2" ht="15" customHeight="1">
      <c r="A35" s="10" t="s">
        <v>8931</v>
      </c>
      <c r="B35" s="13" t="s">
        <v>8930</v>
      </c>
    </row>
    <row r="36" spans="1:2" ht="15" customHeight="1">
      <c r="A36" s="10" t="s">
        <v>8294</v>
      </c>
      <c r="B36" s="13" t="s">
        <v>8293</v>
      </c>
    </row>
    <row r="37" spans="1:2" ht="15" customHeight="1">
      <c r="A37" s="10" t="s">
        <v>6949</v>
      </c>
      <c r="B37" s="13" t="s">
        <v>6948</v>
      </c>
    </row>
    <row r="38" spans="1:2" ht="15" customHeight="1">
      <c r="A38" s="10" t="s">
        <v>8290</v>
      </c>
      <c r="B38" s="13" t="s">
        <v>8289</v>
      </c>
    </row>
    <row r="39" spans="1:2" ht="15" customHeight="1">
      <c r="A39" s="10" t="s">
        <v>8292</v>
      </c>
      <c r="B39" s="13" t="s">
        <v>8291</v>
      </c>
    </row>
    <row r="40" spans="1:2" ht="15" customHeight="1">
      <c r="A40" s="10" t="s">
        <v>4596</v>
      </c>
      <c r="B40" s="13" t="s">
        <v>4595</v>
      </c>
    </row>
    <row r="41" spans="1:2" ht="15" customHeight="1">
      <c r="A41" s="10" t="s">
        <v>2096</v>
      </c>
      <c r="B41" s="13" t="s">
        <v>2095</v>
      </c>
    </row>
    <row r="42" spans="1:2" ht="15" customHeight="1">
      <c r="A42" s="10" t="s">
        <v>5832</v>
      </c>
      <c r="B42" s="13" t="s">
        <v>5831</v>
      </c>
    </row>
    <row r="43" spans="1:2" ht="15" customHeight="1">
      <c r="A43" s="10" t="s">
        <v>5838</v>
      </c>
      <c r="B43" s="13" t="s">
        <v>5837</v>
      </c>
    </row>
    <row r="44" spans="1:2" ht="15" customHeight="1">
      <c r="A44" s="10" t="s">
        <v>5834</v>
      </c>
      <c r="B44" s="13" t="s">
        <v>5833</v>
      </c>
    </row>
    <row r="45" spans="1:2" ht="15" customHeight="1">
      <c r="A45" s="10" t="s">
        <v>5836</v>
      </c>
      <c r="B45" s="13" t="s">
        <v>5835</v>
      </c>
    </row>
    <row r="46" spans="1:2" ht="15" customHeight="1">
      <c r="A46" s="10" t="s">
        <v>10</v>
      </c>
      <c r="B46" s="13" t="s">
        <v>9031</v>
      </c>
    </row>
    <row r="47" spans="1:2" ht="15" customHeight="1">
      <c r="A47" s="10" t="s">
        <v>8910</v>
      </c>
      <c r="B47" s="13" t="s">
        <v>8909</v>
      </c>
    </row>
    <row r="48" spans="1:2" ht="15" customHeight="1">
      <c r="A48" s="10" t="s">
        <v>8908</v>
      </c>
      <c r="B48" s="13" t="s">
        <v>8907</v>
      </c>
    </row>
    <row r="49" spans="1:2" ht="15" customHeight="1">
      <c r="A49" s="10" t="s">
        <v>8120</v>
      </c>
      <c r="B49" s="13" t="s">
        <v>8119</v>
      </c>
    </row>
    <row r="50" spans="1:2" ht="15" customHeight="1">
      <c r="A50" s="10" t="s">
        <v>8437</v>
      </c>
      <c r="B50" s="13" t="s">
        <v>8436</v>
      </c>
    </row>
    <row r="51" spans="1:2" ht="15" customHeight="1">
      <c r="A51" s="10" t="s">
        <v>8439</v>
      </c>
      <c r="B51" s="13" t="s">
        <v>8438</v>
      </c>
    </row>
    <row r="52" spans="1:2" ht="15" customHeight="1">
      <c r="A52" s="11" t="s">
        <v>11</v>
      </c>
      <c r="B52" s="15" t="s">
        <v>12</v>
      </c>
    </row>
    <row r="53" spans="1:2" ht="15" customHeight="1">
      <c r="A53" s="10" t="s">
        <v>11128</v>
      </c>
      <c r="B53" s="13" t="s">
        <v>11127</v>
      </c>
    </row>
    <row r="54" spans="1:2" ht="15" customHeight="1">
      <c r="A54" s="10" t="s">
        <v>13</v>
      </c>
      <c r="B54" s="13" t="s">
        <v>8904</v>
      </c>
    </row>
    <row r="55" spans="1:2" ht="15" customHeight="1">
      <c r="A55" s="10" t="s">
        <v>8142</v>
      </c>
      <c r="B55" s="13" t="s">
        <v>8141</v>
      </c>
    </row>
    <row r="56" spans="1:2" ht="15" customHeight="1">
      <c r="A56" s="10" t="s">
        <v>11259</v>
      </c>
      <c r="B56" s="13" t="s">
        <v>11258</v>
      </c>
    </row>
    <row r="57" spans="1:2" ht="15" customHeight="1">
      <c r="A57" s="10" t="s">
        <v>11486</v>
      </c>
      <c r="B57" s="13" t="s">
        <v>11485</v>
      </c>
    </row>
    <row r="58" spans="1:2" ht="15" customHeight="1">
      <c r="A58" s="10" t="s">
        <v>8098</v>
      </c>
      <c r="B58" s="13" t="s">
        <v>8097</v>
      </c>
    </row>
    <row r="59" spans="1:2" ht="15" customHeight="1">
      <c r="A59" s="10" t="s">
        <v>8585</v>
      </c>
      <c r="B59" s="13" t="s">
        <v>8584</v>
      </c>
    </row>
    <row r="60" spans="1:2" ht="15" customHeight="1">
      <c r="A60" s="10" t="s">
        <v>2227</v>
      </c>
      <c r="B60" s="13" t="s">
        <v>2226</v>
      </c>
    </row>
    <row r="61" spans="1:2" ht="15" customHeight="1">
      <c r="A61" s="10" t="s">
        <v>14</v>
      </c>
      <c r="B61" s="13" t="s">
        <v>15</v>
      </c>
    </row>
    <row r="62" spans="1:2" ht="15" customHeight="1">
      <c r="A62" s="10" t="s">
        <v>14894</v>
      </c>
      <c r="B62" s="13" t="s">
        <v>14893</v>
      </c>
    </row>
    <row r="63" spans="1:2" ht="15" customHeight="1">
      <c r="A63" s="10" t="s">
        <v>18901</v>
      </c>
      <c r="B63" s="13" t="s">
        <v>18900</v>
      </c>
    </row>
    <row r="64" spans="1:2" ht="15" customHeight="1">
      <c r="A64" s="10" t="s">
        <v>18917</v>
      </c>
      <c r="B64" s="13" t="s">
        <v>18916</v>
      </c>
    </row>
    <row r="65" spans="1:2" ht="15" customHeight="1">
      <c r="A65" s="11" t="s">
        <v>16</v>
      </c>
      <c r="B65" s="15" t="s">
        <v>17</v>
      </c>
    </row>
    <row r="66" spans="1:2" ht="15" customHeight="1">
      <c r="A66" s="10" t="s">
        <v>7633</v>
      </c>
      <c r="B66" s="13" t="s">
        <v>17</v>
      </c>
    </row>
    <row r="67" spans="1:2" ht="15" customHeight="1">
      <c r="A67" s="11" t="s">
        <v>984</v>
      </c>
      <c r="B67" s="15" t="s">
        <v>17</v>
      </c>
    </row>
    <row r="68" spans="1:2" ht="15" customHeight="1">
      <c r="A68" s="10" t="s">
        <v>4934</v>
      </c>
      <c r="B68" s="13" t="s">
        <v>4933</v>
      </c>
    </row>
    <row r="69" spans="1:2" ht="15" customHeight="1">
      <c r="A69" s="10" t="s">
        <v>9642</v>
      </c>
      <c r="B69" s="13" t="s">
        <v>9641</v>
      </c>
    </row>
    <row r="70" spans="1:2" ht="15" customHeight="1">
      <c r="A70" s="10" t="s">
        <v>14148</v>
      </c>
      <c r="B70" s="13" t="s">
        <v>14147</v>
      </c>
    </row>
    <row r="71" spans="1:2" ht="15" customHeight="1">
      <c r="A71" s="10" t="s">
        <v>14156</v>
      </c>
      <c r="B71" s="13" t="s">
        <v>14155</v>
      </c>
    </row>
    <row r="72" spans="1:2" ht="15" customHeight="1">
      <c r="A72" s="10" t="s">
        <v>9458</v>
      </c>
      <c r="B72" s="13" t="s">
        <v>9457</v>
      </c>
    </row>
    <row r="73" spans="1:2" ht="15" customHeight="1">
      <c r="A73" s="11" t="s">
        <v>18</v>
      </c>
      <c r="B73" s="15" t="s">
        <v>19</v>
      </c>
    </row>
    <row r="74" spans="1:2" ht="15" customHeight="1">
      <c r="A74" s="10" t="s">
        <v>4495</v>
      </c>
      <c r="B74" s="13" t="s">
        <v>4494</v>
      </c>
    </row>
    <row r="75" spans="1:2" ht="15" customHeight="1">
      <c r="A75" s="10" t="s">
        <v>2144</v>
      </c>
      <c r="B75" s="13" t="s">
        <v>2143</v>
      </c>
    </row>
    <row r="76" spans="1:2" ht="15" customHeight="1">
      <c r="A76" s="10" t="s">
        <v>1366</v>
      </c>
      <c r="B76" s="13" t="s">
        <v>1365</v>
      </c>
    </row>
    <row r="77" spans="1:2" ht="15" customHeight="1">
      <c r="A77" s="10" t="s">
        <v>1368</v>
      </c>
      <c r="B77" s="13" t="s">
        <v>1367</v>
      </c>
    </row>
    <row r="78" spans="1:2" ht="15" customHeight="1">
      <c r="A78" s="10" t="s">
        <v>1374</v>
      </c>
      <c r="B78" s="13" t="s">
        <v>1373</v>
      </c>
    </row>
    <row r="79" spans="1:2" ht="15" customHeight="1">
      <c r="A79" s="10" t="s">
        <v>1364</v>
      </c>
      <c r="B79" s="13" t="s">
        <v>1363</v>
      </c>
    </row>
    <row r="80" spans="1:2" ht="15" customHeight="1">
      <c r="A80" s="10" t="s">
        <v>14779</v>
      </c>
      <c r="B80" s="13" t="s">
        <v>14778</v>
      </c>
    </row>
    <row r="81" spans="1:2" ht="15" customHeight="1">
      <c r="A81" s="10" t="s">
        <v>2483</v>
      </c>
      <c r="B81" s="13" t="s">
        <v>2482</v>
      </c>
    </row>
    <row r="82" spans="1:2" ht="15" customHeight="1">
      <c r="A82" s="10" t="s">
        <v>11765</v>
      </c>
      <c r="B82" s="13" t="s">
        <v>11764</v>
      </c>
    </row>
    <row r="83" spans="1:2" ht="15" customHeight="1">
      <c r="A83" s="10" t="s">
        <v>8852</v>
      </c>
      <c r="B83" s="13" t="s">
        <v>8851</v>
      </c>
    </row>
    <row r="84" spans="1:2" ht="15" customHeight="1">
      <c r="A84" s="10" t="s">
        <v>11452</v>
      </c>
      <c r="B84" s="13" t="s">
        <v>11451</v>
      </c>
    </row>
    <row r="85" spans="1:2" ht="15" customHeight="1">
      <c r="A85" s="10" t="s">
        <v>8953</v>
      </c>
      <c r="B85" s="13" t="s">
        <v>8952</v>
      </c>
    </row>
    <row r="86" spans="1:2" ht="15" customHeight="1">
      <c r="A86" s="10" t="s">
        <v>11761</v>
      </c>
      <c r="B86" s="13" t="s">
        <v>11760</v>
      </c>
    </row>
    <row r="87" spans="1:2" ht="15" customHeight="1">
      <c r="A87" s="11" t="s">
        <v>20</v>
      </c>
      <c r="B87" s="15" t="s">
        <v>21</v>
      </c>
    </row>
    <row r="88" spans="1:2" ht="15" customHeight="1">
      <c r="A88" s="10" t="s">
        <v>5664</v>
      </c>
      <c r="B88" s="13" t="s">
        <v>5663</v>
      </c>
    </row>
    <row r="89" spans="1:2" ht="15" customHeight="1">
      <c r="A89" s="10" t="s">
        <v>4130</v>
      </c>
      <c r="B89" s="13" t="s">
        <v>4129</v>
      </c>
    </row>
    <row r="90" spans="1:2" ht="15" customHeight="1">
      <c r="A90" s="10" t="s">
        <v>11325</v>
      </c>
      <c r="B90" s="13" t="s">
        <v>11324</v>
      </c>
    </row>
    <row r="91" spans="1:2" ht="15" customHeight="1">
      <c r="A91" s="10" t="s">
        <v>13160</v>
      </c>
      <c r="B91" s="13" t="s">
        <v>13159</v>
      </c>
    </row>
    <row r="92" spans="1:2" ht="15" customHeight="1">
      <c r="A92" s="10" t="s">
        <v>8322</v>
      </c>
      <c r="B92" s="13" t="s">
        <v>8321</v>
      </c>
    </row>
    <row r="93" spans="1:2" ht="15" customHeight="1">
      <c r="A93" s="10" t="s">
        <v>12852</v>
      </c>
      <c r="B93" s="13" t="s">
        <v>12851</v>
      </c>
    </row>
    <row r="94" spans="1:2" ht="15" customHeight="1">
      <c r="A94" s="10" t="s">
        <v>8255</v>
      </c>
      <c r="B94" s="13" t="s">
        <v>8254</v>
      </c>
    </row>
    <row r="95" spans="1:2" ht="15" customHeight="1">
      <c r="A95" s="10" t="s">
        <v>9286</v>
      </c>
      <c r="B95" s="13" t="s">
        <v>9285</v>
      </c>
    </row>
    <row r="96" spans="1:2" ht="15" customHeight="1">
      <c r="A96" s="10" t="s">
        <v>9559</v>
      </c>
      <c r="B96" s="13" t="s">
        <v>9558</v>
      </c>
    </row>
    <row r="97" spans="1:9" ht="15" customHeight="1">
      <c r="A97" s="10" t="s">
        <v>9824</v>
      </c>
      <c r="B97" s="13" t="s">
        <v>9823</v>
      </c>
    </row>
    <row r="98" spans="1:9" ht="15" customHeight="1">
      <c r="A98" s="10" t="s">
        <v>9682</v>
      </c>
      <c r="B98" s="13" t="s">
        <v>9681</v>
      </c>
    </row>
    <row r="99" spans="1:9" ht="15" customHeight="1">
      <c r="A99" s="10" t="s">
        <v>9579</v>
      </c>
      <c r="B99" s="13" t="s">
        <v>9578</v>
      </c>
    </row>
    <row r="100" spans="1:9" ht="15" customHeight="1">
      <c r="A100" s="10" t="s">
        <v>9575</v>
      </c>
      <c r="B100" s="13" t="s">
        <v>9574</v>
      </c>
    </row>
    <row r="101" spans="1:9" ht="15" customHeight="1">
      <c r="A101" s="10" t="s">
        <v>7781</v>
      </c>
      <c r="B101" s="13" t="s">
        <v>7780</v>
      </c>
    </row>
    <row r="102" spans="1:9" ht="15" customHeight="1">
      <c r="A102" s="10" t="s">
        <v>9692</v>
      </c>
      <c r="B102" s="13" t="s">
        <v>9691</v>
      </c>
    </row>
    <row r="103" spans="1:9" ht="15" customHeight="1">
      <c r="A103" s="10" t="s">
        <v>6798</v>
      </c>
      <c r="B103" s="13" t="s">
        <v>6797</v>
      </c>
    </row>
    <row r="104" spans="1:9" ht="15" customHeight="1">
      <c r="A104" s="10" t="s">
        <v>8959</v>
      </c>
      <c r="B104" s="13" t="s">
        <v>8958</v>
      </c>
    </row>
    <row r="105" spans="1:9" ht="15" customHeight="1">
      <c r="A105" s="10" t="s">
        <v>9504</v>
      </c>
      <c r="B105" s="13" t="s">
        <v>9503</v>
      </c>
    </row>
    <row r="106" spans="1:9" ht="15" customHeight="1">
      <c r="A106" s="10" t="s">
        <v>6493</v>
      </c>
      <c r="B106" s="13" t="s">
        <v>6492</v>
      </c>
    </row>
    <row r="107" spans="1:9" ht="15" customHeight="1">
      <c r="A107" s="10" t="s">
        <v>9668</v>
      </c>
      <c r="B107" s="13" t="s">
        <v>9667</v>
      </c>
      <c r="H107" s="1"/>
      <c r="I107" s="1"/>
    </row>
    <row r="108" spans="1:9" ht="15" customHeight="1">
      <c r="A108" s="10" t="s">
        <v>9774</v>
      </c>
      <c r="B108" s="13" t="s">
        <v>9773</v>
      </c>
    </row>
    <row r="109" spans="1:9" ht="15" customHeight="1">
      <c r="A109" s="10" t="s">
        <v>9762</v>
      </c>
      <c r="B109" s="13" t="s">
        <v>9761</v>
      </c>
    </row>
    <row r="110" spans="1:9" ht="15" customHeight="1">
      <c r="A110" s="10" t="s">
        <v>8513</v>
      </c>
      <c r="B110" s="13" t="s">
        <v>8512</v>
      </c>
    </row>
    <row r="111" spans="1:9" ht="15" customHeight="1">
      <c r="A111" s="10" t="s">
        <v>11982</v>
      </c>
      <c r="B111" s="13" t="s">
        <v>11981</v>
      </c>
    </row>
    <row r="112" spans="1:9" ht="15" customHeight="1">
      <c r="A112" s="10" t="s">
        <v>9797</v>
      </c>
      <c r="B112" s="13" t="s">
        <v>9796</v>
      </c>
    </row>
    <row r="113" spans="1:2" ht="15" customHeight="1">
      <c r="A113" s="10" t="s">
        <v>11715</v>
      </c>
      <c r="B113" s="13" t="s">
        <v>11714</v>
      </c>
    </row>
    <row r="114" spans="1:2" ht="15" customHeight="1">
      <c r="A114" s="10" t="s">
        <v>1753</v>
      </c>
      <c r="B114" s="13" t="s">
        <v>1752</v>
      </c>
    </row>
    <row r="115" spans="1:2" ht="15" customHeight="1">
      <c r="A115" s="10" t="s">
        <v>13226</v>
      </c>
      <c r="B115" s="13" t="s">
        <v>13225</v>
      </c>
    </row>
    <row r="116" spans="1:2" ht="15" customHeight="1">
      <c r="A116" s="10" t="s">
        <v>9464</v>
      </c>
      <c r="B116" s="13" t="s">
        <v>9463</v>
      </c>
    </row>
    <row r="117" spans="1:2" ht="15" customHeight="1">
      <c r="A117" s="10" t="s">
        <v>9462</v>
      </c>
      <c r="B117" s="13" t="s">
        <v>9461</v>
      </c>
    </row>
    <row r="118" spans="1:2" ht="15" customHeight="1">
      <c r="A118" s="10" t="s">
        <v>8251</v>
      </c>
      <c r="B118" s="13" t="s">
        <v>8250</v>
      </c>
    </row>
    <row r="119" spans="1:2" ht="15" customHeight="1">
      <c r="A119" s="10" t="s">
        <v>8275</v>
      </c>
      <c r="B119" s="13" t="s">
        <v>8274</v>
      </c>
    </row>
    <row r="120" spans="1:2" ht="15" customHeight="1">
      <c r="A120" s="10" t="s">
        <v>8273</v>
      </c>
      <c r="B120" s="13" t="s">
        <v>8272</v>
      </c>
    </row>
    <row r="121" spans="1:2" ht="15" customHeight="1">
      <c r="A121" s="11" t="s">
        <v>22</v>
      </c>
      <c r="B121" s="15" t="s">
        <v>23</v>
      </c>
    </row>
    <row r="122" spans="1:2" ht="15" customHeight="1">
      <c r="A122" s="10" t="s">
        <v>20145</v>
      </c>
      <c r="B122" s="13" t="s">
        <v>20144</v>
      </c>
    </row>
    <row r="123" spans="1:2" ht="15" customHeight="1">
      <c r="A123" s="10" t="s">
        <v>20149</v>
      </c>
      <c r="B123" s="13" t="s">
        <v>20148</v>
      </c>
    </row>
    <row r="124" spans="1:2" ht="15" customHeight="1">
      <c r="A124" s="10" t="s">
        <v>20151</v>
      </c>
      <c r="B124" s="13" t="s">
        <v>20150</v>
      </c>
    </row>
    <row r="125" spans="1:2" ht="15" customHeight="1">
      <c r="A125" s="10" t="s">
        <v>20143</v>
      </c>
      <c r="B125" s="13" t="s">
        <v>20142</v>
      </c>
    </row>
    <row r="126" spans="1:2" ht="15" customHeight="1">
      <c r="A126" s="10" t="s">
        <v>20153</v>
      </c>
      <c r="B126" s="13" t="s">
        <v>20152</v>
      </c>
    </row>
    <row r="127" spans="1:2" ht="15" customHeight="1">
      <c r="A127" s="10" t="s">
        <v>20141</v>
      </c>
      <c r="B127" s="13" t="s">
        <v>20140</v>
      </c>
    </row>
    <row r="128" spans="1:2" ht="15" customHeight="1">
      <c r="A128" s="10" t="s">
        <v>20157</v>
      </c>
      <c r="B128" s="13" t="s">
        <v>20156</v>
      </c>
    </row>
    <row r="129" spans="1:2" ht="15" customHeight="1">
      <c r="A129" s="10" t="s">
        <v>20155</v>
      </c>
      <c r="B129" s="13" t="s">
        <v>20154</v>
      </c>
    </row>
    <row r="130" spans="1:2" ht="15" customHeight="1">
      <c r="A130" s="10" t="s">
        <v>20139</v>
      </c>
      <c r="B130" s="13" t="s">
        <v>20138</v>
      </c>
    </row>
    <row r="131" spans="1:2" ht="15" customHeight="1">
      <c r="A131" s="10" t="s">
        <v>20147</v>
      </c>
      <c r="B131" s="13" t="s">
        <v>20146</v>
      </c>
    </row>
    <row r="132" spans="1:2" ht="15" customHeight="1">
      <c r="A132" s="10" t="s">
        <v>20185</v>
      </c>
      <c r="B132" s="13" t="s">
        <v>20184</v>
      </c>
    </row>
    <row r="133" spans="1:2" ht="15" customHeight="1">
      <c r="A133" s="10" t="s">
        <v>20189</v>
      </c>
      <c r="B133" s="13" t="s">
        <v>20188</v>
      </c>
    </row>
    <row r="134" spans="1:2" ht="15" customHeight="1">
      <c r="A134" s="10" t="s">
        <v>20191</v>
      </c>
      <c r="B134" s="13" t="s">
        <v>20190</v>
      </c>
    </row>
    <row r="135" spans="1:2" ht="15" customHeight="1">
      <c r="A135" s="10" t="s">
        <v>20183</v>
      </c>
      <c r="B135" s="13" t="s">
        <v>20182</v>
      </c>
    </row>
    <row r="136" spans="1:2" ht="15" customHeight="1">
      <c r="A136" s="10" t="s">
        <v>20193</v>
      </c>
      <c r="B136" s="13" t="s">
        <v>20192</v>
      </c>
    </row>
    <row r="137" spans="1:2" ht="15" customHeight="1">
      <c r="A137" s="10" t="s">
        <v>20181</v>
      </c>
      <c r="B137" s="13" t="s">
        <v>20180</v>
      </c>
    </row>
    <row r="138" spans="1:2" ht="15" customHeight="1">
      <c r="A138" s="10" t="s">
        <v>20197</v>
      </c>
      <c r="B138" s="13" t="s">
        <v>20196</v>
      </c>
    </row>
    <row r="139" spans="1:2" ht="15" customHeight="1">
      <c r="A139" s="10" t="s">
        <v>20195</v>
      </c>
      <c r="B139" s="13" t="s">
        <v>20194</v>
      </c>
    </row>
    <row r="140" spans="1:2" ht="15" customHeight="1">
      <c r="A140" s="10" t="s">
        <v>20179</v>
      </c>
      <c r="B140" s="13" t="s">
        <v>20178</v>
      </c>
    </row>
    <row r="141" spans="1:2" ht="15" customHeight="1">
      <c r="A141" s="10" t="s">
        <v>20187</v>
      </c>
      <c r="B141" s="13" t="s">
        <v>20186</v>
      </c>
    </row>
    <row r="142" spans="1:2" ht="15" customHeight="1">
      <c r="A142" s="10" t="s">
        <v>20225</v>
      </c>
      <c r="B142" s="13" t="s">
        <v>20224</v>
      </c>
    </row>
    <row r="143" spans="1:2" ht="15" customHeight="1">
      <c r="A143" s="10" t="s">
        <v>20229</v>
      </c>
      <c r="B143" s="13" t="s">
        <v>20228</v>
      </c>
    </row>
    <row r="144" spans="1:2" ht="15" customHeight="1">
      <c r="A144" s="10" t="s">
        <v>20231</v>
      </c>
      <c r="B144" s="13" t="s">
        <v>20230</v>
      </c>
    </row>
    <row r="145" spans="1:2" ht="15" customHeight="1">
      <c r="A145" s="10" t="s">
        <v>20223</v>
      </c>
      <c r="B145" s="13" t="s">
        <v>20222</v>
      </c>
    </row>
    <row r="146" spans="1:2" ht="15" customHeight="1">
      <c r="A146" s="10" t="s">
        <v>20233</v>
      </c>
      <c r="B146" s="13" t="s">
        <v>20232</v>
      </c>
    </row>
    <row r="147" spans="1:2" ht="15" customHeight="1">
      <c r="A147" s="10" t="s">
        <v>20221</v>
      </c>
      <c r="B147" s="13" t="s">
        <v>20220</v>
      </c>
    </row>
    <row r="148" spans="1:2" ht="15" customHeight="1">
      <c r="A148" s="10" t="s">
        <v>20237</v>
      </c>
      <c r="B148" s="13" t="s">
        <v>20236</v>
      </c>
    </row>
    <row r="149" spans="1:2" ht="15" customHeight="1">
      <c r="A149" s="10" t="s">
        <v>20235</v>
      </c>
      <c r="B149" s="13" t="s">
        <v>20234</v>
      </c>
    </row>
    <row r="150" spans="1:2" ht="15" customHeight="1">
      <c r="A150" s="10" t="s">
        <v>20219</v>
      </c>
      <c r="B150" s="13" t="s">
        <v>20218</v>
      </c>
    </row>
    <row r="151" spans="1:2" ht="15" customHeight="1">
      <c r="A151" s="10" t="s">
        <v>20227</v>
      </c>
      <c r="B151" s="13" t="s">
        <v>20226</v>
      </c>
    </row>
    <row r="152" spans="1:2" ht="15" customHeight="1">
      <c r="A152" s="10" t="s">
        <v>20125</v>
      </c>
      <c r="B152" s="13" t="s">
        <v>20124</v>
      </c>
    </row>
    <row r="153" spans="1:2" ht="15" customHeight="1">
      <c r="A153" s="10" t="s">
        <v>20129</v>
      </c>
      <c r="B153" s="13" t="s">
        <v>20128</v>
      </c>
    </row>
    <row r="154" spans="1:2" ht="15" customHeight="1">
      <c r="A154" s="10" t="s">
        <v>20131</v>
      </c>
      <c r="B154" s="13" t="s">
        <v>20130</v>
      </c>
    </row>
    <row r="155" spans="1:2" ht="15" customHeight="1">
      <c r="A155" s="10" t="s">
        <v>20123</v>
      </c>
      <c r="B155" s="13" t="s">
        <v>20122</v>
      </c>
    </row>
    <row r="156" spans="1:2" ht="15" customHeight="1">
      <c r="A156" s="10" t="s">
        <v>20133</v>
      </c>
      <c r="B156" s="13" t="s">
        <v>20132</v>
      </c>
    </row>
    <row r="157" spans="1:2" ht="15" customHeight="1">
      <c r="A157" s="10" t="s">
        <v>20121</v>
      </c>
      <c r="B157" s="13" t="s">
        <v>20120</v>
      </c>
    </row>
    <row r="158" spans="1:2" ht="15" customHeight="1">
      <c r="A158" s="10" t="s">
        <v>20137</v>
      </c>
      <c r="B158" s="13" t="s">
        <v>20136</v>
      </c>
    </row>
    <row r="159" spans="1:2" ht="15" customHeight="1">
      <c r="A159" s="10" t="s">
        <v>20135</v>
      </c>
      <c r="B159" s="13" t="s">
        <v>20134</v>
      </c>
    </row>
    <row r="160" spans="1:2" ht="15" customHeight="1">
      <c r="A160" s="10" t="s">
        <v>20119</v>
      </c>
      <c r="B160" s="13" t="s">
        <v>20118</v>
      </c>
    </row>
    <row r="161" spans="1:2" ht="15" customHeight="1">
      <c r="A161" s="10" t="s">
        <v>20127</v>
      </c>
      <c r="B161" s="13" t="s">
        <v>20126</v>
      </c>
    </row>
    <row r="162" spans="1:2" ht="15" customHeight="1">
      <c r="A162" s="10" t="s">
        <v>20205</v>
      </c>
      <c r="B162" s="13" t="s">
        <v>20204</v>
      </c>
    </row>
    <row r="163" spans="1:2" ht="15" customHeight="1">
      <c r="A163" s="10" t="s">
        <v>20209</v>
      </c>
      <c r="B163" s="13" t="s">
        <v>20208</v>
      </c>
    </row>
    <row r="164" spans="1:2" ht="15" customHeight="1">
      <c r="A164" s="10" t="s">
        <v>20211</v>
      </c>
      <c r="B164" s="13" t="s">
        <v>20210</v>
      </c>
    </row>
    <row r="165" spans="1:2" ht="15" customHeight="1">
      <c r="A165" s="10" t="s">
        <v>20203</v>
      </c>
      <c r="B165" s="13" t="s">
        <v>20202</v>
      </c>
    </row>
    <row r="166" spans="1:2" ht="15" customHeight="1">
      <c r="A166" s="10" t="s">
        <v>20213</v>
      </c>
      <c r="B166" s="13" t="s">
        <v>20212</v>
      </c>
    </row>
    <row r="167" spans="1:2" ht="15" customHeight="1">
      <c r="A167" s="10" t="s">
        <v>20201</v>
      </c>
      <c r="B167" s="13" t="s">
        <v>20200</v>
      </c>
    </row>
    <row r="168" spans="1:2" ht="15" customHeight="1">
      <c r="A168" s="10" t="s">
        <v>20217</v>
      </c>
      <c r="B168" s="13" t="s">
        <v>20216</v>
      </c>
    </row>
    <row r="169" spans="1:2" ht="15" customHeight="1">
      <c r="A169" s="10" t="s">
        <v>20215</v>
      </c>
      <c r="B169" s="13" t="s">
        <v>20214</v>
      </c>
    </row>
    <row r="170" spans="1:2" ht="15" customHeight="1">
      <c r="A170" s="10" t="s">
        <v>20199</v>
      </c>
      <c r="B170" s="13" t="s">
        <v>20198</v>
      </c>
    </row>
    <row r="171" spans="1:2" ht="15" customHeight="1">
      <c r="A171" s="10" t="s">
        <v>20207</v>
      </c>
      <c r="B171" s="13" t="s">
        <v>20206</v>
      </c>
    </row>
    <row r="172" spans="1:2" ht="15" customHeight="1">
      <c r="A172" s="10" t="s">
        <v>20165</v>
      </c>
      <c r="B172" s="13" t="s">
        <v>20164</v>
      </c>
    </row>
    <row r="173" spans="1:2" ht="15" customHeight="1">
      <c r="A173" s="10" t="s">
        <v>20169</v>
      </c>
      <c r="B173" s="13" t="s">
        <v>20168</v>
      </c>
    </row>
    <row r="174" spans="1:2" ht="15" customHeight="1">
      <c r="A174" s="10" t="s">
        <v>20171</v>
      </c>
      <c r="B174" s="13" t="s">
        <v>20170</v>
      </c>
    </row>
    <row r="175" spans="1:2" ht="15" customHeight="1">
      <c r="A175" s="10" t="s">
        <v>20163</v>
      </c>
      <c r="B175" s="13" t="s">
        <v>20162</v>
      </c>
    </row>
    <row r="176" spans="1:2" ht="15" customHeight="1">
      <c r="A176" s="10" t="s">
        <v>20173</v>
      </c>
      <c r="B176" s="13" t="s">
        <v>20172</v>
      </c>
    </row>
    <row r="177" spans="1:2" ht="15" customHeight="1">
      <c r="A177" s="10" t="s">
        <v>20161</v>
      </c>
      <c r="B177" s="13" t="s">
        <v>20160</v>
      </c>
    </row>
    <row r="178" spans="1:2" ht="15" customHeight="1">
      <c r="A178" s="10" t="s">
        <v>20177</v>
      </c>
      <c r="B178" s="13" t="s">
        <v>20176</v>
      </c>
    </row>
    <row r="179" spans="1:2" ht="15" customHeight="1">
      <c r="A179" s="10" t="s">
        <v>20175</v>
      </c>
      <c r="B179" s="13" t="s">
        <v>20174</v>
      </c>
    </row>
    <row r="180" spans="1:2" ht="15" customHeight="1">
      <c r="A180" s="10" t="s">
        <v>20159</v>
      </c>
      <c r="B180" s="13" t="s">
        <v>20158</v>
      </c>
    </row>
    <row r="181" spans="1:2" ht="15" customHeight="1">
      <c r="A181" s="10" t="s">
        <v>20167</v>
      </c>
      <c r="B181" s="13" t="s">
        <v>20166</v>
      </c>
    </row>
    <row r="182" spans="1:2" ht="15" customHeight="1">
      <c r="A182" s="10" t="s">
        <v>20265</v>
      </c>
      <c r="B182" s="13" t="s">
        <v>20264</v>
      </c>
    </row>
    <row r="183" spans="1:2" ht="15" customHeight="1">
      <c r="A183" s="10" t="s">
        <v>20269</v>
      </c>
      <c r="B183" s="13" t="s">
        <v>20268</v>
      </c>
    </row>
    <row r="184" spans="1:2" ht="15" customHeight="1">
      <c r="A184" s="10" t="s">
        <v>20271</v>
      </c>
      <c r="B184" s="13" t="s">
        <v>20270</v>
      </c>
    </row>
    <row r="185" spans="1:2" ht="15" customHeight="1">
      <c r="A185" s="10" t="s">
        <v>20263</v>
      </c>
      <c r="B185" s="13" t="s">
        <v>20262</v>
      </c>
    </row>
    <row r="186" spans="1:2" ht="15" customHeight="1">
      <c r="A186" s="10" t="s">
        <v>20273</v>
      </c>
      <c r="B186" s="13" t="s">
        <v>20272</v>
      </c>
    </row>
    <row r="187" spans="1:2" ht="15" customHeight="1">
      <c r="A187" s="10" t="s">
        <v>20261</v>
      </c>
      <c r="B187" s="13" t="s">
        <v>20260</v>
      </c>
    </row>
    <row r="188" spans="1:2" ht="15" customHeight="1">
      <c r="A188" s="10" t="s">
        <v>20277</v>
      </c>
      <c r="B188" s="13" t="s">
        <v>20276</v>
      </c>
    </row>
    <row r="189" spans="1:2" ht="15" customHeight="1">
      <c r="A189" s="10" t="s">
        <v>20275</v>
      </c>
      <c r="B189" s="13" t="s">
        <v>20274</v>
      </c>
    </row>
    <row r="190" spans="1:2" ht="15" customHeight="1">
      <c r="A190" s="10" t="s">
        <v>20259</v>
      </c>
      <c r="B190" s="13" t="s">
        <v>20258</v>
      </c>
    </row>
    <row r="191" spans="1:2" ht="15" customHeight="1">
      <c r="A191" s="10" t="s">
        <v>20267</v>
      </c>
      <c r="B191" s="13" t="s">
        <v>20266</v>
      </c>
    </row>
    <row r="192" spans="1:2" ht="15" customHeight="1">
      <c r="A192" s="10" t="s">
        <v>17173</v>
      </c>
      <c r="B192" s="13" t="s">
        <v>17172</v>
      </c>
    </row>
    <row r="193" spans="1:2" ht="15" customHeight="1">
      <c r="A193" s="10" t="s">
        <v>18867</v>
      </c>
      <c r="B193" s="13" t="s">
        <v>18866</v>
      </c>
    </row>
    <row r="194" spans="1:2" ht="15" customHeight="1">
      <c r="A194" s="10" t="s">
        <v>18863</v>
      </c>
      <c r="B194" s="13" t="s">
        <v>18862</v>
      </c>
    </row>
    <row r="195" spans="1:2" ht="15" customHeight="1">
      <c r="A195" s="10" t="s">
        <v>18871</v>
      </c>
      <c r="B195" s="13" t="s">
        <v>18870</v>
      </c>
    </row>
    <row r="196" spans="1:2" ht="15" customHeight="1">
      <c r="A196" s="10" t="s">
        <v>18869</v>
      </c>
      <c r="B196" s="13" t="s">
        <v>18868</v>
      </c>
    </row>
    <row r="197" spans="1:2" ht="15" customHeight="1">
      <c r="A197" s="10" t="s">
        <v>18877</v>
      </c>
      <c r="B197" s="13" t="s">
        <v>18876</v>
      </c>
    </row>
    <row r="198" spans="1:2" ht="15" customHeight="1">
      <c r="A198" s="10" t="s">
        <v>18873</v>
      </c>
      <c r="B198" s="13" t="s">
        <v>18872</v>
      </c>
    </row>
    <row r="199" spans="1:2" ht="15" customHeight="1">
      <c r="A199" s="10" t="s">
        <v>18861</v>
      </c>
      <c r="B199" s="13" t="s">
        <v>18860</v>
      </c>
    </row>
    <row r="200" spans="1:2" ht="15" customHeight="1">
      <c r="A200" s="10" t="s">
        <v>18859</v>
      </c>
      <c r="B200" s="13" t="s">
        <v>18858</v>
      </c>
    </row>
    <row r="201" spans="1:2" ht="15" customHeight="1">
      <c r="A201" s="10" t="s">
        <v>18865</v>
      </c>
      <c r="B201" s="13" t="s">
        <v>18864</v>
      </c>
    </row>
    <row r="202" spans="1:2" ht="15" customHeight="1">
      <c r="A202" s="10" t="s">
        <v>18875</v>
      </c>
      <c r="B202" s="13" t="s">
        <v>18874</v>
      </c>
    </row>
    <row r="203" spans="1:2" ht="15" customHeight="1">
      <c r="A203" s="10" t="s">
        <v>23011</v>
      </c>
      <c r="B203" s="13" t="s">
        <v>23010</v>
      </c>
    </row>
    <row r="204" spans="1:2" ht="15" customHeight="1">
      <c r="A204" s="10" t="s">
        <v>23015</v>
      </c>
      <c r="B204" s="13" t="s">
        <v>23014</v>
      </c>
    </row>
    <row r="205" spans="1:2" ht="15" customHeight="1">
      <c r="A205" s="10" t="s">
        <v>23017</v>
      </c>
      <c r="B205" s="13" t="s">
        <v>23016</v>
      </c>
    </row>
    <row r="206" spans="1:2" ht="15" customHeight="1">
      <c r="A206" s="10" t="s">
        <v>23009</v>
      </c>
      <c r="B206" s="13" t="s">
        <v>23008</v>
      </c>
    </row>
    <row r="207" spans="1:2" ht="15" customHeight="1">
      <c r="A207" s="10" t="s">
        <v>23019</v>
      </c>
      <c r="B207" s="13" t="s">
        <v>23018</v>
      </c>
    </row>
    <row r="208" spans="1:2" ht="15" customHeight="1">
      <c r="A208" s="10" t="s">
        <v>23007</v>
      </c>
      <c r="B208" s="13" t="s">
        <v>23006</v>
      </c>
    </row>
    <row r="209" spans="1:2" ht="15" customHeight="1">
      <c r="A209" s="10" t="s">
        <v>23023</v>
      </c>
      <c r="B209" s="13" t="s">
        <v>23022</v>
      </c>
    </row>
    <row r="210" spans="1:2" ht="15" customHeight="1">
      <c r="A210" s="10" t="s">
        <v>23021</v>
      </c>
      <c r="B210" s="13" t="s">
        <v>23020</v>
      </c>
    </row>
    <row r="211" spans="1:2" ht="15" customHeight="1">
      <c r="A211" s="10" t="s">
        <v>23005</v>
      </c>
      <c r="B211" s="13" t="s">
        <v>23004</v>
      </c>
    </row>
    <row r="212" spans="1:2" ht="15" customHeight="1">
      <c r="A212" s="10" t="s">
        <v>23013</v>
      </c>
      <c r="B212" s="13" t="s">
        <v>23012</v>
      </c>
    </row>
    <row r="213" spans="1:2" ht="15" customHeight="1">
      <c r="A213" s="10" t="s">
        <v>14739</v>
      </c>
      <c r="B213" s="13" t="s">
        <v>14738</v>
      </c>
    </row>
    <row r="214" spans="1:2" ht="15" customHeight="1">
      <c r="A214" s="10" t="s">
        <v>8541</v>
      </c>
      <c r="B214" s="13" t="s">
        <v>8540</v>
      </c>
    </row>
    <row r="215" spans="1:2" ht="15" customHeight="1">
      <c r="A215" s="10" t="s">
        <v>12504</v>
      </c>
      <c r="B215" s="13" t="s">
        <v>12503</v>
      </c>
    </row>
    <row r="216" spans="1:2" ht="15" customHeight="1">
      <c r="A216" s="10" t="s">
        <v>13896</v>
      </c>
      <c r="B216" s="13" t="s">
        <v>13895</v>
      </c>
    </row>
    <row r="217" spans="1:2" ht="15" customHeight="1">
      <c r="A217" s="10" t="s">
        <v>13620</v>
      </c>
      <c r="B217" s="13" t="s">
        <v>13619</v>
      </c>
    </row>
    <row r="218" spans="1:2" ht="15" customHeight="1">
      <c r="A218" s="10" t="s">
        <v>13926</v>
      </c>
      <c r="B218" s="13" t="s">
        <v>13925</v>
      </c>
    </row>
    <row r="219" spans="1:2" ht="15" customHeight="1">
      <c r="A219" s="10" t="s">
        <v>13814</v>
      </c>
      <c r="B219" s="13" t="s">
        <v>13813</v>
      </c>
    </row>
    <row r="220" spans="1:2" ht="15" customHeight="1">
      <c r="A220" s="10" t="s">
        <v>13804</v>
      </c>
      <c r="B220" s="13" t="s">
        <v>13803</v>
      </c>
    </row>
    <row r="221" spans="1:2" ht="15" customHeight="1">
      <c r="A221" s="10" t="s">
        <v>13580</v>
      </c>
      <c r="B221" s="13" t="s">
        <v>13579</v>
      </c>
    </row>
    <row r="222" spans="1:2" ht="15" customHeight="1">
      <c r="A222" s="10" t="s">
        <v>13898</v>
      </c>
      <c r="B222" s="13" t="s">
        <v>13897</v>
      </c>
    </row>
    <row r="223" spans="1:2" ht="15" customHeight="1">
      <c r="A223" s="10" t="s">
        <v>13894</v>
      </c>
      <c r="B223" s="13" t="s">
        <v>13893</v>
      </c>
    </row>
    <row r="224" spans="1:2" ht="15" customHeight="1">
      <c r="A224" s="10" t="s">
        <v>13762</v>
      </c>
      <c r="B224" s="13" t="s">
        <v>13761</v>
      </c>
    </row>
    <row r="225" spans="1:2" ht="15" customHeight="1">
      <c r="A225" s="10" t="s">
        <v>13778</v>
      </c>
      <c r="B225" s="13" t="s">
        <v>13777</v>
      </c>
    </row>
    <row r="226" spans="1:2" ht="15" customHeight="1">
      <c r="A226" s="10" t="s">
        <v>25243</v>
      </c>
      <c r="B226" s="13" t="s">
        <v>25242</v>
      </c>
    </row>
    <row r="227" spans="1:2" ht="15" customHeight="1">
      <c r="A227" s="10" t="s">
        <v>25231</v>
      </c>
      <c r="B227" s="13" t="s">
        <v>25230</v>
      </c>
    </row>
    <row r="228" spans="1:2" ht="15" customHeight="1">
      <c r="A228" s="10" t="s">
        <v>25239</v>
      </c>
      <c r="B228" s="13" t="s">
        <v>25238</v>
      </c>
    </row>
    <row r="229" spans="1:2" ht="15" customHeight="1">
      <c r="A229" s="10" t="s">
        <v>25241</v>
      </c>
      <c r="B229" s="13" t="s">
        <v>25240</v>
      </c>
    </row>
    <row r="230" spans="1:2" ht="15" customHeight="1">
      <c r="A230" s="10" t="s">
        <v>25233</v>
      </c>
      <c r="B230" s="13" t="s">
        <v>25232</v>
      </c>
    </row>
    <row r="231" spans="1:2" ht="15" customHeight="1">
      <c r="A231" s="10" t="s">
        <v>25237</v>
      </c>
      <c r="B231" s="13" t="s">
        <v>25236</v>
      </c>
    </row>
    <row r="232" spans="1:2" ht="15" customHeight="1">
      <c r="A232" s="10" t="s">
        <v>25229</v>
      </c>
      <c r="B232" s="13" t="s">
        <v>25228</v>
      </c>
    </row>
    <row r="233" spans="1:2" ht="15" customHeight="1">
      <c r="A233" s="10" t="s">
        <v>25235</v>
      </c>
      <c r="B233" s="13" t="s">
        <v>25234</v>
      </c>
    </row>
    <row r="234" spans="1:2" ht="15" customHeight="1">
      <c r="A234" s="10" t="s">
        <v>14689</v>
      </c>
      <c r="B234" s="13" t="s">
        <v>14688</v>
      </c>
    </row>
    <row r="235" spans="1:2" ht="15" customHeight="1">
      <c r="A235" s="10" t="s">
        <v>14731</v>
      </c>
      <c r="B235" s="13" t="s">
        <v>14730</v>
      </c>
    </row>
    <row r="236" spans="1:2" ht="15" customHeight="1">
      <c r="A236" s="10" t="s">
        <v>5376</v>
      </c>
      <c r="B236" s="13" t="s">
        <v>5375</v>
      </c>
    </row>
    <row r="237" spans="1:2" ht="15" customHeight="1">
      <c r="A237" s="10" t="s">
        <v>24</v>
      </c>
      <c r="B237" s="13" t="s">
        <v>25</v>
      </c>
    </row>
    <row r="238" spans="1:2" ht="15" customHeight="1">
      <c r="A238" s="10" t="s">
        <v>22449</v>
      </c>
      <c r="B238" s="13" t="s">
        <v>22448</v>
      </c>
    </row>
    <row r="239" spans="1:2" ht="15" customHeight="1">
      <c r="A239" s="10" t="s">
        <v>22453</v>
      </c>
      <c r="B239" s="13" t="s">
        <v>22452</v>
      </c>
    </row>
    <row r="240" spans="1:2" ht="15" customHeight="1">
      <c r="A240" s="10" t="s">
        <v>22455</v>
      </c>
      <c r="B240" s="13" t="s">
        <v>22454</v>
      </c>
    </row>
    <row r="241" spans="1:2" ht="15" customHeight="1">
      <c r="A241" s="10" t="s">
        <v>22447</v>
      </c>
      <c r="B241" s="13" t="s">
        <v>22446</v>
      </c>
    </row>
    <row r="242" spans="1:2" ht="15" customHeight="1">
      <c r="A242" s="10" t="s">
        <v>22457</v>
      </c>
      <c r="B242" s="13" t="s">
        <v>22456</v>
      </c>
    </row>
    <row r="243" spans="1:2" ht="15" customHeight="1">
      <c r="A243" s="10" t="s">
        <v>22445</v>
      </c>
      <c r="B243" s="13" t="s">
        <v>22444</v>
      </c>
    </row>
    <row r="244" spans="1:2" ht="15" customHeight="1">
      <c r="A244" s="10" t="s">
        <v>22461</v>
      </c>
      <c r="B244" s="13" t="s">
        <v>22460</v>
      </c>
    </row>
    <row r="245" spans="1:2" ht="15" customHeight="1">
      <c r="A245" s="10" t="s">
        <v>22459</v>
      </c>
      <c r="B245" s="13" t="s">
        <v>22458</v>
      </c>
    </row>
    <row r="246" spans="1:2" ht="15" customHeight="1">
      <c r="A246" s="10" t="s">
        <v>22443</v>
      </c>
      <c r="B246" s="13" t="s">
        <v>22442</v>
      </c>
    </row>
    <row r="247" spans="1:2" ht="15" customHeight="1">
      <c r="A247" s="10" t="s">
        <v>22451</v>
      </c>
      <c r="B247" s="13" t="s">
        <v>22450</v>
      </c>
    </row>
    <row r="248" spans="1:2" ht="15" customHeight="1">
      <c r="A248" s="10" t="s">
        <v>22469</v>
      </c>
      <c r="B248" s="13" t="s">
        <v>22468</v>
      </c>
    </row>
    <row r="249" spans="1:2" ht="15" customHeight="1">
      <c r="A249" s="10" t="s">
        <v>22473</v>
      </c>
      <c r="B249" s="13" t="s">
        <v>22472</v>
      </c>
    </row>
    <row r="250" spans="1:2" ht="15" customHeight="1">
      <c r="A250" s="10" t="s">
        <v>22475</v>
      </c>
      <c r="B250" s="13" t="s">
        <v>22474</v>
      </c>
    </row>
    <row r="251" spans="1:2" ht="15" customHeight="1">
      <c r="A251" s="10" t="s">
        <v>22467</v>
      </c>
      <c r="B251" s="13" t="s">
        <v>22466</v>
      </c>
    </row>
    <row r="252" spans="1:2" ht="15" customHeight="1">
      <c r="A252" s="10" t="s">
        <v>22477</v>
      </c>
      <c r="B252" s="13" t="s">
        <v>22476</v>
      </c>
    </row>
    <row r="253" spans="1:2" ht="15" customHeight="1">
      <c r="A253" s="10" t="s">
        <v>22465</v>
      </c>
      <c r="B253" s="13" t="s">
        <v>22464</v>
      </c>
    </row>
    <row r="254" spans="1:2" ht="15" customHeight="1">
      <c r="A254" s="10" t="s">
        <v>22481</v>
      </c>
      <c r="B254" s="13" t="s">
        <v>22480</v>
      </c>
    </row>
    <row r="255" spans="1:2" ht="15" customHeight="1">
      <c r="A255" s="10" t="s">
        <v>22479</v>
      </c>
      <c r="B255" s="13" t="s">
        <v>22478</v>
      </c>
    </row>
    <row r="256" spans="1:2" ht="15" customHeight="1">
      <c r="A256" s="10" t="s">
        <v>22463</v>
      </c>
      <c r="B256" s="13" t="s">
        <v>22462</v>
      </c>
    </row>
    <row r="257" spans="1:2" ht="15" customHeight="1">
      <c r="A257" s="10" t="s">
        <v>22471</v>
      </c>
      <c r="B257" s="13" t="s">
        <v>22470</v>
      </c>
    </row>
    <row r="258" spans="1:2" ht="15" customHeight="1">
      <c r="A258" s="10" t="s">
        <v>22489</v>
      </c>
      <c r="B258" s="13" t="s">
        <v>22488</v>
      </c>
    </row>
    <row r="259" spans="1:2" ht="15" customHeight="1">
      <c r="A259" s="10" t="s">
        <v>22493</v>
      </c>
      <c r="B259" s="13" t="s">
        <v>22492</v>
      </c>
    </row>
    <row r="260" spans="1:2" ht="15" customHeight="1">
      <c r="A260" s="10" t="s">
        <v>22495</v>
      </c>
      <c r="B260" s="13" t="s">
        <v>22494</v>
      </c>
    </row>
    <row r="261" spans="1:2" ht="15" customHeight="1">
      <c r="A261" s="10" t="s">
        <v>22487</v>
      </c>
      <c r="B261" s="13" t="s">
        <v>22486</v>
      </c>
    </row>
    <row r="262" spans="1:2" ht="15" customHeight="1">
      <c r="A262" s="10" t="s">
        <v>22497</v>
      </c>
      <c r="B262" s="13" t="s">
        <v>22496</v>
      </c>
    </row>
    <row r="263" spans="1:2" ht="15" customHeight="1">
      <c r="A263" s="10" t="s">
        <v>22485</v>
      </c>
      <c r="B263" s="13" t="s">
        <v>22484</v>
      </c>
    </row>
    <row r="264" spans="1:2" ht="15" customHeight="1">
      <c r="A264" s="10" t="s">
        <v>22501</v>
      </c>
      <c r="B264" s="13" t="s">
        <v>22500</v>
      </c>
    </row>
    <row r="265" spans="1:2" ht="15" customHeight="1">
      <c r="A265" s="10" t="s">
        <v>22499</v>
      </c>
      <c r="B265" s="13" t="s">
        <v>22498</v>
      </c>
    </row>
    <row r="266" spans="1:2" ht="15" customHeight="1">
      <c r="A266" s="10" t="s">
        <v>22483</v>
      </c>
      <c r="B266" s="13" t="s">
        <v>22482</v>
      </c>
    </row>
    <row r="267" spans="1:2" ht="15" customHeight="1">
      <c r="A267" s="10" t="s">
        <v>22491</v>
      </c>
      <c r="B267" s="13" t="s">
        <v>22490</v>
      </c>
    </row>
    <row r="268" spans="1:2" ht="15" customHeight="1">
      <c r="A268" s="10" t="s">
        <v>22509</v>
      </c>
      <c r="B268" s="13" t="s">
        <v>22508</v>
      </c>
    </row>
    <row r="269" spans="1:2" ht="15" customHeight="1">
      <c r="A269" s="10" t="s">
        <v>22513</v>
      </c>
      <c r="B269" s="13" t="s">
        <v>22512</v>
      </c>
    </row>
    <row r="270" spans="1:2" ht="15" customHeight="1">
      <c r="A270" s="10" t="s">
        <v>22515</v>
      </c>
      <c r="B270" s="13" t="s">
        <v>22514</v>
      </c>
    </row>
    <row r="271" spans="1:2" ht="15" customHeight="1">
      <c r="A271" s="10" t="s">
        <v>22507</v>
      </c>
      <c r="B271" s="13" t="s">
        <v>22506</v>
      </c>
    </row>
    <row r="272" spans="1:2" ht="15" customHeight="1">
      <c r="A272" s="10" t="s">
        <v>22517</v>
      </c>
      <c r="B272" s="13" t="s">
        <v>22516</v>
      </c>
    </row>
    <row r="273" spans="1:2" ht="15" customHeight="1">
      <c r="A273" s="10" t="s">
        <v>22505</v>
      </c>
      <c r="B273" s="13" t="s">
        <v>22504</v>
      </c>
    </row>
    <row r="274" spans="1:2" ht="15" customHeight="1">
      <c r="A274" s="10" t="s">
        <v>22521</v>
      </c>
      <c r="B274" s="13" t="s">
        <v>22520</v>
      </c>
    </row>
    <row r="275" spans="1:2" ht="15" customHeight="1">
      <c r="A275" s="10" t="s">
        <v>22519</v>
      </c>
      <c r="B275" s="13" t="s">
        <v>22518</v>
      </c>
    </row>
    <row r="276" spans="1:2" ht="15" customHeight="1">
      <c r="A276" s="10" t="s">
        <v>22503</v>
      </c>
      <c r="B276" s="13" t="s">
        <v>22502</v>
      </c>
    </row>
    <row r="277" spans="1:2" ht="15" customHeight="1">
      <c r="A277" s="10" t="s">
        <v>22511</v>
      </c>
      <c r="B277" s="13" t="s">
        <v>22510</v>
      </c>
    </row>
    <row r="278" spans="1:2" ht="15" customHeight="1">
      <c r="A278" s="10" t="s">
        <v>22309</v>
      </c>
      <c r="B278" s="13" t="s">
        <v>22308</v>
      </c>
    </row>
    <row r="279" spans="1:2" ht="15" customHeight="1">
      <c r="A279" s="10" t="s">
        <v>22313</v>
      </c>
      <c r="B279" s="13" t="s">
        <v>22312</v>
      </c>
    </row>
    <row r="280" spans="1:2" ht="15" customHeight="1">
      <c r="A280" s="10" t="s">
        <v>22315</v>
      </c>
      <c r="B280" s="13" t="s">
        <v>22314</v>
      </c>
    </row>
    <row r="281" spans="1:2" ht="15" customHeight="1">
      <c r="A281" s="10" t="s">
        <v>22307</v>
      </c>
      <c r="B281" s="13" t="s">
        <v>22306</v>
      </c>
    </row>
    <row r="282" spans="1:2" ht="15" customHeight="1">
      <c r="A282" s="10" t="s">
        <v>22317</v>
      </c>
      <c r="B282" s="13" t="s">
        <v>22316</v>
      </c>
    </row>
    <row r="283" spans="1:2" ht="15" customHeight="1">
      <c r="A283" s="10" t="s">
        <v>22305</v>
      </c>
      <c r="B283" s="13" t="s">
        <v>22304</v>
      </c>
    </row>
    <row r="284" spans="1:2" ht="15" customHeight="1">
      <c r="A284" s="10" t="s">
        <v>22321</v>
      </c>
      <c r="B284" s="13" t="s">
        <v>22320</v>
      </c>
    </row>
    <row r="285" spans="1:2" ht="15" customHeight="1">
      <c r="A285" s="10" t="s">
        <v>22319</v>
      </c>
      <c r="B285" s="13" t="s">
        <v>22318</v>
      </c>
    </row>
    <row r="286" spans="1:2" ht="15" customHeight="1">
      <c r="A286" s="10" t="s">
        <v>22303</v>
      </c>
      <c r="B286" s="13" t="s">
        <v>22302</v>
      </c>
    </row>
    <row r="287" spans="1:2" ht="15" customHeight="1">
      <c r="A287" s="10" t="s">
        <v>22311</v>
      </c>
      <c r="B287" s="13" t="s">
        <v>22310</v>
      </c>
    </row>
    <row r="288" spans="1:2" ht="15" customHeight="1">
      <c r="A288" s="10" t="s">
        <v>22429</v>
      </c>
      <c r="B288" s="13" t="s">
        <v>22428</v>
      </c>
    </row>
    <row r="289" spans="1:2" ht="15" customHeight="1">
      <c r="A289" s="10" t="s">
        <v>22433</v>
      </c>
      <c r="B289" s="13" t="s">
        <v>22432</v>
      </c>
    </row>
    <row r="290" spans="1:2" ht="15" customHeight="1">
      <c r="A290" s="10" t="s">
        <v>22435</v>
      </c>
      <c r="B290" s="13" t="s">
        <v>22434</v>
      </c>
    </row>
    <row r="291" spans="1:2" ht="15" customHeight="1">
      <c r="A291" s="10" t="s">
        <v>22427</v>
      </c>
      <c r="B291" s="13" t="s">
        <v>22426</v>
      </c>
    </row>
    <row r="292" spans="1:2" ht="15" customHeight="1">
      <c r="A292" s="10" t="s">
        <v>22437</v>
      </c>
      <c r="B292" s="13" t="s">
        <v>22436</v>
      </c>
    </row>
    <row r="293" spans="1:2" ht="15" customHeight="1">
      <c r="A293" s="10" t="s">
        <v>22425</v>
      </c>
      <c r="B293" s="13" t="s">
        <v>22424</v>
      </c>
    </row>
    <row r="294" spans="1:2" ht="15" customHeight="1">
      <c r="A294" s="10" t="s">
        <v>22441</v>
      </c>
      <c r="B294" s="13" t="s">
        <v>22440</v>
      </c>
    </row>
    <row r="295" spans="1:2" ht="15" customHeight="1">
      <c r="A295" s="10" t="s">
        <v>22439</v>
      </c>
      <c r="B295" s="13" t="s">
        <v>22438</v>
      </c>
    </row>
    <row r="296" spans="1:2" ht="15" customHeight="1">
      <c r="A296" s="10" t="s">
        <v>22423</v>
      </c>
      <c r="B296" s="13" t="s">
        <v>22422</v>
      </c>
    </row>
    <row r="297" spans="1:2" ht="15" customHeight="1">
      <c r="A297" s="10" t="s">
        <v>22431</v>
      </c>
      <c r="B297" s="13" t="s">
        <v>22430</v>
      </c>
    </row>
    <row r="298" spans="1:2" ht="15" customHeight="1">
      <c r="A298" s="10" t="s">
        <v>22689</v>
      </c>
      <c r="B298" s="13" t="s">
        <v>22688</v>
      </c>
    </row>
    <row r="299" spans="1:2" ht="15" customHeight="1">
      <c r="A299" s="10" t="s">
        <v>22693</v>
      </c>
      <c r="B299" s="13" t="s">
        <v>22692</v>
      </c>
    </row>
    <row r="300" spans="1:2" ht="15" customHeight="1">
      <c r="A300" s="10" t="s">
        <v>22695</v>
      </c>
      <c r="B300" s="13" t="s">
        <v>22694</v>
      </c>
    </row>
    <row r="301" spans="1:2" ht="15" customHeight="1">
      <c r="A301" s="10" t="s">
        <v>22687</v>
      </c>
      <c r="B301" s="13" t="s">
        <v>22686</v>
      </c>
    </row>
    <row r="302" spans="1:2" ht="15" customHeight="1">
      <c r="A302" s="10" t="s">
        <v>22697</v>
      </c>
      <c r="B302" s="13" t="s">
        <v>22696</v>
      </c>
    </row>
    <row r="303" spans="1:2" ht="15" customHeight="1">
      <c r="A303" s="10" t="s">
        <v>22685</v>
      </c>
      <c r="B303" s="13" t="s">
        <v>22684</v>
      </c>
    </row>
    <row r="304" spans="1:2" ht="15" customHeight="1">
      <c r="A304" s="10" t="s">
        <v>22701</v>
      </c>
      <c r="B304" s="13" t="s">
        <v>22700</v>
      </c>
    </row>
    <row r="305" spans="1:2" ht="15" customHeight="1">
      <c r="A305" s="10" t="s">
        <v>22699</v>
      </c>
      <c r="B305" s="13" t="s">
        <v>22698</v>
      </c>
    </row>
    <row r="306" spans="1:2" ht="15" customHeight="1">
      <c r="A306" s="10" t="s">
        <v>22683</v>
      </c>
      <c r="B306" s="13" t="s">
        <v>22682</v>
      </c>
    </row>
    <row r="307" spans="1:2" ht="15" customHeight="1">
      <c r="A307" s="10" t="s">
        <v>22691</v>
      </c>
      <c r="B307" s="13" t="s">
        <v>22690</v>
      </c>
    </row>
    <row r="308" spans="1:2" ht="15" customHeight="1">
      <c r="A308" s="10" t="s">
        <v>22549</v>
      </c>
      <c r="B308" s="13" t="s">
        <v>22548</v>
      </c>
    </row>
    <row r="309" spans="1:2" ht="15" customHeight="1">
      <c r="A309" s="10" t="s">
        <v>22553</v>
      </c>
      <c r="B309" s="13" t="s">
        <v>22552</v>
      </c>
    </row>
    <row r="310" spans="1:2" ht="15" customHeight="1">
      <c r="A310" s="10" t="s">
        <v>22555</v>
      </c>
      <c r="B310" s="13" t="s">
        <v>22554</v>
      </c>
    </row>
    <row r="311" spans="1:2" ht="15" customHeight="1">
      <c r="A311" s="10" t="s">
        <v>22547</v>
      </c>
      <c r="B311" s="13" t="s">
        <v>22546</v>
      </c>
    </row>
    <row r="312" spans="1:2" ht="15" customHeight="1">
      <c r="A312" s="10" t="s">
        <v>22557</v>
      </c>
      <c r="B312" s="13" t="s">
        <v>22556</v>
      </c>
    </row>
    <row r="313" spans="1:2" ht="15" customHeight="1">
      <c r="A313" s="10" t="s">
        <v>22545</v>
      </c>
      <c r="B313" s="13" t="s">
        <v>22544</v>
      </c>
    </row>
    <row r="314" spans="1:2" ht="15" customHeight="1">
      <c r="A314" s="10" t="s">
        <v>22561</v>
      </c>
      <c r="B314" s="13" t="s">
        <v>22560</v>
      </c>
    </row>
    <row r="315" spans="1:2" ht="15" customHeight="1">
      <c r="A315" s="10" t="s">
        <v>22559</v>
      </c>
      <c r="B315" s="13" t="s">
        <v>22558</v>
      </c>
    </row>
    <row r="316" spans="1:2" ht="15" customHeight="1">
      <c r="A316" s="10" t="s">
        <v>22543</v>
      </c>
      <c r="B316" s="13" t="s">
        <v>22542</v>
      </c>
    </row>
    <row r="317" spans="1:2" ht="15" customHeight="1">
      <c r="A317" s="10" t="s">
        <v>22551</v>
      </c>
      <c r="B317" s="13" t="s">
        <v>22550</v>
      </c>
    </row>
    <row r="318" spans="1:2" ht="15" customHeight="1">
      <c r="A318" s="10" t="s">
        <v>22369</v>
      </c>
      <c r="B318" s="13" t="s">
        <v>22368</v>
      </c>
    </row>
    <row r="319" spans="1:2" ht="15" customHeight="1">
      <c r="A319" s="10" t="s">
        <v>22373</v>
      </c>
      <c r="B319" s="13" t="s">
        <v>22372</v>
      </c>
    </row>
    <row r="320" spans="1:2" ht="15" customHeight="1">
      <c r="A320" s="10" t="s">
        <v>22375</v>
      </c>
      <c r="B320" s="13" t="s">
        <v>22374</v>
      </c>
    </row>
    <row r="321" spans="1:2" ht="15" customHeight="1">
      <c r="A321" s="10" t="s">
        <v>22367</v>
      </c>
      <c r="B321" s="13" t="s">
        <v>22366</v>
      </c>
    </row>
    <row r="322" spans="1:2" ht="15" customHeight="1">
      <c r="A322" s="10" t="s">
        <v>22377</v>
      </c>
      <c r="B322" s="13" t="s">
        <v>22376</v>
      </c>
    </row>
    <row r="323" spans="1:2" ht="15" customHeight="1">
      <c r="A323" s="10" t="s">
        <v>22365</v>
      </c>
      <c r="B323" s="13" t="s">
        <v>22364</v>
      </c>
    </row>
    <row r="324" spans="1:2" ht="15" customHeight="1">
      <c r="A324" s="10" t="s">
        <v>22381</v>
      </c>
      <c r="B324" s="13" t="s">
        <v>22380</v>
      </c>
    </row>
    <row r="325" spans="1:2" ht="15" customHeight="1">
      <c r="A325" s="10" t="s">
        <v>22379</v>
      </c>
      <c r="B325" s="13" t="s">
        <v>22378</v>
      </c>
    </row>
    <row r="326" spans="1:2" ht="15" customHeight="1">
      <c r="A326" s="10" t="s">
        <v>22363</v>
      </c>
      <c r="B326" s="13" t="s">
        <v>22362</v>
      </c>
    </row>
    <row r="327" spans="1:2" ht="15" customHeight="1">
      <c r="A327" s="10" t="s">
        <v>22371</v>
      </c>
      <c r="B327" s="13" t="s">
        <v>22370</v>
      </c>
    </row>
    <row r="328" spans="1:2" ht="15" customHeight="1">
      <c r="A328" s="10" t="s">
        <v>22669</v>
      </c>
      <c r="B328" s="13" t="s">
        <v>22668</v>
      </c>
    </row>
    <row r="329" spans="1:2" ht="15" customHeight="1">
      <c r="A329" s="10" t="s">
        <v>22673</v>
      </c>
      <c r="B329" s="13" t="s">
        <v>22672</v>
      </c>
    </row>
    <row r="330" spans="1:2" ht="15" customHeight="1">
      <c r="A330" s="10" t="s">
        <v>22675</v>
      </c>
      <c r="B330" s="13" t="s">
        <v>22674</v>
      </c>
    </row>
    <row r="331" spans="1:2" ht="15" customHeight="1">
      <c r="A331" s="10" t="s">
        <v>22667</v>
      </c>
      <c r="B331" s="13" t="s">
        <v>22666</v>
      </c>
    </row>
    <row r="332" spans="1:2" ht="15" customHeight="1">
      <c r="A332" s="10" t="s">
        <v>22677</v>
      </c>
      <c r="B332" s="13" t="s">
        <v>22676</v>
      </c>
    </row>
    <row r="333" spans="1:2" ht="15" customHeight="1">
      <c r="A333" s="10" t="s">
        <v>22665</v>
      </c>
      <c r="B333" s="13" t="s">
        <v>22664</v>
      </c>
    </row>
    <row r="334" spans="1:2" ht="15" customHeight="1">
      <c r="A334" s="10" t="s">
        <v>22681</v>
      </c>
      <c r="B334" s="13" t="s">
        <v>22680</v>
      </c>
    </row>
    <row r="335" spans="1:2" ht="15" customHeight="1">
      <c r="A335" s="10" t="s">
        <v>22679</v>
      </c>
      <c r="B335" s="13" t="s">
        <v>22678</v>
      </c>
    </row>
    <row r="336" spans="1:2" ht="15" customHeight="1">
      <c r="A336" s="10" t="s">
        <v>22663</v>
      </c>
      <c r="B336" s="13" t="s">
        <v>22662</v>
      </c>
    </row>
    <row r="337" spans="1:2" ht="15" customHeight="1">
      <c r="A337" s="10" t="s">
        <v>22671</v>
      </c>
      <c r="B337" s="13" t="s">
        <v>22670</v>
      </c>
    </row>
    <row r="338" spans="1:2" ht="15" customHeight="1">
      <c r="A338" s="10" t="s">
        <v>22529</v>
      </c>
      <c r="B338" s="13" t="s">
        <v>22528</v>
      </c>
    </row>
    <row r="339" spans="1:2" ht="15" customHeight="1">
      <c r="A339" s="10" t="s">
        <v>22533</v>
      </c>
      <c r="B339" s="13" t="s">
        <v>22532</v>
      </c>
    </row>
    <row r="340" spans="1:2" ht="15" customHeight="1">
      <c r="A340" s="10" t="s">
        <v>22535</v>
      </c>
      <c r="B340" s="13" t="s">
        <v>22534</v>
      </c>
    </row>
    <row r="341" spans="1:2" ht="15" customHeight="1">
      <c r="A341" s="10" t="s">
        <v>22527</v>
      </c>
      <c r="B341" s="13" t="s">
        <v>22526</v>
      </c>
    </row>
    <row r="342" spans="1:2" ht="15" customHeight="1">
      <c r="A342" s="10" t="s">
        <v>22537</v>
      </c>
      <c r="B342" s="13" t="s">
        <v>22536</v>
      </c>
    </row>
    <row r="343" spans="1:2" ht="15" customHeight="1">
      <c r="A343" s="10" t="s">
        <v>22525</v>
      </c>
      <c r="B343" s="13" t="s">
        <v>22524</v>
      </c>
    </row>
    <row r="344" spans="1:2" ht="15" customHeight="1">
      <c r="A344" s="10" t="s">
        <v>22541</v>
      </c>
      <c r="B344" s="13" t="s">
        <v>22540</v>
      </c>
    </row>
    <row r="345" spans="1:2" ht="15" customHeight="1">
      <c r="A345" s="10" t="s">
        <v>22539</v>
      </c>
      <c r="B345" s="13" t="s">
        <v>22538</v>
      </c>
    </row>
    <row r="346" spans="1:2" ht="15" customHeight="1">
      <c r="A346" s="10" t="s">
        <v>22523</v>
      </c>
      <c r="B346" s="13" t="s">
        <v>22522</v>
      </c>
    </row>
    <row r="347" spans="1:2" ht="15" customHeight="1">
      <c r="A347" s="10" t="s">
        <v>22531</v>
      </c>
      <c r="B347" s="13" t="s">
        <v>22530</v>
      </c>
    </row>
    <row r="348" spans="1:2" ht="15" customHeight="1">
      <c r="A348" s="10" t="s">
        <v>22589</v>
      </c>
      <c r="B348" s="13" t="s">
        <v>22588</v>
      </c>
    </row>
    <row r="349" spans="1:2" ht="15" customHeight="1">
      <c r="A349" s="10" t="s">
        <v>22593</v>
      </c>
      <c r="B349" s="13" t="s">
        <v>22592</v>
      </c>
    </row>
    <row r="350" spans="1:2" ht="15" customHeight="1">
      <c r="A350" s="10" t="s">
        <v>22595</v>
      </c>
      <c r="B350" s="13" t="s">
        <v>22594</v>
      </c>
    </row>
    <row r="351" spans="1:2" ht="15" customHeight="1">
      <c r="A351" s="10" t="s">
        <v>22587</v>
      </c>
      <c r="B351" s="13" t="s">
        <v>22586</v>
      </c>
    </row>
    <row r="352" spans="1:2" ht="15" customHeight="1">
      <c r="A352" s="10" t="s">
        <v>22597</v>
      </c>
      <c r="B352" s="13" t="s">
        <v>22596</v>
      </c>
    </row>
    <row r="353" spans="1:2" ht="15" customHeight="1">
      <c r="A353" s="10" t="s">
        <v>22585</v>
      </c>
      <c r="B353" s="13" t="s">
        <v>22584</v>
      </c>
    </row>
    <row r="354" spans="1:2" ht="15" customHeight="1">
      <c r="A354" s="10" t="s">
        <v>22601</v>
      </c>
      <c r="B354" s="13" t="s">
        <v>22600</v>
      </c>
    </row>
    <row r="355" spans="1:2" ht="15" customHeight="1">
      <c r="A355" s="10" t="s">
        <v>22599</v>
      </c>
      <c r="B355" s="13" t="s">
        <v>22598</v>
      </c>
    </row>
    <row r="356" spans="1:2" ht="15" customHeight="1">
      <c r="A356" s="10" t="s">
        <v>22583</v>
      </c>
      <c r="B356" s="13" t="s">
        <v>22582</v>
      </c>
    </row>
    <row r="357" spans="1:2" ht="15" customHeight="1">
      <c r="A357" s="10" t="s">
        <v>22591</v>
      </c>
      <c r="B357" s="13" t="s">
        <v>22590</v>
      </c>
    </row>
    <row r="358" spans="1:2" ht="15" customHeight="1">
      <c r="A358" s="10" t="s">
        <v>22389</v>
      </c>
      <c r="B358" s="13" t="s">
        <v>22388</v>
      </c>
    </row>
    <row r="359" spans="1:2" ht="15" customHeight="1">
      <c r="A359" s="10" t="s">
        <v>22393</v>
      </c>
      <c r="B359" s="13" t="s">
        <v>22392</v>
      </c>
    </row>
    <row r="360" spans="1:2" ht="15" customHeight="1">
      <c r="A360" s="10" t="s">
        <v>22395</v>
      </c>
      <c r="B360" s="13" t="s">
        <v>22394</v>
      </c>
    </row>
    <row r="361" spans="1:2" ht="15" customHeight="1">
      <c r="A361" s="10" t="s">
        <v>22387</v>
      </c>
      <c r="B361" s="13" t="s">
        <v>22386</v>
      </c>
    </row>
    <row r="362" spans="1:2" ht="15" customHeight="1">
      <c r="A362" s="10" t="s">
        <v>22397</v>
      </c>
      <c r="B362" s="13" t="s">
        <v>22396</v>
      </c>
    </row>
    <row r="363" spans="1:2" ht="15" customHeight="1">
      <c r="A363" s="10" t="s">
        <v>22385</v>
      </c>
      <c r="B363" s="13" t="s">
        <v>22384</v>
      </c>
    </row>
    <row r="364" spans="1:2" ht="15" customHeight="1">
      <c r="A364" s="10" t="s">
        <v>22401</v>
      </c>
      <c r="B364" s="13" t="s">
        <v>22400</v>
      </c>
    </row>
    <row r="365" spans="1:2" ht="15" customHeight="1">
      <c r="A365" s="10" t="s">
        <v>22399</v>
      </c>
      <c r="B365" s="13" t="s">
        <v>22398</v>
      </c>
    </row>
    <row r="366" spans="1:2" ht="15" customHeight="1">
      <c r="A366" s="10" t="s">
        <v>22383</v>
      </c>
      <c r="B366" s="13" t="s">
        <v>22382</v>
      </c>
    </row>
    <row r="367" spans="1:2" ht="15" customHeight="1">
      <c r="A367" s="10" t="s">
        <v>22391</v>
      </c>
      <c r="B367" s="13" t="s">
        <v>22390</v>
      </c>
    </row>
    <row r="368" spans="1:2" ht="15" customHeight="1">
      <c r="A368" s="10" t="s">
        <v>22409</v>
      </c>
      <c r="B368" s="13" t="s">
        <v>22408</v>
      </c>
    </row>
    <row r="369" spans="1:2" ht="15" customHeight="1">
      <c r="A369" s="10" t="s">
        <v>22413</v>
      </c>
      <c r="B369" s="13" t="s">
        <v>22412</v>
      </c>
    </row>
    <row r="370" spans="1:2" ht="15" customHeight="1">
      <c r="A370" s="10" t="s">
        <v>22415</v>
      </c>
      <c r="B370" s="13" t="s">
        <v>22414</v>
      </c>
    </row>
    <row r="371" spans="1:2" ht="15" customHeight="1">
      <c r="A371" s="10" t="s">
        <v>22407</v>
      </c>
      <c r="B371" s="13" t="s">
        <v>22406</v>
      </c>
    </row>
    <row r="372" spans="1:2" ht="15" customHeight="1">
      <c r="A372" s="10" t="s">
        <v>22417</v>
      </c>
      <c r="B372" s="13" t="s">
        <v>22416</v>
      </c>
    </row>
    <row r="373" spans="1:2" ht="15" customHeight="1">
      <c r="A373" s="10" t="s">
        <v>22405</v>
      </c>
      <c r="B373" s="13" t="s">
        <v>22404</v>
      </c>
    </row>
    <row r="374" spans="1:2" ht="15" customHeight="1">
      <c r="A374" s="10" t="s">
        <v>22421</v>
      </c>
      <c r="B374" s="13" t="s">
        <v>22420</v>
      </c>
    </row>
    <row r="375" spans="1:2" ht="15" customHeight="1">
      <c r="A375" s="10" t="s">
        <v>22419</v>
      </c>
      <c r="B375" s="13" t="s">
        <v>22418</v>
      </c>
    </row>
    <row r="376" spans="1:2" ht="15" customHeight="1">
      <c r="A376" s="10" t="s">
        <v>22403</v>
      </c>
      <c r="B376" s="13" t="s">
        <v>22402</v>
      </c>
    </row>
    <row r="377" spans="1:2" ht="15" customHeight="1">
      <c r="A377" s="10" t="s">
        <v>22411</v>
      </c>
      <c r="B377" s="13" t="s">
        <v>22410</v>
      </c>
    </row>
    <row r="378" spans="1:2" ht="15" customHeight="1">
      <c r="A378" s="10" t="s">
        <v>22629</v>
      </c>
      <c r="B378" s="13" t="s">
        <v>22628</v>
      </c>
    </row>
    <row r="379" spans="1:2" ht="15" customHeight="1">
      <c r="A379" s="10" t="s">
        <v>22633</v>
      </c>
      <c r="B379" s="13" t="s">
        <v>22632</v>
      </c>
    </row>
    <row r="380" spans="1:2" ht="15" customHeight="1">
      <c r="A380" s="10" t="s">
        <v>22635</v>
      </c>
      <c r="B380" s="13" t="s">
        <v>22634</v>
      </c>
    </row>
    <row r="381" spans="1:2" ht="15" customHeight="1">
      <c r="A381" s="10" t="s">
        <v>22627</v>
      </c>
      <c r="B381" s="13" t="s">
        <v>22626</v>
      </c>
    </row>
    <row r="382" spans="1:2" ht="15" customHeight="1">
      <c r="A382" s="10" t="s">
        <v>22637</v>
      </c>
      <c r="B382" s="13" t="s">
        <v>22636</v>
      </c>
    </row>
    <row r="383" spans="1:2" ht="15" customHeight="1">
      <c r="A383" s="10" t="s">
        <v>22625</v>
      </c>
      <c r="B383" s="13" t="s">
        <v>22624</v>
      </c>
    </row>
    <row r="384" spans="1:2" ht="15" customHeight="1">
      <c r="A384" s="10" t="s">
        <v>22641</v>
      </c>
      <c r="B384" s="13" t="s">
        <v>22640</v>
      </c>
    </row>
    <row r="385" spans="1:2" ht="15" customHeight="1">
      <c r="A385" s="10" t="s">
        <v>22639</v>
      </c>
      <c r="B385" s="13" t="s">
        <v>22638</v>
      </c>
    </row>
    <row r="386" spans="1:2" ht="15" customHeight="1">
      <c r="A386" s="10" t="s">
        <v>22623</v>
      </c>
      <c r="B386" s="13" t="s">
        <v>22622</v>
      </c>
    </row>
    <row r="387" spans="1:2" ht="15" customHeight="1">
      <c r="A387" s="10" t="s">
        <v>22631</v>
      </c>
      <c r="B387" s="13" t="s">
        <v>22630</v>
      </c>
    </row>
    <row r="388" spans="1:2" ht="15" customHeight="1">
      <c r="A388" s="10" t="s">
        <v>22649</v>
      </c>
      <c r="B388" s="13" t="s">
        <v>22648</v>
      </c>
    </row>
    <row r="389" spans="1:2" ht="15" customHeight="1">
      <c r="A389" s="10" t="s">
        <v>22653</v>
      </c>
      <c r="B389" s="13" t="s">
        <v>22652</v>
      </c>
    </row>
    <row r="390" spans="1:2" ht="15" customHeight="1">
      <c r="A390" s="10" t="s">
        <v>22655</v>
      </c>
      <c r="B390" s="13" t="s">
        <v>22654</v>
      </c>
    </row>
    <row r="391" spans="1:2" ht="15" customHeight="1">
      <c r="A391" s="10" t="s">
        <v>22647</v>
      </c>
      <c r="B391" s="13" t="s">
        <v>22646</v>
      </c>
    </row>
    <row r="392" spans="1:2" ht="15" customHeight="1">
      <c r="A392" s="10" t="s">
        <v>22657</v>
      </c>
      <c r="B392" s="13" t="s">
        <v>22656</v>
      </c>
    </row>
    <row r="393" spans="1:2" ht="15" customHeight="1">
      <c r="A393" s="10" t="s">
        <v>22645</v>
      </c>
      <c r="B393" s="13" t="s">
        <v>22644</v>
      </c>
    </row>
    <row r="394" spans="1:2" ht="15" customHeight="1">
      <c r="A394" s="10" t="s">
        <v>22661</v>
      </c>
      <c r="B394" s="13" t="s">
        <v>22660</v>
      </c>
    </row>
    <row r="395" spans="1:2" ht="15" customHeight="1">
      <c r="A395" s="10" t="s">
        <v>22659</v>
      </c>
      <c r="B395" s="13" t="s">
        <v>22658</v>
      </c>
    </row>
    <row r="396" spans="1:2" ht="15" customHeight="1">
      <c r="A396" s="10" t="s">
        <v>22643</v>
      </c>
      <c r="B396" s="13" t="s">
        <v>22642</v>
      </c>
    </row>
    <row r="397" spans="1:2" ht="15" customHeight="1">
      <c r="A397" s="10" t="s">
        <v>22651</v>
      </c>
      <c r="B397" s="13" t="s">
        <v>22650</v>
      </c>
    </row>
    <row r="398" spans="1:2" ht="15" customHeight="1">
      <c r="A398" s="10" t="s">
        <v>22329</v>
      </c>
      <c r="B398" s="13" t="s">
        <v>22328</v>
      </c>
    </row>
    <row r="399" spans="1:2" ht="15" customHeight="1">
      <c r="A399" s="10" t="s">
        <v>22333</v>
      </c>
      <c r="B399" s="13" t="s">
        <v>22332</v>
      </c>
    </row>
    <row r="400" spans="1:2" ht="15" customHeight="1">
      <c r="A400" s="10" t="s">
        <v>22335</v>
      </c>
      <c r="B400" s="13" t="s">
        <v>22334</v>
      </c>
    </row>
    <row r="401" spans="1:2" ht="15" customHeight="1">
      <c r="A401" s="10" t="s">
        <v>22327</v>
      </c>
      <c r="B401" s="13" t="s">
        <v>22326</v>
      </c>
    </row>
    <row r="402" spans="1:2" ht="15" customHeight="1">
      <c r="A402" s="10" t="s">
        <v>22337</v>
      </c>
      <c r="B402" s="13" t="s">
        <v>22336</v>
      </c>
    </row>
    <row r="403" spans="1:2" ht="15" customHeight="1">
      <c r="A403" s="10" t="s">
        <v>22325</v>
      </c>
      <c r="B403" s="13" t="s">
        <v>22324</v>
      </c>
    </row>
    <row r="404" spans="1:2" ht="15" customHeight="1">
      <c r="A404" s="10" t="s">
        <v>22341</v>
      </c>
      <c r="B404" s="13" t="s">
        <v>22340</v>
      </c>
    </row>
    <row r="405" spans="1:2" ht="15" customHeight="1">
      <c r="A405" s="10" t="s">
        <v>22339</v>
      </c>
      <c r="B405" s="13" t="s">
        <v>22338</v>
      </c>
    </row>
    <row r="406" spans="1:2" ht="15" customHeight="1">
      <c r="A406" s="10" t="s">
        <v>22323</v>
      </c>
      <c r="B406" s="13" t="s">
        <v>22322</v>
      </c>
    </row>
    <row r="407" spans="1:2" ht="15" customHeight="1">
      <c r="A407" s="10" t="s">
        <v>22331</v>
      </c>
      <c r="B407" s="13" t="s">
        <v>22330</v>
      </c>
    </row>
    <row r="408" spans="1:2" ht="15" customHeight="1">
      <c r="A408" s="10" t="s">
        <v>22609</v>
      </c>
      <c r="B408" s="13" t="s">
        <v>22608</v>
      </c>
    </row>
    <row r="409" spans="1:2" ht="15" customHeight="1">
      <c r="A409" s="10" t="s">
        <v>22613</v>
      </c>
      <c r="B409" s="13" t="s">
        <v>22612</v>
      </c>
    </row>
    <row r="410" spans="1:2" ht="15" customHeight="1">
      <c r="A410" s="10" t="s">
        <v>22615</v>
      </c>
      <c r="B410" s="13" t="s">
        <v>22614</v>
      </c>
    </row>
    <row r="411" spans="1:2" ht="15" customHeight="1">
      <c r="A411" s="10" t="s">
        <v>22607</v>
      </c>
      <c r="B411" s="13" t="s">
        <v>22606</v>
      </c>
    </row>
    <row r="412" spans="1:2" ht="15" customHeight="1">
      <c r="A412" s="10" t="s">
        <v>22617</v>
      </c>
      <c r="B412" s="13" t="s">
        <v>22616</v>
      </c>
    </row>
    <row r="413" spans="1:2" ht="15" customHeight="1">
      <c r="A413" s="10" t="s">
        <v>22605</v>
      </c>
      <c r="B413" s="13" t="s">
        <v>22604</v>
      </c>
    </row>
    <row r="414" spans="1:2" ht="15" customHeight="1">
      <c r="A414" s="10" t="s">
        <v>22621</v>
      </c>
      <c r="B414" s="13" t="s">
        <v>22620</v>
      </c>
    </row>
    <row r="415" spans="1:2" ht="15" customHeight="1">
      <c r="A415" s="10" t="s">
        <v>22619</v>
      </c>
      <c r="B415" s="13" t="s">
        <v>22618</v>
      </c>
    </row>
    <row r="416" spans="1:2" ht="15" customHeight="1">
      <c r="A416" s="10" t="s">
        <v>22603</v>
      </c>
      <c r="B416" s="13" t="s">
        <v>22602</v>
      </c>
    </row>
    <row r="417" spans="1:2" ht="15" customHeight="1">
      <c r="A417" s="10" t="s">
        <v>22611</v>
      </c>
      <c r="B417" s="13" t="s">
        <v>22610</v>
      </c>
    </row>
    <row r="418" spans="1:2" ht="15" customHeight="1">
      <c r="A418" s="10" t="s">
        <v>22569</v>
      </c>
      <c r="B418" s="13" t="s">
        <v>22568</v>
      </c>
    </row>
    <row r="419" spans="1:2" ht="15" customHeight="1">
      <c r="A419" s="10" t="s">
        <v>22573</v>
      </c>
      <c r="B419" s="13" t="s">
        <v>22572</v>
      </c>
    </row>
    <row r="420" spans="1:2" ht="15" customHeight="1">
      <c r="A420" s="10" t="s">
        <v>22575</v>
      </c>
      <c r="B420" s="13" t="s">
        <v>22574</v>
      </c>
    </row>
    <row r="421" spans="1:2" ht="15" customHeight="1">
      <c r="A421" s="10" t="s">
        <v>22567</v>
      </c>
      <c r="B421" s="13" t="s">
        <v>22566</v>
      </c>
    </row>
    <row r="422" spans="1:2" ht="15" customHeight="1">
      <c r="A422" s="10" t="s">
        <v>22577</v>
      </c>
      <c r="B422" s="13" t="s">
        <v>22576</v>
      </c>
    </row>
    <row r="423" spans="1:2" ht="15" customHeight="1">
      <c r="A423" s="10" t="s">
        <v>22565</v>
      </c>
      <c r="B423" s="13" t="s">
        <v>22564</v>
      </c>
    </row>
    <row r="424" spans="1:2" ht="15" customHeight="1">
      <c r="A424" s="10" t="s">
        <v>22581</v>
      </c>
      <c r="B424" s="13" t="s">
        <v>22580</v>
      </c>
    </row>
    <row r="425" spans="1:2" ht="15" customHeight="1">
      <c r="A425" s="10" t="s">
        <v>22579</v>
      </c>
      <c r="B425" s="13" t="s">
        <v>22578</v>
      </c>
    </row>
    <row r="426" spans="1:2" ht="15" customHeight="1">
      <c r="A426" s="10" t="s">
        <v>22563</v>
      </c>
      <c r="B426" s="13" t="s">
        <v>22562</v>
      </c>
    </row>
    <row r="427" spans="1:2" ht="15" customHeight="1">
      <c r="A427" s="10" t="s">
        <v>22571</v>
      </c>
      <c r="B427" s="13" t="s">
        <v>22570</v>
      </c>
    </row>
    <row r="428" spans="1:2" ht="15" customHeight="1">
      <c r="A428" s="10" t="s">
        <v>22771</v>
      </c>
      <c r="B428" s="13" t="s">
        <v>22770</v>
      </c>
    </row>
    <row r="429" spans="1:2" ht="15" customHeight="1">
      <c r="A429" s="10" t="s">
        <v>22775</v>
      </c>
      <c r="B429" s="13" t="s">
        <v>22774</v>
      </c>
    </row>
    <row r="430" spans="1:2" ht="15" customHeight="1">
      <c r="A430" s="10" t="s">
        <v>22777</v>
      </c>
      <c r="B430" s="13" t="s">
        <v>22776</v>
      </c>
    </row>
    <row r="431" spans="1:2" ht="15" customHeight="1">
      <c r="A431" s="10" t="s">
        <v>22769</v>
      </c>
      <c r="B431" s="13" t="s">
        <v>22768</v>
      </c>
    </row>
    <row r="432" spans="1:2" ht="15" customHeight="1">
      <c r="A432" s="10" t="s">
        <v>22779</v>
      </c>
      <c r="B432" s="13" t="s">
        <v>22778</v>
      </c>
    </row>
    <row r="433" spans="1:2" ht="15" customHeight="1">
      <c r="A433" s="10" t="s">
        <v>22767</v>
      </c>
      <c r="B433" s="13" t="s">
        <v>22766</v>
      </c>
    </row>
    <row r="434" spans="1:2" ht="15" customHeight="1">
      <c r="A434" s="10" t="s">
        <v>22783</v>
      </c>
      <c r="B434" s="13" t="s">
        <v>22782</v>
      </c>
    </row>
    <row r="435" spans="1:2" ht="15" customHeight="1">
      <c r="A435" s="10" t="s">
        <v>22781</v>
      </c>
      <c r="B435" s="13" t="s">
        <v>22780</v>
      </c>
    </row>
    <row r="436" spans="1:2" ht="15" customHeight="1">
      <c r="A436" s="10" t="s">
        <v>22765</v>
      </c>
      <c r="B436" s="13" t="s">
        <v>22764</v>
      </c>
    </row>
    <row r="437" spans="1:2" ht="15" customHeight="1">
      <c r="A437" s="10" t="s">
        <v>22773</v>
      </c>
      <c r="B437" s="13" t="s">
        <v>22772</v>
      </c>
    </row>
    <row r="438" spans="1:2" ht="15" customHeight="1">
      <c r="A438" s="10" t="s">
        <v>22751</v>
      </c>
      <c r="B438" s="13" t="s">
        <v>22750</v>
      </c>
    </row>
    <row r="439" spans="1:2" ht="15" customHeight="1">
      <c r="A439" s="10" t="s">
        <v>22755</v>
      </c>
      <c r="B439" s="13" t="s">
        <v>22754</v>
      </c>
    </row>
    <row r="440" spans="1:2" ht="15" customHeight="1">
      <c r="A440" s="10" t="s">
        <v>22757</v>
      </c>
      <c r="B440" s="13" t="s">
        <v>22756</v>
      </c>
    </row>
    <row r="441" spans="1:2" ht="15" customHeight="1">
      <c r="A441" s="10" t="s">
        <v>22749</v>
      </c>
      <c r="B441" s="13" t="s">
        <v>22748</v>
      </c>
    </row>
    <row r="442" spans="1:2" ht="15" customHeight="1">
      <c r="A442" s="10" t="s">
        <v>22759</v>
      </c>
      <c r="B442" s="13" t="s">
        <v>22758</v>
      </c>
    </row>
    <row r="443" spans="1:2" ht="15" customHeight="1">
      <c r="A443" s="10" t="s">
        <v>22747</v>
      </c>
      <c r="B443" s="13" t="s">
        <v>22746</v>
      </c>
    </row>
    <row r="444" spans="1:2" ht="15" customHeight="1">
      <c r="A444" s="10" t="s">
        <v>22763</v>
      </c>
      <c r="B444" s="13" t="s">
        <v>22762</v>
      </c>
    </row>
    <row r="445" spans="1:2" ht="15" customHeight="1">
      <c r="A445" s="10" t="s">
        <v>22761</v>
      </c>
      <c r="B445" s="13" t="s">
        <v>22760</v>
      </c>
    </row>
    <row r="446" spans="1:2" ht="15" customHeight="1">
      <c r="A446" s="10" t="s">
        <v>22745</v>
      </c>
      <c r="B446" s="13" t="s">
        <v>22744</v>
      </c>
    </row>
    <row r="447" spans="1:2" ht="15" customHeight="1">
      <c r="A447" s="10" t="s">
        <v>22753</v>
      </c>
      <c r="B447" s="13" t="s">
        <v>22752</v>
      </c>
    </row>
    <row r="448" spans="1:2" ht="15" customHeight="1">
      <c r="A448" s="10" t="s">
        <v>22349</v>
      </c>
      <c r="B448" s="13" t="s">
        <v>22348</v>
      </c>
    </row>
    <row r="449" spans="1:2" ht="15" customHeight="1">
      <c r="A449" s="10" t="s">
        <v>22353</v>
      </c>
      <c r="B449" s="13" t="s">
        <v>22352</v>
      </c>
    </row>
    <row r="450" spans="1:2" ht="15" customHeight="1">
      <c r="A450" s="10" t="s">
        <v>22355</v>
      </c>
      <c r="B450" s="13" t="s">
        <v>22354</v>
      </c>
    </row>
    <row r="451" spans="1:2" ht="15" customHeight="1">
      <c r="A451" s="10" t="s">
        <v>22347</v>
      </c>
      <c r="B451" s="13" t="s">
        <v>22346</v>
      </c>
    </row>
    <row r="452" spans="1:2" ht="15" customHeight="1">
      <c r="A452" s="10" t="s">
        <v>22357</v>
      </c>
      <c r="B452" s="13" t="s">
        <v>22356</v>
      </c>
    </row>
    <row r="453" spans="1:2" ht="15" customHeight="1">
      <c r="A453" s="10" t="s">
        <v>22345</v>
      </c>
      <c r="B453" s="13" t="s">
        <v>22344</v>
      </c>
    </row>
    <row r="454" spans="1:2" ht="15" customHeight="1">
      <c r="A454" s="10" t="s">
        <v>22361</v>
      </c>
      <c r="B454" s="13" t="s">
        <v>22360</v>
      </c>
    </row>
    <row r="455" spans="1:2" ht="15" customHeight="1">
      <c r="A455" s="10" t="s">
        <v>22359</v>
      </c>
      <c r="B455" s="13" t="s">
        <v>22358</v>
      </c>
    </row>
    <row r="456" spans="1:2" ht="15" customHeight="1">
      <c r="A456" s="10" t="s">
        <v>22343</v>
      </c>
      <c r="B456" s="13" t="s">
        <v>22342</v>
      </c>
    </row>
    <row r="457" spans="1:2" ht="15" customHeight="1">
      <c r="A457" s="10" t="s">
        <v>22351</v>
      </c>
      <c r="B457" s="13" t="s">
        <v>22350</v>
      </c>
    </row>
    <row r="458" spans="1:2" ht="15" customHeight="1">
      <c r="A458" s="10" t="s">
        <v>22709</v>
      </c>
      <c r="B458" s="13" t="s">
        <v>22708</v>
      </c>
    </row>
    <row r="459" spans="1:2" ht="15" customHeight="1">
      <c r="A459" s="10" t="s">
        <v>22713</v>
      </c>
      <c r="B459" s="13" t="s">
        <v>22712</v>
      </c>
    </row>
    <row r="460" spans="1:2" ht="15" customHeight="1">
      <c r="A460" s="10" t="s">
        <v>22715</v>
      </c>
      <c r="B460" s="13" t="s">
        <v>22714</v>
      </c>
    </row>
    <row r="461" spans="1:2" ht="15" customHeight="1">
      <c r="A461" s="10" t="s">
        <v>22707</v>
      </c>
      <c r="B461" s="13" t="s">
        <v>22706</v>
      </c>
    </row>
    <row r="462" spans="1:2" ht="15" customHeight="1">
      <c r="A462" s="10" t="s">
        <v>22717</v>
      </c>
      <c r="B462" s="13" t="s">
        <v>22716</v>
      </c>
    </row>
    <row r="463" spans="1:2" ht="15" customHeight="1">
      <c r="A463" s="10" t="s">
        <v>22705</v>
      </c>
      <c r="B463" s="13" t="s">
        <v>22704</v>
      </c>
    </row>
    <row r="464" spans="1:2" ht="15" customHeight="1">
      <c r="A464" s="10" t="s">
        <v>22721</v>
      </c>
      <c r="B464" s="13" t="s">
        <v>22720</v>
      </c>
    </row>
    <row r="465" spans="1:2" ht="15" customHeight="1">
      <c r="A465" s="10" t="s">
        <v>22719</v>
      </c>
      <c r="B465" s="13" t="s">
        <v>22718</v>
      </c>
    </row>
    <row r="466" spans="1:2" ht="15" customHeight="1">
      <c r="A466" s="10" t="s">
        <v>22703</v>
      </c>
      <c r="B466" s="13" t="s">
        <v>22702</v>
      </c>
    </row>
    <row r="467" spans="1:2" ht="15" customHeight="1">
      <c r="A467" s="10" t="s">
        <v>22711</v>
      </c>
      <c r="B467" s="13" t="s">
        <v>22710</v>
      </c>
    </row>
    <row r="468" spans="1:2" ht="15" customHeight="1">
      <c r="A468" s="10" t="s">
        <v>24681</v>
      </c>
      <c r="B468" s="13" t="s">
        <v>24680</v>
      </c>
    </row>
    <row r="469" spans="1:2" ht="15" customHeight="1">
      <c r="A469" s="11" t="s">
        <v>26</v>
      </c>
      <c r="B469" s="15" t="s">
        <v>27</v>
      </c>
    </row>
    <row r="470" spans="1:2" ht="15" customHeight="1">
      <c r="A470" s="10" t="s">
        <v>9793</v>
      </c>
      <c r="B470" s="13" t="s">
        <v>9792</v>
      </c>
    </row>
    <row r="471" spans="1:2" ht="15" customHeight="1">
      <c r="A471" s="11" t="s">
        <v>28</v>
      </c>
      <c r="B471" s="15" t="s">
        <v>29</v>
      </c>
    </row>
    <row r="472" spans="1:2" ht="15" customHeight="1">
      <c r="A472" s="10" t="s">
        <v>24487</v>
      </c>
      <c r="B472" s="13" t="s">
        <v>24486</v>
      </c>
    </row>
    <row r="473" spans="1:2" ht="15" customHeight="1">
      <c r="A473" s="10" t="s">
        <v>24489</v>
      </c>
      <c r="B473" s="13" t="s">
        <v>24488</v>
      </c>
    </row>
    <row r="474" spans="1:2" ht="15" customHeight="1">
      <c r="A474" s="10" t="s">
        <v>24491</v>
      </c>
      <c r="B474" s="13" t="s">
        <v>24490</v>
      </c>
    </row>
    <row r="475" spans="1:2" ht="15" customHeight="1">
      <c r="A475" s="10" t="s">
        <v>24495</v>
      </c>
      <c r="B475" s="13" t="s">
        <v>24494</v>
      </c>
    </row>
    <row r="476" spans="1:2" ht="15" customHeight="1">
      <c r="A476" s="10" t="s">
        <v>24485</v>
      </c>
      <c r="B476" s="13" t="s">
        <v>24484</v>
      </c>
    </row>
    <row r="477" spans="1:2" ht="15" customHeight="1">
      <c r="A477" s="10" t="s">
        <v>24493</v>
      </c>
      <c r="B477" s="13" t="s">
        <v>24492</v>
      </c>
    </row>
    <row r="478" spans="1:2" ht="15" customHeight="1">
      <c r="A478" s="10" t="s">
        <v>4764</v>
      </c>
      <c r="B478" s="13" t="s">
        <v>4763</v>
      </c>
    </row>
    <row r="479" spans="1:2" ht="15" customHeight="1">
      <c r="A479" s="10" t="s">
        <v>4936</v>
      </c>
      <c r="B479" s="13" t="s">
        <v>4935</v>
      </c>
    </row>
    <row r="480" spans="1:2" ht="15" customHeight="1">
      <c r="A480" s="10" t="s">
        <v>23971</v>
      </c>
      <c r="B480" s="13" t="s">
        <v>23970</v>
      </c>
    </row>
    <row r="481" spans="1:2" ht="15" customHeight="1">
      <c r="A481" s="10" t="s">
        <v>23973</v>
      </c>
      <c r="B481" s="13" t="s">
        <v>23972</v>
      </c>
    </row>
    <row r="482" spans="1:2" ht="15" customHeight="1">
      <c r="A482" s="10" t="s">
        <v>23975</v>
      </c>
      <c r="B482" s="13" t="s">
        <v>23974</v>
      </c>
    </row>
    <row r="483" spans="1:2" ht="15" customHeight="1">
      <c r="A483" s="10" t="s">
        <v>23963</v>
      </c>
      <c r="B483" s="13" t="s">
        <v>23962</v>
      </c>
    </row>
    <row r="484" spans="1:2" ht="15" customHeight="1">
      <c r="A484" s="10" t="s">
        <v>23965</v>
      </c>
      <c r="B484" s="13" t="s">
        <v>23964</v>
      </c>
    </row>
    <row r="485" spans="1:2" ht="15" customHeight="1">
      <c r="A485" s="10" t="s">
        <v>23967</v>
      </c>
      <c r="B485" s="13" t="s">
        <v>23966</v>
      </c>
    </row>
    <row r="486" spans="1:2" ht="15" customHeight="1">
      <c r="A486" s="10" t="s">
        <v>23969</v>
      </c>
      <c r="B486" s="13" t="s">
        <v>23968</v>
      </c>
    </row>
    <row r="487" spans="1:2" ht="15" customHeight="1">
      <c r="A487" s="10" t="s">
        <v>23977</v>
      </c>
      <c r="B487" s="13" t="s">
        <v>23976</v>
      </c>
    </row>
    <row r="488" spans="1:2" ht="15" customHeight="1">
      <c r="A488" s="10" t="s">
        <v>23961</v>
      </c>
      <c r="B488" s="13" t="s">
        <v>23960</v>
      </c>
    </row>
    <row r="489" spans="1:2" ht="15" customHeight="1">
      <c r="A489" s="11" t="s">
        <v>30</v>
      </c>
      <c r="B489" s="15" t="s">
        <v>31</v>
      </c>
    </row>
    <row r="490" spans="1:2" ht="15" customHeight="1">
      <c r="A490" s="10" t="s">
        <v>17191</v>
      </c>
      <c r="B490" s="13" t="s">
        <v>17190</v>
      </c>
    </row>
    <row r="491" spans="1:2" ht="15" customHeight="1">
      <c r="A491" s="10" t="s">
        <v>2152</v>
      </c>
      <c r="B491" s="13" t="s">
        <v>2151</v>
      </c>
    </row>
    <row r="492" spans="1:2" ht="15" customHeight="1">
      <c r="A492" s="10" t="s">
        <v>10768</v>
      </c>
      <c r="B492" s="13" t="s">
        <v>10767</v>
      </c>
    </row>
    <row r="493" spans="1:2" ht="15" customHeight="1">
      <c r="A493" s="10" t="s">
        <v>13186</v>
      </c>
      <c r="B493" s="13" t="s">
        <v>13185</v>
      </c>
    </row>
    <row r="494" spans="1:2" ht="15" customHeight="1">
      <c r="A494" s="10" t="s">
        <v>11622</v>
      </c>
      <c r="B494" s="13" t="s">
        <v>11621</v>
      </c>
    </row>
    <row r="495" spans="1:2" ht="15" customHeight="1">
      <c r="A495" s="10" t="s">
        <v>9591</v>
      </c>
      <c r="B495" s="13" t="s">
        <v>9590</v>
      </c>
    </row>
    <row r="496" spans="1:2" ht="15" customHeight="1">
      <c r="A496" s="10" t="s">
        <v>9595</v>
      </c>
      <c r="B496" s="13" t="s">
        <v>9594</v>
      </c>
    </row>
    <row r="497" spans="1:2" ht="15" customHeight="1">
      <c r="A497" s="11" t="s">
        <v>32</v>
      </c>
      <c r="B497" s="15" t="s">
        <v>33</v>
      </c>
    </row>
    <row r="498" spans="1:2" ht="15" customHeight="1">
      <c r="A498" s="10" t="s">
        <v>9589</v>
      </c>
      <c r="B498" s="13" t="s">
        <v>9588</v>
      </c>
    </row>
    <row r="499" spans="1:2" ht="15" customHeight="1">
      <c r="A499" s="10" t="s">
        <v>9619</v>
      </c>
      <c r="B499" s="13" t="s">
        <v>9618</v>
      </c>
    </row>
    <row r="500" spans="1:2" ht="15" customHeight="1">
      <c r="A500" s="10" t="s">
        <v>14256</v>
      </c>
      <c r="B500" s="13" t="s">
        <v>14255</v>
      </c>
    </row>
    <row r="501" spans="1:2" ht="15" customHeight="1">
      <c r="A501" s="10" t="s">
        <v>9601</v>
      </c>
      <c r="B501" s="13" t="s">
        <v>9600</v>
      </c>
    </row>
    <row r="502" spans="1:2" ht="15" customHeight="1">
      <c r="A502" s="10" t="s">
        <v>9581</v>
      </c>
      <c r="B502" s="13" t="s">
        <v>9580</v>
      </c>
    </row>
    <row r="503" spans="1:2" ht="15" customHeight="1">
      <c r="A503" s="10" t="s">
        <v>9583</v>
      </c>
      <c r="B503" s="13" t="s">
        <v>9582</v>
      </c>
    </row>
    <row r="504" spans="1:2" ht="15" customHeight="1">
      <c r="A504" s="10" t="s">
        <v>4610</v>
      </c>
      <c r="B504" s="13" t="s">
        <v>4609</v>
      </c>
    </row>
    <row r="505" spans="1:2" ht="15" customHeight="1">
      <c r="A505" s="10" t="s">
        <v>14557</v>
      </c>
      <c r="B505" s="13" t="s">
        <v>14556</v>
      </c>
    </row>
    <row r="506" spans="1:2" ht="15" customHeight="1">
      <c r="A506" s="10" t="s">
        <v>9532</v>
      </c>
      <c r="B506" s="13" t="s">
        <v>9531</v>
      </c>
    </row>
    <row r="507" spans="1:2" ht="15" customHeight="1">
      <c r="A507" s="10" t="s">
        <v>9547</v>
      </c>
      <c r="B507" s="13" t="s">
        <v>9546</v>
      </c>
    </row>
    <row r="508" spans="1:2" ht="15" customHeight="1">
      <c r="A508" s="10" t="s">
        <v>8535</v>
      </c>
      <c r="B508" s="13" t="s">
        <v>8534</v>
      </c>
    </row>
    <row r="509" spans="1:2" ht="15" customHeight="1">
      <c r="A509" s="10" t="s">
        <v>14258</v>
      </c>
      <c r="B509" s="13" t="s">
        <v>14257</v>
      </c>
    </row>
    <row r="510" spans="1:2" ht="15" customHeight="1">
      <c r="A510" s="10" t="s">
        <v>14595</v>
      </c>
      <c r="B510" s="13" t="s">
        <v>14594</v>
      </c>
    </row>
    <row r="511" spans="1:2" ht="15" customHeight="1">
      <c r="A511" s="10" t="s">
        <v>6587</v>
      </c>
      <c r="B511" s="13" t="s">
        <v>6586</v>
      </c>
    </row>
    <row r="512" spans="1:2" ht="15" customHeight="1">
      <c r="A512" s="10" t="s">
        <v>8419</v>
      </c>
      <c r="B512" s="13" t="s">
        <v>8418</v>
      </c>
    </row>
    <row r="513" spans="1:2" ht="15" customHeight="1">
      <c r="A513" s="10" t="s">
        <v>34</v>
      </c>
      <c r="B513" s="13" t="s">
        <v>14678</v>
      </c>
    </row>
    <row r="514" spans="1:2" ht="15" customHeight="1">
      <c r="A514" s="10" t="s">
        <v>14683</v>
      </c>
      <c r="B514" s="13" t="s">
        <v>14682</v>
      </c>
    </row>
    <row r="515" spans="1:2" ht="15" customHeight="1">
      <c r="A515" s="10" t="s">
        <v>35</v>
      </c>
      <c r="B515" s="13" t="s">
        <v>14679</v>
      </c>
    </row>
    <row r="516" spans="1:2" ht="15" customHeight="1">
      <c r="A516" s="10" t="s">
        <v>5019</v>
      </c>
      <c r="B516" s="13" t="s">
        <v>5018</v>
      </c>
    </row>
    <row r="517" spans="1:2" ht="15" customHeight="1">
      <c r="A517" s="10" t="s">
        <v>8198</v>
      </c>
      <c r="B517" s="13" t="s">
        <v>8197</v>
      </c>
    </row>
    <row r="518" spans="1:2" ht="15" customHeight="1">
      <c r="A518" s="10" t="s">
        <v>8515</v>
      </c>
      <c r="B518" s="13" t="s">
        <v>8514</v>
      </c>
    </row>
    <row r="519" spans="1:2" ht="15" customHeight="1">
      <c r="A519" s="10" t="s">
        <v>6042</v>
      </c>
      <c r="B519" s="13" t="s">
        <v>6041</v>
      </c>
    </row>
    <row r="520" spans="1:2" ht="15" customHeight="1">
      <c r="A520" s="10" t="s">
        <v>6894</v>
      </c>
      <c r="B520" s="13" t="s">
        <v>6893</v>
      </c>
    </row>
    <row r="521" spans="1:2" ht="15" customHeight="1">
      <c r="A521" s="10" t="s">
        <v>11904</v>
      </c>
      <c r="B521" s="13" t="s">
        <v>11903</v>
      </c>
    </row>
    <row r="522" spans="1:2" ht="15" customHeight="1">
      <c r="A522" s="10" t="s">
        <v>24637</v>
      </c>
      <c r="B522" s="13" t="s">
        <v>24636</v>
      </c>
    </row>
    <row r="523" spans="1:2" ht="15" customHeight="1">
      <c r="A523" s="11" t="s">
        <v>36</v>
      </c>
      <c r="B523" s="15" t="s">
        <v>37</v>
      </c>
    </row>
    <row r="524" spans="1:2" ht="15" customHeight="1">
      <c r="A524" s="10" t="s">
        <v>1070</v>
      </c>
      <c r="B524" s="13" t="s">
        <v>1069</v>
      </c>
    </row>
    <row r="525" spans="1:2" ht="15" customHeight="1">
      <c r="A525" s="10" t="s">
        <v>1058</v>
      </c>
      <c r="B525" s="13" t="s">
        <v>1057</v>
      </c>
    </row>
    <row r="526" spans="1:2" ht="15" customHeight="1">
      <c r="A526" s="10" t="s">
        <v>1074</v>
      </c>
      <c r="B526" s="13" t="s">
        <v>1073</v>
      </c>
    </row>
    <row r="527" spans="1:2" ht="15" customHeight="1">
      <c r="A527" s="10" t="s">
        <v>1062</v>
      </c>
      <c r="B527" s="13" t="s">
        <v>1061</v>
      </c>
    </row>
    <row r="528" spans="1:2" ht="15" customHeight="1">
      <c r="A528" s="10" t="s">
        <v>11668</v>
      </c>
      <c r="B528" s="13" t="s">
        <v>11667</v>
      </c>
    </row>
    <row r="529" spans="1:2" ht="15" customHeight="1">
      <c r="A529" s="10" t="s">
        <v>38</v>
      </c>
      <c r="B529" s="13" t="s">
        <v>11669</v>
      </c>
    </row>
    <row r="530" spans="1:2" ht="15" customHeight="1">
      <c r="A530" s="10" t="s">
        <v>11671</v>
      </c>
      <c r="B530" s="13" t="s">
        <v>11670</v>
      </c>
    </row>
    <row r="531" spans="1:2" ht="15" customHeight="1">
      <c r="A531" s="10" t="s">
        <v>13292</v>
      </c>
      <c r="B531" s="13" t="s">
        <v>13291</v>
      </c>
    </row>
    <row r="532" spans="1:2" ht="15" customHeight="1">
      <c r="A532" s="11" t="s">
        <v>39</v>
      </c>
      <c r="B532" s="15" t="s">
        <v>40</v>
      </c>
    </row>
    <row r="533" spans="1:2" ht="15" customHeight="1">
      <c r="A533" s="10" t="s">
        <v>7943</v>
      </c>
      <c r="B533" s="13" t="s">
        <v>7942</v>
      </c>
    </row>
    <row r="534" spans="1:2" ht="15" customHeight="1">
      <c r="A534" s="10" t="s">
        <v>7945</v>
      </c>
      <c r="B534" s="13" t="s">
        <v>7944</v>
      </c>
    </row>
    <row r="535" spans="1:2" ht="15" customHeight="1">
      <c r="A535" s="10" t="s">
        <v>8108</v>
      </c>
      <c r="B535" s="13" t="s">
        <v>8107</v>
      </c>
    </row>
    <row r="536" spans="1:2" ht="15" customHeight="1">
      <c r="A536" s="10" t="s">
        <v>7941</v>
      </c>
      <c r="B536" s="13" t="s">
        <v>7940</v>
      </c>
    </row>
    <row r="537" spans="1:2" ht="15" customHeight="1">
      <c r="A537" s="11" t="s">
        <v>41</v>
      </c>
      <c r="B537" s="15" t="s">
        <v>42</v>
      </c>
    </row>
    <row r="538" spans="1:2" ht="15" customHeight="1">
      <c r="A538" s="10" t="s">
        <v>9826</v>
      </c>
      <c r="B538" s="13" t="s">
        <v>9825</v>
      </c>
    </row>
    <row r="539" spans="1:2" ht="15" customHeight="1">
      <c r="A539" s="10" t="s">
        <v>4920</v>
      </c>
      <c r="B539" s="13" t="s">
        <v>4919</v>
      </c>
    </row>
    <row r="540" spans="1:2" ht="15" customHeight="1">
      <c r="A540" s="10" t="s">
        <v>4916</v>
      </c>
      <c r="B540" s="13" t="s">
        <v>4915</v>
      </c>
    </row>
    <row r="541" spans="1:2" ht="15" customHeight="1">
      <c r="A541" s="10" t="s">
        <v>4918</v>
      </c>
      <c r="B541" s="13" t="s">
        <v>4917</v>
      </c>
    </row>
    <row r="542" spans="1:2" ht="15" customHeight="1">
      <c r="A542" s="10" t="s">
        <v>4924</v>
      </c>
      <c r="B542" s="13" t="s">
        <v>4923</v>
      </c>
    </row>
    <row r="543" spans="1:2" ht="15" customHeight="1">
      <c r="A543" s="10" t="s">
        <v>4928</v>
      </c>
      <c r="B543" s="13" t="s">
        <v>4927</v>
      </c>
    </row>
    <row r="544" spans="1:2" ht="15" customHeight="1">
      <c r="A544" s="10" t="s">
        <v>4922</v>
      </c>
      <c r="B544" s="13" t="s">
        <v>4921</v>
      </c>
    </row>
    <row r="545" spans="1:2" ht="15" customHeight="1">
      <c r="A545" s="10" t="s">
        <v>6137</v>
      </c>
      <c r="B545" s="13" t="s">
        <v>6136</v>
      </c>
    </row>
    <row r="546" spans="1:2" ht="15" customHeight="1">
      <c r="A546" s="10" t="s">
        <v>14662</v>
      </c>
      <c r="B546" s="13" t="s">
        <v>14661</v>
      </c>
    </row>
    <row r="547" spans="1:2" ht="15" customHeight="1">
      <c r="A547" s="10" t="s">
        <v>5418</v>
      </c>
      <c r="B547" s="13" t="s">
        <v>5417</v>
      </c>
    </row>
    <row r="548" spans="1:2" ht="15" customHeight="1">
      <c r="A548" s="10" t="s">
        <v>6044</v>
      </c>
      <c r="B548" s="13" t="s">
        <v>6043</v>
      </c>
    </row>
    <row r="549" spans="1:2" ht="15" customHeight="1">
      <c r="A549" s="10" t="s">
        <v>14664</v>
      </c>
      <c r="B549" s="13" t="s">
        <v>14663</v>
      </c>
    </row>
    <row r="550" spans="1:2" ht="15" customHeight="1">
      <c r="A550" s="10" t="s">
        <v>15662</v>
      </c>
      <c r="B550" s="13" t="s">
        <v>15661</v>
      </c>
    </row>
    <row r="551" spans="1:2" ht="15" customHeight="1">
      <c r="A551" s="10" t="s">
        <v>16002</v>
      </c>
      <c r="B551" s="13" t="s">
        <v>16001</v>
      </c>
    </row>
    <row r="552" spans="1:2" ht="15" customHeight="1">
      <c r="A552" s="10" t="s">
        <v>15174</v>
      </c>
      <c r="B552" s="13" t="s">
        <v>15173</v>
      </c>
    </row>
    <row r="553" spans="1:2" ht="15" customHeight="1">
      <c r="A553" s="10" t="s">
        <v>15794</v>
      </c>
      <c r="B553" s="13" t="s">
        <v>15793</v>
      </c>
    </row>
    <row r="554" spans="1:2" ht="15" customHeight="1">
      <c r="A554" s="10" t="s">
        <v>15554</v>
      </c>
      <c r="B554" s="13" t="s">
        <v>15553</v>
      </c>
    </row>
    <row r="555" spans="1:2" ht="15" customHeight="1">
      <c r="A555" s="10" t="s">
        <v>15796</v>
      </c>
      <c r="B555" s="13" t="s">
        <v>15795</v>
      </c>
    </row>
    <row r="556" spans="1:2" ht="15" customHeight="1">
      <c r="A556" s="10" t="s">
        <v>15072</v>
      </c>
      <c r="B556" s="13" t="s">
        <v>15071</v>
      </c>
    </row>
    <row r="557" spans="1:2" ht="15" customHeight="1">
      <c r="A557" s="10" t="s">
        <v>16006</v>
      </c>
      <c r="B557" s="13" t="s">
        <v>16005</v>
      </c>
    </row>
    <row r="558" spans="1:2" ht="15" customHeight="1">
      <c r="A558" s="10" t="s">
        <v>16206</v>
      </c>
      <c r="B558" s="13" t="s">
        <v>16205</v>
      </c>
    </row>
    <row r="559" spans="1:2" ht="15" customHeight="1">
      <c r="A559" s="10" t="s">
        <v>16216</v>
      </c>
      <c r="B559" s="13" t="s">
        <v>16215</v>
      </c>
    </row>
    <row r="560" spans="1:2" ht="15" customHeight="1">
      <c r="A560" s="10" t="s">
        <v>16210</v>
      </c>
      <c r="B560" s="13" t="s">
        <v>16209</v>
      </c>
    </row>
    <row r="561" spans="1:2" ht="15" customHeight="1">
      <c r="A561" s="10" t="s">
        <v>16212</v>
      </c>
      <c r="B561" s="13" t="s">
        <v>16211</v>
      </c>
    </row>
    <row r="562" spans="1:2" ht="15" customHeight="1">
      <c r="A562" s="10" t="s">
        <v>16114</v>
      </c>
      <c r="B562" s="13" t="s">
        <v>16113</v>
      </c>
    </row>
    <row r="563" spans="1:2" ht="15" customHeight="1">
      <c r="A563" s="10" t="s">
        <v>16116</v>
      </c>
      <c r="B563" s="13" t="s">
        <v>16115</v>
      </c>
    </row>
    <row r="564" spans="1:2" ht="15" customHeight="1">
      <c r="A564" s="10" t="s">
        <v>15792</v>
      </c>
      <c r="B564" s="13" t="s">
        <v>15791</v>
      </c>
    </row>
    <row r="565" spans="1:2" ht="15" customHeight="1">
      <c r="A565" s="10" t="s">
        <v>15556</v>
      </c>
      <c r="B565" s="13" t="s">
        <v>15555</v>
      </c>
    </row>
    <row r="566" spans="1:2" ht="15" customHeight="1">
      <c r="A566" s="10" t="s">
        <v>16294</v>
      </c>
      <c r="B566" s="13" t="s">
        <v>16293</v>
      </c>
    </row>
    <row r="567" spans="1:2" ht="15" customHeight="1">
      <c r="A567" s="10" t="s">
        <v>16218</v>
      </c>
      <c r="B567" s="13" t="s">
        <v>16217</v>
      </c>
    </row>
    <row r="568" spans="1:2" ht="15" customHeight="1">
      <c r="A568" s="10" t="s">
        <v>15444</v>
      </c>
      <c r="B568" s="13" t="s">
        <v>15443</v>
      </c>
    </row>
    <row r="569" spans="1:2" ht="15" customHeight="1">
      <c r="A569" s="10" t="s">
        <v>15074</v>
      </c>
      <c r="B569" s="13" t="s">
        <v>15073</v>
      </c>
    </row>
    <row r="570" spans="1:2" ht="15" customHeight="1">
      <c r="A570" s="10" t="s">
        <v>16118</v>
      </c>
      <c r="B570" s="13" t="s">
        <v>16117</v>
      </c>
    </row>
    <row r="571" spans="1:2" ht="15" customHeight="1">
      <c r="A571" s="10" t="s">
        <v>15798</v>
      </c>
      <c r="B571" s="13" t="s">
        <v>15797</v>
      </c>
    </row>
    <row r="572" spans="1:2" ht="15" customHeight="1">
      <c r="A572" s="10" t="s">
        <v>15446</v>
      </c>
      <c r="B572" s="13" t="s">
        <v>15445</v>
      </c>
    </row>
    <row r="573" spans="1:2" ht="15" customHeight="1">
      <c r="A573" s="10" t="s">
        <v>15296</v>
      </c>
      <c r="B573" s="13" t="s">
        <v>15295</v>
      </c>
    </row>
    <row r="574" spans="1:2" ht="15" customHeight="1">
      <c r="A574" s="10" t="s">
        <v>15076</v>
      </c>
      <c r="B574" s="13" t="s">
        <v>15075</v>
      </c>
    </row>
    <row r="575" spans="1:2" ht="15" customHeight="1">
      <c r="A575" s="10" t="s">
        <v>15790</v>
      </c>
      <c r="B575" s="13" t="s">
        <v>15789</v>
      </c>
    </row>
    <row r="576" spans="1:2" ht="15" customHeight="1">
      <c r="A576" s="10" t="s">
        <v>16214</v>
      </c>
      <c r="B576" s="13" t="s">
        <v>16213</v>
      </c>
    </row>
    <row r="577" spans="1:2" ht="15" customHeight="1">
      <c r="A577" s="10" t="s">
        <v>16208</v>
      </c>
      <c r="B577" s="13" t="s">
        <v>16207</v>
      </c>
    </row>
    <row r="578" spans="1:2" ht="15" customHeight="1">
      <c r="A578" s="10" t="s">
        <v>15664</v>
      </c>
      <c r="B578" s="13" t="s">
        <v>15663</v>
      </c>
    </row>
    <row r="579" spans="1:2" ht="15" customHeight="1">
      <c r="A579" s="10" t="s">
        <v>15666</v>
      </c>
      <c r="B579" s="13" t="s">
        <v>15665</v>
      </c>
    </row>
    <row r="580" spans="1:2" ht="15" customHeight="1">
      <c r="A580" s="10" t="s">
        <v>16274</v>
      </c>
      <c r="B580" s="13" t="s">
        <v>16273</v>
      </c>
    </row>
    <row r="581" spans="1:2" ht="15" customHeight="1">
      <c r="A581" s="10" t="s">
        <v>15558</v>
      </c>
      <c r="B581" s="13" t="s">
        <v>15557</v>
      </c>
    </row>
    <row r="582" spans="1:2" ht="15" customHeight="1">
      <c r="A582" s="10" t="s">
        <v>16112</v>
      </c>
      <c r="B582" s="13" t="s">
        <v>16111</v>
      </c>
    </row>
    <row r="583" spans="1:2" ht="15" customHeight="1">
      <c r="A583" s="10" t="s">
        <v>16120</v>
      </c>
      <c r="B583" s="13" t="s">
        <v>16119</v>
      </c>
    </row>
    <row r="584" spans="1:2" ht="15" customHeight="1">
      <c r="A584" s="10" t="s">
        <v>15788</v>
      </c>
      <c r="B584" s="13" t="s">
        <v>15787</v>
      </c>
    </row>
    <row r="585" spans="1:2" ht="15" customHeight="1">
      <c r="A585" s="10" t="s">
        <v>15800</v>
      </c>
      <c r="B585" s="13" t="s">
        <v>15799</v>
      </c>
    </row>
    <row r="586" spans="1:2" ht="15" customHeight="1">
      <c r="A586" s="10" t="s">
        <v>15892</v>
      </c>
      <c r="B586" s="13" t="s">
        <v>15891</v>
      </c>
    </row>
    <row r="587" spans="1:2" ht="15" customHeight="1">
      <c r="A587" s="10" t="s">
        <v>16254</v>
      </c>
      <c r="B587" s="13" t="s">
        <v>16253</v>
      </c>
    </row>
    <row r="588" spans="1:2" ht="15" customHeight="1">
      <c r="A588" s="10" t="s">
        <v>16004</v>
      </c>
      <c r="B588" s="13" t="s">
        <v>16003</v>
      </c>
    </row>
    <row r="589" spans="1:2" ht="15" customHeight="1">
      <c r="A589" s="10" t="s">
        <v>15890</v>
      </c>
      <c r="B589" s="13" t="s">
        <v>15889</v>
      </c>
    </row>
    <row r="590" spans="1:2" ht="15" customHeight="1">
      <c r="A590" s="10" t="s">
        <v>15888</v>
      </c>
      <c r="B590" s="13" t="s">
        <v>15887</v>
      </c>
    </row>
    <row r="591" spans="1:2" ht="15" customHeight="1">
      <c r="A591" s="10" t="s">
        <v>16220</v>
      </c>
      <c r="B591" s="13" t="s">
        <v>16219</v>
      </c>
    </row>
    <row r="592" spans="1:2" ht="15" customHeight="1">
      <c r="A592" s="10" t="s">
        <v>16222</v>
      </c>
      <c r="B592" s="13" t="s">
        <v>16221</v>
      </c>
    </row>
    <row r="593" spans="1:2" ht="15" customHeight="1">
      <c r="A593" s="10" t="s">
        <v>24619</v>
      </c>
      <c r="B593" s="13" t="s">
        <v>24618</v>
      </c>
    </row>
    <row r="594" spans="1:2" ht="15" customHeight="1">
      <c r="A594" s="11" t="s">
        <v>43</v>
      </c>
      <c r="B594" s="15" t="s">
        <v>44</v>
      </c>
    </row>
    <row r="595" spans="1:2" ht="15" customHeight="1">
      <c r="A595" s="10" t="s">
        <v>10144</v>
      </c>
      <c r="B595" s="13" t="s">
        <v>10143</v>
      </c>
    </row>
    <row r="596" spans="1:2" ht="15" customHeight="1">
      <c r="A596" s="10" t="s">
        <v>8415</v>
      </c>
      <c r="B596" s="13" t="s">
        <v>8414</v>
      </c>
    </row>
    <row r="597" spans="1:2" ht="15" customHeight="1">
      <c r="A597" s="10" t="s">
        <v>2335</v>
      </c>
      <c r="B597" s="13" t="s">
        <v>2334</v>
      </c>
    </row>
    <row r="598" spans="1:2" ht="15" customHeight="1">
      <c r="A598" s="10" t="s">
        <v>2329</v>
      </c>
      <c r="B598" s="13" t="s">
        <v>2328</v>
      </c>
    </row>
    <row r="599" spans="1:2" ht="15" customHeight="1">
      <c r="A599" s="10" t="s">
        <v>11640</v>
      </c>
      <c r="B599" s="13" t="s">
        <v>11639</v>
      </c>
    </row>
    <row r="600" spans="1:2" ht="15" customHeight="1">
      <c r="A600" s="11" t="s">
        <v>45</v>
      </c>
      <c r="B600" s="15" t="s">
        <v>46</v>
      </c>
    </row>
    <row r="601" spans="1:2" ht="15" customHeight="1">
      <c r="A601" s="10" t="s">
        <v>47</v>
      </c>
      <c r="B601" s="13" t="s">
        <v>46</v>
      </c>
    </row>
    <row r="602" spans="1:2" ht="15" customHeight="1">
      <c r="A602" s="10" t="s">
        <v>4069</v>
      </c>
      <c r="B602" s="13" t="s">
        <v>4068</v>
      </c>
    </row>
    <row r="603" spans="1:2" ht="15" customHeight="1">
      <c r="A603" s="10" t="s">
        <v>4073</v>
      </c>
      <c r="B603" s="13" t="s">
        <v>4072</v>
      </c>
    </row>
    <row r="604" spans="1:2" ht="15" customHeight="1">
      <c r="A604" s="10" t="s">
        <v>4075</v>
      </c>
      <c r="B604" s="13" t="s">
        <v>4074</v>
      </c>
    </row>
    <row r="605" spans="1:2" ht="15" customHeight="1">
      <c r="A605" s="10" t="s">
        <v>4071</v>
      </c>
      <c r="B605" s="13" t="s">
        <v>4070</v>
      </c>
    </row>
    <row r="606" spans="1:2" ht="15" customHeight="1">
      <c r="A606" s="10" t="s">
        <v>4079</v>
      </c>
      <c r="B606" s="13" t="s">
        <v>4078</v>
      </c>
    </row>
    <row r="607" spans="1:2" ht="15" customHeight="1">
      <c r="A607" s="10" t="s">
        <v>12540</v>
      </c>
      <c r="B607" s="13" t="s">
        <v>12539</v>
      </c>
    </row>
    <row r="608" spans="1:2" ht="15" customHeight="1">
      <c r="A608" s="10" t="s">
        <v>13042</v>
      </c>
      <c r="B608" s="13" t="s">
        <v>13041</v>
      </c>
    </row>
    <row r="609" spans="1:2" ht="15" customHeight="1">
      <c r="A609" s="10" t="s">
        <v>13040</v>
      </c>
      <c r="B609" s="13" t="s">
        <v>13039</v>
      </c>
    </row>
    <row r="610" spans="1:2" ht="15" customHeight="1">
      <c r="A610" s="10" t="s">
        <v>3997</v>
      </c>
      <c r="B610" s="13" t="s">
        <v>3996</v>
      </c>
    </row>
    <row r="611" spans="1:2" ht="15" customHeight="1">
      <c r="A611" s="10" t="s">
        <v>3999</v>
      </c>
      <c r="B611" s="13" t="s">
        <v>3998</v>
      </c>
    </row>
    <row r="612" spans="1:2" ht="15" customHeight="1">
      <c r="A612" s="10" t="s">
        <v>4007</v>
      </c>
      <c r="B612" s="13" t="s">
        <v>4006</v>
      </c>
    </row>
    <row r="613" spans="1:2" ht="15" customHeight="1">
      <c r="A613" s="10" t="s">
        <v>4001</v>
      </c>
      <c r="B613" s="13" t="s">
        <v>4000</v>
      </c>
    </row>
    <row r="614" spans="1:2" ht="15" customHeight="1">
      <c r="A614" s="10" t="s">
        <v>4003</v>
      </c>
      <c r="B614" s="13" t="s">
        <v>4002</v>
      </c>
    </row>
    <row r="615" spans="1:2" ht="15" customHeight="1">
      <c r="A615" s="10" t="s">
        <v>4093</v>
      </c>
      <c r="B615" s="13" t="s">
        <v>4092</v>
      </c>
    </row>
    <row r="616" spans="1:2" ht="15" customHeight="1">
      <c r="A616" s="10" t="s">
        <v>4081</v>
      </c>
      <c r="B616" s="13" t="s">
        <v>4080</v>
      </c>
    </row>
    <row r="617" spans="1:2" ht="15" customHeight="1">
      <c r="A617" s="10" t="s">
        <v>4083</v>
      </c>
      <c r="B617" s="13" t="s">
        <v>4082</v>
      </c>
    </row>
    <row r="618" spans="1:2" ht="15" customHeight="1">
      <c r="A618" s="10" t="s">
        <v>3991</v>
      </c>
      <c r="B618" s="13" t="s">
        <v>3990</v>
      </c>
    </row>
    <row r="619" spans="1:2" ht="15" customHeight="1">
      <c r="A619" s="11" t="s">
        <v>48</v>
      </c>
      <c r="B619" s="15" t="s">
        <v>49</v>
      </c>
    </row>
    <row r="620" spans="1:2" ht="15" customHeight="1">
      <c r="A620" s="10" t="s">
        <v>4023</v>
      </c>
      <c r="B620" s="13" t="s">
        <v>4022</v>
      </c>
    </row>
    <row r="621" spans="1:2" ht="15" customHeight="1">
      <c r="A621" s="10" t="s">
        <v>4025</v>
      </c>
      <c r="B621" s="13" t="s">
        <v>4024</v>
      </c>
    </row>
    <row r="622" spans="1:2" ht="15" customHeight="1">
      <c r="A622" s="11" t="s">
        <v>50</v>
      </c>
      <c r="B622" s="15" t="s">
        <v>51</v>
      </c>
    </row>
    <row r="623" spans="1:2" ht="15" customHeight="1">
      <c r="A623" s="10" t="s">
        <v>4059</v>
      </c>
      <c r="B623" s="13" t="s">
        <v>4058</v>
      </c>
    </row>
    <row r="624" spans="1:2" ht="15" customHeight="1">
      <c r="A624" s="10" t="s">
        <v>4043</v>
      </c>
      <c r="B624" s="13" t="s">
        <v>4042</v>
      </c>
    </row>
    <row r="625" spans="1:2" ht="15" customHeight="1">
      <c r="A625" s="10" t="s">
        <v>4041</v>
      </c>
      <c r="B625" s="13" t="s">
        <v>4040</v>
      </c>
    </row>
    <row r="626" spans="1:2" ht="15" customHeight="1">
      <c r="A626" s="10" t="s">
        <v>4047</v>
      </c>
      <c r="B626" s="13" t="s">
        <v>4046</v>
      </c>
    </row>
    <row r="627" spans="1:2" ht="15" customHeight="1">
      <c r="A627" s="10" t="s">
        <v>4097</v>
      </c>
      <c r="B627" s="13" t="s">
        <v>4096</v>
      </c>
    </row>
    <row r="628" spans="1:2" ht="15" customHeight="1">
      <c r="A628" s="10" t="s">
        <v>3995</v>
      </c>
      <c r="B628" s="13" t="s">
        <v>3994</v>
      </c>
    </row>
    <row r="629" spans="1:2" ht="15" customHeight="1">
      <c r="A629" s="11" t="s">
        <v>52</v>
      </c>
      <c r="B629" s="15" t="s">
        <v>53</v>
      </c>
    </row>
    <row r="630" spans="1:2" ht="15" customHeight="1">
      <c r="A630" s="10" t="s">
        <v>3965</v>
      </c>
      <c r="B630" s="13" t="s">
        <v>3964</v>
      </c>
    </row>
    <row r="631" spans="1:2" ht="15" customHeight="1">
      <c r="A631" s="10" t="s">
        <v>3959</v>
      </c>
      <c r="B631" s="13" t="s">
        <v>3958</v>
      </c>
    </row>
    <row r="632" spans="1:2" ht="15" customHeight="1">
      <c r="A632" s="11" t="s">
        <v>54</v>
      </c>
      <c r="B632" s="15" t="s">
        <v>55</v>
      </c>
    </row>
    <row r="633" spans="1:2" ht="15" customHeight="1">
      <c r="A633" s="10" t="s">
        <v>3981</v>
      </c>
      <c r="B633" s="13" t="s">
        <v>3980</v>
      </c>
    </row>
    <row r="634" spans="1:2" ht="15" customHeight="1">
      <c r="A634" s="10" t="s">
        <v>3979</v>
      </c>
      <c r="B634" s="13" t="s">
        <v>3978</v>
      </c>
    </row>
    <row r="635" spans="1:2" ht="15" customHeight="1">
      <c r="A635" s="10" t="s">
        <v>3985</v>
      </c>
      <c r="B635" s="13" t="s">
        <v>3984</v>
      </c>
    </row>
    <row r="636" spans="1:2" ht="15" customHeight="1">
      <c r="A636" s="10" t="s">
        <v>3987</v>
      </c>
      <c r="B636" s="13" t="s">
        <v>3986</v>
      </c>
    </row>
    <row r="637" spans="1:2" ht="15" customHeight="1">
      <c r="A637" s="10" t="s">
        <v>3967</v>
      </c>
      <c r="B637" s="13" t="s">
        <v>3966</v>
      </c>
    </row>
    <row r="638" spans="1:2" ht="15" customHeight="1">
      <c r="A638" s="10" t="s">
        <v>3969</v>
      </c>
      <c r="B638" s="13" t="s">
        <v>3968</v>
      </c>
    </row>
    <row r="639" spans="1:2" ht="15" customHeight="1">
      <c r="A639" s="10" t="s">
        <v>3977</v>
      </c>
      <c r="B639" s="13" t="s">
        <v>3976</v>
      </c>
    </row>
    <row r="640" spans="1:2" ht="15" customHeight="1">
      <c r="A640" s="10" t="s">
        <v>3919</v>
      </c>
      <c r="B640" s="13" t="s">
        <v>3918</v>
      </c>
    </row>
    <row r="641" spans="1:2" ht="15" customHeight="1">
      <c r="A641" s="10" t="s">
        <v>3921</v>
      </c>
      <c r="B641" s="13" t="s">
        <v>3920</v>
      </c>
    </row>
    <row r="642" spans="1:2" ht="15" customHeight="1">
      <c r="A642" s="10" t="s">
        <v>3917</v>
      </c>
      <c r="B642" s="13" t="s">
        <v>3916</v>
      </c>
    </row>
    <row r="643" spans="1:2" ht="15" customHeight="1">
      <c r="A643" s="10" t="s">
        <v>3915</v>
      </c>
      <c r="B643" s="13" t="s">
        <v>3914</v>
      </c>
    </row>
    <row r="644" spans="1:2" ht="15" customHeight="1">
      <c r="A644" s="10" t="s">
        <v>3923</v>
      </c>
      <c r="B644" s="13" t="s">
        <v>3922</v>
      </c>
    </row>
    <row r="645" spans="1:2" ht="15" customHeight="1">
      <c r="A645" s="10" t="s">
        <v>4085</v>
      </c>
      <c r="B645" s="13" t="s">
        <v>4084</v>
      </c>
    </row>
    <row r="646" spans="1:2" ht="15" customHeight="1">
      <c r="A646" s="10" t="s">
        <v>4087</v>
      </c>
      <c r="B646" s="13" t="s">
        <v>4086</v>
      </c>
    </row>
    <row r="647" spans="1:2" ht="15" customHeight="1">
      <c r="A647" s="10" t="s">
        <v>4089</v>
      </c>
      <c r="B647" s="13" t="s">
        <v>4088</v>
      </c>
    </row>
    <row r="648" spans="1:2" ht="15" customHeight="1">
      <c r="A648" s="10" t="s">
        <v>13228</v>
      </c>
      <c r="B648" s="13" t="s">
        <v>13227</v>
      </c>
    </row>
    <row r="649" spans="1:2" ht="15" customHeight="1">
      <c r="A649" s="10" t="s">
        <v>14564</v>
      </c>
      <c r="B649" s="13" t="s">
        <v>14563</v>
      </c>
    </row>
    <row r="650" spans="1:2" ht="15" customHeight="1">
      <c r="A650" s="10" t="s">
        <v>5430</v>
      </c>
      <c r="B650" s="13" t="s">
        <v>5429</v>
      </c>
    </row>
    <row r="651" spans="1:2" ht="15" customHeight="1">
      <c r="A651" s="10" t="s">
        <v>9748</v>
      </c>
      <c r="B651" s="13" t="s">
        <v>9747</v>
      </c>
    </row>
    <row r="652" spans="1:2" ht="15" customHeight="1">
      <c r="A652" s="10" t="s">
        <v>9746</v>
      </c>
      <c r="B652" s="13" t="s">
        <v>9745</v>
      </c>
    </row>
    <row r="653" spans="1:2" ht="15" customHeight="1">
      <c r="A653" s="10" t="s">
        <v>7726</v>
      </c>
      <c r="B653" s="13" t="s">
        <v>7725</v>
      </c>
    </row>
    <row r="654" spans="1:2" ht="15" customHeight="1">
      <c r="A654" s="10" t="s">
        <v>7318</v>
      </c>
      <c r="B654" s="13" t="s">
        <v>7317</v>
      </c>
    </row>
    <row r="655" spans="1:2" ht="15" customHeight="1">
      <c r="A655" s="10" t="s">
        <v>7663</v>
      </c>
      <c r="B655" s="13" t="s">
        <v>7662</v>
      </c>
    </row>
    <row r="656" spans="1:2" ht="15" customHeight="1">
      <c r="A656" s="10" t="s">
        <v>7716</v>
      </c>
      <c r="B656" s="13" t="s">
        <v>7715</v>
      </c>
    </row>
    <row r="657" spans="1:2" ht="15" customHeight="1">
      <c r="A657" s="10" t="s">
        <v>7718</v>
      </c>
      <c r="B657" s="13" t="s">
        <v>7717</v>
      </c>
    </row>
    <row r="658" spans="1:2" ht="15" customHeight="1">
      <c r="A658" s="10" t="s">
        <v>7724</v>
      </c>
      <c r="B658" s="13" t="s">
        <v>7723</v>
      </c>
    </row>
    <row r="659" spans="1:2" ht="15" customHeight="1">
      <c r="A659" s="10" t="s">
        <v>7791</v>
      </c>
      <c r="B659" s="13" t="s">
        <v>7790</v>
      </c>
    </row>
    <row r="660" spans="1:2" ht="15" customHeight="1">
      <c r="A660" s="10" t="s">
        <v>7712</v>
      </c>
      <c r="B660" s="13" t="s">
        <v>7711</v>
      </c>
    </row>
    <row r="661" spans="1:2" ht="15" customHeight="1">
      <c r="A661" s="10" t="s">
        <v>7714</v>
      </c>
      <c r="B661" s="13" t="s">
        <v>7713</v>
      </c>
    </row>
    <row r="662" spans="1:2" ht="15" customHeight="1">
      <c r="A662" s="10" t="s">
        <v>7720</v>
      </c>
      <c r="B662" s="13" t="s">
        <v>7719</v>
      </c>
    </row>
    <row r="663" spans="1:2" ht="15" customHeight="1">
      <c r="A663" s="10" t="s">
        <v>7722</v>
      </c>
      <c r="B663" s="13" t="s">
        <v>7721</v>
      </c>
    </row>
    <row r="664" spans="1:2" ht="15" customHeight="1">
      <c r="A664" s="10" t="s">
        <v>7728</v>
      </c>
      <c r="B664" s="13" t="s">
        <v>7727</v>
      </c>
    </row>
    <row r="665" spans="1:2" ht="15" customHeight="1">
      <c r="A665" s="10" t="s">
        <v>7345</v>
      </c>
      <c r="B665" s="13" t="s">
        <v>7344</v>
      </c>
    </row>
    <row r="666" spans="1:2" ht="15" customHeight="1">
      <c r="A666" s="10" t="s">
        <v>7732</v>
      </c>
      <c r="B666" s="13" t="s">
        <v>7731</v>
      </c>
    </row>
    <row r="667" spans="1:2" ht="15" customHeight="1">
      <c r="A667" s="10" t="s">
        <v>7320</v>
      </c>
      <c r="B667" s="13" t="s">
        <v>7319</v>
      </c>
    </row>
    <row r="668" spans="1:2" ht="15" customHeight="1">
      <c r="A668" s="10" t="s">
        <v>7736</v>
      </c>
      <c r="B668" s="13" t="s">
        <v>7735</v>
      </c>
    </row>
    <row r="669" spans="1:2" ht="15" customHeight="1">
      <c r="A669" s="10" t="s">
        <v>7730</v>
      </c>
      <c r="B669" s="13" t="s">
        <v>7729</v>
      </c>
    </row>
    <row r="670" spans="1:2" ht="15" customHeight="1">
      <c r="A670" s="10" t="s">
        <v>7734</v>
      </c>
      <c r="B670" s="13" t="s">
        <v>7733</v>
      </c>
    </row>
    <row r="671" spans="1:2" ht="15" customHeight="1">
      <c r="A671" s="10" t="s">
        <v>7740</v>
      </c>
      <c r="B671" s="13" t="s">
        <v>7739</v>
      </c>
    </row>
    <row r="672" spans="1:2" ht="15" customHeight="1">
      <c r="A672" s="10" t="s">
        <v>7738</v>
      </c>
      <c r="B672" s="13" t="s">
        <v>7737</v>
      </c>
    </row>
    <row r="673" spans="1:2" ht="15" customHeight="1">
      <c r="A673" s="10" t="s">
        <v>7710</v>
      </c>
      <c r="B673" s="13" t="s">
        <v>7709</v>
      </c>
    </row>
    <row r="674" spans="1:2" ht="15" customHeight="1">
      <c r="A674" s="10" t="s">
        <v>10181</v>
      </c>
      <c r="B674" s="13" t="s">
        <v>10180</v>
      </c>
    </row>
    <row r="675" spans="1:2" ht="15" customHeight="1">
      <c r="A675" s="10" t="s">
        <v>56</v>
      </c>
      <c r="B675" s="13" t="s">
        <v>7261</v>
      </c>
    </row>
    <row r="676" spans="1:2" ht="15" customHeight="1">
      <c r="A676" s="11" t="s">
        <v>57</v>
      </c>
      <c r="B676" s="15" t="s">
        <v>58</v>
      </c>
    </row>
    <row r="677" spans="1:2" ht="15" customHeight="1">
      <c r="A677" s="10" t="s">
        <v>7263</v>
      </c>
      <c r="B677" s="13" t="s">
        <v>7262</v>
      </c>
    </row>
    <row r="678" spans="1:2" ht="15" customHeight="1">
      <c r="A678" s="10" t="s">
        <v>7267</v>
      </c>
      <c r="B678" s="13" t="s">
        <v>7266</v>
      </c>
    </row>
    <row r="679" spans="1:2" ht="15" customHeight="1">
      <c r="A679" s="11" t="s">
        <v>59</v>
      </c>
      <c r="B679" s="15" t="s">
        <v>60</v>
      </c>
    </row>
    <row r="680" spans="1:2" ht="15" customHeight="1">
      <c r="A680" s="10" t="s">
        <v>8838</v>
      </c>
      <c r="B680" s="13" t="s">
        <v>8837</v>
      </c>
    </row>
    <row r="681" spans="1:2" ht="15" customHeight="1">
      <c r="A681" s="10" t="s">
        <v>7680</v>
      </c>
      <c r="B681" s="13" t="s">
        <v>7679</v>
      </c>
    </row>
    <row r="682" spans="1:2" ht="15" customHeight="1">
      <c r="A682" s="10" t="s">
        <v>7795</v>
      </c>
      <c r="B682" s="13" t="s">
        <v>7794</v>
      </c>
    </row>
    <row r="683" spans="1:2" ht="15" customHeight="1">
      <c r="A683" s="10" t="s">
        <v>2713</v>
      </c>
      <c r="B683" s="13" t="s">
        <v>2712</v>
      </c>
    </row>
    <row r="684" spans="1:2" ht="15" customHeight="1">
      <c r="A684" s="10" t="s">
        <v>2361</v>
      </c>
      <c r="B684" s="13" t="s">
        <v>2360</v>
      </c>
    </row>
    <row r="685" spans="1:2" ht="15" customHeight="1">
      <c r="A685" s="10" t="s">
        <v>2375</v>
      </c>
      <c r="B685" s="13" t="s">
        <v>2374</v>
      </c>
    </row>
    <row r="686" spans="1:2" ht="15" customHeight="1">
      <c r="A686" s="10" t="s">
        <v>9678</v>
      </c>
      <c r="B686" s="13" t="s">
        <v>9677</v>
      </c>
    </row>
    <row r="687" spans="1:2" ht="15" customHeight="1">
      <c r="A687" s="10" t="s">
        <v>2355</v>
      </c>
      <c r="B687" s="13" t="s">
        <v>2354</v>
      </c>
    </row>
    <row r="688" spans="1:2" ht="15" customHeight="1">
      <c r="A688" s="10" t="s">
        <v>6884</v>
      </c>
      <c r="B688" s="13" t="s">
        <v>6883</v>
      </c>
    </row>
    <row r="689" spans="1:2" ht="15" customHeight="1">
      <c r="A689" s="10" t="s">
        <v>8367</v>
      </c>
      <c r="B689" s="13" t="s">
        <v>8366</v>
      </c>
    </row>
    <row r="690" spans="1:2" ht="15" customHeight="1">
      <c r="A690" s="10" t="s">
        <v>14452</v>
      </c>
      <c r="B690" s="13" t="s">
        <v>14451</v>
      </c>
    </row>
    <row r="691" spans="1:2" ht="15" customHeight="1">
      <c r="A691" s="10" t="s">
        <v>13632</v>
      </c>
      <c r="B691" s="13" t="s">
        <v>13631</v>
      </c>
    </row>
    <row r="692" spans="1:2" ht="15" customHeight="1">
      <c r="A692" s="10" t="s">
        <v>13474</v>
      </c>
      <c r="B692" s="13" t="s">
        <v>13473</v>
      </c>
    </row>
    <row r="693" spans="1:2" ht="15" customHeight="1">
      <c r="A693" s="10" t="s">
        <v>13404</v>
      </c>
      <c r="B693" s="13" t="s">
        <v>13403</v>
      </c>
    </row>
    <row r="694" spans="1:2" ht="15" customHeight="1">
      <c r="A694" s="10" t="s">
        <v>8485</v>
      </c>
      <c r="B694" s="13" t="s">
        <v>8484</v>
      </c>
    </row>
    <row r="695" spans="1:2" ht="15" customHeight="1">
      <c r="A695" s="10" t="s">
        <v>6929</v>
      </c>
      <c r="B695" s="13" t="s">
        <v>6928</v>
      </c>
    </row>
    <row r="696" spans="1:2" ht="15" customHeight="1">
      <c r="A696" s="10" t="s">
        <v>6937</v>
      </c>
      <c r="B696" s="13" t="s">
        <v>6936</v>
      </c>
    </row>
    <row r="697" spans="1:2" ht="15" customHeight="1">
      <c r="A697" s="10" t="s">
        <v>8475</v>
      </c>
      <c r="B697" s="13" t="s">
        <v>8474</v>
      </c>
    </row>
    <row r="698" spans="1:2" ht="15" customHeight="1">
      <c r="A698" s="10" t="s">
        <v>8471</v>
      </c>
      <c r="B698" s="13" t="s">
        <v>8470</v>
      </c>
    </row>
    <row r="699" spans="1:2" ht="15" customHeight="1">
      <c r="A699" s="10" t="s">
        <v>8473</v>
      </c>
      <c r="B699" s="13" t="s">
        <v>8472</v>
      </c>
    </row>
    <row r="700" spans="1:2" ht="15" customHeight="1">
      <c r="A700" s="10" t="s">
        <v>8371</v>
      </c>
      <c r="B700" s="13" t="s">
        <v>8370</v>
      </c>
    </row>
    <row r="701" spans="1:2" ht="15" customHeight="1">
      <c r="A701" s="10" t="s">
        <v>4134</v>
      </c>
      <c r="B701" s="13" t="s">
        <v>4133</v>
      </c>
    </row>
    <row r="702" spans="1:2" ht="15" customHeight="1">
      <c r="A702" s="10" t="s">
        <v>8377</v>
      </c>
      <c r="B702" s="13" t="s">
        <v>8376</v>
      </c>
    </row>
    <row r="703" spans="1:2" ht="15" customHeight="1">
      <c r="A703" s="10" t="s">
        <v>8469</v>
      </c>
      <c r="B703" s="13" t="s">
        <v>8468</v>
      </c>
    </row>
    <row r="704" spans="1:2" ht="15" customHeight="1">
      <c r="A704" s="10" t="s">
        <v>14422</v>
      </c>
      <c r="B704" s="13" t="s">
        <v>14421</v>
      </c>
    </row>
    <row r="705" spans="1:2" ht="15" customHeight="1">
      <c r="A705" s="10" t="s">
        <v>14442</v>
      </c>
      <c r="B705" s="13" t="s">
        <v>14441</v>
      </c>
    </row>
    <row r="706" spans="1:2" ht="15" customHeight="1">
      <c r="A706" s="10" t="s">
        <v>14262</v>
      </c>
      <c r="B706" s="13" t="s">
        <v>14261</v>
      </c>
    </row>
    <row r="707" spans="1:2" ht="15" customHeight="1">
      <c r="A707" s="10" t="s">
        <v>61</v>
      </c>
      <c r="B707" s="13" t="s">
        <v>14797</v>
      </c>
    </row>
    <row r="708" spans="1:2" ht="15" customHeight="1">
      <c r="A708" s="10" t="s">
        <v>62</v>
      </c>
      <c r="B708" s="13" t="s">
        <v>5459</v>
      </c>
    </row>
    <row r="709" spans="1:2" ht="15" customHeight="1">
      <c r="A709" s="10" t="s">
        <v>5461</v>
      </c>
      <c r="B709" s="13" t="s">
        <v>5460</v>
      </c>
    </row>
    <row r="710" spans="1:2" ht="15" customHeight="1">
      <c r="A710" s="10" t="s">
        <v>14849</v>
      </c>
      <c r="B710" s="13" t="s">
        <v>14848</v>
      </c>
    </row>
    <row r="711" spans="1:2" ht="15" customHeight="1">
      <c r="A711" s="10" t="s">
        <v>14853</v>
      </c>
      <c r="B711" s="13" t="s">
        <v>14852</v>
      </c>
    </row>
    <row r="712" spans="1:2" ht="15" customHeight="1">
      <c r="A712" s="10" t="s">
        <v>14851</v>
      </c>
      <c r="B712" s="13" t="s">
        <v>14850</v>
      </c>
    </row>
    <row r="713" spans="1:2" ht="15" customHeight="1">
      <c r="A713" s="10" t="s">
        <v>14825</v>
      </c>
      <c r="B713" s="13" t="s">
        <v>14824</v>
      </c>
    </row>
    <row r="714" spans="1:2" ht="15" customHeight="1">
      <c r="A714" s="10" t="s">
        <v>14879</v>
      </c>
      <c r="B714" s="13" t="s">
        <v>14878</v>
      </c>
    </row>
    <row r="715" spans="1:2" ht="15" customHeight="1">
      <c r="A715" s="10" t="s">
        <v>14827</v>
      </c>
      <c r="B715" s="13" t="s">
        <v>14826</v>
      </c>
    </row>
    <row r="716" spans="1:2" ht="15" customHeight="1">
      <c r="A716" s="10" t="s">
        <v>14837</v>
      </c>
      <c r="B716" s="13" t="s">
        <v>14836</v>
      </c>
    </row>
    <row r="717" spans="1:2" ht="15" customHeight="1">
      <c r="A717" s="10" t="s">
        <v>12196</v>
      </c>
      <c r="B717" s="13" t="s">
        <v>12195</v>
      </c>
    </row>
    <row r="718" spans="1:2" ht="15" customHeight="1">
      <c r="A718" s="10" t="s">
        <v>9627</v>
      </c>
      <c r="B718" s="13" t="s">
        <v>9626</v>
      </c>
    </row>
    <row r="719" spans="1:2" ht="15" customHeight="1">
      <c r="A719" s="10" t="s">
        <v>14857</v>
      </c>
      <c r="B719" s="13" t="s">
        <v>14856</v>
      </c>
    </row>
    <row r="720" spans="1:2" ht="15" customHeight="1">
      <c r="A720" s="10" t="s">
        <v>8479</v>
      </c>
      <c r="B720" s="13" t="s">
        <v>8478</v>
      </c>
    </row>
    <row r="721" spans="1:2" ht="15" customHeight="1">
      <c r="A721" s="10" t="s">
        <v>14671</v>
      </c>
      <c r="B721" s="13" t="s">
        <v>14670</v>
      </c>
    </row>
    <row r="722" spans="1:2" ht="15" customHeight="1">
      <c r="A722" s="10" t="s">
        <v>13674</v>
      </c>
      <c r="B722" s="13" t="s">
        <v>13673</v>
      </c>
    </row>
    <row r="723" spans="1:2" ht="15" customHeight="1">
      <c r="A723" s="10" t="s">
        <v>5388</v>
      </c>
      <c r="B723" s="13" t="s">
        <v>5387</v>
      </c>
    </row>
    <row r="724" spans="1:2" ht="15" customHeight="1">
      <c r="A724" s="11" t="s">
        <v>63</v>
      </c>
      <c r="B724" s="15" t="s">
        <v>9</v>
      </c>
    </row>
    <row r="725" spans="1:2" ht="15" customHeight="1">
      <c r="A725" s="11" t="s">
        <v>64</v>
      </c>
      <c r="B725" s="15" t="s">
        <v>65</v>
      </c>
    </row>
    <row r="726" spans="1:2" ht="15" customHeight="1">
      <c r="A726" s="10" t="s">
        <v>14644</v>
      </c>
      <c r="B726" s="13" t="s">
        <v>65</v>
      </c>
    </row>
    <row r="727" spans="1:2" ht="15" customHeight="1">
      <c r="A727" s="10" t="s">
        <v>17207</v>
      </c>
      <c r="B727" s="13" t="s">
        <v>17206</v>
      </c>
    </row>
    <row r="728" spans="1:2" ht="15" customHeight="1">
      <c r="A728" s="10" t="s">
        <v>13752</v>
      </c>
      <c r="B728" s="13" t="s">
        <v>13751</v>
      </c>
    </row>
    <row r="729" spans="1:2" ht="15" customHeight="1">
      <c r="A729" s="10" t="s">
        <v>7793</v>
      </c>
      <c r="B729" s="13" t="s">
        <v>7792</v>
      </c>
    </row>
    <row r="730" spans="1:2" ht="15" customHeight="1">
      <c r="A730" s="10" t="s">
        <v>14707</v>
      </c>
      <c r="B730" s="13" t="s">
        <v>14706</v>
      </c>
    </row>
    <row r="731" spans="1:2" ht="15" customHeight="1">
      <c r="A731" s="10" t="s">
        <v>14693</v>
      </c>
      <c r="B731" s="13" t="s">
        <v>14692</v>
      </c>
    </row>
    <row r="732" spans="1:2" ht="15" customHeight="1">
      <c r="A732" s="11" t="s">
        <v>66</v>
      </c>
      <c r="B732" s="15" t="s">
        <v>67</v>
      </c>
    </row>
    <row r="733" spans="1:2" ht="15" customHeight="1">
      <c r="A733" s="10" t="s">
        <v>8726</v>
      </c>
      <c r="B733" s="13" t="s">
        <v>8725</v>
      </c>
    </row>
    <row r="734" spans="1:2" ht="15" customHeight="1">
      <c r="A734" s="10" t="s">
        <v>8724</v>
      </c>
      <c r="B734" s="13" t="s">
        <v>8723</v>
      </c>
    </row>
    <row r="735" spans="1:2" ht="15" customHeight="1">
      <c r="A735" s="10" t="s">
        <v>8728</v>
      </c>
      <c r="B735" s="13" t="s">
        <v>8727</v>
      </c>
    </row>
    <row r="736" spans="1:2" ht="15" customHeight="1">
      <c r="A736" s="10" t="s">
        <v>8732</v>
      </c>
      <c r="B736" s="13" t="s">
        <v>8731</v>
      </c>
    </row>
    <row r="737" spans="1:2" ht="15" customHeight="1">
      <c r="A737" s="10" t="s">
        <v>19385</v>
      </c>
      <c r="B737" s="13" t="s">
        <v>19384</v>
      </c>
    </row>
    <row r="738" spans="1:2" ht="15" customHeight="1">
      <c r="A738" s="10" t="s">
        <v>19389</v>
      </c>
      <c r="B738" s="13" t="s">
        <v>19388</v>
      </c>
    </row>
    <row r="739" spans="1:2" ht="15" customHeight="1">
      <c r="A739" s="10" t="s">
        <v>19391</v>
      </c>
      <c r="B739" s="13" t="s">
        <v>19390</v>
      </c>
    </row>
    <row r="740" spans="1:2" ht="15" customHeight="1">
      <c r="A740" s="10" t="s">
        <v>19383</v>
      </c>
      <c r="B740" s="13" t="s">
        <v>19382</v>
      </c>
    </row>
    <row r="741" spans="1:2" ht="15" customHeight="1">
      <c r="A741" s="10" t="s">
        <v>19393</v>
      </c>
      <c r="B741" s="13" t="s">
        <v>19392</v>
      </c>
    </row>
    <row r="742" spans="1:2" ht="15" customHeight="1">
      <c r="A742" s="10" t="s">
        <v>19381</v>
      </c>
      <c r="B742" s="13" t="s">
        <v>19380</v>
      </c>
    </row>
    <row r="743" spans="1:2" ht="15" customHeight="1">
      <c r="A743" s="10" t="s">
        <v>19397</v>
      </c>
      <c r="B743" s="13" t="s">
        <v>19396</v>
      </c>
    </row>
    <row r="744" spans="1:2" ht="15" customHeight="1">
      <c r="A744" s="10" t="s">
        <v>19395</v>
      </c>
      <c r="B744" s="13" t="s">
        <v>19394</v>
      </c>
    </row>
    <row r="745" spans="1:2" ht="15" customHeight="1">
      <c r="A745" s="10" t="s">
        <v>19379</v>
      </c>
      <c r="B745" s="13" t="s">
        <v>19378</v>
      </c>
    </row>
    <row r="746" spans="1:2" ht="15" customHeight="1">
      <c r="A746" s="10" t="s">
        <v>19387</v>
      </c>
      <c r="B746" s="13" t="s">
        <v>19386</v>
      </c>
    </row>
    <row r="747" spans="1:2" ht="15" customHeight="1">
      <c r="A747" s="10" t="s">
        <v>5504</v>
      </c>
      <c r="B747" s="13" t="s">
        <v>5503</v>
      </c>
    </row>
    <row r="748" spans="1:2" ht="15" customHeight="1">
      <c r="A748" s="10" t="s">
        <v>4061</v>
      </c>
      <c r="B748" s="13" t="s">
        <v>4060</v>
      </c>
    </row>
    <row r="749" spans="1:2" ht="15" customHeight="1">
      <c r="A749" s="10" t="s">
        <v>4063</v>
      </c>
      <c r="B749" s="13" t="s">
        <v>4062</v>
      </c>
    </row>
    <row r="750" spans="1:2" ht="15" customHeight="1">
      <c r="A750" s="10" t="s">
        <v>4067</v>
      </c>
      <c r="B750" s="13" t="s">
        <v>4066</v>
      </c>
    </row>
    <row r="751" spans="1:2" ht="15" customHeight="1">
      <c r="A751" s="10" t="s">
        <v>6074</v>
      </c>
      <c r="B751" s="13" t="s">
        <v>6073</v>
      </c>
    </row>
    <row r="752" spans="1:2" ht="15" customHeight="1">
      <c r="A752" s="10" t="s">
        <v>12844</v>
      </c>
      <c r="B752" s="13" t="s">
        <v>12843</v>
      </c>
    </row>
    <row r="753" spans="1:2" ht="15" customHeight="1">
      <c r="A753" s="10" t="s">
        <v>14733</v>
      </c>
      <c r="B753" s="13" t="s">
        <v>14732</v>
      </c>
    </row>
    <row r="754" spans="1:2" ht="15" customHeight="1">
      <c r="A754" s="10" t="s">
        <v>13256</v>
      </c>
      <c r="B754" s="13" t="s">
        <v>13255</v>
      </c>
    </row>
    <row r="755" spans="1:2" ht="15" customHeight="1">
      <c r="A755" s="10" t="s">
        <v>7538</v>
      </c>
      <c r="B755" s="13" t="s">
        <v>7537</v>
      </c>
    </row>
    <row r="756" spans="1:2" ht="15" customHeight="1">
      <c r="A756" s="10" t="s">
        <v>7518</v>
      </c>
      <c r="B756" s="13" t="s">
        <v>7517</v>
      </c>
    </row>
    <row r="757" spans="1:2" ht="15" customHeight="1">
      <c r="A757" s="10" t="s">
        <v>14042</v>
      </c>
      <c r="B757" s="13" t="s">
        <v>14041</v>
      </c>
    </row>
    <row r="758" spans="1:2" ht="15" customHeight="1">
      <c r="A758" s="10" t="s">
        <v>14052</v>
      </c>
      <c r="B758" s="13" t="s">
        <v>14051</v>
      </c>
    </row>
    <row r="759" spans="1:2" ht="15" customHeight="1">
      <c r="A759" s="10" t="s">
        <v>7682</v>
      </c>
      <c r="B759" s="13" t="s">
        <v>7681</v>
      </c>
    </row>
    <row r="760" spans="1:2" ht="15" customHeight="1">
      <c r="A760" s="10" t="s">
        <v>7684</v>
      </c>
      <c r="B760" s="13" t="s">
        <v>7683</v>
      </c>
    </row>
    <row r="761" spans="1:2" ht="15" customHeight="1">
      <c r="A761" s="10" t="s">
        <v>7674</v>
      </c>
      <c r="B761" s="13" t="s">
        <v>7673</v>
      </c>
    </row>
    <row r="762" spans="1:2" ht="15" customHeight="1">
      <c r="A762" s="10" t="s">
        <v>10190</v>
      </c>
      <c r="B762" s="13" t="s">
        <v>10189</v>
      </c>
    </row>
    <row r="763" spans="1:2" ht="15" customHeight="1">
      <c r="A763" s="10" t="s">
        <v>7777</v>
      </c>
      <c r="B763" s="13" t="s">
        <v>7776</v>
      </c>
    </row>
    <row r="764" spans="1:2" ht="15" customHeight="1">
      <c r="A764" s="10" t="s">
        <v>9830</v>
      </c>
      <c r="B764" s="13" t="s">
        <v>9829</v>
      </c>
    </row>
    <row r="765" spans="1:2" ht="15" customHeight="1">
      <c r="A765" s="10" t="s">
        <v>9836</v>
      </c>
      <c r="B765" s="13" t="s">
        <v>9835</v>
      </c>
    </row>
    <row r="766" spans="1:2" ht="15" customHeight="1">
      <c r="A766" s="10" t="s">
        <v>9832</v>
      </c>
      <c r="B766" s="13" t="s">
        <v>9831</v>
      </c>
    </row>
    <row r="767" spans="1:2" ht="15" customHeight="1">
      <c r="A767" s="10" t="s">
        <v>9852</v>
      </c>
      <c r="B767" s="13" t="s">
        <v>9851</v>
      </c>
    </row>
    <row r="768" spans="1:2" ht="15" customHeight="1">
      <c r="A768" s="10" t="s">
        <v>9846</v>
      </c>
      <c r="B768" s="13" t="s">
        <v>9845</v>
      </c>
    </row>
    <row r="769" spans="1:2" ht="15" customHeight="1">
      <c r="A769" s="10" t="s">
        <v>9854</v>
      </c>
      <c r="B769" s="13" t="s">
        <v>9853</v>
      </c>
    </row>
    <row r="770" spans="1:2" ht="15" customHeight="1">
      <c r="A770" s="10" t="s">
        <v>9850</v>
      </c>
      <c r="B770" s="13" t="s">
        <v>9849</v>
      </c>
    </row>
    <row r="771" spans="1:2" ht="15" customHeight="1">
      <c r="A771" s="10" t="s">
        <v>9918</v>
      </c>
      <c r="B771" s="13" t="s">
        <v>9917</v>
      </c>
    </row>
    <row r="772" spans="1:2" ht="15" customHeight="1">
      <c r="A772" s="10" t="s">
        <v>9934</v>
      </c>
      <c r="B772" s="13" t="s">
        <v>9933</v>
      </c>
    </row>
    <row r="773" spans="1:2" ht="15" customHeight="1">
      <c r="A773" s="10" t="s">
        <v>9932</v>
      </c>
      <c r="B773" s="13" t="s">
        <v>9931</v>
      </c>
    </row>
    <row r="774" spans="1:2" ht="15" customHeight="1">
      <c r="A774" s="10" t="s">
        <v>9930</v>
      </c>
      <c r="B774" s="13" t="s">
        <v>9929</v>
      </c>
    </row>
    <row r="775" spans="1:2" ht="15" customHeight="1">
      <c r="A775" s="10" t="s">
        <v>9928</v>
      </c>
      <c r="B775" s="13" t="s">
        <v>9927</v>
      </c>
    </row>
    <row r="776" spans="1:2" ht="15" customHeight="1">
      <c r="A776" s="10" t="s">
        <v>9926</v>
      </c>
      <c r="B776" s="13" t="s">
        <v>9925</v>
      </c>
    </row>
    <row r="777" spans="1:2" ht="15" customHeight="1">
      <c r="A777" s="10" t="s">
        <v>9922</v>
      </c>
      <c r="B777" s="13" t="s">
        <v>9921</v>
      </c>
    </row>
    <row r="778" spans="1:2" ht="15" customHeight="1">
      <c r="A778" s="10" t="s">
        <v>9840</v>
      </c>
      <c r="B778" s="13" t="s">
        <v>9839</v>
      </c>
    </row>
    <row r="779" spans="1:2" ht="15" customHeight="1">
      <c r="A779" s="10" t="s">
        <v>9902</v>
      </c>
      <c r="B779" s="13" t="s">
        <v>9901</v>
      </c>
    </row>
    <row r="780" spans="1:2" ht="15" customHeight="1">
      <c r="A780" s="10" t="s">
        <v>9844</v>
      </c>
      <c r="B780" s="13" t="s">
        <v>9843</v>
      </c>
    </row>
    <row r="781" spans="1:2" ht="15" customHeight="1">
      <c r="A781" s="10" t="s">
        <v>9848</v>
      </c>
      <c r="B781" s="13" t="s">
        <v>9847</v>
      </c>
    </row>
    <row r="782" spans="1:2" ht="15" customHeight="1">
      <c r="A782" s="10" t="s">
        <v>9978</v>
      </c>
      <c r="B782" s="13" t="s">
        <v>9977</v>
      </c>
    </row>
    <row r="783" spans="1:2" ht="15" customHeight="1">
      <c r="A783" s="10" t="s">
        <v>9838</v>
      </c>
      <c r="B783" s="13" t="s">
        <v>9837</v>
      </c>
    </row>
    <row r="784" spans="1:2" ht="15" customHeight="1">
      <c r="A784" s="10" t="s">
        <v>9867</v>
      </c>
      <c r="B784" s="13" t="s">
        <v>9866</v>
      </c>
    </row>
    <row r="785" spans="1:2" ht="15" customHeight="1">
      <c r="A785" s="11" t="s">
        <v>68</v>
      </c>
      <c r="B785" s="15" t="s">
        <v>69</v>
      </c>
    </row>
    <row r="786" spans="1:2" ht="15" customHeight="1">
      <c r="A786" s="10" t="s">
        <v>9880</v>
      </c>
      <c r="B786" s="13" t="s">
        <v>9879</v>
      </c>
    </row>
    <row r="787" spans="1:2" ht="15" customHeight="1">
      <c r="A787" s="10" t="s">
        <v>9914</v>
      </c>
      <c r="B787" s="13" t="s">
        <v>9913</v>
      </c>
    </row>
    <row r="788" spans="1:2" ht="15" customHeight="1">
      <c r="A788" s="10" t="s">
        <v>9898</v>
      </c>
      <c r="B788" s="13" t="s">
        <v>9897</v>
      </c>
    </row>
    <row r="789" spans="1:2" ht="15" customHeight="1">
      <c r="A789" s="10" t="s">
        <v>9886</v>
      </c>
      <c r="B789" s="13" t="s">
        <v>9885</v>
      </c>
    </row>
    <row r="790" spans="1:2" ht="15" customHeight="1">
      <c r="A790" s="10" t="s">
        <v>9884</v>
      </c>
      <c r="B790" s="13" t="s">
        <v>9883</v>
      </c>
    </row>
    <row r="791" spans="1:2" ht="15" customHeight="1">
      <c r="A791" s="10" t="s">
        <v>9842</v>
      </c>
      <c r="B791" s="13" t="s">
        <v>9841</v>
      </c>
    </row>
    <row r="792" spans="1:2" ht="15" customHeight="1">
      <c r="A792" s="10" t="s">
        <v>25209</v>
      </c>
      <c r="B792" s="13" t="s">
        <v>25208</v>
      </c>
    </row>
    <row r="793" spans="1:2" ht="15" customHeight="1">
      <c r="A793" s="10" t="s">
        <v>14106</v>
      </c>
      <c r="B793" s="13" t="s">
        <v>14105</v>
      </c>
    </row>
    <row r="794" spans="1:2" ht="15" customHeight="1">
      <c r="A794" s="10" t="s">
        <v>10253</v>
      </c>
      <c r="B794" s="13" t="s">
        <v>10252</v>
      </c>
    </row>
    <row r="795" spans="1:2" ht="15" customHeight="1">
      <c r="A795" s="10" t="s">
        <v>9984</v>
      </c>
      <c r="B795" s="13" t="s">
        <v>9983</v>
      </c>
    </row>
    <row r="796" spans="1:2" ht="15" customHeight="1">
      <c r="A796" s="10" t="s">
        <v>10247</v>
      </c>
      <c r="B796" s="13" t="s">
        <v>10246</v>
      </c>
    </row>
    <row r="797" spans="1:2" ht="15" customHeight="1">
      <c r="A797" s="10" t="s">
        <v>9980</v>
      </c>
      <c r="B797" s="13" t="s">
        <v>9979</v>
      </c>
    </row>
    <row r="798" spans="1:2" ht="15" customHeight="1">
      <c r="A798" s="10" t="s">
        <v>10249</v>
      </c>
      <c r="B798" s="13" t="s">
        <v>10248</v>
      </c>
    </row>
    <row r="799" spans="1:2" ht="15" customHeight="1">
      <c r="A799" s="10" t="s">
        <v>9988</v>
      </c>
      <c r="B799" s="13" t="s">
        <v>9987</v>
      </c>
    </row>
    <row r="800" spans="1:2" ht="15" customHeight="1">
      <c r="A800" s="10" t="s">
        <v>9910</v>
      </c>
      <c r="B800" s="13" t="s">
        <v>9909</v>
      </c>
    </row>
    <row r="801" spans="1:2" ht="15" customHeight="1">
      <c r="A801" s="10" t="s">
        <v>9908</v>
      </c>
      <c r="B801" s="13" t="s">
        <v>9907</v>
      </c>
    </row>
    <row r="802" spans="1:2" ht="15" customHeight="1">
      <c r="A802" s="10" t="s">
        <v>9992</v>
      </c>
      <c r="B802" s="13" t="s">
        <v>9991</v>
      </c>
    </row>
    <row r="803" spans="1:2" ht="15" customHeight="1">
      <c r="A803" s="10" t="s">
        <v>9956</v>
      </c>
      <c r="B803" s="13" t="s">
        <v>9955</v>
      </c>
    </row>
    <row r="804" spans="1:2" ht="15" customHeight="1">
      <c r="A804" s="10" t="s">
        <v>9982</v>
      </c>
      <c r="B804" s="13" t="s">
        <v>9981</v>
      </c>
    </row>
    <row r="805" spans="1:2" ht="15" customHeight="1">
      <c r="A805" s="10" t="s">
        <v>9856</v>
      </c>
      <c r="B805" s="13" t="s">
        <v>9855</v>
      </c>
    </row>
    <row r="806" spans="1:2" ht="15" customHeight="1">
      <c r="A806" s="10" t="s">
        <v>9858</v>
      </c>
      <c r="B806" s="13" t="s">
        <v>9857</v>
      </c>
    </row>
    <row r="807" spans="1:2" ht="15" customHeight="1">
      <c r="A807" s="10" t="s">
        <v>9860</v>
      </c>
      <c r="B807" s="13" t="s">
        <v>9859</v>
      </c>
    </row>
    <row r="808" spans="1:2" ht="15" customHeight="1">
      <c r="A808" s="10" t="s">
        <v>9869</v>
      </c>
      <c r="B808" s="13" t="s">
        <v>9868</v>
      </c>
    </row>
    <row r="809" spans="1:2" ht="15" customHeight="1">
      <c r="A809" s="10" t="s">
        <v>9958</v>
      </c>
      <c r="B809" s="13" t="s">
        <v>9957</v>
      </c>
    </row>
    <row r="810" spans="1:2" ht="15" customHeight="1">
      <c r="A810" s="10" t="s">
        <v>9414</v>
      </c>
      <c r="B810" s="13" t="s">
        <v>9413</v>
      </c>
    </row>
    <row r="811" spans="1:2" ht="15" customHeight="1">
      <c r="A811" s="10" t="s">
        <v>9900</v>
      </c>
      <c r="B811" s="13" t="s">
        <v>9899</v>
      </c>
    </row>
    <row r="812" spans="1:2" ht="15" customHeight="1">
      <c r="A812" s="10" t="s">
        <v>9873</v>
      </c>
      <c r="B812" s="13" t="s">
        <v>9872</v>
      </c>
    </row>
    <row r="813" spans="1:2" ht="15" customHeight="1">
      <c r="A813" s="10" t="s">
        <v>9865</v>
      </c>
      <c r="B813" s="13" t="s">
        <v>9864</v>
      </c>
    </row>
    <row r="814" spans="1:2" ht="15" customHeight="1">
      <c r="A814" s="10" t="s">
        <v>9968</v>
      </c>
      <c r="B814" s="13" t="s">
        <v>9967</v>
      </c>
    </row>
    <row r="815" spans="1:2" ht="15" customHeight="1">
      <c r="A815" s="10" t="s">
        <v>9990</v>
      </c>
      <c r="B815" s="13" t="s">
        <v>9989</v>
      </c>
    </row>
    <row r="816" spans="1:2" ht="15" customHeight="1">
      <c r="A816" s="10" t="s">
        <v>9994</v>
      </c>
      <c r="B816" s="13" t="s">
        <v>9993</v>
      </c>
    </row>
    <row r="817" spans="1:2" ht="15" customHeight="1">
      <c r="A817" s="10" t="s">
        <v>10251</v>
      </c>
      <c r="B817" s="13" t="s">
        <v>10250</v>
      </c>
    </row>
    <row r="818" spans="1:2" ht="15" customHeight="1">
      <c r="A818" s="11" t="s">
        <v>70</v>
      </c>
      <c r="B818" s="15" t="s">
        <v>71</v>
      </c>
    </row>
    <row r="819" spans="1:2" ht="15" customHeight="1">
      <c r="A819" s="10" t="s">
        <v>10002</v>
      </c>
      <c r="B819" s="13" t="s">
        <v>10001</v>
      </c>
    </row>
    <row r="820" spans="1:2" ht="15" customHeight="1">
      <c r="A820" s="10" t="s">
        <v>10064</v>
      </c>
      <c r="B820" s="13" t="s">
        <v>10063</v>
      </c>
    </row>
    <row r="821" spans="1:2" ht="15" customHeight="1">
      <c r="A821" s="10" t="s">
        <v>10054</v>
      </c>
      <c r="B821" s="13" t="s">
        <v>10053</v>
      </c>
    </row>
    <row r="822" spans="1:2" ht="15" customHeight="1">
      <c r="A822" s="10" t="s">
        <v>10046</v>
      </c>
      <c r="B822" s="13" t="s">
        <v>10045</v>
      </c>
    </row>
    <row r="823" spans="1:2" ht="15" customHeight="1">
      <c r="A823" s="10" t="s">
        <v>10058</v>
      </c>
      <c r="B823" s="13" t="s">
        <v>10057</v>
      </c>
    </row>
    <row r="824" spans="1:2" ht="15" customHeight="1">
      <c r="A824" s="10" t="s">
        <v>10042</v>
      </c>
      <c r="B824" s="13" t="s">
        <v>10041</v>
      </c>
    </row>
    <row r="825" spans="1:2" ht="15" customHeight="1">
      <c r="A825" s="10" t="s">
        <v>10056</v>
      </c>
      <c r="B825" s="13" t="s">
        <v>10055</v>
      </c>
    </row>
    <row r="826" spans="1:2" ht="15" customHeight="1">
      <c r="A826" s="11" t="s">
        <v>72</v>
      </c>
      <c r="B826" s="15" t="s">
        <v>73</v>
      </c>
    </row>
    <row r="827" spans="1:2" ht="15" customHeight="1">
      <c r="A827" s="10" t="s">
        <v>2337</v>
      </c>
      <c r="B827" s="13" t="s">
        <v>2336</v>
      </c>
    </row>
    <row r="828" spans="1:2" ht="15" customHeight="1">
      <c r="A828" s="10" t="s">
        <v>2339</v>
      </c>
      <c r="B828" s="13" t="s">
        <v>2338</v>
      </c>
    </row>
    <row r="829" spans="1:2" ht="15" customHeight="1">
      <c r="A829" s="10" t="s">
        <v>2341</v>
      </c>
      <c r="B829" s="13" t="s">
        <v>2340</v>
      </c>
    </row>
    <row r="830" spans="1:2" ht="15" customHeight="1">
      <c r="A830" s="10" t="s">
        <v>74</v>
      </c>
      <c r="B830" s="13" t="s">
        <v>75</v>
      </c>
    </row>
    <row r="831" spans="1:2" ht="15" customHeight="1">
      <c r="A831" s="10" t="s">
        <v>76</v>
      </c>
      <c r="B831" s="13" t="s">
        <v>14512</v>
      </c>
    </row>
    <row r="832" spans="1:2" ht="15" customHeight="1">
      <c r="A832" s="10" t="s">
        <v>12772</v>
      </c>
      <c r="B832" s="13" t="s">
        <v>12771</v>
      </c>
    </row>
    <row r="833" spans="1:2" ht="15" customHeight="1">
      <c r="A833" s="10" t="s">
        <v>12768</v>
      </c>
      <c r="B833" s="13" t="s">
        <v>12767</v>
      </c>
    </row>
    <row r="834" spans="1:2" ht="15" customHeight="1">
      <c r="A834" s="10" t="s">
        <v>12770</v>
      </c>
      <c r="B834" s="13" t="s">
        <v>12769</v>
      </c>
    </row>
    <row r="835" spans="1:2" ht="15" customHeight="1">
      <c r="A835" s="11" t="s">
        <v>77</v>
      </c>
      <c r="B835" s="15" t="s">
        <v>78</v>
      </c>
    </row>
    <row r="836" spans="1:2" ht="15" customHeight="1">
      <c r="A836" s="11" t="s">
        <v>79</v>
      </c>
      <c r="B836" s="15" t="s">
        <v>78</v>
      </c>
    </row>
    <row r="837" spans="1:2" ht="15" customHeight="1">
      <c r="A837" s="10" t="s">
        <v>8185</v>
      </c>
      <c r="B837" s="13" t="s">
        <v>8184</v>
      </c>
    </row>
    <row r="838" spans="1:2" ht="15" customHeight="1">
      <c r="A838" s="10" t="s">
        <v>8187</v>
      </c>
      <c r="B838" s="13" t="s">
        <v>8186</v>
      </c>
    </row>
    <row r="839" spans="1:2" ht="15" customHeight="1">
      <c r="A839" s="10" t="s">
        <v>8183</v>
      </c>
      <c r="B839" s="13" t="s">
        <v>8182</v>
      </c>
    </row>
    <row r="840" spans="1:2" ht="15" customHeight="1">
      <c r="A840" s="10" t="s">
        <v>8181</v>
      </c>
      <c r="B840" s="13" t="s">
        <v>8180</v>
      </c>
    </row>
    <row r="841" spans="1:2" ht="15" customHeight="1">
      <c r="A841" s="11" t="s">
        <v>80</v>
      </c>
      <c r="B841" s="15" t="s">
        <v>81</v>
      </c>
    </row>
    <row r="842" spans="1:2" ht="15" customHeight="1">
      <c r="A842" s="10" t="s">
        <v>2106</v>
      </c>
      <c r="B842" s="13" t="s">
        <v>2105</v>
      </c>
    </row>
    <row r="843" spans="1:2" ht="15" customHeight="1">
      <c r="A843" s="10" t="s">
        <v>2108</v>
      </c>
      <c r="B843" s="13" t="s">
        <v>2107</v>
      </c>
    </row>
    <row r="844" spans="1:2" ht="15" customHeight="1">
      <c r="A844" s="10" t="s">
        <v>2112</v>
      </c>
      <c r="B844" s="13" t="s">
        <v>2111</v>
      </c>
    </row>
    <row r="845" spans="1:2" ht="15" customHeight="1">
      <c r="A845" s="10" t="s">
        <v>2102</v>
      </c>
      <c r="B845" s="13" t="s">
        <v>2101</v>
      </c>
    </row>
    <row r="846" spans="1:2" ht="15" customHeight="1">
      <c r="A846" s="10" t="s">
        <v>12806</v>
      </c>
      <c r="B846" s="13" t="s">
        <v>12805</v>
      </c>
    </row>
    <row r="847" spans="1:2" ht="15" customHeight="1">
      <c r="A847" s="10" t="s">
        <v>12802</v>
      </c>
      <c r="B847" s="13" t="s">
        <v>12801</v>
      </c>
    </row>
    <row r="848" spans="1:2" ht="15" customHeight="1">
      <c r="A848" s="10" t="s">
        <v>12800</v>
      </c>
      <c r="B848" s="13" t="s">
        <v>12799</v>
      </c>
    </row>
    <row r="849" spans="1:2" ht="15" customHeight="1">
      <c r="A849" s="10" t="s">
        <v>12804</v>
      </c>
      <c r="B849" s="13" t="s">
        <v>12803</v>
      </c>
    </row>
    <row r="850" spans="1:2" ht="15" customHeight="1">
      <c r="A850" s="10" t="s">
        <v>23727</v>
      </c>
      <c r="B850" s="13" t="s">
        <v>23726</v>
      </c>
    </row>
    <row r="851" spans="1:2" ht="15" customHeight="1">
      <c r="A851" s="10" t="s">
        <v>23725</v>
      </c>
      <c r="B851" s="13" t="s">
        <v>23724</v>
      </c>
    </row>
    <row r="852" spans="1:2" ht="15" customHeight="1">
      <c r="A852" s="10" t="s">
        <v>23723</v>
      </c>
      <c r="B852" s="13" t="s">
        <v>23722</v>
      </c>
    </row>
    <row r="853" spans="1:2" ht="15" customHeight="1">
      <c r="A853" s="10" t="s">
        <v>23721</v>
      </c>
      <c r="B853" s="13" t="s">
        <v>23720</v>
      </c>
    </row>
    <row r="854" spans="1:2" ht="15" customHeight="1">
      <c r="A854" s="10" t="s">
        <v>23719</v>
      </c>
      <c r="B854" s="13" t="s">
        <v>23718</v>
      </c>
    </row>
    <row r="855" spans="1:2" ht="15" customHeight="1">
      <c r="A855" s="10" t="s">
        <v>23715</v>
      </c>
      <c r="B855" s="13" t="s">
        <v>23714</v>
      </c>
    </row>
    <row r="856" spans="1:2" ht="15" customHeight="1">
      <c r="A856" s="10" t="s">
        <v>23713</v>
      </c>
      <c r="B856" s="13" t="s">
        <v>23712</v>
      </c>
    </row>
    <row r="857" spans="1:2" ht="15" customHeight="1">
      <c r="A857" s="10" t="s">
        <v>23717</v>
      </c>
      <c r="B857" s="13" t="s">
        <v>23716</v>
      </c>
    </row>
    <row r="858" spans="1:2" ht="15" customHeight="1">
      <c r="A858" s="10" t="s">
        <v>23711</v>
      </c>
      <c r="B858" s="13" t="s">
        <v>23710</v>
      </c>
    </row>
    <row r="859" spans="1:2" ht="15" customHeight="1">
      <c r="A859" s="10" t="s">
        <v>14006</v>
      </c>
      <c r="B859" s="13" t="s">
        <v>14005</v>
      </c>
    </row>
    <row r="860" spans="1:2" ht="15" customHeight="1">
      <c r="A860" s="10" t="s">
        <v>11968</v>
      </c>
      <c r="B860" s="13" t="s">
        <v>11967</v>
      </c>
    </row>
    <row r="861" spans="1:2" ht="15" customHeight="1">
      <c r="A861" s="10" t="s">
        <v>12060</v>
      </c>
      <c r="B861" s="13" t="s">
        <v>12059</v>
      </c>
    </row>
    <row r="862" spans="1:2" ht="15" customHeight="1">
      <c r="A862" s="10" t="s">
        <v>24417</v>
      </c>
      <c r="B862" s="13" t="s">
        <v>24416</v>
      </c>
    </row>
    <row r="863" spans="1:2" ht="15" customHeight="1">
      <c r="A863" s="10" t="s">
        <v>24415</v>
      </c>
      <c r="B863" s="13" t="s">
        <v>24414</v>
      </c>
    </row>
    <row r="864" spans="1:2" ht="15" customHeight="1">
      <c r="A864" s="10" t="s">
        <v>12082</v>
      </c>
      <c r="B864" s="13" t="s">
        <v>12081</v>
      </c>
    </row>
    <row r="865" spans="1:2" ht="15" customHeight="1">
      <c r="A865" s="10" t="s">
        <v>12072</v>
      </c>
      <c r="B865" s="13" t="s">
        <v>12071</v>
      </c>
    </row>
    <row r="866" spans="1:2" ht="15" customHeight="1">
      <c r="A866" s="10" t="s">
        <v>12074</v>
      </c>
      <c r="B866" s="13" t="s">
        <v>12073</v>
      </c>
    </row>
    <row r="867" spans="1:2" ht="15" customHeight="1">
      <c r="A867" s="10" t="s">
        <v>12078</v>
      </c>
      <c r="B867" s="13" t="s">
        <v>12077</v>
      </c>
    </row>
    <row r="868" spans="1:2" ht="15" customHeight="1">
      <c r="A868" s="10" t="s">
        <v>12038</v>
      </c>
      <c r="B868" s="13" t="s">
        <v>12037</v>
      </c>
    </row>
    <row r="869" spans="1:2" ht="15" customHeight="1">
      <c r="A869" s="10" t="s">
        <v>12034</v>
      </c>
      <c r="B869" s="13" t="s">
        <v>12033</v>
      </c>
    </row>
    <row r="870" spans="1:2" ht="15" customHeight="1">
      <c r="A870" s="10" t="s">
        <v>12028</v>
      </c>
      <c r="B870" s="13" t="s">
        <v>12027</v>
      </c>
    </row>
    <row r="871" spans="1:2" ht="15" customHeight="1">
      <c r="A871" s="10" t="s">
        <v>12024</v>
      </c>
      <c r="B871" s="13" t="s">
        <v>12023</v>
      </c>
    </row>
    <row r="872" spans="1:2" ht="15" customHeight="1">
      <c r="A872" s="10" t="s">
        <v>12064</v>
      </c>
      <c r="B872" s="13" t="s">
        <v>12063</v>
      </c>
    </row>
    <row r="873" spans="1:2" ht="15" customHeight="1">
      <c r="A873" s="10" t="s">
        <v>12112</v>
      </c>
      <c r="B873" s="13" t="s">
        <v>12111</v>
      </c>
    </row>
    <row r="874" spans="1:2" ht="15" customHeight="1">
      <c r="A874" s="10" t="s">
        <v>12084</v>
      </c>
      <c r="B874" s="13" t="s">
        <v>12083</v>
      </c>
    </row>
    <row r="875" spans="1:2" ht="15" customHeight="1">
      <c r="A875" s="10" t="s">
        <v>12114</v>
      </c>
      <c r="B875" s="13" t="s">
        <v>12113</v>
      </c>
    </row>
    <row r="876" spans="1:2" ht="15" customHeight="1">
      <c r="A876" s="10" t="s">
        <v>12032</v>
      </c>
      <c r="B876" s="13" t="s">
        <v>12031</v>
      </c>
    </row>
    <row r="877" spans="1:2" ht="15" customHeight="1">
      <c r="A877" s="10" t="s">
        <v>12104</v>
      </c>
      <c r="B877" s="13" t="s">
        <v>12103</v>
      </c>
    </row>
    <row r="878" spans="1:2" ht="15" customHeight="1">
      <c r="A878" s="10" t="s">
        <v>12066</v>
      </c>
      <c r="B878" s="13" t="s">
        <v>12065</v>
      </c>
    </row>
    <row r="879" spans="1:2" ht="15" customHeight="1">
      <c r="A879" s="10" t="s">
        <v>12110</v>
      </c>
      <c r="B879" s="13" t="s">
        <v>12109</v>
      </c>
    </row>
    <row r="880" spans="1:2" ht="15" customHeight="1">
      <c r="A880" s="10" t="s">
        <v>12100</v>
      </c>
      <c r="B880" s="13" t="s">
        <v>12099</v>
      </c>
    </row>
    <row r="881" spans="1:2" ht="15" customHeight="1">
      <c r="A881" s="10" t="s">
        <v>12088</v>
      </c>
      <c r="B881" s="13" t="s">
        <v>12087</v>
      </c>
    </row>
    <row r="882" spans="1:2" ht="15" customHeight="1">
      <c r="A882" s="10" t="s">
        <v>12086</v>
      </c>
      <c r="B882" s="13" t="s">
        <v>12085</v>
      </c>
    </row>
    <row r="883" spans="1:2" ht="15" customHeight="1">
      <c r="A883" s="10" t="s">
        <v>12090</v>
      </c>
      <c r="B883" s="13" t="s">
        <v>12089</v>
      </c>
    </row>
    <row r="884" spans="1:2" ht="15" customHeight="1">
      <c r="A884" s="10" t="s">
        <v>12094</v>
      </c>
      <c r="B884" s="13" t="s">
        <v>12093</v>
      </c>
    </row>
    <row r="885" spans="1:2" ht="15" customHeight="1">
      <c r="A885" s="10" t="s">
        <v>12092</v>
      </c>
      <c r="B885" s="13" t="s">
        <v>12091</v>
      </c>
    </row>
    <row r="886" spans="1:2" ht="15" customHeight="1">
      <c r="A886" s="10" t="s">
        <v>12098</v>
      </c>
      <c r="B886" s="13" t="s">
        <v>12097</v>
      </c>
    </row>
    <row r="887" spans="1:2" ht="15" customHeight="1">
      <c r="A887" s="10" t="s">
        <v>12080</v>
      </c>
      <c r="B887" s="13" t="s">
        <v>12079</v>
      </c>
    </row>
    <row r="888" spans="1:2" ht="15" customHeight="1">
      <c r="A888" s="10" t="s">
        <v>12108</v>
      </c>
      <c r="B888" s="13" t="s">
        <v>12107</v>
      </c>
    </row>
    <row r="889" spans="1:2" ht="15" customHeight="1">
      <c r="A889" s="10" t="s">
        <v>12068</v>
      </c>
      <c r="B889" s="13" t="s">
        <v>12067</v>
      </c>
    </row>
    <row r="890" spans="1:2" ht="15" customHeight="1">
      <c r="A890" s="10" t="s">
        <v>12070</v>
      </c>
      <c r="B890" s="13" t="s">
        <v>12069</v>
      </c>
    </row>
    <row r="891" spans="1:2" ht="15" customHeight="1">
      <c r="A891" s="10" t="s">
        <v>12076</v>
      </c>
      <c r="B891" s="13" t="s">
        <v>12075</v>
      </c>
    </row>
    <row r="892" spans="1:2" ht="15" customHeight="1">
      <c r="A892" s="10" t="s">
        <v>12096</v>
      </c>
      <c r="B892" s="13" t="s">
        <v>12095</v>
      </c>
    </row>
    <row r="893" spans="1:2" ht="15" customHeight="1">
      <c r="A893" s="10" t="s">
        <v>12036</v>
      </c>
      <c r="B893" s="13" t="s">
        <v>12035</v>
      </c>
    </row>
    <row r="894" spans="1:2" ht="15" customHeight="1">
      <c r="A894" s="10" t="s">
        <v>12116</v>
      </c>
      <c r="B894" s="13" t="s">
        <v>12115</v>
      </c>
    </row>
    <row r="895" spans="1:2" ht="15" customHeight="1">
      <c r="A895" s="10" t="s">
        <v>12102</v>
      </c>
      <c r="B895" s="13" t="s">
        <v>12101</v>
      </c>
    </row>
    <row r="896" spans="1:2" ht="15" customHeight="1">
      <c r="A896" s="10" t="s">
        <v>12030</v>
      </c>
      <c r="B896" s="13" t="s">
        <v>12029</v>
      </c>
    </row>
    <row r="897" spans="1:2" ht="15" customHeight="1">
      <c r="A897" s="10" t="s">
        <v>12022</v>
      </c>
      <c r="B897" s="13" t="s">
        <v>12021</v>
      </c>
    </row>
    <row r="898" spans="1:2" ht="15" customHeight="1">
      <c r="A898" s="10" t="s">
        <v>12026</v>
      </c>
      <c r="B898" s="13" t="s">
        <v>12025</v>
      </c>
    </row>
    <row r="899" spans="1:2" ht="15" customHeight="1">
      <c r="A899" s="10" t="s">
        <v>12118</v>
      </c>
      <c r="B899" s="13" t="s">
        <v>12117</v>
      </c>
    </row>
    <row r="900" spans="1:2" ht="15" customHeight="1">
      <c r="A900" s="10" t="s">
        <v>12106</v>
      </c>
      <c r="B900" s="13" t="s">
        <v>12105</v>
      </c>
    </row>
    <row r="901" spans="1:2" ht="15" customHeight="1">
      <c r="A901" s="10" t="s">
        <v>12062</v>
      </c>
      <c r="B901" s="13" t="s">
        <v>12061</v>
      </c>
    </row>
    <row r="902" spans="1:2" ht="15" customHeight="1">
      <c r="A902" s="10" t="s">
        <v>12048</v>
      </c>
      <c r="B902" s="13" t="s">
        <v>12047</v>
      </c>
    </row>
    <row r="903" spans="1:2" ht="15" customHeight="1">
      <c r="A903" s="10" t="s">
        <v>12056</v>
      </c>
      <c r="B903" s="13" t="s">
        <v>12055</v>
      </c>
    </row>
    <row r="904" spans="1:2" ht="15" customHeight="1">
      <c r="A904" s="10" t="s">
        <v>12046</v>
      </c>
      <c r="B904" s="13" t="s">
        <v>12045</v>
      </c>
    </row>
    <row r="905" spans="1:2" ht="15" customHeight="1">
      <c r="A905" s="10" t="s">
        <v>12044</v>
      </c>
      <c r="B905" s="13" t="s">
        <v>12043</v>
      </c>
    </row>
    <row r="906" spans="1:2" ht="15" customHeight="1">
      <c r="A906" s="10" t="s">
        <v>12042</v>
      </c>
      <c r="B906" s="13" t="s">
        <v>12041</v>
      </c>
    </row>
    <row r="907" spans="1:2" ht="15" customHeight="1">
      <c r="A907" s="10" t="s">
        <v>12040</v>
      </c>
      <c r="B907" s="13" t="s">
        <v>12039</v>
      </c>
    </row>
    <row r="908" spans="1:2" ht="15" customHeight="1">
      <c r="A908" s="10" t="s">
        <v>12050</v>
      </c>
      <c r="B908" s="13" t="s">
        <v>12049</v>
      </c>
    </row>
    <row r="909" spans="1:2" ht="15" customHeight="1">
      <c r="A909" s="10" t="s">
        <v>12052</v>
      </c>
      <c r="B909" s="13" t="s">
        <v>12051</v>
      </c>
    </row>
    <row r="910" spans="1:2" ht="15" customHeight="1">
      <c r="A910" s="10" t="s">
        <v>12054</v>
      </c>
      <c r="B910" s="13" t="s">
        <v>12053</v>
      </c>
    </row>
    <row r="911" spans="1:2" ht="15" customHeight="1">
      <c r="A911" s="10" t="s">
        <v>12058</v>
      </c>
      <c r="B911" s="13" t="s">
        <v>12057</v>
      </c>
    </row>
    <row r="912" spans="1:2" ht="15" customHeight="1">
      <c r="A912" s="10" t="s">
        <v>6882</v>
      </c>
      <c r="B912" s="13" t="s">
        <v>6881</v>
      </c>
    </row>
    <row r="913" spans="1:2" ht="15" customHeight="1">
      <c r="A913" s="11" t="s">
        <v>82</v>
      </c>
      <c r="B913" s="15" t="s">
        <v>29</v>
      </c>
    </row>
    <row r="914" spans="1:2" ht="15" customHeight="1">
      <c r="A914" s="10" t="s">
        <v>5850</v>
      </c>
      <c r="B914" s="13" t="s">
        <v>5849</v>
      </c>
    </row>
    <row r="915" spans="1:2" ht="15" customHeight="1">
      <c r="A915" s="10" t="s">
        <v>5846</v>
      </c>
      <c r="B915" s="13" t="s">
        <v>5845</v>
      </c>
    </row>
    <row r="916" spans="1:2" ht="15" customHeight="1">
      <c r="A916" s="10" t="s">
        <v>5848</v>
      </c>
      <c r="B916" s="13" t="s">
        <v>5847</v>
      </c>
    </row>
    <row r="917" spans="1:2" ht="15" customHeight="1">
      <c r="A917" s="10" t="s">
        <v>5844</v>
      </c>
      <c r="B917" s="13" t="s">
        <v>5843</v>
      </c>
    </row>
    <row r="918" spans="1:2" ht="15" customHeight="1">
      <c r="A918" s="10" t="s">
        <v>5856</v>
      </c>
      <c r="B918" s="13" t="s">
        <v>5855</v>
      </c>
    </row>
    <row r="919" spans="1:2" ht="15" customHeight="1">
      <c r="A919" s="10" t="s">
        <v>14617</v>
      </c>
      <c r="B919" s="13" t="s">
        <v>14616</v>
      </c>
    </row>
    <row r="920" spans="1:2" ht="15" customHeight="1">
      <c r="A920" s="10" t="s">
        <v>12838</v>
      </c>
      <c r="B920" s="13" t="s">
        <v>12837</v>
      </c>
    </row>
    <row r="921" spans="1:2" ht="15" customHeight="1">
      <c r="A921" s="11" t="s">
        <v>83</v>
      </c>
      <c r="B921" s="15" t="s">
        <v>84</v>
      </c>
    </row>
    <row r="922" spans="1:2" ht="15" customHeight="1">
      <c r="A922" s="10" t="s">
        <v>7665</v>
      </c>
      <c r="B922" s="13" t="s">
        <v>7664</v>
      </c>
    </row>
    <row r="923" spans="1:2" ht="15" customHeight="1">
      <c r="A923" s="10" t="s">
        <v>7700</v>
      </c>
      <c r="B923" s="13" t="s">
        <v>7699</v>
      </c>
    </row>
    <row r="924" spans="1:2" ht="15" customHeight="1">
      <c r="A924" s="10" t="s">
        <v>7702</v>
      </c>
      <c r="B924" s="13" t="s">
        <v>7701</v>
      </c>
    </row>
    <row r="925" spans="1:2" ht="15" customHeight="1">
      <c r="A925" s="10" t="s">
        <v>7704</v>
      </c>
      <c r="B925" s="13" t="s">
        <v>7703</v>
      </c>
    </row>
    <row r="926" spans="1:2" ht="15" customHeight="1">
      <c r="A926" s="10" t="s">
        <v>7706</v>
      </c>
      <c r="B926" s="13" t="s">
        <v>7705</v>
      </c>
    </row>
    <row r="927" spans="1:2" ht="15" customHeight="1">
      <c r="A927" s="10" t="s">
        <v>7708</v>
      </c>
      <c r="B927" s="13" t="s">
        <v>7707</v>
      </c>
    </row>
    <row r="928" spans="1:2" ht="15" customHeight="1">
      <c r="A928" s="10" t="s">
        <v>10704</v>
      </c>
      <c r="B928" s="13" t="s">
        <v>10703</v>
      </c>
    </row>
    <row r="929" spans="1:2" ht="15" customHeight="1">
      <c r="A929" s="10" t="s">
        <v>4636</v>
      </c>
      <c r="B929" s="13" t="s">
        <v>4635</v>
      </c>
    </row>
    <row r="930" spans="1:2" ht="15" customHeight="1">
      <c r="A930" s="10" t="s">
        <v>13518</v>
      </c>
      <c r="B930" s="13" t="s">
        <v>13517</v>
      </c>
    </row>
    <row r="931" spans="1:2" ht="15" customHeight="1">
      <c r="A931" s="10" t="s">
        <v>13524</v>
      </c>
      <c r="B931" s="13" t="s">
        <v>13523</v>
      </c>
    </row>
    <row r="932" spans="1:2" ht="15" customHeight="1">
      <c r="A932" s="10" t="s">
        <v>13464</v>
      </c>
      <c r="B932" s="13" t="s">
        <v>13463</v>
      </c>
    </row>
    <row r="933" spans="1:2" ht="15" customHeight="1">
      <c r="A933" s="10" t="s">
        <v>13578</v>
      </c>
      <c r="B933" s="13" t="s">
        <v>13577</v>
      </c>
    </row>
    <row r="934" spans="1:2" ht="15" customHeight="1">
      <c r="A934" s="10" t="s">
        <v>13248</v>
      </c>
      <c r="B934" s="13" t="s">
        <v>13247</v>
      </c>
    </row>
    <row r="935" spans="1:2" ht="15" customHeight="1">
      <c r="A935" s="10" t="s">
        <v>13766</v>
      </c>
      <c r="B935" s="13" t="s">
        <v>13765</v>
      </c>
    </row>
    <row r="936" spans="1:2" ht="15" customHeight="1">
      <c r="A936" s="10" t="s">
        <v>13692</v>
      </c>
      <c r="B936" s="13" t="s">
        <v>13691</v>
      </c>
    </row>
    <row r="937" spans="1:2" ht="15" customHeight="1">
      <c r="A937" s="10" t="s">
        <v>13690</v>
      </c>
      <c r="B937" s="13" t="s">
        <v>13689</v>
      </c>
    </row>
    <row r="938" spans="1:2" ht="15" customHeight="1">
      <c r="A938" s="10" t="s">
        <v>13872</v>
      </c>
      <c r="B938" s="13" t="s">
        <v>13871</v>
      </c>
    </row>
    <row r="939" spans="1:2" ht="15" customHeight="1">
      <c r="A939" s="10" t="s">
        <v>13920</v>
      </c>
      <c r="B939" s="13" t="s">
        <v>13919</v>
      </c>
    </row>
    <row r="940" spans="1:2" ht="15" customHeight="1">
      <c r="A940" s="10" t="s">
        <v>8405</v>
      </c>
      <c r="B940" s="13" t="s">
        <v>8404</v>
      </c>
    </row>
    <row r="941" spans="1:2" ht="15" customHeight="1">
      <c r="A941" s="10" t="s">
        <v>4303</v>
      </c>
      <c r="B941" s="13" t="s">
        <v>4302</v>
      </c>
    </row>
    <row r="942" spans="1:2" ht="15" customHeight="1">
      <c r="A942" s="10" t="s">
        <v>11558</v>
      </c>
      <c r="B942" s="13" t="s">
        <v>11557</v>
      </c>
    </row>
    <row r="943" spans="1:2" ht="15" customHeight="1">
      <c r="A943" s="10" t="s">
        <v>5944</v>
      </c>
      <c r="B943" s="13" t="s">
        <v>5943</v>
      </c>
    </row>
    <row r="944" spans="1:2" ht="15" customHeight="1">
      <c r="A944" s="10" t="s">
        <v>11414</v>
      </c>
      <c r="B944" s="13" t="s">
        <v>11413</v>
      </c>
    </row>
    <row r="945" spans="1:2" ht="15" customHeight="1">
      <c r="A945" s="10" t="s">
        <v>11321</v>
      </c>
      <c r="B945" s="13" t="s">
        <v>11320</v>
      </c>
    </row>
    <row r="946" spans="1:2" ht="15" customHeight="1">
      <c r="A946" s="10" t="s">
        <v>11658</v>
      </c>
      <c r="B946" s="13" t="s">
        <v>11657</v>
      </c>
    </row>
    <row r="947" spans="1:2" ht="15" customHeight="1">
      <c r="A947" s="10" t="s">
        <v>8571</v>
      </c>
      <c r="B947" s="13" t="s">
        <v>8570</v>
      </c>
    </row>
    <row r="948" spans="1:2" ht="15" customHeight="1">
      <c r="A948" s="10" t="s">
        <v>8521</v>
      </c>
      <c r="B948" s="13" t="s">
        <v>8520</v>
      </c>
    </row>
    <row r="949" spans="1:2" ht="15" customHeight="1">
      <c r="A949" s="10" t="s">
        <v>8491</v>
      </c>
      <c r="B949" s="13" t="s">
        <v>8490</v>
      </c>
    </row>
    <row r="950" spans="1:2" ht="15" customHeight="1">
      <c r="A950" s="10" t="s">
        <v>11374</v>
      </c>
      <c r="B950" s="13" t="s">
        <v>11373</v>
      </c>
    </row>
    <row r="951" spans="1:2" ht="15" customHeight="1">
      <c r="A951" s="10" t="s">
        <v>5858</v>
      </c>
      <c r="B951" s="13" t="s">
        <v>5857</v>
      </c>
    </row>
    <row r="952" spans="1:2" ht="15" customHeight="1">
      <c r="A952" s="10" t="s">
        <v>5866</v>
      </c>
      <c r="B952" s="13" t="s">
        <v>5865</v>
      </c>
    </row>
    <row r="953" spans="1:2" ht="15" customHeight="1">
      <c r="A953" s="10" t="s">
        <v>6818</v>
      </c>
      <c r="B953" s="13" t="s">
        <v>6817</v>
      </c>
    </row>
    <row r="954" spans="1:2" ht="15" customHeight="1">
      <c r="A954" s="10" t="s">
        <v>6830</v>
      </c>
      <c r="B954" s="13" t="s">
        <v>6829</v>
      </c>
    </row>
    <row r="955" spans="1:2" ht="15" customHeight="1">
      <c r="A955" s="10" t="s">
        <v>5874</v>
      </c>
      <c r="B955" s="13" t="s">
        <v>5873</v>
      </c>
    </row>
    <row r="956" spans="1:2" ht="15" customHeight="1">
      <c r="A956" s="10" t="s">
        <v>5872</v>
      </c>
      <c r="B956" s="13" t="s">
        <v>5871</v>
      </c>
    </row>
    <row r="957" spans="1:2" ht="15" customHeight="1">
      <c r="A957" s="10" t="s">
        <v>9750</v>
      </c>
      <c r="B957" s="13" t="s">
        <v>9749</v>
      </c>
    </row>
    <row r="958" spans="1:2" ht="15" customHeight="1">
      <c r="A958" s="10" t="s">
        <v>4467</v>
      </c>
      <c r="B958" s="13" t="s">
        <v>4466</v>
      </c>
    </row>
    <row r="959" spans="1:2" ht="15" customHeight="1">
      <c r="A959" s="10" t="s">
        <v>14777</v>
      </c>
      <c r="B959" s="13" t="s">
        <v>14776</v>
      </c>
    </row>
    <row r="960" spans="1:2" ht="15" customHeight="1">
      <c r="A960" s="10" t="s">
        <v>14775</v>
      </c>
      <c r="B960" s="13" t="s">
        <v>14774</v>
      </c>
    </row>
    <row r="961" spans="1:2" ht="15" customHeight="1">
      <c r="A961" s="10" t="s">
        <v>14833</v>
      </c>
      <c r="B961" s="13" t="s">
        <v>14832</v>
      </c>
    </row>
    <row r="962" spans="1:2" ht="15" customHeight="1">
      <c r="A962" s="10" t="s">
        <v>25071</v>
      </c>
      <c r="B962" s="13" t="s">
        <v>25070</v>
      </c>
    </row>
    <row r="963" spans="1:2" ht="15" customHeight="1">
      <c r="A963" s="10" t="s">
        <v>25059</v>
      </c>
      <c r="B963" s="13" t="s">
        <v>25058</v>
      </c>
    </row>
    <row r="964" spans="1:2" ht="15" customHeight="1">
      <c r="A964" s="10" t="s">
        <v>25057</v>
      </c>
      <c r="B964" s="13" t="s">
        <v>25056</v>
      </c>
    </row>
    <row r="965" spans="1:2" ht="15" customHeight="1">
      <c r="A965" s="10" t="s">
        <v>25069</v>
      </c>
      <c r="B965" s="13" t="s">
        <v>25068</v>
      </c>
    </row>
    <row r="966" spans="1:2" ht="15" customHeight="1">
      <c r="A966" s="10" t="s">
        <v>25061</v>
      </c>
      <c r="B966" s="13" t="s">
        <v>25060</v>
      </c>
    </row>
    <row r="967" spans="1:2" ht="15" customHeight="1">
      <c r="A967" s="10" t="s">
        <v>25053</v>
      </c>
      <c r="B967" s="13" t="s">
        <v>25052</v>
      </c>
    </row>
    <row r="968" spans="1:2" ht="15" customHeight="1">
      <c r="A968" s="10" t="s">
        <v>25051</v>
      </c>
      <c r="B968" s="13" t="s">
        <v>25050</v>
      </c>
    </row>
    <row r="969" spans="1:2" ht="15" customHeight="1">
      <c r="A969" s="10" t="s">
        <v>25047</v>
      </c>
      <c r="B969" s="13" t="s">
        <v>25046</v>
      </c>
    </row>
    <row r="970" spans="1:2" ht="15" customHeight="1">
      <c r="A970" s="10" t="s">
        <v>25049</v>
      </c>
      <c r="B970" s="13" t="s">
        <v>25048</v>
      </c>
    </row>
    <row r="971" spans="1:2" ht="15" customHeight="1">
      <c r="A971" s="10" t="s">
        <v>25065</v>
      </c>
      <c r="B971" s="13" t="s">
        <v>25064</v>
      </c>
    </row>
    <row r="972" spans="1:2" ht="15" customHeight="1">
      <c r="A972" s="10" t="s">
        <v>25081</v>
      </c>
      <c r="B972" s="13" t="s">
        <v>25080</v>
      </c>
    </row>
    <row r="973" spans="1:2" ht="15" customHeight="1">
      <c r="A973" s="10" t="s">
        <v>25075</v>
      </c>
      <c r="B973" s="13" t="s">
        <v>25074</v>
      </c>
    </row>
    <row r="974" spans="1:2" ht="15" customHeight="1">
      <c r="A974" s="10" t="s">
        <v>25079</v>
      </c>
      <c r="B974" s="13" t="s">
        <v>25078</v>
      </c>
    </row>
    <row r="975" spans="1:2" ht="15" customHeight="1">
      <c r="A975" s="10" t="s">
        <v>25083</v>
      </c>
      <c r="B975" s="13" t="s">
        <v>25082</v>
      </c>
    </row>
    <row r="976" spans="1:2" ht="15" customHeight="1">
      <c r="A976" s="10" t="s">
        <v>25067</v>
      </c>
      <c r="B976" s="13" t="s">
        <v>25066</v>
      </c>
    </row>
    <row r="977" spans="1:2" ht="15" customHeight="1">
      <c r="A977" s="10" t="s">
        <v>25073</v>
      </c>
      <c r="B977" s="13" t="s">
        <v>25072</v>
      </c>
    </row>
    <row r="978" spans="1:2" ht="15" customHeight="1">
      <c r="A978" s="10" t="s">
        <v>25055</v>
      </c>
      <c r="B978" s="13" t="s">
        <v>25054</v>
      </c>
    </row>
    <row r="979" spans="1:2" ht="15" customHeight="1">
      <c r="A979" s="10" t="s">
        <v>25077</v>
      </c>
      <c r="B979" s="13" t="s">
        <v>25076</v>
      </c>
    </row>
    <row r="980" spans="1:2" ht="15" customHeight="1">
      <c r="A980" s="10" t="s">
        <v>25063</v>
      </c>
      <c r="B980" s="13" t="s">
        <v>25062</v>
      </c>
    </row>
    <row r="981" spans="1:2" ht="15" customHeight="1">
      <c r="A981" s="10" t="s">
        <v>14076</v>
      </c>
      <c r="B981" s="13" t="s">
        <v>14075</v>
      </c>
    </row>
    <row r="982" spans="1:2" ht="15" customHeight="1">
      <c r="A982" s="10" t="s">
        <v>14058</v>
      </c>
      <c r="B982" s="13" t="s">
        <v>14057</v>
      </c>
    </row>
    <row r="983" spans="1:2" ht="15" customHeight="1">
      <c r="A983" s="10" t="s">
        <v>13958</v>
      </c>
      <c r="B983" s="13" t="s">
        <v>13957</v>
      </c>
    </row>
    <row r="984" spans="1:2" ht="15" customHeight="1">
      <c r="A984" s="10" t="s">
        <v>14078</v>
      </c>
      <c r="B984" s="13" t="s">
        <v>14077</v>
      </c>
    </row>
    <row r="985" spans="1:2" ht="15" customHeight="1">
      <c r="A985" s="10" t="s">
        <v>14244</v>
      </c>
      <c r="B985" s="13" t="s">
        <v>14243</v>
      </c>
    </row>
    <row r="986" spans="1:2" ht="15" customHeight="1">
      <c r="A986" s="10" t="s">
        <v>14064</v>
      </c>
      <c r="B986" s="13" t="s">
        <v>14063</v>
      </c>
    </row>
    <row r="987" spans="1:2" ht="15" customHeight="1">
      <c r="A987" s="10" t="s">
        <v>14080</v>
      </c>
      <c r="B987" s="13" t="s">
        <v>14079</v>
      </c>
    </row>
    <row r="988" spans="1:2" ht="15" customHeight="1">
      <c r="A988" s="10" t="s">
        <v>13824</v>
      </c>
      <c r="B988" s="13" t="s">
        <v>13823</v>
      </c>
    </row>
    <row r="989" spans="1:2" ht="15" customHeight="1">
      <c r="A989" s="10" t="s">
        <v>14094</v>
      </c>
      <c r="B989" s="13" t="s">
        <v>14093</v>
      </c>
    </row>
    <row r="990" spans="1:2" ht="15" customHeight="1">
      <c r="A990" s="10" t="s">
        <v>14062</v>
      </c>
      <c r="B990" s="13" t="s">
        <v>14061</v>
      </c>
    </row>
    <row r="991" spans="1:2" ht="15" customHeight="1">
      <c r="A991" s="10" t="s">
        <v>14060</v>
      </c>
      <c r="B991" s="13" t="s">
        <v>14059</v>
      </c>
    </row>
    <row r="992" spans="1:2" ht="15" customHeight="1">
      <c r="A992" s="10" t="s">
        <v>13382</v>
      </c>
      <c r="B992" s="13" t="s">
        <v>13381</v>
      </c>
    </row>
    <row r="993" spans="1:2" ht="15" customHeight="1">
      <c r="A993" s="10" t="s">
        <v>14082</v>
      </c>
      <c r="B993" s="13" t="s">
        <v>14081</v>
      </c>
    </row>
    <row r="994" spans="1:2" ht="15" customHeight="1">
      <c r="A994" s="10" t="s">
        <v>13790</v>
      </c>
      <c r="B994" s="13" t="s">
        <v>13789</v>
      </c>
    </row>
    <row r="995" spans="1:2" ht="15" customHeight="1">
      <c r="A995" s="10" t="s">
        <v>13552</v>
      </c>
      <c r="B995" s="13" t="s">
        <v>13551</v>
      </c>
    </row>
    <row r="996" spans="1:2" ht="15" customHeight="1">
      <c r="A996" s="10" t="s">
        <v>13386</v>
      </c>
      <c r="B996" s="13" t="s">
        <v>13385</v>
      </c>
    </row>
    <row r="997" spans="1:2" ht="15" customHeight="1">
      <c r="A997" s="10" t="s">
        <v>10702</v>
      </c>
      <c r="B997" s="13" t="s">
        <v>10701</v>
      </c>
    </row>
    <row r="998" spans="1:2" ht="15" customHeight="1">
      <c r="A998" s="10" t="s">
        <v>13350</v>
      </c>
      <c r="B998" s="13" t="s">
        <v>13349</v>
      </c>
    </row>
    <row r="999" spans="1:2" ht="15" customHeight="1">
      <c r="A999" s="10" t="s">
        <v>14248</v>
      </c>
      <c r="B999" s="13" t="s">
        <v>14247</v>
      </c>
    </row>
    <row r="1000" spans="1:2" ht="15" customHeight="1">
      <c r="A1000" s="10" t="s">
        <v>24769</v>
      </c>
      <c r="B1000" s="13" t="s">
        <v>24768</v>
      </c>
    </row>
    <row r="1001" spans="1:2" ht="15" customHeight="1">
      <c r="A1001" s="10" t="s">
        <v>13876</v>
      </c>
      <c r="B1001" s="13" t="s">
        <v>13875</v>
      </c>
    </row>
    <row r="1002" spans="1:2" ht="15" customHeight="1">
      <c r="A1002" s="10" t="s">
        <v>13866</v>
      </c>
      <c r="B1002" s="13" t="s">
        <v>13865</v>
      </c>
    </row>
    <row r="1003" spans="1:2" ht="15" customHeight="1">
      <c r="A1003" s="10" t="s">
        <v>13320</v>
      </c>
      <c r="B1003" s="13" t="s">
        <v>13319</v>
      </c>
    </row>
    <row r="1004" spans="1:2" ht="15" customHeight="1">
      <c r="A1004" s="10" t="s">
        <v>5490</v>
      </c>
      <c r="B1004" s="13" t="s">
        <v>5489</v>
      </c>
    </row>
    <row r="1005" spans="1:2" ht="15" customHeight="1">
      <c r="A1005" s="10" t="s">
        <v>13738</v>
      </c>
      <c r="B1005" s="13" t="s">
        <v>13737</v>
      </c>
    </row>
    <row r="1006" spans="1:2" ht="15" customHeight="1">
      <c r="A1006" s="10" t="s">
        <v>13726</v>
      </c>
      <c r="B1006" s="13" t="s">
        <v>13725</v>
      </c>
    </row>
    <row r="1007" spans="1:2" ht="15" customHeight="1">
      <c r="A1007" s="10" t="s">
        <v>13740</v>
      </c>
      <c r="B1007" s="13" t="s">
        <v>13739</v>
      </c>
    </row>
    <row r="1008" spans="1:2" ht="15" customHeight="1">
      <c r="A1008" s="10" t="s">
        <v>13734</v>
      </c>
      <c r="B1008" s="13" t="s">
        <v>13733</v>
      </c>
    </row>
    <row r="1009" spans="1:2" ht="15" customHeight="1">
      <c r="A1009" s="10" t="s">
        <v>13736</v>
      </c>
      <c r="B1009" s="13" t="s">
        <v>13735</v>
      </c>
    </row>
    <row r="1010" spans="1:2" ht="15" customHeight="1">
      <c r="A1010" s="10" t="s">
        <v>13720</v>
      </c>
      <c r="B1010" s="13" t="s">
        <v>13719</v>
      </c>
    </row>
    <row r="1011" spans="1:2" ht="15" customHeight="1">
      <c r="A1011" s="10" t="s">
        <v>13724</v>
      </c>
      <c r="B1011" s="13" t="s">
        <v>13723</v>
      </c>
    </row>
    <row r="1012" spans="1:2" ht="15" customHeight="1">
      <c r="A1012" s="10" t="s">
        <v>13728</v>
      </c>
      <c r="B1012" s="13" t="s">
        <v>13727</v>
      </c>
    </row>
    <row r="1013" spans="1:2" ht="15" customHeight="1">
      <c r="A1013" s="10" t="s">
        <v>13722</v>
      </c>
      <c r="B1013" s="13" t="s">
        <v>13721</v>
      </c>
    </row>
    <row r="1014" spans="1:2" ht="15" customHeight="1">
      <c r="A1014" s="10" t="s">
        <v>13730</v>
      </c>
      <c r="B1014" s="13" t="s">
        <v>13729</v>
      </c>
    </row>
    <row r="1015" spans="1:2" ht="15" customHeight="1">
      <c r="A1015" s="10" t="s">
        <v>13732</v>
      </c>
      <c r="B1015" s="13" t="s">
        <v>13731</v>
      </c>
    </row>
    <row r="1016" spans="1:2" ht="15" customHeight="1">
      <c r="A1016" s="10" t="s">
        <v>13384</v>
      </c>
      <c r="B1016" s="13" t="s">
        <v>13383</v>
      </c>
    </row>
    <row r="1017" spans="1:2" ht="15" customHeight="1">
      <c r="A1017" s="10" t="s">
        <v>5688</v>
      </c>
      <c r="B1017" s="13" t="s">
        <v>5687</v>
      </c>
    </row>
    <row r="1018" spans="1:2" ht="15" customHeight="1">
      <c r="A1018" s="10" t="s">
        <v>5686</v>
      </c>
      <c r="B1018" s="13" t="s">
        <v>5685</v>
      </c>
    </row>
    <row r="1019" spans="1:2" ht="15" customHeight="1">
      <c r="A1019" s="10" t="s">
        <v>21949</v>
      </c>
      <c r="B1019" s="13" t="s">
        <v>21948</v>
      </c>
    </row>
    <row r="1020" spans="1:2" ht="15" customHeight="1">
      <c r="A1020" s="10" t="s">
        <v>21953</v>
      </c>
      <c r="B1020" s="13" t="s">
        <v>21952</v>
      </c>
    </row>
    <row r="1021" spans="1:2" ht="15" customHeight="1">
      <c r="A1021" s="10" t="s">
        <v>21955</v>
      </c>
      <c r="B1021" s="13" t="s">
        <v>21954</v>
      </c>
    </row>
    <row r="1022" spans="1:2" ht="15" customHeight="1">
      <c r="A1022" s="10" t="s">
        <v>21947</v>
      </c>
      <c r="B1022" s="13" t="s">
        <v>21946</v>
      </c>
    </row>
    <row r="1023" spans="1:2" ht="15" customHeight="1">
      <c r="A1023" s="10" t="s">
        <v>21957</v>
      </c>
      <c r="B1023" s="13" t="s">
        <v>21956</v>
      </c>
    </row>
    <row r="1024" spans="1:2" ht="15" customHeight="1">
      <c r="A1024" s="10" t="s">
        <v>21945</v>
      </c>
      <c r="B1024" s="13" t="s">
        <v>21944</v>
      </c>
    </row>
    <row r="1025" spans="1:2" ht="15" customHeight="1">
      <c r="A1025" s="10" t="s">
        <v>21961</v>
      </c>
      <c r="B1025" s="13" t="s">
        <v>21960</v>
      </c>
    </row>
    <row r="1026" spans="1:2" ht="15" customHeight="1">
      <c r="A1026" s="10" t="s">
        <v>21959</v>
      </c>
      <c r="B1026" s="13" t="s">
        <v>21958</v>
      </c>
    </row>
    <row r="1027" spans="1:2" ht="15" customHeight="1">
      <c r="A1027" s="10" t="s">
        <v>21943</v>
      </c>
      <c r="B1027" s="13" t="s">
        <v>21942</v>
      </c>
    </row>
    <row r="1028" spans="1:2" ht="15" customHeight="1">
      <c r="A1028" s="10" t="s">
        <v>21951</v>
      </c>
      <c r="B1028" s="13" t="s">
        <v>21950</v>
      </c>
    </row>
    <row r="1029" spans="1:2" ht="15" customHeight="1">
      <c r="A1029" s="10" t="s">
        <v>21929</v>
      </c>
      <c r="B1029" s="13" t="s">
        <v>21928</v>
      </c>
    </row>
    <row r="1030" spans="1:2" ht="15" customHeight="1">
      <c r="A1030" s="10" t="s">
        <v>21933</v>
      </c>
      <c r="B1030" s="13" t="s">
        <v>21932</v>
      </c>
    </row>
    <row r="1031" spans="1:2" ht="15" customHeight="1">
      <c r="A1031" s="10" t="s">
        <v>21935</v>
      </c>
      <c r="B1031" s="13" t="s">
        <v>21934</v>
      </c>
    </row>
    <row r="1032" spans="1:2" ht="15" customHeight="1">
      <c r="A1032" s="10" t="s">
        <v>21927</v>
      </c>
      <c r="B1032" s="13" t="s">
        <v>21926</v>
      </c>
    </row>
    <row r="1033" spans="1:2" ht="15" customHeight="1">
      <c r="A1033" s="10" t="s">
        <v>21937</v>
      </c>
      <c r="B1033" s="13" t="s">
        <v>21936</v>
      </c>
    </row>
    <row r="1034" spans="1:2" ht="15" customHeight="1">
      <c r="A1034" s="10" t="s">
        <v>21925</v>
      </c>
      <c r="B1034" s="13" t="s">
        <v>21924</v>
      </c>
    </row>
    <row r="1035" spans="1:2" ht="15" customHeight="1">
      <c r="A1035" s="10" t="s">
        <v>21941</v>
      </c>
      <c r="B1035" s="13" t="s">
        <v>21940</v>
      </c>
    </row>
    <row r="1036" spans="1:2" ht="15" customHeight="1">
      <c r="A1036" s="10" t="s">
        <v>21939</v>
      </c>
      <c r="B1036" s="13" t="s">
        <v>21938</v>
      </c>
    </row>
    <row r="1037" spans="1:2" ht="15" customHeight="1">
      <c r="A1037" s="10" t="s">
        <v>21923</v>
      </c>
      <c r="B1037" s="13" t="s">
        <v>21922</v>
      </c>
    </row>
    <row r="1038" spans="1:2" ht="15" customHeight="1">
      <c r="A1038" s="10" t="s">
        <v>21931</v>
      </c>
      <c r="B1038" s="13" t="s">
        <v>21930</v>
      </c>
    </row>
    <row r="1039" spans="1:2" ht="15" customHeight="1">
      <c r="A1039" s="10" t="s">
        <v>21809</v>
      </c>
      <c r="B1039" s="13" t="s">
        <v>21808</v>
      </c>
    </row>
    <row r="1040" spans="1:2" ht="15" customHeight="1">
      <c r="A1040" s="10" t="s">
        <v>21813</v>
      </c>
      <c r="B1040" s="13" t="s">
        <v>21812</v>
      </c>
    </row>
    <row r="1041" spans="1:2" ht="15" customHeight="1">
      <c r="A1041" s="10" t="s">
        <v>21815</v>
      </c>
      <c r="B1041" s="13" t="s">
        <v>21814</v>
      </c>
    </row>
    <row r="1042" spans="1:2" ht="15" customHeight="1">
      <c r="A1042" s="10" t="s">
        <v>21807</v>
      </c>
      <c r="B1042" s="13" t="s">
        <v>21806</v>
      </c>
    </row>
    <row r="1043" spans="1:2" ht="15" customHeight="1">
      <c r="A1043" s="10" t="s">
        <v>21817</v>
      </c>
      <c r="B1043" s="13" t="s">
        <v>21816</v>
      </c>
    </row>
    <row r="1044" spans="1:2" ht="15" customHeight="1">
      <c r="A1044" s="10" t="s">
        <v>21805</v>
      </c>
      <c r="B1044" s="13" t="s">
        <v>21804</v>
      </c>
    </row>
    <row r="1045" spans="1:2" ht="15" customHeight="1">
      <c r="A1045" s="10" t="s">
        <v>21821</v>
      </c>
      <c r="B1045" s="13" t="s">
        <v>21820</v>
      </c>
    </row>
    <row r="1046" spans="1:2" ht="15" customHeight="1">
      <c r="A1046" s="10" t="s">
        <v>21819</v>
      </c>
      <c r="B1046" s="13" t="s">
        <v>21818</v>
      </c>
    </row>
    <row r="1047" spans="1:2" ht="15" customHeight="1">
      <c r="A1047" s="10" t="s">
        <v>21803</v>
      </c>
      <c r="B1047" s="13" t="s">
        <v>21802</v>
      </c>
    </row>
    <row r="1048" spans="1:2" ht="15" customHeight="1">
      <c r="A1048" s="10" t="s">
        <v>21811</v>
      </c>
      <c r="B1048" s="13" t="s">
        <v>21810</v>
      </c>
    </row>
    <row r="1049" spans="1:2" ht="15" customHeight="1">
      <c r="A1049" s="10" t="s">
        <v>21829</v>
      </c>
      <c r="B1049" s="13" t="s">
        <v>21828</v>
      </c>
    </row>
    <row r="1050" spans="1:2" ht="15" customHeight="1">
      <c r="A1050" s="10" t="s">
        <v>21833</v>
      </c>
      <c r="B1050" s="13" t="s">
        <v>21832</v>
      </c>
    </row>
    <row r="1051" spans="1:2" ht="15" customHeight="1">
      <c r="A1051" s="10" t="s">
        <v>21835</v>
      </c>
      <c r="B1051" s="13" t="s">
        <v>21834</v>
      </c>
    </row>
    <row r="1052" spans="1:2" ht="15" customHeight="1">
      <c r="A1052" s="10" t="s">
        <v>21827</v>
      </c>
      <c r="B1052" s="13" t="s">
        <v>21826</v>
      </c>
    </row>
    <row r="1053" spans="1:2" ht="15" customHeight="1">
      <c r="A1053" s="10" t="s">
        <v>21837</v>
      </c>
      <c r="B1053" s="13" t="s">
        <v>21836</v>
      </c>
    </row>
    <row r="1054" spans="1:2" ht="15" customHeight="1">
      <c r="A1054" s="10" t="s">
        <v>21825</v>
      </c>
      <c r="B1054" s="13" t="s">
        <v>21824</v>
      </c>
    </row>
    <row r="1055" spans="1:2" ht="15" customHeight="1">
      <c r="A1055" s="10" t="s">
        <v>21841</v>
      </c>
      <c r="B1055" s="13" t="s">
        <v>21840</v>
      </c>
    </row>
    <row r="1056" spans="1:2" ht="15" customHeight="1">
      <c r="A1056" s="10" t="s">
        <v>21839</v>
      </c>
      <c r="B1056" s="13" t="s">
        <v>21838</v>
      </c>
    </row>
    <row r="1057" spans="1:2" ht="15" customHeight="1">
      <c r="A1057" s="10" t="s">
        <v>21823</v>
      </c>
      <c r="B1057" s="13" t="s">
        <v>21822</v>
      </c>
    </row>
    <row r="1058" spans="1:2" ht="15" customHeight="1">
      <c r="A1058" s="10" t="s">
        <v>21831</v>
      </c>
      <c r="B1058" s="13" t="s">
        <v>21830</v>
      </c>
    </row>
    <row r="1059" spans="1:2" ht="15" customHeight="1">
      <c r="A1059" s="10" t="s">
        <v>21849</v>
      </c>
      <c r="B1059" s="13" t="s">
        <v>21848</v>
      </c>
    </row>
    <row r="1060" spans="1:2" ht="15" customHeight="1">
      <c r="A1060" s="10" t="s">
        <v>21853</v>
      </c>
      <c r="B1060" s="13" t="s">
        <v>21852</v>
      </c>
    </row>
    <row r="1061" spans="1:2" ht="15" customHeight="1">
      <c r="A1061" s="10" t="s">
        <v>21855</v>
      </c>
      <c r="B1061" s="13" t="s">
        <v>21854</v>
      </c>
    </row>
    <row r="1062" spans="1:2" ht="15" customHeight="1">
      <c r="A1062" s="10" t="s">
        <v>21847</v>
      </c>
      <c r="B1062" s="13" t="s">
        <v>21846</v>
      </c>
    </row>
    <row r="1063" spans="1:2" ht="15" customHeight="1">
      <c r="A1063" s="10" t="s">
        <v>21857</v>
      </c>
      <c r="B1063" s="13" t="s">
        <v>21856</v>
      </c>
    </row>
    <row r="1064" spans="1:2" ht="15" customHeight="1">
      <c r="A1064" s="10" t="s">
        <v>21845</v>
      </c>
      <c r="B1064" s="13" t="s">
        <v>21844</v>
      </c>
    </row>
    <row r="1065" spans="1:2" ht="15" customHeight="1">
      <c r="A1065" s="10" t="s">
        <v>21861</v>
      </c>
      <c r="B1065" s="13" t="s">
        <v>21860</v>
      </c>
    </row>
    <row r="1066" spans="1:2" ht="15" customHeight="1">
      <c r="A1066" s="10" t="s">
        <v>21859</v>
      </c>
      <c r="B1066" s="13" t="s">
        <v>21858</v>
      </c>
    </row>
    <row r="1067" spans="1:2" ht="15" customHeight="1">
      <c r="A1067" s="10" t="s">
        <v>21843</v>
      </c>
      <c r="B1067" s="13" t="s">
        <v>21842</v>
      </c>
    </row>
    <row r="1068" spans="1:2" ht="15" customHeight="1">
      <c r="A1068" s="10" t="s">
        <v>21851</v>
      </c>
      <c r="B1068" s="13" t="s">
        <v>21850</v>
      </c>
    </row>
    <row r="1069" spans="1:2" ht="15" customHeight="1">
      <c r="A1069" s="10" t="s">
        <v>21889</v>
      </c>
      <c r="B1069" s="13" t="s">
        <v>21888</v>
      </c>
    </row>
    <row r="1070" spans="1:2" ht="15" customHeight="1">
      <c r="A1070" s="10" t="s">
        <v>21893</v>
      </c>
      <c r="B1070" s="13" t="s">
        <v>21892</v>
      </c>
    </row>
    <row r="1071" spans="1:2" ht="15" customHeight="1">
      <c r="A1071" s="10" t="s">
        <v>21895</v>
      </c>
      <c r="B1071" s="13" t="s">
        <v>21894</v>
      </c>
    </row>
    <row r="1072" spans="1:2" ht="15" customHeight="1">
      <c r="A1072" s="10" t="s">
        <v>21887</v>
      </c>
      <c r="B1072" s="13" t="s">
        <v>21886</v>
      </c>
    </row>
    <row r="1073" spans="1:2" ht="15" customHeight="1">
      <c r="A1073" s="10" t="s">
        <v>21897</v>
      </c>
      <c r="B1073" s="13" t="s">
        <v>21896</v>
      </c>
    </row>
    <row r="1074" spans="1:2" ht="15" customHeight="1">
      <c r="A1074" s="10" t="s">
        <v>21885</v>
      </c>
      <c r="B1074" s="13" t="s">
        <v>21884</v>
      </c>
    </row>
    <row r="1075" spans="1:2" ht="15" customHeight="1">
      <c r="A1075" s="10" t="s">
        <v>21901</v>
      </c>
      <c r="B1075" s="13" t="s">
        <v>21900</v>
      </c>
    </row>
    <row r="1076" spans="1:2" ht="15" customHeight="1">
      <c r="A1076" s="10" t="s">
        <v>21899</v>
      </c>
      <c r="B1076" s="13" t="s">
        <v>21898</v>
      </c>
    </row>
    <row r="1077" spans="1:2" ht="15" customHeight="1">
      <c r="A1077" s="10" t="s">
        <v>21883</v>
      </c>
      <c r="B1077" s="13" t="s">
        <v>21882</v>
      </c>
    </row>
    <row r="1078" spans="1:2" ht="15" customHeight="1">
      <c r="A1078" s="10" t="s">
        <v>21891</v>
      </c>
      <c r="B1078" s="13" t="s">
        <v>21890</v>
      </c>
    </row>
    <row r="1079" spans="1:2" ht="15" customHeight="1">
      <c r="A1079" s="10" t="s">
        <v>21869</v>
      </c>
      <c r="B1079" s="13" t="s">
        <v>21868</v>
      </c>
    </row>
    <row r="1080" spans="1:2" ht="15" customHeight="1">
      <c r="A1080" s="10" t="s">
        <v>21873</v>
      </c>
      <c r="B1080" s="13" t="s">
        <v>21872</v>
      </c>
    </row>
    <row r="1081" spans="1:2" ht="15" customHeight="1">
      <c r="A1081" s="10" t="s">
        <v>21875</v>
      </c>
      <c r="B1081" s="13" t="s">
        <v>21874</v>
      </c>
    </row>
    <row r="1082" spans="1:2" ht="15" customHeight="1">
      <c r="A1082" s="10" t="s">
        <v>21867</v>
      </c>
      <c r="B1082" s="13" t="s">
        <v>21866</v>
      </c>
    </row>
    <row r="1083" spans="1:2" ht="15" customHeight="1">
      <c r="A1083" s="10" t="s">
        <v>21877</v>
      </c>
      <c r="B1083" s="13" t="s">
        <v>21876</v>
      </c>
    </row>
    <row r="1084" spans="1:2" ht="15" customHeight="1">
      <c r="A1084" s="10" t="s">
        <v>21865</v>
      </c>
      <c r="B1084" s="13" t="s">
        <v>21864</v>
      </c>
    </row>
    <row r="1085" spans="1:2" ht="15" customHeight="1">
      <c r="A1085" s="10" t="s">
        <v>21881</v>
      </c>
      <c r="B1085" s="13" t="s">
        <v>21880</v>
      </c>
    </row>
    <row r="1086" spans="1:2" ht="15" customHeight="1">
      <c r="A1086" s="10" t="s">
        <v>21879</v>
      </c>
      <c r="B1086" s="13" t="s">
        <v>21878</v>
      </c>
    </row>
    <row r="1087" spans="1:2" ht="15" customHeight="1">
      <c r="A1087" s="10" t="s">
        <v>21863</v>
      </c>
      <c r="B1087" s="13" t="s">
        <v>21862</v>
      </c>
    </row>
    <row r="1088" spans="1:2" ht="15" customHeight="1">
      <c r="A1088" s="10" t="s">
        <v>21871</v>
      </c>
      <c r="B1088" s="13" t="s">
        <v>21870</v>
      </c>
    </row>
    <row r="1089" spans="1:2" ht="15" customHeight="1">
      <c r="A1089" s="10" t="s">
        <v>21989</v>
      </c>
      <c r="B1089" s="13" t="s">
        <v>21988</v>
      </c>
    </row>
    <row r="1090" spans="1:2" ht="15" customHeight="1">
      <c r="A1090" s="10" t="s">
        <v>21993</v>
      </c>
      <c r="B1090" s="13" t="s">
        <v>21992</v>
      </c>
    </row>
    <row r="1091" spans="1:2" ht="15" customHeight="1">
      <c r="A1091" s="10" t="s">
        <v>21995</v>
      </c>
      <c r="B1091" s="13" t="s">
        <v>21994</v>
      </c>
    </row>
    <row r="1092" spans="1:2" ht="15" customHeight="1">
      <c r="A1092" s="10" t="s">
        <v>21987</v>
      </c>
      <c r="B1092" s="13" t="s">
        <v>21986</v>
      </c>
    </row>
    <row r="1093" spans="1:2" ht="15" customHeight="1">
      <c r="A1093" s="10" t="s">
        <v>21997</v>
      </c>
      <c r="B1093" s="13" t="s">
        <v>21996</v>
      </c>
    </row>
    <row r="1094" spans="1:2" ht="15" customHeight="1">
      <c r="A1094" s="10" t="s">
        <v>21985</v>
      </c>
      <c r="B1094" s="13" t="s">
        <v>21984</v>
      </c>
    </row>
    <row r="1095" spans="1:2" ht="15" customHeight="1">
      <c r="A1095" s="10" t="s">
        <v>22001</v>
      </c>
      <c r="B1095" s="13" t="s">
        <v>22000</v>
      </c>
    </row>
    <row r="1096" spans="1:2" ht="15" customHeight="1">
      <c r="A1096" s="10" t="s">
        <v>21999</v>
      </c>
      <c r="B1096" s="13" t="s">
        <v>21998</v>
      </c>
    </row>
    <row r="1097" spans="1:2" ht="15" customHeight="1">
      <c r="A1097" s="10" t="s">
        <v>21983</v>
      </c>
      <c r="B1097" s="13" t="s">
        <v>21982</v>
      </c>
    </row>
    <row r="1098" spans="1:2" ht="15" customHeight="1">
      <c r="A1098" s="10" t="s">
        <v>21991</v>
      </c>
      <c r="B1098" s="13" t="s">
        <v>21990</v>
      </c>
    </row>
    <row r="1099" spans="1:2" ht="15" customHeight="1">
      <c r="A1099" s="10" t="s">
        <v>21969</v>
      </c>
      <c r="B1099" s="13" t="s">
        <v>21968</v>
      </c>
    </row>
    <row r="1100" spans="1:2" ht="15" customHeight="1">
      <c r="A1100" s="10" t="s">
        <v>21973</v>
      </c>
      <c r="B1100" s="13" t="s">
        <v>21972</v>
      </c>
    </row>
    <row r="1101" spans="1:2" ht="15" customHeight="1">
      <c r="A1101" s="10" t="s">
        <v>21975</v>
      </c>
      <c r="B1101" s="13" t="s">
        <v>21974</v>
      </c>
    </row>
    <row r="1102" spans="1:2" ht="15" customHeight="1">
      <c r="A1102" s="10" t="s">
        <v>21967</v>
      </c>
      <c r="B1102" s="13" t="s">
        <v>21966</v>
      </c>
    </row>
    <row r="1103" spans="1:2" ht="15" customHeight="1">
      <c r="A1103" s="10" t="s">
        <v>21977</v>
      </c>
      <c r="B1103" s="13" t="s">
        <v>21976</v>
      </c>
    </row>
    <row r="1104" spans="1:2" ht="15" customHeight="1">
      <c r="A1104" s="10" t="s">
        <v>21965</v>
      </c>
      <c r="B1104" s="13" t="s">
        <v>21964</v>
      </c>
    </row>
    <row r="1105" spans="1:2" ht="15" customHeight="1">
      <c r="A1105" s="10" t="s">
        <v>21981</v>
      </c>
      <c r="B1105" s="13" t="s">
        <v>21980</v>
      </c>
    </row>
    <row r="1106" spans="1:2" ht="15" customHeight="1">
      <c r="A1106" s="10" t="s">
        <v>21979</v>
      </c>
      <c r="B1106" s="13" t="s">
        <v>21978</v>
      </c>
    </row>
    <row r="1107" spans="1:2" ht="15" customHeight="1">
      <c r="A1107" s="10" t="s">
        <v>21963</v>
      </c>
      <c r="B1107" s="13" t="s">
        <v>21962</v>
      </c>
    </row>
    <row r="1108" spans="1:2" ht="15" customHeight="1">
      <c r="A1108" s="10" t="s">
        <v>21971</v>
      </c>
      <c r="B1108" s="13" t="s">
        <v>21970</v>
      </c>
    </row>
    <row r="1109" spans="1:2" ht="15" customHeight="1">
      <c r="A1109" s="10" t="s">
        <v>21909</v>
      </c>
      <c r="B1109" s="13" t="s">
        <v>21908</v>
      </c>
    </row>
    <row r="1110" spans="1:2" ht="15" customHeight="1">
      <c r="A1110" s="10" t="s">
        <v>21913</v>
      </c>
      <c r="B1110" s="13" t="s">
        <v>21912</v>
      </c>
    </row>
    <row r="1111" spans="1:2" ht="15" customHeight="1">
      <c r="A1111" s="10" t="s">
        <v>21915</v>
      </c>
      <c r="B1111" s="13" t="s">
        <v>21914</v>
      </c>
    </row>
    <row r="1112" spans="1:2" ht="15" customHeight="1">
      <c r="A1112" s="10" t="s">
        <v>21907</v>
      </c>
      <c r="B1112" s="13" t="s">
        <v>21906</v>
      </c>
    </row>
    <row r="1113" spans="1:2" ht="15" customHeight="1">
      <c r="A1113" s="10" t="s">
        <v>21917</v>
      </c>
      <c r="B1113" s="13" t="s">
        <v>21916</v>
      </c>
    </row>
    <row r="1114" spans="1:2" ht="15" customHeight="1">
      <c r="A1114" s="10" t="s">
        <v>21905</v>
      </c>
      <c r="B1114" s="13" t="s">
        <v>21904</v>
      </c>
    </row>
    <row r="1115" spans="1:2" ht="15" customHeight="1">
      <c r="A1115" s="10" t="s">
        <v>21921</v>
      </c>
      <c r="B1115" s="13" t="s">
        <v>21920</v>
      </c>
    </row>
    <row r="1116" spans="1:2" ht="15" customHeight="1">
      <c r="A1116" s="10" t="s">
        <v>21919</v>
      </c>
      <c r="B1116" s="13" t="s">
        <v>21918</v>
      </c>
    </row>
    <row r="1117" spans="1:2" ht="15" customHeight="1">
      <c r="A1117" s="10" t="s">
        <v>21903</v>
      </c>
      <c r="B1117" s="13" t="s">
        <v>21902</v>
      </c>
    </row>
    <row r="1118" spans="1:2" ht="15" customHeight="1">
      <c r="A1118" s="10" t="s">
        <v>21911</v>
      </c>
      <c r="B1118" s="13" t="s">
        <v>21910</v>
      </c>
    </row>
    <row r="1119" spans="1:2" ht="15" customHeight="1">
      <c r="A1119" s="10" t="s">
        <v>9394</v>
      </c>
      <c r="B1119" s="13" t="s">
        <v>9393</v>
      </c>
    </row>
    <row r="1120" spans="1:2" ht="15" customHeight="1">
      <c r="A1120" s="11" t="s">
        <v>85</v>
      </c>
      <c r="B1120" s="15" t="s">
        <v>86</v>
      </c>
    </row>
    <row r="1121" spans="1:2" ht="15" customHeight="1">
      <c r="A1121" s="11" t="s">
        <v>87</v>
      </c>
      <c r="B1121" s="15" t="s">
        <v>88</v>
      </c>
    </row>
    <row r="1122" spans="1:2" ht="15" customHeight="1">
      <c r="A1122" s="10" t="s">
        <v>5492</v>
      </c>
      <c r="B1122" s="13" t="s">
        <v>5491</v>
      </c>
    </row>
    <row r="1123" spans="1:2" ht="15" customHeight="1">
      <c r="A1123" s="10" t="s">
        <v>15070</v>
      </c>
      <c r="B1123" s="13" t="s">
        <v>15069</v>
      </c>
    </row>
    <row r="1124" spans="1:2" ht="15" customHeight="1">
      <c r="A1124" s="10" t="s">
        <v>15036</v>
      </c>
      <c r="B1124" s="13" t="s">
        <v>15035</v>
      </c>
    </row>
    <row r="1125" spans="1:2" ht="15" customHeight="1">
      <c r="A1125" s="10" t="s">
        <v>2225</v>
      </c>
      <c r="B1125" s="13" t="s">
        <v>2224</v>
      </c>
    </row>
    <row r="1126" spans="1:2" ht="15" customHeight="1">
      <c r="A1126" s="10" t="s">
        <v>2477</v>
      </c>
      <c r="B1126" s="13" t="s">
        <v>2476</v>
      </c>
    </row>
    <row r="1127" spans="1:2" ht="15" customHeight="1">
      <c r="A1127" s="10" t="s">
        <v>8225</v>
      </c>
      <c r="B1127" s="13" t="s">
        <v>8224</v>
      </c>
    </row>
    <row r="1128" spans="1:2" ht="15" customHeight="1">
      <c r="A1128" s="10" t="s">
        <v>14705</v>
      </c>
      <c r="B1128" s="13" t="s">
        <v>14704</v>
      </c>
    </row>
    <row r="1129" spans="1:2" ht="15" customHeight="1">
      <c r="A1129" s="10" t="s">
        <v>24701</v>
      </c>
      <c r="B1129" s="13" t="s">
        <v>24700</v>
      </c>
    </row>
    <row r="1130" spans="1:2" ht="15" customHeight="1">
      <c r="A1130" s="10" t="s">
        <v>11386</v>
      </c>
      <c r="B1130" s="13" t="s">
        <v>11385</v>
      </c>
    </row>
    <row r="1131" spans="1:2" ht="15" customHeight="1">
      <c r="A1131" s="10" t="s">
        <v>11349</v>
      </c>
      <c r="B1131" s="13" t="s">
        <v>11348</v>
      </c>
    </row>
    <row r="1132" spans="1:2" ht="15" customHeight="1">
      <c r="A1132" s="10" t="s">
        <v>1076</v>
      </c>
      <c r="B1132" s="13" t="s">
        <v>1075</v>
      </c>
    </row>
    <row r="1133" spans="1:2" ht="15" customHeight="1">
      <c r="A1133" s="10" t="s">
        <v>14815</v>
      </c>
      <c r="B1133" s="13" t="s">
        <v>14814</v>
      </c>
    </row>
    <row r="1134" spans="1:2" ht="15" customHeight="1">
      <c r="A1134" s="10" t="s">
        <v>1386</v>
      </c>
      <c r="B1134" s="13" t="s">
        <v>1385</v>
      </c>
    </row>
    <row r="1135" spans="1:2" ht="15" customHeight="1">
      <c r="A1135" s="10" t="s">
        <v>1390</v>
      </c>
      <c r="B1135" s="13" t="s">
        <v>1389</v>
      </c>
    </row>
    <row r="1136" spans="1:2" ht="15" customHeight="1">
      <c r="A1136" s="10" t="s">
        <v>1384</v>
      </c>
      <c r="B1136" s="13" t="s">
        <v>1383</v>
      </c>
    </row>
    <row r="1137" spans="1:2" ht="15" customHeight="1">
      <c r="A1137" s="11" t="s">
        <v>25332</v>
      </c>
      <c r="B1137" s="15" t="s">
        <v>90</v>
      </c>
    </row>
    <row r="1138" spans="1:2" ht="15" customHeight="1">
      <c r="A1138" s="11" t="s">
        <v>25333</v>
      </c>
      <c r="B1138" s="15" t="s">
        <v>92</v>
      </c>
    </row>
    <row r="1139" spans="1:2" s="4" customFormat="1" ht="15" customHeight="1">
      <c r="A1139" s="11" t="s">
        <v>93</v>
      </c>
      <c r="B1139" s="15" t="s">
        <v>94</v>
      </c>
    </row>
    <row r="1140" spans="1:2" ht="15" customHeight="1">
      <c r="A1140" s="11" t="s">
        <v>25334</v>
      </c>
      <c r="B1140" s="15" t="s">
        <v>94</v>
      </c>
    </row>
    <row r="1141" spans="1:2" ht="15" customHeight="1">
      <c r="A1141" s="10" t="s">
        <v>4658</v>
      </c>
      <c r="B1141" s="13" t="s">
        <v>4657</v>
      </c>
    </row>
    <row r="1142" spans="1:2" ht="15" customHeight="1">
      <c r="A1142" s="10" t="s">
        <v>8202</v>
      </c>
      <c r="B1142" s="13" t="s">
        <v>8201</v>
      </c>
    </row>
    <row r="1143" spans="1:2" ht="15" customHeight="1">
      <c r="A1143" s="10" t="s">
        <v>11235</v>
      </c>
      <c r="B1143" s="13" t="s">
        <v>11234</v>
      </c>
    </row>
    <row r="1144" spans="1:2" ht="15" customHeight="1">
      <c r="A1144" s="10" t="s">
        <v>11231</v>
      </c>
      <c r="B1144" s="13" t="s">
        <v>11230</v>
      </c>
    </row>
    <row r="1145" spans="1:2" ht="15" customHeight="1">
      <c r="A1145" s="10" t="s">
        <v>11233</v>
      </c>
      <c r="B1145" s="13" t="s">
        <v>11232</v>
      </c>
    </row>
    <row r="1146" spans="1:2" ht="15" customHeight="1">
      <c r="A1146" s="10" t="s">
        <v>14890</v>
      </c>
      <c r="B1146" s="13" t="s">
        <v>14889</v>
      </c>
    </row>
    <row r="1147" spans="1:2" ht="15" customHeight="1">
      <c r="A1147" s="10" t="s">
        <v>8215</v>
      </c>
      <c r="B1147" s="13" t="s">
        <v>8214</v>
      </c>
    </row>
    <row r="1148" spans="1:2" ht="15" customHeight="1">
      <c r="A1148" s="11" t="s">
        <v>95</v>
      </c>
      <c r="B1148" s="15" t="s">
        <v>96</v>
      </c>
    </row>
    <row r="1149" spans="1:2" ht="15" customHeight="1">
      <c r="A1149" s="10" t="s">
        <v>2066</v>
      </c>
      <c r="B1149" s="13" t="s">
        <v>2065</v>
      </c>
    </row>
    <row r="1150" spans="1:2" ht="15" customHeight="1">
      <c r="A1150" s="10" t="s">
        <v>2068</v>
      </c>
      <c r="B1150" s="13" t="s">
        <v>2067</v>
      </c>
    </row>
    <row r="1151" spans="1:2" ht="15" customHeight="1">
      <c r="A1151" s="10" t="s">
        <v>2072</v>
      </c>
      <c r="B1151" s="13" t="s">
        <v>2071</v>
      </c>
    </row>
    <row r="1152" spans="1:2" ht="15" customHeight="1">
      <c r="A1152" s="10" t="s">
        <v>2060</v>
      </c>
      <c r="B1152" s="13" t="s">
        <v>2059</v>
      </c>
    </row>
    <row r="1153" spans="1:2" ht="15" customHeight="1">
      <c r="A1153" s="10" t="s">
        <v>2062</v>
      </c>
      <c r="B1153" s="13" t="s">
        <v>2061</v>
      </c>
    </row>
    <row r="1154" spans="1:2" ht="15" customHeight="1">
      <c r="A1154" s="10" t="s">
        <v>2064</v>
      </c>
      <c r="B1154" s="13" t="s">
        <v>2063</v>
      </c>
    </row>
    <row r="1155" spans="1:2" ht="15" customHeight="1">
      <c r="A1155" s="10" t="s">
        <v>97</v>
      </c>
      <c r="B1155" s="13" t="s">
        <v>6437</v>
      </c>
    </row>
    <row r="1156" spans="1:2" ht="15" customHeight="1">
      <c r="A1156" s="10" t="s">
        <v>6451</v>
      </c>
      <c r="B1156" s="13" t="s">
        <v>6450</v>
      </c>
    </row>
    <row r="1157" spans="1:2" ht="15" customHeight="1">
      <c r="A1157" s="10" t="s">
        <v>6523</v>
      </c>
      <c r="B1157" s="13" t="s">
        <v>6522</v>
      </c>
    </row>
    <row r="1158" spans="1:2" ht="15" customHeight="1">
      <c r="A1158" s="10" t="s">
        <v>5910</v>
      </c>
      <c r="B1158" s="13" t="s">
        <v>5909</v>
      </c>
    </row>
    <row r="1159" spans="1:2" ht="15" customHeight="1">
      <c r="A1159" s="10" t="s">
        <v>7479</v>
      </c>
      <c r="B1159" s="13" t="s">
        <v>7478</v>
      </c>
    </row>
    <row r="1160" spans="1:2" ht="15" customHeight="1">
      <c r="A1160" s="10" t="s">
        <v>7481</v>
      </c>
      <c r="B1160" s="13" t="s">
        <v>7480</v>
      </c>
    </row>
    <row r="1161" spans="1:2" ht="15" customHeight="1">
      <c r="A1161" s="10" t="s">
        <v>7483</v>
      </c>
      <c r="B1161" s="13" t="s">
        <v>7482</v>
      </c>
    </row>
    <row r="1162" spans="1:2" ht="15" customHeight="1">
      <c r="A1162" s="10" t="s">
        <v>7499</v>
      </c>
      <c r="B1162" s="13" t="s">
        <v>7498</v>
      </c>
    </row>
    <row r="1163" spans="1:2" ht="15" customHeight="1">
      <c r="A1163" s="10" t="s">
        <v>13508</v>
      </c>
      <c r="B1163" s="13" t="s">
        <v>13507</v>
      </c>
    </row>
    <row r="1164" spans="1:2" ht="15" customHeight="1">
      <c r="A1164" s="10" t="s">
        <v>7493</v>
      </c>
      <c r="B1164" s="13" t="s">
        <v>7492</v>
      </c>
    </row>
    <row r="1165" spans="1:2" ht="15" customHeight="1">
      <c r="A1165" s="10" t="s">
        <v>7487</v>
      </c>
      <c r="B1165" s="13" t="s">
        <v>7486</v>
      </c>
    </row>
    <row r="1166" spans="1:2" ht="15" customHeight="1">
      <c r="A1166" s="10" t="s">
        <v>7489</v>
      </c>
      <c r="B1166" s="13" t="s">
        <v>7488</v>
      </c>
    </row>
    <row r="1167" spans="1:2" ht="15" customHeight="1">
      <c r="A1167" s="10" t="s">
        <v>7495</v>
      </c>
      <c r="B1167" s="13" t="s">
        <v>7494</v>
      </c>
    </row>
    <row r="1168" spans="1:2" ht="15" customHeight="1">
      <c r="A1168" s="10" t="s">
        <v>7503</v>
      </c>
      <c r="B1168" s="13" t="s">
        <v>7502</v>
      </c>
    </row>
    <row r="1169" spans="1:2" ht="15" customHeight="1">
      <c r="A1169" s="10" t="s">
        <v>7501</v>
      </c>
      <c r="B1169" s="13" t="s">
        <v>7500</v>
      </c>
    </row>
    <row r="1170" spans="1:2" ht="15" customHeight="1">
      <c r="A1170" s="11" t="s">
        <v>98</v>
      </c>
      <c r="B1170" s="15" t="s">
        <v>99</v>
      </c>
    </row>
    <row r="1171" spans="1:2" ht="15" customHeight="1">
      <c r="A1171" s="11" t="s">
        <v>100</v>
      </c>
      <c r="B1171" s="15" t="s">
        <v>99</v>
      </c>
    </row>
    <row r="1172" spans="1:2" ht="15" customHeight="1">
      <c r="A1172" s="10" t="s">
        <v>14813</v>
      </c>
      <c r="B1172" s="13" t="s">
        <v>14812</v>
      </c>
    </row>
    <row r="1173" spans="1:2" ht="15" customHeight="1">
      <c r="A1173" s="10" t="s">
        <v>4285</v>
      </c>
      <c r="B1173" s="13" t="s">
        <v>4284</v>
      </c>
    </row>
    <row r="1174" spans="1:2" ht="15" customHeight="1">
      <c r="A1174" s="10" t="s">
        <v>4287</v>
      </c>
      <c r="B1174" s="13" t="s">
        <v>4286</v>
      </c>
    </row>
    <row r="1175" spans="1:2" ht="15" customHeight="1">
      <c r="A1175" s="10" t="s">
        <v>4289</v>
      </c>
      <c r="B1175" s="13" t="s">
        <v>4288</v>
      </c>
    </row>
    <row r="1176" spans="1:2" ht="15" customHeight="1">
      <c r="A1176" s="10" t="s">
        <v>4353</v>
      </c>
      <c r="B1176" s="13" t="s">
        <v>4352</v>
      </c>
    </row>
    <row r="1177" spans="1:2" ht="15" customHeight="1">
      <c r="A1177" s="10" t="s">
        <v>4311</v>
      </c>
      <c r="B1177" s="13" t="s">
        <v>4310</v>
      </c>
    </row>
    <row r="1178" spans="1:2" ht="15" customHeight="1">
      <c r="A1178" s="10" t="s">
        <v>4315</v>
      </c>
      <c r="B1178" s="13" t="s">
        <v>4314</v>
      </c>
    </row>
    <row r="1179" spans="1:2" ht="15" customHeight="1">
      <c r="A1179" s="10" t="s">
        <v>4313</v>
      </c>
      <c r="B1179" s="13" t="s">
        <v>4312</v>
      </c>
    </row>
    <row r="1180" spans="1:2" ht="15" customHeight="1">
      <c r="A1180" s="10" t="s">
        <v>4319</v>
      </c>
      <c r="B1180" s="13" t="s">
        <v>4318</v>
      </c>
    </row>
    <row r="1181" spans="1:2" ht="15" customHeight="1">
      <c r="A1181" s="10" t="s">
        <v>13082</v>
      </c>
      <c r="B1181" s="13" t="s">
        <v>13081</v>
      </c>
    </row>
    <row r="1182" spans="1:2" ht="15" customHeight="1">
      <c r="A1182" s="10" t="s">
        <v>13686</v>
      </c>
      <c r="B1182" s="13" t="s">
        <v>13685</v>
      </c>
    </row>
    <row r="1183" spans="1:2" ht="15" customHeight="1">
      <c r="A1183" s="10" t="s">
        <v>101</v>
      </c>
      <c r="B1183" s="13" t="s">
        <v>1044</v>
      </c>
    </row>
    <row r="1184" spans="1:2" ht="15" customHeight="1">
      <c r="A1184" s="10" t="s">
        <v>1530</v>
      </c>
      <c r="B1184" s="13" t="s">
        <v>1529</v>
      </c>
    </row>
    <row r="1185" spans="1:2" ht="15" customHeight="1">
      <c r="A1185" s="10" t="s">
        <v>1532</v>
      </c>
      <c r="B1185" s="13" t="s">
        <v>1531</v>
      </c>
    </row>
    <row r="1186" spans="1:2" ht="15" customHeight="1">
      <c r="A1186" s="10" t="s">
        <v>14456</v>
      </c>
      <c r="B1186" s="13" t="s">
        <v>14455</v>
      </c>
    </row>
    <row r="1187" spans="1:2" ht="15" customHeight="1">
      <c r="A1187" s="10" t="s">
        <v>9684</v>
      </c>
      <c r="B1187" s="13" t="s">
        <v>9683</v>
      </c>
    </row>
    <row r="1188" spans="1:2" ht="15" customHeight="1">
      <c r="A1188" s="10" t="s">
        <v>13608</v>
      </c>
      <c r="B1188" s="13" t="s">
        <v>13607</v>
      </c>
    </row>
    <row r="1189" spans="1:2" ht="15" customHeight="1">
      <c r="A1189" s="10" t="s">
        <v>8024</v>
      </c>
      <c r="B1189" s="13" t="s">
        <v>8023</v>
      </c>
    </row>
    <row r="1190" spans="1:2" ht="15" customHeight="1">
      <c r="A1190" s="10" t="s">
        <v>8188</v>
      </c>
      <c r="B1190" s="13" t="s">
        <v>103</v>
      </c>
    </row>
    <row r="1191" spans="1:2" ht="15" customHeight="1">
      <c r="A1191" s="10" t="s">
        <v>13622</v>
      </c>
      <c r="B1191" s="13" t="s">
        <v>13621</v>
      </c>
    </row>
    <row r="1192" spans="1:2" ht="15" customHeight="1">
      <c r="A1192" s="11" t="s">
        <v>102</v>
      </c>
      <c r="B1192" s="15" t="s">
        <v>103</v>
      </c>
    </row>
    <row r="1193" spans="1:2" ht="15" customHeight="1">
      <c r="A1193" s="10" t="s">
        <v>8056</v>
      </c>
      <c r="B1193" s="13" t="s">
        <v>8055</v>
      </c>
    </row>
    <row r="1194" spans="1:2" ht="15" customHeight="1">
      <c r="A1194" s="10" t="s">
        <v>8054</v>
      </c>
      <c r="B1194" s="13" t="s">
        <v>8053</v>
      </c>
    </row>
    <row r="1195" spans="1:2" ht="15" customHeight="1">
      <c r="A1195" s="11" t="s">
        <v>104</v>
      </c>
      <c r="B1195" s="15" t="s">
        <v>105</v>
      </c>
    </row>
    <row r="1196" spans="1:2" ht="15" customHeight="1">
      <c r="A1196" s="10" t="s">
        <v>8048</v>
      </c>
      <c r="B1196" s="13" t="s">
        <v>8047</v>
      </c>
    </row>
    <row r="1197" spans="1:2" ht="15" customHeight="1">
      <c r="A1197" s="10" t="s">
        <v>8038</v>
      </c>
      <c r="B1197" s="13" t="s">
        <v>8037</v>
      </c>
    </row>
    <row r="1198" spans="1:2" ht="15" customHeight="1">
      <c r="A1198" s="10" t="s">
        <v>8036</v>
      </c>
      <c r="B1198" s="13" t="s">
        <v>8035</v>
      </c>
    </row>
    <row r="1199" spans="1:2" ht="15" customHeight="1">
      <c r="A1199" s="10" t="s">
        <v>8034</v>
      </c>
      <c r="B1199" s="13" t="s">
        <v>8033</v>
      </c>
    </row>
    <row r="1200" spans="1:2" ht="15" customHeight="1">
      <c r="A1200" s="10" t="s">
        <v>8050</v>
      </c>
      <c r="B1200" s="13" t="s">
        <v>8049</v>
      </c>
    </row>
    <row r="1201" spans="1:2" ht="15" customHeight="1">
      <c r="A1201" s="10" t="s">
        <v>8046</v>
      </c>
      <c r="B1201" s="13" t="s">
        <v>8045</v>
      </c>
    </row>
    <row r="1202" spans="1:2" ht="15" customHeight="1">
      <c r="A1202" s="10" t="s">
        <v>8040</v>
      </c>
      <c r="B1202" s="13" t="s">
        <v>8039</v>
      </c>
    </row>
    <row r="1203" spans="1:2" ht="15" customHeight="1">
      <c r="A1203" s="10" t="s">
        <v>8042</v>
      </c>
      <c r="B1203" s="13" t="s">
        <v>8041</v>
      </c>
    </row>
    <row r="1204" spans="1:2" ht="15" customHeight="1">
      <c r="A1204" s="10" t="s">
        <v>8044</v>
      </c>
      <c r="B1204" s="13" t="s">
        <v>8043</v>
      </c>
    </row>
    <row r="1205" spans="1:2" ht="15" customHeight="1">
      <c r="A1205" s="10" t="s">
        <v>8052</v>
      </c>
      <c r="B1205" s="13" t="s">
        <v>8051</v>
      </c>
    </row>
    <row r="1206" spans="1:2" ht="15" customHeight="1">
      <c r="A1206" s="10" t="s">
        <v>8159</v>
      </c>
      <c r="B1206" s="13" t="s">
        <v>8158</v>
      </c>
    </row>
    <row r="1207" spans="1:2" ht="15" customHeight="1">
      <c r="A1207" s="10" t="s">
        <v>8157</v>
      </c>
      <c r="B1207" s="13" t="s">
        <v>8156</v>
      </c>
    </row>
    <row r="1208" spans="1:2" ht="15" customHeight="1">
      <c r="A1208" s="10" t="s">
        <v>8161</v>
      </c>
      <c r="B1208" s="13" t="s">
        <v>8160</v>
      </c>
    </row>
    <row r="1209" spans="1:2" ht="15" customHeight="1">
      <c r="A1209" s="10" t="s">
        <v>8155</v>
      </c>
      <c r="B1209" s="13" t="s">
        <v>8154</v>
      </c>
    </row>
    <row r="1210" spans="1:2" ht="15" customHeight="1">
      <c r="A1210" s="10" t="s">
        <v>8243</v>
      </c>
      <c r="B1210" s="13" t="s">
        <v>8242</v>
      </c>
    </row>
    <row r="1211" spans="1:2" ht="15" customHeight="1">
      <c r="A1211" s="10" t="s">
        <v>8153</v>
      </c>
      <c r="B1211" s="13" t="s">
        <v>105</v>
      </c>
    </row>
    <row r="1212" spans="1:2" ht="15" customHeight="1">
      <c r="A1212" s="10" t="s">
        <v>1220</v>
      </c>
      <c r="B1212" s="13" t="s">
        <v>1219</v>
      </c>
    </row>
    <row r="1213" spans="1:2" ht="15" customHeight="1">
      <c r="A1213" s="10" t="s">
        <v>1212</v>
      </c>
      <c r="B1213" s="13" t="s">
        <v>1211</v>
      </c>
    </row>
    <row r="1214" spans="1:2" ht="15" customHeight="1">
      <c r="A1214" s="10" t="s">
        <v>1216</v>
      </c>
      <c r="B1214" s="13" t="s">
        <v>1215</v>
      </c>
    </row>
    <row r="1215" spans="1:2" ht="15" customHeight="1">
      <c r="A1215" s="10" t="s">
        <v>1210</v>
      </c>
      <c r="B1215" s="13" t="s">
        <v>1209</v>
      </c>
    </row>
    <row r="1216" spans="1:2" ht="15" customHeight="1">
      <c r="A1216" s="10" t="s">
        <v>1214</v>
      </c>
      <c r="B1216" s="13" t="s">
        <v>1213</v>
      </c>
    </row>
    <row r="1217" spans="1:2" ht="15" customHeight="1">
      <c r="A1217" s="10" t="s">
        <v>106</v>
      </c>
      <c r="B1217" s="13" t="s">
        <v>5462</v>
      </c>
    </row>
    <row r="1218" spans="1:2" ht="15" customHeight="1">
      <c r="A1218" s="10" t="s">
        <v>5464</v>
      </c>
      <c r="B1218" s="13" t="s">
        <v>5463</v>
      </c>
    </row>
    <row r="1219" spans="1:2" ht="15" customHeight="1">
      <c r="A1219" s="10" t="s">
        <v>10519</v>
      </c>
      <c r="B1219" s="13" t="s">
        <v>10518</v>
      </c>
    </row>
    <row r="1220" spans="1:2" ht="15" customHeight="1">
      <c r="A1220" s="10" t="s">
        <v>10521</v>
      </c>
      <c r="B1220" s="13" t="s">
        <v>10520</v>
      </c>
    </row>
    <row r="1221" spans="1:2" ht="15" customHeight="1">
      <c r="A1221" s="10" t="s">
        <v>10583</v>
      </c>
      <c r="B1221" s="13" t="s">
        <v>10582</v>
      </c>
    </row>
    <row r="1222" spans="1:2" ht="15" customHeight="1">
      <c r="A1222" s="10" t="s">
        <v>10567</v>
      </c>
      <c r="B1222" s="13" t="s">
        <v>10566</v>
      </c>
    </row>
    <row r="1223" spans="1:2" ht="15" customHeight="1">
      <c r="A1223" s="10" t="s">
        <v>10525</v>
      </c>
      <c r="B1223" s="13" t="s">
        <v>10524</v>
      </c>
    </row>
    <row r="1224" spans="1:2" ht="15" customHeight="1">
      <c r="A1224" s="10" t="s">
        <v>9890</v>
      </c>
      <c r="B1224" s="13" t="s">
        <v>9889</v>
      </c>
    </row>
    <row r="1225" spans="1:2" ht="15" customHeight="1">
      <c r="A1225" s="10" t="s">
        <v>10569</v>
      </c>
      <c r="B1225" s="13" t="s">
        <v>10568</v>
      </c>
    </row>
    <row r="1226" spans="1:2" ht="15" customHeight="1">
      <c r="A1226" s="10" t="s">
        <v>10597</v>
      </c>
      <c r="B1226" s="13" t="s">
        <v>10596</v>
      </c>
    </row>
    <row r="1227" spans="1:2" ht="15" customHeight="1">
      <c r="A1227" s="10" t="s">
        <v>10529</v>
      </c>
      <c r="B1227" s="13" t="s">
        <v>10528</v>
      </c>
    </row>
    <row r="1228" spans="1:2" ht="15" customHeight="1">
      <c r="A1228" s="10" t="s">
        <v>10551</v>
      </c>
      <c r="B1228" s="13" t="s">
        <v>10550</v>
      </c>
    </row>
    <row r="1229" spans="1:2" ht="15" customHeight="1">
      <c r="A1229" s="10" t="s">
        <v>17115</v>
      </c>
      <c r="B1229" s="13" t="s">
        <v>17114</v>
      </c>
    </row>
    <row r="1230" spans="1:2" ht="15" customHeight="1">
      <c r="A1230" s="10" t="s">
        <v>14603</v>
      </c>
      <c r="B1230" s="13" t="s">
        <v>14602</v>
      </c>
    </row>
    <row r="1231" spans="1:2" ht="15" customHeight="1">
      <c r="A1231" s="10" t="s">
        <v>107</v>
      </c>
      <c r="B1231" s="13" t="s">
        <v>6436</v>
      </c>
    </row>
    <row r="1232" spans="1:2" ht="15" customHeight="1">
      <c r="A1232" s="10" t="s">
        <v>10437</v>
      </c>
      <c r="B1232" s="13" t="s">
        <v>10436</v>
      </c>
    </row>
    <row r="1233" spans="1:2" ht="15" customHeight="1">
      <c r="A1233" s="10" t="s">
        <v>10443</v>
      </c>
      <c r="B1233" s="13" t="s">
        <v>10442</v>
      </c>
    </row>
    <row r="1234" spans="1:2" ht="15" customHeight="1">
      <c r="A1234" s="10" t="s">
        <v>10435</v>
      </c>
      <c r="B1234" s="13" t="s">
        <v>10434</v>
      </c>
    </row>
    <row r="1235" spans="1:2" ht="15" customHeight="1">
      <c r="A1235" s="10" t="s">
        <v>9785</v>
      </c>
      <c r="B1235" s="13" t="s">
        <v>9784</v>
      </c>
    </row>
    <row r="1236" spans="1:2" ht="15" customHeight="1">
      <c r="A1236" s="10" t="s">
        <v>11317</v>
      </c>
      <c r="B1236" s="13" t="s">
        <v>11316</v>
      </c>
    </row>
    <row r="1237" spans="1:2" ht="15" customHeight="1">
      <c r="A1237" s="10" t="s">
        <v>11180</v>
      </c>
      <c r="B1237" s="13" t="s">
        <v>11179</v>
      </c>
    </row>
    <row r="1238" spans="1:2" ht="15" customHeight="1">
      <c r="A1238" s="10" t="s">
        <v>11176</v>
      </c>
      <c r="B1238" s="13" t="s">
        <v>11175</v>
      </c>
    </row>
    <row r="1239" spans="1:2" ht="15" customHeight="1">
      <c r="A1239" s="10" t="s">
        <v>11182</v>
      </c>
      <c r="B1239" s="13" t="s">
        <v>11181</v>
      </c>
    </row>
    <row r="1240" spans="1:2" ht="15" customHeight="1">
      <c r="A1240" s="10" t="s">
        <v>9067</v>
      </c>
      <c r="B1240" s="13" t="s">
        <v>9066</v>
      </c>
    </row>
    <row r="1241" spans="1:2" ht="15" customHeight="1">
      <c r="A1241" s="10" t="s">
        <v>9069</v>
      </c>
      <c r="B1241" s="13" t="s">
        <v>9068</v>
      </c>
    </row>
    <row r="1242" spans="1:2" ht="15" customHeight="1">
      <c r="A1242" s="10" t="s">
        <v>9071</v>
      </c>
      <c r="B1242" s="13" t="s">
        <v>9070</v>
      </c>
    </row>
    <row r="1243" spans="1:2" ht="15" customHeight="1">
      <c r="A1243" s="10" t="s">
        <v>9073</v>
      </c>
      <c r="B1243" s="13" t="s">
        <v>9072</v>
      </c>
    </row>
    <row r="1244" spans="1:2" ht="15" customHeight="1">
      <c r="A1244" s="10" t="s">
        <v>9075</v>
      </c>
      <c r="B1244" s="13" t="s">
        <v>9074</v>
      </c>
    </row>
    <row r="1245" spans="1:2" ht="15" customHeight="1">
      <c r="A1245" s="10" t="s">
        <v>9077</v>
      </c>
      <c r="B1245" s="13" t="s">
        <v>9076</v>
      </c>
    </row>
    <row r="1246" spans="1:2" ht="15" customHeight="1">
      <c r="A1246" s="10" t="s">
        <v>11166</v>
      </c>
      <c r="B1246" s="13" t="s">
        <v>11165</v>
      </c>
    </row>
    <row r="1247" spans="1:2" ht="15" customHeight="1">
      <c r="A1247" s="10" t="s">
        <v>11170</v>
      </c>
      <c r="B1247" s="13" t="s">
        <v>11169</v>
      </c>
    </row>
    <row r="1248" spans="1:2" ht="15" customHeight="1">
      <c r="A1248" s="10" t="s">
        <v>11184</v>
      </c>
      <c r="B1248" s="13" t="s">
        <v>11183</v>
      </c>
    </row>
    <row r="1249" spans="1:2" ht="15" customHeight="1">
      <c r="A1249" s="10" t="s">
        <v>11168</v>
      </c>
      <c r="B1249" s="13" t="s">
        <v>11167</v>
      </c>
    </row>
    <row r="1250" spans="1:2" ht="15" customHeight="1">
      <c r="A1250" s="10" t="s">
        <v>11174</v>
      </c>
      <c r="B1250" s="13" t="s">
        <v>11173</v>
      </c>
    </row>
    <row r="1251" spans="1:2" ht="15" customHeight="1">
      <c r="A1251" s="10" t="s">
        <v>11172</v>
      </c>
      <c r="B1251" s="13" t="s">
        <v>11171</v>
      </c>
    </row>
    <row r="1252" spans="1:2" ht="15" customHeight="1">
      <c r="A1252" s="10" t="s">
        <v>9716</v>
      </c>
      <c r="B1252" s="13" t="s">
        <v>9715</v>
      </c>
    </row>
    <row r="1253" spans="1:2" ht="15" customHeight="1">
      <c r="A1253" s="10" t="s">
        <v>8219</v>
      </c>
      <c r="B1253" s="13" t="s">
        <v>8218</v>
      </c>
    </row>
    <row r="1254" spans="1:2" ht="15" customHeight="1">
      <c r="A1254" s="10" t="s">
        <v>108</v>
      </c>
      <c r="B1254" s="13" t="s">
        <v>109</v>
      </c>
    </row>
    <row r="1255" spans="1:2" ht="15" customHeight="1">
      <c r="A1255" s="11" t="s">
        <v>110</v>
      </c>
      <c r="B1255" s="15" t="s">
        <v>111</v>
      </c>
    </row>
    <row r="1256" spans="1:2" ht="15" customHeight="1">
      <c r="A1256" s="10" t="s">
        <v>2014</v>
      </c>
      <c r="B1256" s="13" t="s">
        <v>2013</v>
      </c>
    </row>
    <row r="1257" spans="1:2" ht="15" customHeight="1">
      <c r="A1257" s="10" t="s">
        <v>2016</v>
      </c>
      <c r="B1257" s="13" t="s">
        <v>2015</v>
      </c>
    </row>
    <row r="1258" spans="1:2" ht="15" customHeight="1">
      <c r="A1258" s="10" t="s">
        <v>2026</v>
      </c>
      <c r="B1258" s="13" t="s">
        <v>2025</v>
      </c>
    </row>
    <row r="1259" spans="1:2" ht="15" customHeight="1">
      <c r="A1259" s="10" t="s">
        <v>2018</v>
      </c>
      <c r="B1259" s="13" t="s">
        <v>2017</v>
      </c>
    </row>
    <row r="1260" spans="1:2" ht="15" customHeight="1">
      <c r="A1260" s="10" t="s">
        <v>2028</v>
      </c>
      <c r="B1260" s="13" t="s">
        <v>2027</v>
      </c>
    </row>
    <row r="1261" spans="1:2" ht="15" customHeight="1">
      <c r="A1261" s="10" t="s">
        <v>12906</v>
      </c>
      <c r="B1261" s="13" t="s">
        <v>12905</v>
      </c>
    </row>
    <row r="1262" spans="1:2" ht="15" customHeight="1">
      <c r="A1262" s="10" t="s">
        <v>2012</v>
      </c>
      <c r="B1262" s="13" t="s">
        <v>2011</v>
      </c>
    </row>
    <row r="1263" spans="1:2" ht="15" customHeight="1">
      <c r="A1263" s="10" t="s">
        <v>23757</v>
      </c>
      <c r="B1263" s="13" t="s">
        <v>23756</v>
      </c>
    </row>
    <row r="1264" spans="1:2" ht="15" customHeight="1">
      <c r="A1264" s="10" t="s">
        <v>2357</v>
      </c>
      <c r="B1264" s="13" t="s">
        <v>2356</v>
      </c>
    </row>
    <row r="1265" spans="1:2" ht="15" customHeight="1">
      <c r="A1265" s="10" t="s">
        <v>10573</v>
      </c>
      <c r="B1265" s="13" t="s">
        <v>10572</v>
      </c>
    </row>
    <row r="1266" spans="1:2" ht="15" customHeight="1">
      <c r="A1266" s="10" t="s">
        <v>112</v>
      </c>
      <c r="B1266" s="13" t="s">
        <v>113</v>
      </c>
    </row>
    <row r="1267" spans="1:2" ht="15" customHeight="1">
      <c r="A1267" s="10" t="s">
        <v>1198</v>
      </c>
      <c r="B1267" s="13" t="s">
        <v>1197</v>
      </c>
    </row>
    <row r="1268" spans="1:2" ht="15" customHeight="1">
      <c r="A1268" s="10" t="s">
        <v>1202</v>
      </c>
      <c r="B1268" s="13" t="s">
        <v>1201</v>
      </c>
    </row>
    <row r="1269" spans="1:2" ht="15" customHeight="1">
      <c r="A1269" s="10" t="s">
        <v>1200</v>
      </c>
      <c r="B1269" s="13" t="s">
        <v>1199</v>
      </c>
    </row>
    <row r="1270" spans="1:2" ht="15" customHeight="1">
      <c r="A1270" s="10" t="s">
        <v>1208</v>
      </c>
      <c r="B1270" s="13" t="s">
        <v>1207</v>
      </c>
    </row>
    <row r="1271" spans="1:2" ht="15" customHeight="1">
      <c r="A1271" s="10" t="s">
        <v>2707</v>
      </c>
      <c r="B1271" s="13" t="s">
        <v>2706</v>
      </c>
    </row>
    <row r="1272" spans="1:2" ht="15" customHeight="1">
      <c r="A1272" s="10" t="s">
        <v>2709</v>
      </c>
      <c r="B1272" s="13" t="s">
        <v>2708</v>
      </c>
    </row>
    <row r="1273" spans="1:2" ht="15" customHeight="1">
      <c r="A1273" s="10" t="s">
        <v>3487</v>
      </c>
      <c r="B1273" s="13" t="s">
        <v>3486</v>
      </c>
    </row>
    <row r="1274" spans="1:2" ht="15" customHeight="1">
      <c r="A1274" s="10" t="s">
        <v>3393</v>
      </c>
      <c r="B1274" s="13" t="s">
        <v>3392</v>
      </c>
    </row>
    <row r="1275" spans="1:2" ht="15" customHeight="1">
      <c r="A1275" s="10" t="s">
        <v>3407</v>
      </c>
      <c r="B1275" s="13" t="s">
        <v>3406</v>
      </c>
    </row>
    <row r="1276" spans="1:2" ht="15" customHeight="1">
      <c r="A1276" s="10" t="s">
        <v>3463</v>
      </c>
      <c r="B1276" s="13" t="s">
        <v>3462</v>
      </c>
    </row>
    <row r="1277" spans="1:2" ht="15" customHeight="1">
      <c r="A1277" s="10" t="s">
        <v>3441</v>
      </c>
      <c r="B1277" s="13" t="s">
        <v>3440</v>
      </c>
    </row>
    <row r="1278" spans="1:2" ht="15" customHeight="1">
      <c r="A1278" s="10" t="s">
        <v>3439</v>
      </c>
      <c r="B1278" s="13" t="s">
        <v>3438</v>
      </c>
    </row>
    <row r="1279" spans="1:2" ht="15" customHeight="1">
      <c r="A1279" s="10" t="s">
        <v>3453</v>
      </c>
      <c r="B1279" s="13" t="s">
        <v>3452</v>
      </c>
    </row>
    <row r="1280" spans="1:2" ht="15" customHeight="1">
      <c r="A1280" s="10" t="s">
        <v>3443</v>
      </c>
      <c r="B1280" s="13" t="s">
        <v>3442</v>
      </c>
    </row>
    <row r="1281" spans="1:2" ht="15" customHeight="1">
      <c r="A1281" s="10" t="s">
        <v>3445</v>
      </c>
      <c r="B1281" s="13" t="s">
        <v>3444</v>
      </c>
    </row>
    <row r="1282" spans="1:2" ht="15" customHeight="1">
      <c r="A1282" s="10" t="s">
        <v>3437</v>
      </c>
      <c r="B1282" s="13" t="s">
        <v>3436</v>
      </c>
    </row>
    <row r="1283" spans="1:2" ht="15" customHeight="1">
      <c r="A1283" s="10" t="s">
        <v>3447</v>
      </c>
      <c r="B1283" s="13" t="s">
        <v>3446</v>
      </c>
    </row>
    <row r="1284" spans="1:2" ht="15" customHeight="1">
      <c r="A1284" s="10" t="s">
        <v>3451</v>
      </c>
      <c r="B1284" s="13" t="s">
        <v>3450</v>
      </c>
    </row>
    <row r="1285" spans="1:2" ht="15" customHeight="1">
      <c r="A1285" s="10" t="s">
        <v>3449</v>
      </c>
      <c r="B1285" s="13" t="s">
        <v>3448</v>
      </c>
    </row>
    <row r="1286" spans="1:2" ht="15" customHeight="1">
      <c r="A1286" s="10" t="s">
        <v>3455</v>
      </c>
      <c r="B1286" s="13" t="s">
        <v>3454</v>
      </c>
    </row>
    <row r="1287" spans="1:2" ht="15" customHeight="1">
      <c r="A1287" s="10" t="s">
        <v>3483</v>
      </c>
      <c r="B1287" s="13" t="s">
        <v>3482</v>
      </c>
    </row>
    <row r="1288" spans="1:2" ht="15" customHeight="1">
      <c r="A1288" s="10" t="s">
        <v>3493</v>
      </c>
      <c r="B1288" s="13" t="s">
        <v>3492</v>
      </c>
    </row>
    <row r="1289" spans="1:2" ht="15" customHeight="1">
      <c r="A1289" s="10" t="s">
        <v>3409</v>
      </c>
      <c r="B1289" s="13" t="s">
        <v>3408</v>
      </c>
    </row>
    <row r="1290" spans="1:2" ht="15" customHeight="1">
      <c r="A1290" s="10" t="s">
        <v>3477</v>
      </c>
      <c r="B1290" s="13" t="s">
        <v>3476</v>
      </c>
    </row>
    <row r="1291" spans="1:2" ht="15" customHeight="1">
      <c r="A1291" s="10" t="s">
        <v>3475</v>
      </c>
      <c r="B1291" s="13" t="s">
        <v>3474</v>
      </c>
    </row>
    <row r="1292" spans="1:2" ht="15" customHeight="1">
      <c r="A1292" s="10" t="s">
        <v>3405</v>
      </c>
      <c r="B1292" s="13" t="s">
        <v>3404</v>
      </c>
    </row>
    <row r="1293" spans="1:2" ht="15" customHeight="1">
      <c r="A1293" s="10" t="s">
        <v>3495</v>
      </c>
      <c r="B1293" s="13" t="s">
        <v>3494</v>
      </c>
    </row>
    <row r="1294" spans="1:2" ht="15" customHeight="1">
      <c r="A1294" s="10" t="s">
        <v>3413</v>
      </c>
      <c r="B1294" s="13" t="s">
        <v>3412</v>
      </c>
    </row>
    <row r="1295" spans="1:2" ht="15" customHeight="1">
      <c r="A1295" s="10" t="s">
        <v>3469</v>
      </c>
      <c r="B1295" s="13" t="s">
        <v>3468</v>
      </c>
    </row>
    <row r="1296" spans="1:2" ht="15" customHeight="1">
      <c r="A1296" s="10" t="s">
        <v>3399</v>
      </c>
      <c r="B1296" s="13" t="s">
        <v>3398</v>
      </c>
    </row>
    <row r="1297" spans="1:2" ht="15" customHeight="1">
      <c r="A1297" s="10" t="s">
        <v>3403</v>
      </c>
      <c r="B1297" s="13" t="s">
        <v>3402</v>
      </c>
    </row>
    <row r="1298" spans="1:2" ht="15" customHeight="1">
      <c r="A1298" s="10" t="s">
        <v>3479</v>
      </c>
      <c r="B1298" s="13" t="s">
        <v>3478</v>
      </c>
    </row>
    <row r="1299" spans="1:2" ht="15" customHeight="1">
      <c r="A1299" s="10" t="s">
        <v>3485</v>
      </c>
      <c r="B1299" s="13" t="s">
        <v>3484</v>
      </c>
    </row>
    <row r="1300" spans="1:2" ht="15" customHeight="1">
      <c r="A1300" s="10" t="s">
        <v>3489</v>
      </c>
      <c r="B1300" s="13" t="s">
        <v>3488</v>
      </c>
    </row>
    <row r="1301" spans="1:2" ht="15" customHeight="1">
      <c r="A1301" s="10" t="s">
        <v>3397</v>
      </c>
      <c r="B1301" s="13" t="s">
        <v>3396</v>
      </c>
    </row>
    <row r="1302" spans="1:2" ht="15" customHeight="1">
      <c r="A1302" s="10" t="s">
        <v>3415</v>
      </c>
      <c r="B1302" s="13" t="s">
        <v>3414</v>
      </c>
    </row>
    <row r="1303" spans="1:2" ht="15" customHeight="1">
      <c r="A1303" s="10" t="s">
        <v>3471</v>
      </c>
      <c r="B1303" s="13" t="s">
        <v>3470</v>
      </c>
    </row>
    <row r="1304" spans="1:2" ht="15" customHeight="1">
      <c r="A1304" s="10" t="s">
        <v>3391</v>
      </c>
      <c r="B1304" s="13" t="s">
        <v>3390</v>
      </c>
    </row>
    <row r="1305" spans="1:2" ht="15" customHeight="1">
      <c r="A1305" s="10" t="s">
        <v>3465</v>
      </c>
      <c r="B1305" s="13" t="s">
        <v>3464</v>
      </c>
    </row>
    <row r="1306" spans="1:2" ht="15" customHeight="1">
      <c r="A1306" s="10" t="s">
        <v>3473</v>
      </c>
      <c r="B1306" s="13" t="s">
        <v>3472</v>
      </c>
    </row>
    <row r="1307" spans="1:2" ht="15" customHeight="1">
      <c r="A1307" s="10" t="s">
        <v>3387</v>
      </c>
      <c r="B1307" s="13" t="s">
        <v>3386</v>
      </c>
    </row>
    <row r="1308" spans="1:2" ht="15" customHeight="1">
      <c r="A1308" s="10" t="s">
        <v>3389</v>
      </c>
      <c r="B1308" s="13" t="s">
        <v>3388</v>
      </c>
    </row>
    <row r="1309" spans="1:2" ht="15" customHeight="1">
      <c r="A1309" s="10" t="s">
        <v>3467</v>
      </c>
      <c r="B1309" s="13" t="s">
        <v>3466</v>
      </c>
    </row>
    <row r="1310" spans="1:2" ht="15" customHeight="1">
      <c r="A1310" s="10" t="s">
        <v>3401</v>
      </c>
      <c r="B1310" s="13" t="s">
        <v>3400</v>
      </c>
    </row>
    <row r="1311" spans="1:2" ht="15" customHeight="1">
      <c r="A1311" s="10" t="s">
        <v>3491</v>
      </c>
      <c r="B1311" s="13" t="s">
        <v>3490</v>
      </c>
    </row>
    <row r="1312" spans="1:2" ht="15" customHeight="1">
      <c r="A1312" s="10" t="s">
        <v>3481</v>
      </c>
      <c r="B1312" s="13" t="s">
        <v>3480</v>
      </c>
    </row>
    <row r="1313" spans="1:2" ht="15" customHeight="1">
      <c r="A1313" s="10" t="s">
        <v>3395</v>
      </c>
      <c r="B1313" s="13" t="s">
        <v>3394</v>
      </c>
    </row>
    <row r="1314" spans="1:2" ht="15" customHeight="1">
      <c r="A1314" s="10" t="s">
        <v>3411</v>
      </c>
      <c r="B1314" s="13" t="s">
        <v>3410</v>
      </c>
    </row>
    <row r="1315" spans="1:2" ht="15" customHeight="1">
      <c r="A1315" s="10" t="s">
        <v>3385</v>
      </c>
      <c r="B1315" s="13" t="s">
        <v>3384</v>
      </c>
    </row>
    <row r="1316" spans="1:2" ht="15" customHeight="1">
      <c r="A1316" s="10" t="s">
        <v>3497</v>
      </c>
      <c r="B1316" s="13" t="s">
        <v>3496</v>
      </c>
    </row>
    <row r="1317" spans="1:2" ht="15" customHeight="1">
      <c r="A1317" s="10" t="s">
        <v>3459</v>
      </c>
      <c r="B1317" s="13" t="s">
        <v>3458</v>
      </c>
    </row>
    <row r="1318" spans="1:2" ht="15" customHeight="1">
      <c r="A1318" s="10" t="s">
        <v>3457</v>
      </c>
      <c r="B1318" s="13" t="s">
        <v>3456</v>
      </c>
    </row>
    <row r="1319" spans="1:2" ht="15" customHeight="1">
      <c r="A1319" s="10" t="s">
        <v>7560</v>
      </c>
      <c r="B1319" s="13" t="s">
        <v>7559</v>
      </c>
    </row>
    <row r="1320" spans="1:2" ht="15" customHeight="1">
      <c r="A1320" s="10" t="s">
        <v>7463</v>
      </c>
      <c r="B1320" s="13" t="s">
        <v>7462</v>
      </c>
    </row>
    <row r="1321" spans="1:2" ht="15" customHeight="1">
      <c r="A1321" s="10" t="s">
        <v>7465</v>
      </c>
      <c r="B1321" s="13" t="s">
        <v>7464</v>
      </c>
    </row>
    <row r="1322" spans="1:2" ht="15" customHeight="1">
      <c r="A1322" s="10" t="s">
        <v>7451</v>
      </c>
      <c r="B1322" s="13" t="s">
        <v>7450</v>
      </c>
    </row>
    <row r="1323" spans="1:2" ht="15" customHeight="1">
      <c r="A1323" s="10" t="s">
        <v>7471</v>
      </c>
      <c r="B1323" s="13" t="s">
        <v>7470</v>
      </c>
    </row>
    <row r="1324" spans="1:2" ht="15" customHeight="1">
      <c r="A1324" s="10" t="s">
        <v>7473</v>
      </c>
      <c r="B1324" s="13" t="s">
        <v>7472</v>
      </c>
    </row>
    <row r="1325" spans="1:2" ht="15" customHeight="1">
      <c r="A1325" s="10" t="s">
        <v>7475</v>
      </c>
      <c r="B1325" s="13" t="s">
        <v>7474</v>
      </c>
    </row>
    <row r="1326" spans="1:2" ht="15" customHeight="1">
      <c r="A1326" s="10" t="s">
        <v>7477</v>
      </c>
      <c r="B1326" s="13" t="s">
        <v>7476</v>
      </c>
    </row>
    <row r="1327" spans="1:2" ht="15" customHeight="1">
      <c r="A1327" s="10" t="s">
        <v>7469</v>
      </c>
      <c r="B1327" s="13" t="s">
        <v>7468</v>
      </c>
    </row>
    <row r="1328" spans="1:2" ht="15" customHeight="1">
      <c r="A1328" s="10" t="s">
        <v>12482</v>
      </c>
      <c r="B1328" s="13" t="s">
        <v>12481</v>
      </c>
    </row>
    <row r="1329" spans="1:2" ht="15" customHeight="1">
      <c r="A1329" s="10" t="s">
        <v>7453</v>
      </c>
      <c r="B1329" s="13" t="s">
        <v>7452</v>
      </c>
    </row>
    <row r="1330" spans="1:2" ht="15" customHeight="1">
      <c r="A1330" s="10" t="s">
        <v>7335</v>
      </c>
      <c r="B1330" s="13" t="s">
        <v>7334</v>
      </c>
    </row>
    <row r="1331" spans="1:2" ht="15" customHeight="1">
      <c r="A1331" s="10" t="s">
        <v>7341</v>
      </c>
      <c r="B1331" s="13" t="s">
        <v>7340</v>
      </c>
    </row>
    <row r="1332" spans="1:2" ht="15" customHeight="1">
      <c r="A1332" s="10" t="s">
        <v>1330</v>
      </c>
      <c r="B1332" s="13" t="s">
        <v>1329</v>
      </c>
    </row>
    <row r="1333" spans="1:2" ht="15" customHeight="1">
      <c r="A1333" s="10" t="s">
        <v>1958</v>
      </c>
      <c r="B1333" s="13" t="s">
        <v>1957</v>
      </c>
    </row>
    <row r="1334" spans="1:2" ht="15" customHeight="1">
      <c r="A1334" s="10" t="s">
        <v>8403</v>
      </c>
      <c r="B1334" s="13" t="s">
        <v>8402</v>
      </c>
    </row>
    <row r="1335" spans="1:2" ht="15" customHeight="1">
      <c r="A1335" s="10" t="s">
        <v>8395</v>
      </c>
      <c r="B1335" s="13" t="s">
        <v>8394</v>
      </c>
    </row>
    <row r="1336" spans="1:2" ht="15" customHeight="1">
      <c r="A1336" s="10" t="s">
        <v>8393</v>
      </c>
      <c r="B1336" s="13" t="s">
        <v>8392</v>
      </c>
    </row>
    <row r="1337" spans="1:2" ht="15" customHeight="1">
      <c r="A1337" s="10" t="s">
        <v>8397</v>
      </c>
      <c r="B1337" s="13" t="s">
        <v>8396</v>
      </c>
    </row>
    <row r="1338" spans="1:2" ht="15" customHeight="1">
      <c r="A1338" s="10" t="s">
        <v>8391</v>
      </c>
      <c r="B1338" s="13" t="s">
        <v>8390</v>
      </c>
    </row>
    <row r="1339" spans="1:2" ht="15" customHeight="1">
      <c r="A1339" s="10" t="s">
        <v>14398</v>
      </c>
      <c r="B1339" s="13" t="s">
        <v>14397</v>
      </c>
    </row>
    <row r="1340" spans="1:2" ht="15" customHeight="1">
      <c r="A1340" s="10" t="s">
        <v>14402</v>
      </c>
      <c r="B1340" s="13" t="s">
        <v>14401</v>
      </c>
    </row>
    <row r="1341" spans="1:2" ht="15" customHeight="1">
      <c r="A1341" s="10" t="s">
        <v>14400</v>
      </c>
      <c r="B1341" s="13" t="s">
        <v>14399</v>
      </c>
    </row>
    <row r="1342" spans="1:2" ht="15" customHeight="1">
      <c r="A1342" s="10" t="s">
        <v>14412</v>
      </c>
      <c r="B1342" s="13" t="s">
        <v>14411</v>
      </c>
    </row>
    <row r="1343" spans="1:2" ht="15" customHeight="1">
      <c r="A1343" s="10" t="s">
        <v>14434</v>
      </c>
      <c r="B1343" s="13" t="s">
        <v>14433</v>
      </c>
    </row>
    <row r="1344" spans="1:2" ht="15" customHeight="1">
      <c r="A1344" s="10" t="s">
        <v>11279</v>
      </c>
      <c r="B1344" s="13" t="s">
        <v>11278</v>
      </c>
    </row>
    <row r="1345" spans="1:2" ht="15" customHeight="1">
      <c r="A1345" s="10" t="s">
        <v>6657</v>
      </c>
      <c r="B1345" s="13" t="s">
        <v>6656</v>
      </c>
    </row>
    <row r="1346" spans="1:2" ht="15" customHeight="1">
      <c r="A1346" s="10" t="s">
        <v>13336</v>
      </c>
      <c r="B1346" s="13" t="s">
        <v>13335</v>
      </c>
    </row>
    <row r="1347" spans="1:2" ht="15" customHeight="1">
      <c r="A1347" s="10" t="s">
        <v>6673</v>
      </c>
      <c r="B1347" s="13" t="s">
        <v>6672</v>
      </c>
    </row>
    <row r="1348" spans="1:2" ht="15" customHeight="1">
      <c r="A1348" s="10" t="s">
        <v>6677</v>
      </c>
      <c r="B1348" s="13" t="s">
        <v>6676</v>
      </c>
    </row>
    <row r="1349" spans="1:2" ht="15" customHeight="1">
      <c r="A1349" s="10" t="s">
        <v>6675</v>
      </c>
      <c r="B1349" s="13" t="s">
        <v>6674</v>
      </c>
    </row>
    <row r="1350" spans="1:2" ht="15" customHeight="1">
      <c r="A1350" s="10" t="s">
        <v>6659</v>
      </c>
      <c r="B1350" s="13" t="s">
        <v>6658</v>
      </c>
    </row>
    <row r="1351" spans="1:2" ht="15" customHeight="1">
      <c r="A1351" s="10" t="s">
        <v>6653</v>
      </c>
      <c r="B1351" s="13" t="s">
        <v>6652</v>
      </c>
    </row>
    <row r="1352" spans="1:2" ht="15" customHeight="1">
      <c r="A1352" s="10" t="s">
        <v>6665</v>
      </c>
      <c r="B1352" s="13" t="s">
        <v>6664</v>
      </c>
    </row>
    <row r="1353" spans="1:2" ht="15" customHeight="1">
      <c r="A1353" s="11" t="s">
        <v>114</v>
      </c>
      <c r="B1353" s="15" t="s">
        <v>115</v>
      </c>
    </row>
    <row r="1354" spans="1:2" ht="15" customHeight="1">
      <c r="A1354" s="10" t="s">
        <v>6643</v>
      </c>
      <c r="B1354" s="13" t="s">
        <v>6642</v>
      </c>
    </row>
    <row r="1355" spans="1:2" ht="15" customHeight="1">
      <c r="A1355" s="10" t="s">
        <v>6651</v>
      </c>
      <c r="B1355" s="13" t="s">
        <v>6650</v>
      </c>
    </row>
    <row r="1356" spans="1:2" ht="15" customHeight="1">
      <c r="A1356" s="10" t="s">
        <v>6645</v>
      </c>
      <c r="B1356" s="13" t="s">
        <v>6644</v>
      </c>
    </row>
    <row r="1357" spans="1:2" ht="15" customHeight="1">
      <c r="A1357" s="10" t="s">
        <v>6647</v>
      </c>
      <c r="B1357" s="13" t="s">
        <v>6646</v>
      </c>
    </row>
    <row r="1358" spans="1:2" ht="15" customHeight="1">
      <c r="A1358" s="10" t="s">
        <v>6655</v>
      </c>
      <c r="B1358" s="13" t="s">
        <v>6654</v>
      </c>
    </row>
    <row r="1359" spans="1:2" ht="15" customHeight="1">
      <c r="A1359" s="10" t="s">
        <v>6164</v>
      </c>
      <c r="B1359" s="13" t="s">
        <v>6163</v>
      </c>
    </row>
    <row r="1360" spans="1:2" ht="15" customHeight="1">
      <c r="A1360" s="10" t="s">
        <v>14819</v>
      </c>
      <c r="B1360" s="13" t="s">
        <v>14818</v>
      </c>
    </row>
    <row r="1361" spans="1:2" ht="15" customHeight="1">
      <c r="A1361" s="11" t="s">
        <v>116</v>
      </c>
      <c r="B1361" s="15" t="s">
        <v>117</v>
      </c>
    </row>
    <row r="1362" spans="1:2" ht="15" customHeight="1">
      <c r="A1362" s="10" t="s">
        <v>1930</v>
      </c>
      <c r="B1362" s="13" t="s">
        <v>1929</v>
      </c>
    </row>
    <row r="1363" spans="1:2" ht="15" customHeight="1">
      <c r="A1363" s="10" t="s">
        <v>1932</v>
      </c>
      <c r="B1363" s="13" t="s">
        <v>1931</v>
      </c>
    </row>
    <row r="1364" spans="1:2" ht="15" customHeight="1">
      <c r="A1364" s="10" t="s">
        <v>118</v>
      </c>
      <c r="B1364" s="13" t="s">
        <v>119</v>
      </c>
    </row>
    <row r="1365" spans="1:2" ht="15" customHeight="1">
      <c r="A1365" s="10" t="s">
        <v>11994</v>
      </c>
      <c r="B1365" s="13" t="s">
        <v>11993</v>
      </c>
    </row>
    <row r="1366" spans="1:2" ht="15" customHeight="1">
      <c r="A1366" s="10" t="s">
        <v>6030</v>
      </c>
      <c r="B1366" s="13" t="s">
        <v>6029</v>
      </c>
    </row>
    <row r="1367" spans="1:2" ht="15" customHeight="1">
      <c r="A1367" s="10" t="s">
        <v>6032</v>
      </c>
      <c r="B1367" s="13" t="s">
        <v>6031</v>
      </c>
    </row>
    <row r="1368" spans="1:2" ht="15" customHeight="1">
      <c r="A1368" s="10" t="s">
        <v>12340</v>
      </c>
      <c r="B1368" s="13" t="s">
        <v>12339</v>
      </c>
    </row>
    <row r="1369" spans="1:2" ht="15" customHeight="1">
      <c r="A1369" s="10" t="s">
        <v>12466</v>
      </c>
      <c r="B1369" s="13" t="s">
        <v>12465</v>
      </c>
    </row>
    <row r="1370" spans="1:2" ht="15" customHeight="1">
      <c r="A1370" s="10" t="s">
        <v>6028</v>
      </c>
      <c r="B1370" s="13" t="s">
        <v>6027</v>
      </c>
    </row>
    <row r="1371" spans="1:2" ht="15" customHeight="1">
      <c r="A1371" s="10" t="s">
        <v>6026</v>
      </c>
      <c r="B1371" s="13" t="s">
        <v>6025</v>
      </c>
    </row>
    <row r="1372" spans="1:2" ht="15" customHeight="1">
      <c r="A1372" s="10" t="s">
        <v>12704</v>
      </c>
      <c r="B1372" s="13" t="s">
        <v>12703</v>
      </c>
    </row>
    <row r="1373" spans="1:2" ht="15" customHeight="1">
      <c r="A1373" s="11" t="s">
        <v>120</v>
      </c>
      <c r="B1373" s="15" t="s">
        <v>121</v>
      </c>
    </row>
    <row r="1374" spans="1:2" ht="15" customHeight="1">
      <c r="A1374" s="10" t="s">
        <v>6920</v>
      </c>
      <c r="B1374" s="13" t="s">
        <v>6919</v>
      </c>
    </row>
    <row r="1375" spans="1:2" ht="15" customHeight="1">
      <c r="A1375" s="10" t="s">
        <v>6914</v>
      </c>
      <c r="B1375" s="13" t="s">
        <v>6913</v>
      </c>
    </row>
    <row r="1376" spans="1:2" ht="15" customHeight="1">
      <c r="A1376" s="10" t="s">
        <v>6906</v>
      </c>
      <c r="B1376" s="13" t="s">
        <v>6905</v>
      </c>
    </row>
    <row r="1377" spans="1:2" ht="15" customHeight="1">
      <c r="A1377" s="10" t="s">
        <v>6912</v>
      </c>
      <c r="B1377" s="13" t="s">
        <v>6911</v>
      </c>
    </row>
    <row r="1378" spans="1:2" ht="15" customHeight="1">
      <c r="A1378" s="11" t="s">
        <v>122</v>
      </c>
      <c r="B1378" s="15" t="s">
        <v>123</v>
      </c>
    </row>
    <row r="1379" spans="1:2" ht="15" customHeight="1">
      <c r="A1379" s="10" t="s">
        <v>9212</v>
      </c>
      <c r="B1379" s="13" t="s">
        <v>9211</v>
      </c>
    </row>
    <row r="1380" spans="1:2" ht="15" customHeight="1">
      <c r="A1380" s="10" t="s">
        <v>9208</v>
      </c>
      <c r="B1380" s="13" t="s">
        <v>9207</v>
      </c>
    </row>
    <row r="1381" spans="1:2" ht="15" customHeight="1">
      <c r="A1381" s="10" t="s">
        <v>9210</v>
      </c>
      <c r="B1381" s="13" t="s">
        <v>9209</v>
      </c>
    </row>
    <row r="1382" spans="1:2" ht="15" customHeight="1">
      <c r="A1382" s="10" t="s">
        <v>9216</v>
      </c>
      <c r="B1382" s="13" t="s">
        <v>9215</v>
      </c>
    </row>
    <row r="1383" spans="1:2" ht="15" customHeight="1">
      <c r="A1383" s="10" t="s">
        <v>6951</v>
      </c>
      <c r="B1383" s="13" t="s">
        <v>6950</v>
      </c>
    </row>
    <row r="1384" spans="1:2" ht="15" customHeight="1">
      <c r="A1384" s="10" t="s">
        <v>9214</v>
      </c>
      <c r="B1384" s="13" t="s">
        <v>9213</v>
      </c>
    </row>
    <row r="1385" spans="1:2" ht="15" customHeight="1">
      <c r="A1385" s="10" t="s">
        <v>8545</v>
      </c>
      <c r="B1385" s="13" t="s">
        <v>8544</v>
      </c>
    </row>
    <row r="1386" spans="1:2" ht="15" customHeight="1">
      <c r="A1386" s="10" t="s">
        <v>9814</v>
      </c>
      <c r="B1386" s="13" t="s">
        <v>9813</v>
      </c>
    </row>
    <row r="1387" spans="1:2" ht="15" customHeight="1">
      <c r="A1387" s="10" t="s">
        <v>9218</v>
      </c>
      <c r="B1387" s="13" t="s">
        <v>9217</v>
      </c>
    </row>
    <row r="1388" spans="1:2" ht="15" customHeight="1">
      <c r="A1388" s="10" t="s">
        <v>6607</v>
      </c>
      <c r="B1388" s="13" t="s">
        <v>6606</v>
      </c>
    </row>
    <row r="1389" spans="1:2" ht="15" customHeight="1">
      <c r="A1389" s="10" t="s">
        <v>6605</v>
      </c>
      <c r="B1389" s="13" t="s">
        <v>6604</v>
      </c>
    </row>
    <row r="1390" spans="1:2" ht="15" customHeight="1">
      <c r="A1390" s="10" t="s">
        <v>6603</v>
      </c>
      <c r="B1390" s="13" t="s">
        <v>6602</v>
      </c>
    </row>
    <row r="1391" spans="1:2" ht="15" customHeight="1">
      <c r="A1391" s="10" t="s">
        <v>6571</v>
      </c>
      <c r="B1391" s="13" t="s">
        <v>6570</v>
      </c>
    </row>
    <row r="1392" spans="1:2" ht="15" customHeight="1">
      <c r="A1392" s="10" t="s">
        <v>6565</v>
      </c>
      <c r="B1392" s="13" t="s">
        <v>6564</v>
      </c>
    </row>
    <row r="1393" spans="1:2" ht="15" customHeight="1">
      <c r="A1393" s="10" t="s">
        <v>6593</v>
      </c>
      <c r="B1393" s="13" t="s">
        <v>6592</v>
      </c>
    </row>
    <row r="1394" spans="1:2" ht="15" customHeight="1">
      <c r="A1394" s="10" t="s">
        <v>124</v>
      </c>
      <c r="B1394" s="13" t="s">
        <v>6563</v>
      </c>
    </row>
    <row r="1395" spans="1:2" ht="15" customHeight="1">
      <c r="A1395" s="10" t="s">
        <v>1942</v>
      </c>
      <c r="B1395" s="13" t="s">
        <v>1941</v>
      </c>
    </row>
    <row r="1396" spans="1:2" ht="15" customHeight="1">
      <c r="A1396" s="10" t="s">
        <v>9730</v>
      </c>
      <c r="B1396" s="13" t="s">
        <v>9729</v>
      </c>
    </row>
    <row r="1397" spans="1:2" ht="15" customHeight="1">
      <c r="A1397" s="10" t="s">
        <v>6583</v>
      </c>
      <c r="B1397" s="13" t="s">
        <v>6582</v>
      </c>
    </row>
    <row r="1398" spans="1:2" ht="15" customHeight="1">
      <c r="A1398" s="10" t="s">
        <v>125</v>
      </c>
      <c r="B1398" s="13" t="s">
        <v>9533</v>
      </c>
    </row>
    <row r="1399" spans="1:2" ht="15" customHeight="1">
      <c r="A1399" s="10" t="s">
        <v>9720</v>
      </c>
      <c r="B1399" s="13" t="s">
        <v>9719</v>
      </c>
    </row>
    <row r="1400" spans="1:2" ht="15" customHeight="1">
      <c r="A1400" s="10" t="s">
        <v>9260</v>
      </c>
      <c r="B1400" s="13" t="s">
        <v>9259</v>
      </c>
    </row>
    <row r="1401" spans="1:2" ht="15" customHeight="1">
      <c r="A1401" s="10" t="s">
        <v>9732</v>
      </c>
      <c r="B1401" s="13" t="s">
        <v>9731</v>
      </c>
    </row>
    <row r="1402" spans="1:2" ht="15" customHeight="1">
      <c r="A1402" s="10" t="s">
        <v>9722</v>
      </c>
      <c r="B1402" s="13" t="s">
        <v>9721</v>
      </c>
    </row>
    <row r="1403" spans="1:2" ht="15" customHeight="1">
      <c r="A1403" s="10" t="s">
        <v>9714</v>
      </c>
      <c r="B1403" s="13" t="s">
        <v>9713</v>
      </c>
    </row>
    <row r="1404" spans="1:2" ht="15" customHeight="1">
      <c r="A1404" s="10" t="s">
        <v>6943</v>
      </c>
      <c r="B1404" s="13" t="s">
        <v>6942</v>
      </c>
    </row>
    <row r="1405" spans="1:2" ht="15" customHeight="1">
      <c r="A1405" s="10" t="s">
        <v>6969</v>
      </c>
      <c r="B1405" s="13" t="s">
        <v>6968</v>
      </c>
    </row>
    <row r="1406" spans="1:2" ht="15" customHeight="1">
      <c r="A1406" s="10" t="s">
        <v>10408</v>
      </c>
      <c r="B1406" s="13" t="s">
        <v>10407</v>
      </c>
    </row>
    <row r="1407" spans="1:2" ht="15" customHeight="1">
      <c r="A1407" s="11" t="s">
        <v>126</v>
      </c>
      <c r="B1407" s="15" t="s">
        <v>127</v>
      </c>
    </row>
    <row r="1408" spans="1:2" ht="15" customHeight="1">
      <c r="A1408" s="10" t="s">
        <v>12706</v>
      </c>
      <c r="B1408" s="13" t="s">
        <v>12705</v>
      </c>
    </row>
    <row r="1409" spans="1:2" ht="15" customHeight="1">
      <c r="A1409" s="11" t="s">
        <v>128</v>
      </c>
      <c r="B1409" s="15" t="s">
        <v>129</v>
      </c>
    </row>
    <row r="1410" spans="1:2" ht="15" customHeight="1">
      <c r="A1410" s="10" t="s">
        <v>17371</v>
      </c>
      <c r="B1410" s="13" t="s">
        <v>17370</v>
      </c>
    </row>
    <row r="1411" spans="1:2" ht="15" customHeight="1">
      <c r="A1411" s="10" t="s">
        <v>17183</v>
      </c>
      <c r="B1411" s="13" t="s">
        <v>17182</v>
      </c>
    </row>
    <row r="1412" spans="1:2" ht="15" customHeight="1">
      <c r="A1412" s="10" t="s">
        <v>17225</v>
      </c>
      <c r="B1412" s="13" t="s">
        <v>17224</v>
      </c>
    </row>
    <row r="1413" spans="1:2" ht="15" customHeight="1">
      <c r="A1413" s="10" t="s">
        <v>17187</v>
      </c>
      <c r="B1413" s="13" t="s">
        <v>17186</v>
      </c>
    </row>
    <row r="1414" spans="1:2" ht="15" customHeight="1">
      <c r="A1414" s="10" t="s">
        <v>130</v>
      </c>
      <c r="B1414" s="13" t="s">
        <v>14766</v>
      </c>
    </row>
    <row r="1415" spans="1:2" ht="15" customHeight="1">
      <c r="A1415" s="10" t="s">
        <v>11852</v>
      </c>
      <c r="B1415" s="13" t="s">
        <v>11851</v>
      </c>
    </row>
    <row r="1416" spans="1:2" ht="15" customHeight="1">
      <c r="A1416" s="10" t="s">
        <v>17363</v>
      </c>
      <c r="B1416" s="13" t="s">
        <v>17362</v>
      </c>
    </row>
    <row r="1417" spans="1:2" ht="15" customHeight="1">
      <c r="A1417" s="10" t="s">
        <v>17235</v>
      </c>
      <c r="B1417" s="13" t="s">
        <v>17234</v>
      </c>
    </row>
    <row r="1418" spans="1:2" ht="15" customHeight="1">
      <c r="A1418" s="10" t="s">
        <v>12352</v>
      </c>
      <c r="B1418" s="13" t="s">
        <v>12351</v>
      </c>
    </row>
    <row r="1419" spans="1:2" ht="15" customHeight="1">
      <c r="A1419" s="10" t="s">
        <v>131</v>
      </c>
      <c r="B1419" s="13" t="s">
        <v>14767</v>
      </c>
    </row>
    <row r="1420" spans="1:2" ht="15" customHeight="1">
      <c r="A1420" s="10" t="s">
        <v>14771</v>
      </c>
      <c r="B1420" s="13" t="s">
        <v>14770</v>
      </c>
    </row>
    <row r="1421" spans="1:2" ht="15" customHeight="1">
      <c r="A1421" s="10" t="s">
        <v>17205</v>
      </c>
      <c r="B1421" s="13" t="s">
        <v>17204</v>
      </c>
    </row>
    <row r="1422" spans="1:2" ht="15" customHeight="1">
      <c r="A1422" s="10" t="s">
        <v>132</v>
      </c>
      <c r="B1422" s="13" t="s">
        <v>14589</v>
      </c>
    </row>
    <row r="1423" spans="1:2" ht="15" customHeight="1">
      <c r="A1423" s="10" t="s">
        <v>133</v>
      </c>
      <c r="B1423" s="13" t="s">
        <v>10409</v>
      </c>
    </row>
    <row r="1424" spans="1:2" ht="15" customHeight="1">
      <c r="A1424" s="10" t="s">
        <v>6579</v>
      </c>
      <c r="B1424" s="13" t="s">
        <v>6578</v>
      </c>
    </row>
    <row r="1425" spans="1:2" ht="15" customHeight="1">
      <c r="A1425" s="10" t="s">
        <v>9758</v>
      </c>
      <c r="B1425" s="13" t="s">
        <v>9757</v>
      </c>
    </row>
    <row r="1426" spans="1:2" ht="15" customHeight="1">
      <c r="A1426" s="10" t="s">
        <v>6691</v>
      </c>
      <c r="B1426" s="13" t="s">
        <v>6690</v>
      </c>
    </row>
    <row r="1427" spans="1:2" ht="15" customHeight="1">
      <c r="A1427" s="10" t="s">
        <v>6533</v>
      </c>
      <c r="B1427" s="13" t="s">
        <v>6532</v>
      </c>
    </row>
    <row r="1428" spans="1:2" ht="15" customHeight="1">
      <c r="A1428" s="10" t="s">
        <v>9752</v>
      </c>
      <c r="B1428" s="13" t="s">
        <v>9751</v>
      </c>
    </row>
    <row r="1429" spans="1:2" ht="15" customHeight="1">
      <c r="A1429" s="10" t="s">
        <v>17663</v>
      </c>
      <c r="B1429" s="13" t="s">
        <v>17662</v>
      </c>
    </row>
    <row r="1430" spans="1:2" ht="15" customHeight="1">
      <c r="A1430" s="10" t="s">
        <v>17665</v>
      </c>
      <c r="B1430" s="13" t="s">
        <v>17664</v>
      </c>
    </row>
    <row r="1431" spans="1:2" ht="15" customHeight="1">
      <c r="A1431" s="10" t="s">
        <v>17655</v>
      </c>
      <c r="B1431" s="13" t="s">
        <v>17654</v>
      </c>
    </row>
    <row r="1432" spans="1:2" ht="15" customHeight="1">
      <c r="A1432" s="10" t="s">
        <v>17661</v>
      </c>
      <c r="B1432" s="13" t="s">
        <v>17660</v>
      </c>
    </row>
    <row r="1433" spans="1:2" ht="15" customHeight="1">
      <c r="A1433" s="10" t="s">
        <v>17653</v>
      </c>
      <c r="B1433" s="13" t="s">
        <v>17652</v>
      </c>
    </row>
    <row r="1434" spans="1:2" ht="15" customHeight="1">
      <c r="A1434" s="10" t="s">
        <v>17541</v>
      </c>
      <c r="B1434" s="13" t="s">
        <v>17540</v>
      </c>
    </row>
    <row r="1435" spans="1:2" ht="15" customHeight="1">
      <c r="A1435" s="10" t="s">
        <v>17549</v>
      </c>
      <c r="B1435" s="13" t="s">
        <v>17548</v>
      </c>
    </row>
    <row r="1436" spans="1:2" ht="15" customHeight="1">
      <c r="A1436" s="10" t="s">
        <v>17537</v>
      </c>
      <c r="B1436" s="13" t="s">
        <v>17536</v>
      </c>
    </row>
    <row r="1437" spans="1:2" ht="15" customHeight="1">
      <c r="A1437" s="10" t="s">
        <v>17545</v>
      </c>
      <c r="B1437" s="13" t="s">
        <v>17544</v>
      </c>
    </row>
    <row r="1438" spans="1:2" ht="15" customHeight="1">
      <c r="A1438" s="10" t="s">
        <v>17539</v>
      </c>
      <c r="B1438" s="13" t="s">
        <v>17538</v>
      </c>
    </row>
    <row r="1439" spans="1:2" ht="15" customHeight="1">
      <c r="A1439" s="10" t="s">
        <v>17547</v>
      </c>
      <c r="B1439" s="13" t="s">
        <v>17546</v>
      </c>
    </row>
    <row r="1440" spans="1:2" ht="15" customHeight="1">
      <c r="A1440" s="10" t="s">
        <v>17543</v>
      </c>
      <c r="B1440" s="13" t="s">
        <v>17542</v>
      </c>
    </row>
    <row r="1441" spans="1:2" ht="15" customHeight="1">
      <c r="A1441" s="10" t="s">
        <v>17611</v>
      </c>
      <c r="B1441" s="13" t="s">
        <v>17610</v>
      </c>
    </row>
    <row r="1442" spans="1:2" ht="15" customHeight="1">
      <c r="A1442" s="10" t="s">
        <v>17619</v>
      </c>
      <c r="B1442" s="13" t="s">
        <v>17618</v>
      </c>
    </row>
    <row r="1443" spans="1:2" ht="15" customHeight="1">
      <c r="A1443" s="10" t="s">
        <v>17607</v>
      </c>
      <c r="B1443" s="13" t="s">
        <v>17606</v>
      </c>
    </row>
    <row r="1444" spans="1:2" ht="15" customHeight="1">
      <c r="A1444" s="10" t="s">
        <v>17615</v>
      </c>
      <c r="B1444" s="13" t="s">
        <v>17614</v>
      </c>
    </row>
    <row r="1445" spans="1:2" ht="15" customHeight="1">
      <c r="A1445" s="10" t="s">
        <v>17609</v>
      </c>
      <c r="B1445" s="13" t="s">
        <v>17608</v>
      </c>
    </row>
    <row r="1446" spans="1:2" ht="15" customHeight="1">
      <c r="A1446" s="10" t="s">
        <v>17617</v>
      </c>
      <c r="B1446" s="13" t="s">
        <v>17616</v>
      </c>
    </row>
    <row r="1447" spans="1:2" ht="15" customHeight="1">
      <c r="A1447" s="10" t="s">
        <v>17613</v>
      </c>
      <c r="B1447" s="13" t="s">
        <v>17612</v>
      </c>
    </row>
    <row r="1448" spans="1:2" ht="15" customHeight="1">
      <c r="A1448" s="10" t="s">
        <v>17569</v>
      </c>
      <c r="B1448" s="13" t="s">
        <v>17568</v>
      </c>
    </row>
    <row r="1449" spans="1:2" ht="15" customHeight="1">
      <c r="A1449" s="10" t="s">
        <v>17577</v>
      </c>
      <c r="B1449" s="13" t="s">
        <v>17576</v>
      </c>
    </row>
    <row r="1450" spans="1:2" ht="15" customHeight="1">
      <c r="A1450" s="10" t="s">
        <v>17565</v>
      </c>
      <c r="B1450" s="13" t="s">
        <v>17564</v>
      </c>
    </row>
    <row r="1451" spans="1:2" ht="15" customHeight="1">
      <c r="A1451" s="10" t="s">
        <v>17573</v>
      </c>
      <c r="B1451" s="13" t="s">
        <v>17572</v>
      </c>
    </row>
    <row r="1452" spans="1:2" ht="15" customHeight="1">
      <c r="A1452" s="10" t="s">
        <v>17567</v>
      </c>
      <c r="B1452" s="13" t="s">
        <v>17566</v>
      </c>
    </row>
    <row r="1453" spans="1:2" ht="15" customHeight="1">
      <c r="A1453" s="10" t="s">
        <v>17575</v>
      </c>
      <c r="B1453" s="13" t="s">
        <v>17574</v>
      </c>
    </row>
    <row r="1454" spans="1:2" ht="15" customHeight="1">
      <c r="A1454" s="10" t="s">
        <v>17571</v>
      </c>
      <c r="B1454" s="13" t="s">
        <v>17570</v>
      </c>
    </row>
    <row r="1455" spans="1:2" ht="15" customHeight="1">
      <c r="A1455" s="10" t="s">
        <v>17625</v>
      </c>
      <c r="B1455" s="13" t="s">
        <v>17624</v>
      </c>
    </row>
    <row r="1456" spans="1:2" ht="15" customHeight="1">
      <c r="A1456" s="10" t="s">
        <v>17633</v>
      </c>
      <c r="B1456" s="13" t="s">
        <v>17632</v>
      </c>
    </row>
    <row r="1457" spans="1:2" ht="15" customHeight="1">
      <c r="A1457" s="10" t="s">
        <v>17621</v>
      </c>
      <c r="B1457" s="13" t="s">
        <v>17620</v>
      </c>
    </row>
    <row r="1458" spans="1:2" ht="15" customHeight="1">
      <c r="A1458" s="10" t="s">
        <v>17629</v>
      </c>
      <c r="B1458" s="13" t="s">
        <v>17628</v>
      </c>
    </row>
    <row r="1459" spans="1:2" ht="15" customHeight="1">
      <c r="A1459" s="10" t="s">
        <v>17623</v>
      </c>
      <c r="B1459" s="13" t="s">
        <v>17622</v>
      </c>
    </row>
    <row r="1460" spans="1:2" ht="15" customHeight="1">
      <c r="A1460" s="10" t="s">
        <v>17631</v>
      </c>
      <c r="B1460" s="13" t="s">
        <v>17630</v>
      </c>
    </row>
    <row r="1461" spans="1:2" ht="15" customHeight="1">
      <c r="A1461" s="10" t="s">
        <v>17627</v>
      </c>
      <c r="B1461" s="13" t="s">
        <v>17626</v>
      </c>
    </row>
    <row r="1462" spans="1:2" ht="15" customHeight="1">
      <c r="A1462" s="10" t="s">
        <v>17527</v>
      </c>
      <c r="B1462" s="13" t="s">
        <v>17526</v>
      </c>
    </row>
    <row r="1463" spans="1:2" ht="15" customHeight="1">
      <c r="A1463" s="10" t="s">
        <v>17535</v>
      </c>
      <c r="B1463" s="13" t="s">
        <v>17534</v>
      </c>
    </row>
    <row r="1464" spans="1:2" ht="15" customHeight="1">
      <c r="A1464" s="10" t="s">
        <v>17523</v>
      </c>
      <c r="B1464" s="13" t="s">
        <v>17522</v>
      </c>
    </row>
    <row r="1465" spans="1:2" ht="15" customHeight="1">
      <c r="A1465" s="10" t="s">
        <v>17531</v>
      </c>
      <c r="B1465" s="13" t="s">
        <v>17530</v>
      </c>
    </row>
    <row r="1466" spans="1:2" ht="15" customHeight="1">
      <c r="A1466" s="10" t="s">
        <v>17525</v>
      </c>
      <c r="B1466" s="13" t="s">
        <v>17524</v>
      </c>
    </row>
    <row r="1467" spans="1:2" ht="15" customHeight="1">
      <c r="A1467" s="10" t="s">
        <v>17533</v>
      </c>
      <c r="B1467" s="13" t="s">
        <v>17532</v>
      </c>
    </row>
    <row r="1468" spans="1:2" ht="15" customHeight="1">
      <c r="A1468" s="10" t="s">
        <v>17529</v>
      </c>
      <c r="B1468" s="13" t="s">
        <v>17528</v>
      </c>
    </row>
    <row r="1469" spans="1:2" ht="15" customHeight="1">
      <c r="A1469" s="10" t="s">
        <v>17597</v>
      </c>
      <c r="B1469" s="13" t="s">
        <v>17596</v>
      </c>
    </row>
    <row r="1470" spans="1:2" ht="15" customHeight="1">
      <c r="A1470" s="10" t="s">
        <v>17605</v>
      </c>
      <c r="B1470" s="13" t="s">
        <v>17604</v>
      </c>
    </row>
    <row r="1471" spans="1:2" ht="15" customHeight="1">
      <c r="A1471" s="10" t="s">
        <v>17593</v>
      </c>
      <c r="B1471" s="13" t="s">
        <v>17592</v>
      </c>
    </row>
    <row r="1472" spans="1:2" ht="15" customHeight="1">
      <c r="A1472" s="10" t="s">
        <v>17601</v>
      </c>
      <c r="B1472" s="13" t="s">
        <v>17600</v>
      </c>
    </row>
    <row r="1473" spans="1:2" ht="15" customHeight="1">
      <c r="A1473" s="10" t="s">
        <v>17595</v>
      </c>
      <c r="B1473" s="13" t="s">
        <v>17594</v>
      </c>
    </row>
    <row r="1474" spans="1:2" ht="15" customHeight="1">
      <c r="A1474" s="10" t="s">
        <v>17603</v>
      </c>
      <c r="B1474" s="13" t="s">
        <v>17602</v>
      </c>
    </row>
    <row r="1475" spans="1:2" ht="15" customHeight="1">
      <c r="A1475" s="10" t="s">
        <v>17599</v>
      </c>
      <c r="B1475" s="13" t="s">
        <v>17598</v>
      </c>
    </row>
    <row r="1476" spans="1:2" ht="15" customHeight="1">
      <c r="A1476" s="10" t="s">
        <v>17555</v>
      </c>
      <c r="B1476" s="13" t="s">
        <v>17554</v>
      </c>
    </row>
    <row r="1477" spans="1:2" ht="15" customHeight="1">
      <c r="A1477" s="10" t="s">
        <v>17563</v>
      </c>
      <c r="B1477" s="13" t="s">
        <v>17562</v>
      </c>
    </row>
    <row r="1478" spans="1:2" ht="15" customHeight="1">
      <c r="A1478" s="10" t="s">
        <v>17551</v>
      </c>
      <c r="B1478" s="13" t="s">
        <v>17550</v>
      </c>
    </row>
    <row r="1479" spans="1:2" ht="15" customHeight="1">
      <c r="A1479" s="10" t="s">
        <v>17559</v>
      </c>
      <c r="B1479" s="13" t="s">
        <v>17558</v>
      </c>
    </row>
    <row r="1480" spans="1:2" ht="15" customHeight="1">
      <c r="A1480" s="10" t="s">
        <v>17553</v>
      </c>
      <c r="B1480" s="13" t="s">
        <v>17552</v>
      </c>
    </row>
    <row r="1481" spans="1:2" ht="15" customHeight="1">
      <c r="A1481" s="10" t="s">
        <v>17561</v>
      </c>
      <c r="B1481" s="13" t="s">
        <v>17560</v>
      </c>
    </row>
    <row r="1482" spans="1:2" ht="15" customHeight="1">
      <c r="A1482" s="10" t="s">
        <v>17557</v>
      </c>
      <c r="B1482" s="13" t="s">
        <v>17556</v>
      </c>
    </row>
    <row r="1483" spans="1:2" ht="15" customHeight="1">
      <c r="A1483" s="10" t="s">
        <v>17583</v>
      </c>
      <c r="B1483" s="13" t="s">
        <v>17582</v>
      </c>
    </row>
    <row r="1484" spans="1:2" ht="15" customHeight="1">
      <c r="A1484" s="10" t="s">
        <v>17591</v>
      </c>
      <c r="B1484" s="13" t="s">
        <v>17590</v>
      </c>
    </row>
    <row r="1485" spans="1:2" ht="15" customHeight="1">
      <c r="A1485" s="10" t="s">
        <v>17579</v>
      </c>
      <c r="B1485" s="13" t="s">
        <v>17578</v>
      </c>
    </row>
    <row r="1486" spans="1:2" ht="15" customHeight="1">
      <c r="A1486" s="10" t="s">
        <v>17587</v>
      </c>
      <c r="B1486" s="13" t="s">
        <v>17586</v>
      </c>
    </row>
    <row r="1487" spans="1:2" ht="15" customHeight="1">
      <c r="A1487" s="10" t="s">
        <v>17581</v>
      </c>
      <c r="B1487" s="13" t="s">
        <v>17580</v>
      </c>
    </row>
    <row r="1488" spans="1:2" ht="15" customHeight="1">
      <c r="A1488" s="10" t="s">
        <v>17589</v>
      </c>
      <c r="B1488" s="13" t="s">
        <v>17588</v>
      </c>
    </row>
    <row r="1489" spans="1:2" ht="15" customHeight="1">
      <c r="A1489" s="10" t="s">
        <v>17585</v>
      </c>
      <c r="B1489" s="13" t="s">
        <v>17584</v>
      </c>
    </row>
    <row r="1490" spans="1:2" ht="15" customHeight="1">
      <c r="A1490" s="10" t="s">
        <v>17639</v>
      </c>
      <c r="B1490" s="13" t="s">
        <v>17638</v>
      </c>
    </row>
    <row r="1491" spans="1:2" ht="15" customHeight="1">
      <c r="A1491" s="10" t="s">
        <v>17647</v>
      </c>
      <c r="B1491" s="13" t="s">
        <v>17646</v>
      </c>
    </row>
    <row r="1492" spans="1:2" ht="15" customHeight="1">
      <c r="A1492" s="10" t="s">
        <v>17635</v>
      </c>
      <c r="B1492" s="13" t="s">
        <v>17634</v>
      </c>
    </row>
    <row r="1493" spans="1:2" ht="15" customHeight="1">
      <c r="A1493" s="10" t="s">
        <v>17643</v>
      </c>
      <c r="B1493" s="13" t="s">
        <v>17642</v>
      </c>
    </row>
    <row r="1494" spans="1:2" ht="15" customHeight="1">
      <c r="A1494" s="10" t="s">
        <v>17637</v>
      </c>
      <c r="B1494" s="13" t="s">
        <v>17636</v>
      </c>
    </row>
    <row r="1495" spans="1:2" ht="15" customHeight="1">
      <c r="A1495" s="10" t="s">
        <v>17645</v>
      </c>
      <c r="B1495" s="13" t="s">
        <v>17644</v>
      </c>
    </row>
    <row r="1496" spans="1:2" ht="15" customHeight="1">
      <c r="A1496" s="10" t="s">
        <v>17641</v>
      </c>
      <c r="B1496" s="13" t="s">
        <v>17640</v>
      </c>
    </row>
    <row r="1497" spans="1:2" ht="15" customHeight="1">
      <c r="A1497" s="10" t="s">
        <v>6685</v>
      </c>
      <c r="B1497" s="13" t="s">
        <v>6684</v>
      </c>
    </row>
    <row r="1498" spans="1:2" ht="15" customHeight="1">
      <c r="A1498" s="10" t="s">
        <v>5360</v>
      </c>
      <c r="B1498" s="13" t="s">
        <v>5359</v>
      </c>
    </row>
    <row r="1499" spans="1:2" ht="15" customHeight="1">
      <c r="A1499" s="10" t="s">
        <v>25245</v>
      </c>
      <c r="B1499" s="13" t="s">
        <v>25244</v>
      </c>
    </row>
    <row r="1500" spans="1:2" ht="15" customHeight="1">
      <c r="A1500" s="10" t="s">
        <v>10880</v>
      </c>
      <c r="B1500" s="13" t="s">
        <v>10879</v>
      </c>
    </row>
    <row r="1501" spans="1:2" ht="15" customHeight="1">
      <c r="A1501" s="10" t="s">
        <v>10878</v>
      </c>
      <c r="B1501" s="13" t="s">
        <v>10877</v>
      </c>
    </row>
    <row r="1502" spans="1:2" ht="15" customHeight="1">
      <c r="A1502" s="10" t="s">
        <v>10257</v>
      </c>
      <c r="B1502" s="13" t="s">
        <v>10256</v>
      </c>
    </row>
    <row r="1503" spans="1:2" ht="15" customHeight="1">
      <c r="A1503" s="10" t="s">
        <v>24431</v>
      </c>
      <c r="B1503" s="13" t="s">
        <v>24430</v>
      </c>
    </row>
    <row r="1504" spans="1:2" ht="15" customHeight="1">
      <c r="A1504" s="10" t="s">
        <v>23993</v>
      </c>
      <c r="B1504" s="13" t="s">
        <v>23992</v>
      </c>
    </row>
    <row r="1505" spans="1:2" ht="15" customHeight="1">
      <c r="A1505" s="10" t="s">
        <v>23991</v>
      </c>
      <c r="B1505" s="13" t="s">
        <v>23990</v>
      </c>
    </row>
    <row r="1506" spans="1:2" ht="15" customHeight="1">
      <c r="A1506" s="10" t="s">
        <v>24707</v>
      </c>
      <c r="B1506" s="13" t="s">
        <v>24706</v>
      </c>
    </row>
    <row r="1507" spans="1:2" ht="15" customHeight="1">
      <c r="A1507" s="10" t="s">
        <v>23995</v>
      </c>
      <c r="B1507" s="13" t="s">
        <v>23994</v>
      </c>
    </row>
    <row r="1508" spans="1:2" ht="15" customHeight="1">
      <c r="A1508" s="10" t="s">
        <v>23997</v>
      </c>
      <c r="B1508" s="13" t="s">
        <v>23996</v>
      </c>
    </row>
    <row r="1509" spans="1:2" ht="15" customHeight="1">
      <c r="A1509" s="10" t="s">
        <v>134</v>
      </c>
      <c r="B1509" s="13" t="s">
        <v>9024</v>
      </c>
    </row>
    <row r="1510" spans="1:2" ht="15" customHeight="1">
      <c r="A1510" s="10" t="s">
        <v>9026</v>
      </c>
      <c r="B1510" s="13" t="s">
        <v>9025</v>
      </c>
    </row>
    <row r="1511" spans="1:2" ht="15" customHeight="1">
      <c r="A1511" s="10" t="s">
        <v>9028</v>
      </c>
      <c r="B1511" s="13" t="s">
        <v>9027</v>
      </c>
    </row>
    <row r="1512" spans="1:2" ht="15" customHeight="1">
      <c r="A1512" s="11" t="s">
        <v>135</v>
      </c>
      <c r="B1512" s="15" t="s">
        <v>136</v>
      </c>
    </row>
    <row r="1513" spans="1:2" ht="15" customHeight="1">
      <c r="A1513" s="10" t="s">
        <v>8977</v>
      </c>
      <c r="B1513" s="13" t="s">
        <v>8976</v>
      </c>
    </row>
    <row r="1514" spans="1:2" ht="15" customHeight="1">
      <c r="A1514" s="10" t="s">
        <v>12408</v>
      </c>
      <c r="B1514" s="13" t="s">
        <v>12407</v>
      </c>
    </row>
    <row r="1515" spans="1:2" ht="15" customHeight="1">
      <c r="A1515" s="10" t="s">
        <v>24425</v>
      </c>
      <c r="B1515" s="13" t="s">
        <v>24424</v>
      </c>
    </row>
    <row r="1516" spans="1:2" ht="15" customHeight="1">
      <c r="A1516" s="10" t="s">
        <v>24421</v>
      </c>
      <c r="B1516" s="13" t="s">
        <v>24420</v>
      </c>
    </row>
    <row r="1517" spans="1:2" ht="15" customHeight="1">
      <c r="A1517" s="11" t="s">
        <v>137</v>
      </c>
      <c r="B1517" s="15" t="s">
        <v>138</v>
      </c>
    </row>
    <row r="1518" spans="1:2" ht="15" customHeight="1">
      <c r="A1518" s="10" t="s">
        <v>2293</v>
      </c>
      <c r="B1518" s="13" t="s">
        <v>2292</v>
      </c>
    </row>
    <row r="1519" spans="1:2" ht="15" customHeight="1">
      <c r="A1519" s="10" t="s">
        <v>2291</v>
      </c>
      <c r="B1519" s="13" t="s">
        <v>2290</v>
      </c>
    </row>
    <row r="1520" spans="1:2" ht="15" customHeight="1">
      <c r="A1520" s="10" t="s">
        <v>2289</v>
      </c>
      <c r="B1520" s="13" t="s">
        <v>2288</v>
      </c>
    </row>
    <row r="1521" spans="1:2" ht="15" customHeight="1">
      <c r="A1521" s="10" t="s">
        <v>2295</v>
      </c>
      <c r="B1521" s="13" t="s">
        <v>2294</v>
      </c>
    </row>
    <row r="1522" spans="1:2" ht="15" customHeight="1">
      <c r="A1522" s="11" t="s">
        <v>139</v>
      </c>
      <c r="B1522" s="15" t="s">
        <v>140</v>
      </c>
    </row>
    <row r="1523" spans="1:2" ht="15" customHeight="1">
      <c r="A1523" s="10" t="s">
        <v>11217</v>
      </c>
      <c r="B1523" s="13" t="s">
        <v>11216</v>
      </c>
    </row>
    <row r="1524" spans="1:2" ht="15" customHeight="1">
      <c r="A1524" s="10" t="s">
        <v>11219</v>
      </c>
      <c r="B1524" s="13" t="s">
        <v>11218</v>
      </c>
    </row>
    <row r="1525" spans="1:2" ht="15" customHeight="1">
      <c r="A1525" s="10" t="s">
        <v>11225</v>
      </c>
      <c r="B1525" s="13" t="s">
        <v>11224</v>
      </c>
    </row>
    <row r="1526" spans="1:2" ht="15" customHeight="1">
      <c r="A1526" s="10" t="s">
        <v>11255</v>
      </c>
      <c r="B1526" s="13" t="s">
        <v>11254</v>
      </c>
    </row>
    <row r="1527" spans="1:2" ht="15" customHeight="1">
      <c r="A1527" s="10" t="s">
        <v>11229</v>
      </c>
      <c r="B1527" s="13" t="s">
        <v>11228</v>
      </c>
    </row>
    <row r="1528" spans="1:2" ht="15" customHeight="1">
      <c r="A1528" s="10" t="s">
        <v>9112</v>
      </c>
      <c r="B1528" s="13" t="s">
        <v>9111</v>
      </c>
    </row>
    <row r="1529" spans="1:2" ht="15" customHeight="1">
      <c r="A1529" s="10" t="s">
        <v>13634</v>
      </c>
      <c r="B1529" s="13" t="s">
        <v>13633</v>
      </c>
    </row>
    <row r="1530" spans="1:2" ht="15" customHeight="1">
      <c r="A1530" s="10" t="s">
        <v>13902</v>
      </c>
      <c r="B1530" s="13" t="s">
        <v>13901</v>
      </c>
    </row>
    <row r="1531" spans="1:2" ht="15" customHeight="1">
      <c r="A1531" s="10" t="s">
        <v>11470</v>
      </c>
      <c r="B1531" s="13" t="s">
        <v>11469</v>
      </c>
    </row>
    <row r="1532" spans="1:2" ht="15" customHeight="1">
      <c r="A1532" s="10" t="s">
        <v>4149</v>
      </c>
      <c r="B1532" s="13" t="s">
        <v>4148</v>
      </c>
    </row>
    <row r="1533" spans="1:2" ht="15" customHeight="1">
      <c r="A1533" s="10" t="s">
        <v>13770</v>
      </c>
      <c r="B1533" s="13" t="s">
        <v>13769</v>
      </c>
    </row>
    <row r="1534" spans="1:2" ht="15" customHeight="1">
      <c r="A1534" s="10" t="s">
        <v>11554</v>
      </c>
      <c r="B1534" s="13" t="s">
        <v>11553</v>
      </c>
    </row>
    <row r="1535" spans="1:2" ht="15" customHeight="1">
      <c r="A1535" s="10" t="s">
        <v>9133</v>
      </c>
      <c r="B1535" s="13" t="s">
        <v>9132</v>
      </c>
    </row>
    <row r="1536" spans="1:2" ht="15" customHeight="1">
      <c r="A1536" s="10" t="s">
        <v>11205</v>
      </c>
      <c r="B1536" s="13" t="s">
        <v>11204</v>
      </c>
    </row>
    <row r="1537" spans="1:2" ht="15" customHeight="1">
      <c r="A1537" s="10" t="s">
        <v>8100</v>
      </c>
      <c r="B1537" s="13" t="s">
        <v>8099</v>
      </c>
    </row>
    <row r="1538" spans="1:2" ht="15" customHeight="1">
      <c r="A1538" s="10" t="s">
        <v>13798</v>
      </c>
      <c r="B1538" s="13" t="s">
        <v>13797</v>
      </c>
    </row>
    <row r="1539" spans="1:2" ht="15" customHeight="1">
      <c r="A1539" s="10" t="s">
        <v>13816</v>
      </c>
      <c r="B1539" s="13" t="s">
        <v>13815</v>
      </c>
    </row>
    <row r="1540" spans="1:2" ht="15" customHeight="1">
      <c r="A1540" s="10" t="s">
        <v>13800</v>
      </c>
      <c r="B1540" s="13" t="s">
        <v>13799</v>
      </c>
    </row>
    <row r="1541" spans="1:2" ht="15" customHeight="1">
      <c r="A1541" s="10" t="s">
        <v>9652</v>
      </c>
      <c r="B1541" s="13" t="s">
        <v>9651</v>
      </c>
    </row>
    <row r="1542" spans="1:2" ht="15" customHeight="1">
      <c r="A1542" s="10" t="s">
        <v>11552</v>
      </c>
      <c r="B1542" s="13" t="s">
        <v>11551</v>
      </c>
    </row>
    <row r="1543" spans="1:2" ht="15" customHeight="1">
      <c r="A1543" s="10" t="s">
        <v>9660</v>
      </c>
      <c r="B1543" s="13" t="s">
        <v>9659</v>
      </c>
    </row>
    <row r="1544" spans="1:2" ht="15" customHeight="1">
      <c r="A1544" s="10" t="s">
        <v>13912</v>
      </c>
      <c r="B1544" s="13" t="s">
        <v>13911</v>
      </c>
    </row>
    <row r="1545" spans="1:2" ht="15" customHeight="1">
      <c r="A1545" s="10" t="s">
        <v>10724</v>
      </c>
      <c r="B1545" s="13" t="s">
        <v>10723</v>
      </c>
    </row>
    <row r="1546" spans="1:2" ht="15" customHeight="1">
      <c r="A1546" s="10" t="s">
        <v>10722</v>
      </c>
      <c r="B1546" s="13" t="s">
        <v>10721</v>
      </c>
    </row>
    <row r="1547" spans="1:2" ht="15" customHeight="1">
      <c r="A1547" s="10" t="s">
        <v>13792</v>
      </c>
      <c r="B1547" s="13" t="s">
        <v>13791</v>
      </c>
    </row>
    <row r="1548" spans="1:2" ht="15" customHeight="1">
      <c r="A1548" s="10" t="s">
        <v>13782</v>
      </c>
      <c r="B1548" s="13" t="s">
        <v>13781</v>
      </c>
    </row>
    <row r="1549" spans="1:2" ht="15" customHeight="1">
      <c r="A1549" s="11" t="s">
        <v>141</v>
      </c>
      <c r="B1549" s="15" t="s">
        <v>142</v>
      </c>
    </row>
    <row r="1550" spans="1:2" ht="15" customHeight="1">
      <c r="A1550" s="10" t="s">
        <v>9232</v>
      </c>
      <c r="B1550" s="13" t="s">
        <v>9231</v>
      </c>
    </row>
    <row r="1551" spans="1:2" ht="15" customHeight="1">
      <c r="A1551" s="10" t="s">
        <v>9234</v>
      </c>
      <c r="B1551" s="13" t="s">
        <v>9233</v>
      </c>
    </row>
    <row r="1552" spans="1:2" ht="15" customHeight="1">
      <c r="A1552" s="10" t="s">
        <v>8441</v>
      </c>
      <c r="B1552" s="13" t="s">
        <v>8440</v>
      </c>
    </row>
    <row r="1553" spans="1:2" ht="15" customHeight="1">
      <c r="A1553" s="10" t="s">
        <v>10541</v>
      </c>
      <c r="B1553" s="13" t="s">
        <v>10540</v>
      </c>
    </row>
    <row r="1554" spans="1:2" ht="15" customHeight="1">
      <c r="A1554" s="10" t="s">
        <v>11390</v>
      </c>
      <c r="B1554" s="13" t="s">
        <v>11389</v>
      </c>
    </row>
    <row r="1555" spans="1:2" ht="15" customHeight="1">
      <c r="A1555" s="10" t="s">
        <v>9654</v>
      </c>
      <c r="B1555" s="13" t="s">
        <v>9653</v>
      </c>
    </row>
    <row r="1556" spans="1:2" ht="15" customHeight="1">
      <c r="A1556" s="10" t="s">
        <v>11662</v>
      </c>
      <c r="B1556" s="13" t="s">
        <v>11661</v>
      </c>
    </row>
    <row r="1557" spans="1:2" ht="15" customHeight="1">
      <c r="A1557" s="10" t="s">
        <v>11520</v>
      </c>
      <c r="B1557" s="13" t="s">
        <v>11519</v>
      </c>
    </row>
    <row r="1558" spans="1:2" ht="15" customHeight="1">
      <c r="A1558" s="10" t="s">
        <v>6370</v>
      </c>
      <c r="B1558" s="13" t="s">
        <v>6369</v>
      </c>
    </row>
    <row r="1559" spans="1:2" ht="15" customHeight="1">
      <c r="A1559" s="10" t="s">
        <v>13266</v>
      </c>
      <c r="B1559" s="13" t="s">
        <v>13265</v>
      </c>
    </row>
    <row r="1560" spans="1:2" ht="15" customHeight="1">
      <c r="A1560" s="10" t="s">
        <v>6627</v>
      </c>
      <c r="B1560" s="13" t="s">
        <v>6626</v>
      </c>
    </row>
    <row r="1561" spans="1:2" ht="15" customHeight="1">
      <c r="A1561" s="10" t="s">
        <v>8507</v>
      </c>
      <c r="B1561" s="13" t="s">
        <v>8506</v>
      </c>
    </row>
    <row r="1562" spans="1:2" ht="15" customHeight="1">
      <c r="A1562" s="10" t="s">
        <v>8501</v>
      </c>
      <c r="B1562" s="13" t="s">
        <v>8500</v>
      </c>
    </row>
    <row r="1563" spans="1:2" ht="15" customHeight="1">
      <c r="A1563" s="10" t="s">
        <v>8499</v>
      </c>
      <c r="B1563" s="13" t="s">
        <v>8498</v>
      </c>
    </row>
    <row r="1564" spans="1:2" ht="15" customHeight="1">
      <c r="A1564" s="10" t="s">
        <v>13166</v>
      </c>
      <c r="B1564" s="13" t="s">
        <v>13165</v>
      </c>
    </row>
    <row r="1565" spans="1:2" ht="15" customHeight="1">
      <c r="A1565" s="10" t="s">
        <v>25129</v>
      </c>
      <c r="B1565" s="13" t="s">
        <v>25128</v>
      </c>
    </row>
    <row r="1566" spans="1:2" ht="15" customHeight="1">
      <c r="A1566" s="11" t="s">
        <v>143</v>
      </c>
      <c r="B1566" s="15" t="s">
        <v>144</v>
      </c>
    </row>
    <row r="1567" spans="1:2" ht="15" customHeight="1">
      <c r="A1567" s="11" t="s">
        <v>145</v>
      </c>
      <c r="B1567" s="15" t="s">
        <v>144</v>
      </c>
    </row>
    <row r="1568" spans="1:2" ht="15" customHeight="1">
      <c r="A1568" s="11" t="s">
        <v>146</v>
      </c>
      <c r="B1568" s="15" t="s">
        <v>147</v>
      </c>
    </row>
    <row r="1569" spans="1:2" ht="15" customHeight="1">
      <c r="A1569" s="10" t="s">
        <v>9696</v>
      </c>
      <c r="B1569" s="13" t="s">
        <v>9695</v>
      </c>
    </row>
    <row r="1570" spans="1:2" ht="15" customHeight="1">
      <c r="A1570" s="10" t="s">
        <v>2249</v>
      </c>
      <c r="B1570" s="13" t="s">
        <v>2248</v>
      </c>
    </row>
    <row r="1571" spans="1:2" ht="15" customHeight="1">
      <c r="A1571" s="10" t="s">
        <v>2479</v>
      </c>
      <c r="B1571" s="13" t="s">
        <v>2478</v>
      </c>
    </row>
    <row r="1572" spans="1:2" ht="15" customHeight="1">
      <c r="A1572" s="10" t="s">
        <v>4098</v>
      </c>
      <c r="B1572" s="13" t="s">
        <v>147</v>
      </c>
    </row>
    <row r="1573" spans="1:2" ht="15" customHeight="1">
      <c r="A1573" s="10" t="s">
        <v>13034</v>
      </c>
      <c r="B1573" s="13" t="s">
        <v>13033</v>
      </c>
    </row>
    <row r="1574" spans="1:2" ht="15" customHeight="1">
      <c r="A1574" s="10" t="s">
        <v>14050</v>
      </c>
      <c r="B1574" s="13" t="s">
        <v>14049</v>
      </c>
    </row>
    <row r="1575" spans="1:2" ht="15" customHeight="1">
      <c r="A1575" s="10" t="s">
        <v>14046</v>
      </c>
      <c r="B1575" s="13" t="s">
        <v>14045</v>
      </c>
    </row>
    <row r="1576" spans="1:2" ht="15" customHeight="1">
      <c r="A1576" s="10" t="s">
        <v>13516</v>
      </c>
      <c r="B1576" s="13" t="s">
        <v>13515</v>
      </c>
    </row>
    <row r="1577" spans="1:2" ht="15" customHeight="1">
      <c r="A1577" s="11" t="s">
        <v>148</v>
      </c>
      <c r="B1577" s="15" t="s">
        <v>149</v>
      </c>
    </row>
    <row r="1578" spans="1:2" ht="15" customHeight="1">
      <c r="A1578" s="10" t="s">
        <v>2036</v>
      </c>
      <c r="B1578" s="13" t="s">
        <v>2035</v>
      </c>
    </row>
    <row r="1579" spans="1:2" ht="15" customHeight="1">
      <c r="A1579" s="10" t="s">
        <v>2040</v>
      </c>
      <c r="B1579" s="13" t="s">
        <v>2039</v>
      </c>
    </row>
    <row r="1580" spans="1:2" ht="15" customHeight="1">
      <c r="A1580" s="10" t="s">
        <v>2044</v>
      </c>
      <c r="B1580" s="13" t="s">
        <v>2043</v>
      </c>
    </row>
    <row r="1581" spans="1:2" ht="15" customHeight="1">
      <c r="A1581" s="10" t="s">
        <v>2030</v>
      </c>
      <c r="B1581" s="13" t="s">
        <v>2029</v>
      </c>
    </row>
    <row r="1582" spans="1:2" ht="15" customHeight="1">
      <c r="A1582" s="10" t="s">
        <v>2032</v>
      </c>
      <c r="B1582" s="13" t="s">
        <v>2031</v>
      </c>
    </row>
    <row r="1583" spans="1:2" ht="15" customHeight="1">
      <c r="A1583" s="10" t="s">
        <v>2034</v>
      </c>
      <c r="B1583" s="13" t="s">
        <v>2033</v>
      </c>
    </row>
    <row r="1584" spans="1:2" ht="15" customHeight="1">
      <c r="A1584" s="10" t="s">
        <v>9734</v>
      </c>
      <c r="B1584" s="13" t="s">
        <v>9733</v>
      </c>
    </row>
    <row r="1585" spans="1:2" ht="15" customHeight="1">
      <c r="A1585" s="10" t="s">
        <v>150</v>
      </c>
      <c r="B1585" s="13" t="s">
        <v>9102</v>
      </c>
    </row>
    <row r="1586" spans="1:2" ht="15" customHeight="1">
      <c r="A1586" s="10" t="s">
        <v>8345</v>
      </c>
      <c r="B1586" s="13" t="s">
        <v>8344</v>
      </c>
    </row>
    <row r="1587" spans="1:2" ht="15" customHeight="1">
      <c r="A1587" s="11" t="s">
        <v>151</v>
      </c>
      <c r="B1587" s="15" t="s">
        <v>152</v>
      </c>
    </row>
    <row r="1588" spans="1:2" ht="15" customHeight="1">
      <c r="A1588" s="10" t="s">
        <v>9081</v>
      </c>
      <c r="B1588" s="13" t="s">
        <v>9080</v>
      </c>
    </row>
    <row r="1589" spans="1:2" ht="15" customHeight="1">
      <c r="A1589" s="10" t="s">
        <v>9083</v>
      </c>
      <c r="B1589" s="13" t="s">
        <v>9082</v>
      </c>
    </row>
    <row r="1590" spans="1:2" ht="15" customHeight="1">
      <c r="A1590" s="10" t="s">
        <v>9087</v>
      </c>
      <c r="B1590" s="13" t="s">
        <v>9086</v>
      </c>
    </row>
    <row r="1591" spans="1:2" ht="15" customHeight="1">
      <c r="A1591" s="11" t="s">
        <v>153</v>
      </c>
      <c r="B1591" s="15" t="s">
        <v>154</v>
      </c>
    </row>
    <row r="1592" spans="1:2" ht="15" customHeight="1">
      <c r="A1592" s="11" t="s">
        <v>155</v>
      </c>
      <c r="B1592" s="15" t="s">
        <v>156</v>
      </c>
    </row>
    <row r="1593" spans="1:2" ht="15" customHeight="1">
      <c r="A1593" s="10" t="s">
        <v>989</v>
      </c>
      <c r="B1593" s="13" t="s">
        <v>988</v>
      </c>
    </row>
    <row r="1594" spans="1:2" ht="15" customHeight="1">
      <c r="A1594" s="10" t="s">
        <v>991</v>
      </c>
      <c r="B1594" s="13" t="s">
        <v>990</v>
      </c>
    </row>
    <row r="1595" spans="1:2" ht="15" customHeight="1">
      <c r="A1595" s="10" t="s">
        <v>993</v>
      </c>
      <c r="B1595" s="13" t="s">
        <v>992</v>
      </c>
    </row>
    <row r="1596" spans="1:2" ht="15" customHeight="1">
      <c r="A1596" s="10" t="s">
        <v>6957</v>
      </c>
      <c r="B1596" s="13" t="s">
        <v>6956</v>
      </c>
    </row>
    <row r="1597" spans="1:2" ht="15" customHeight="1">
      <c r="A1597" s="10" t="s">
        <v>7039</v>
      </c>
      <c r="B1597" s="13" t="s">
        <v>7038</v>
      </c>
    </row>
    <row r="1598" spans="1:2" ht="15" customHeight="1">
      <c r="A1598" s="10" t="s">
        <v>7165</v>
      </c>
      <c r="B1598" s="13" t="s">
        <v>7164</v>
      </c>
    </row>
    <row r="1599" spans="1:2" ht="15" customHeight="1">
      <c r="A1599" s="10" t="s">
        <v>9097</v>
      </c>
      <c r="B1599" s="13" t="s">
        <v>9096</v>
      </c>
    </row>
    <row r="1600" spans="1:2" ht="15" customHeight="1">
      <c r="A1600" s="11" t="s">
        <v>157</v>
      </c>
      <c r="B1600" s="15" t="s">
        <v>158</v>
      </c>
    </row>
    <row r="1601" spans="1:2" ht="15" customHeight="1">
      <c r="A1601" s="10" t="s">
        <v>11185</v>
      </c>
      <c r="B1601" s="13" t="s">
        <v>158</v>
      </c>
    </row>
    <row r="1602" spans="1:2" ht="15" customHeight="1">
      <c r="A1602" s="10" t="s">
        <v>19905</v>
      </c>
      <c r="B1602" s="13" t="s">
        <v>19904</v>
      </c>
    </row>
    <row r="1603" spans="1:2" ht="15" customHeight="1">
      <c r="A1603" s="10" t="s">
        <v>19909</v>
      </c>
      <c r="B1603" s="13" t="s">
        <v>19908</v>
      </c>
    </row>
    <row r="1604" spans="1:2" ht="15" customHeight="1">
      <c r="A1604" s="10" t="s">
        <v>19911</v>
      </c>
      <c r="B1604" s="13" t="s">
        <v>19910</v>
      </c>
    </row>
    <row r="1605" spans="1:2" ht="15" customHeight="1">
      <c r="A1605" s="10" t="s">
        <v>19903</v>
      </c>
      <c r="B1605" s="13" t="s">
        <v>19902</v>
      </c>
    </row>
    <row r="1606" spans="1:2" ht="15" customHeight="1">
      <c r="A1606" s="10" t="s">
        <v>19913</v>
      </c>
      <c r="B1606" s="13" t="s">
        <v>19912</v>
      </c>
    </row>
    <row r="1607" spans="1:2" ht="15" customHeight="1">
      <c r="A1607" s="10" t="s">
        <v>19901</v>
      </c>
      <c r="B1607" s="13" t="s">
        <v>19900</v>
      </c>
    </row>
    <row r="1608" spans="1:2" ht="15" customHeight="1">
      <c r="A1608" s="10" t="s">
        <v>19917</v>
      </c>
      <c r="B1608" s="13" t="s">
        <v>19916</v>
      </c>
    </row>
    <row r="1609" spans="1:2" ht="15" customHeight="1">
      <c r="A1609" s="10" t="s">
        <v>19915</v>
      </c>
      <c r="B1609" s="13" t="s">
        <v>19914</v>
      </c>
    </row>
    <row r="1610" spans="1:2" ht="15" customHeight="1">
      <c r="A1610" s="10" t="s">
        <v>19899</v>
      </c>
      <c r="B1610" s="13" t="s">
        <v>19898</v>
      </c>
    </row>
    <row r="1611" spans="1:2" ht="15" customHeight="1">
      <c r="A1611" s="10" t="s">
        <v>19907</v>
      </c>
      <c r="B1611" s="13" t="s">
        <v>19906</v>
      </c>
    </row>
    <row r="1612" spans="1:2" ht="15" customHeight="1">
      <c r="A1612" s="10" t="s">
        <v>1060</v>
      </c>
      <c r="B1612" s="13" t="s">
        <v>1059</v>
      </c>
    </row>
    <row r="1613" spans="1:2" ht="15" customHeight="1">
      <c r="A1613" s="10" t="s">
        <v>8822</v>
      </c>
      <c r="B1613" s="13" t="s">
        <v>8821</v>
      </c>
    </row>
    <row r="1614" spans="1:2" ht="15" customHeight="1">
      <c r="A1614" s="10" t="s">
        <v>13348</v>
      </c>
      <c r="B1614" s="13" t="s">
        <v>13347</v>
      </c>
    </row>
    <row r="1615" spans="1:2" ht="15" customHeight="1">
      <c r="A1615" s="10" t="s">
        <v>13340</v>
      </c>
      <c r="B1615" s="13" t="s">
        <v>13339</v>
      </c>
    </row>
    <row r="1616" spans="1:2" ht="15" customHeight="1">
      <c r="A1616" s="10" t="s">
        <v>24499</v>
      </c>
      <c r="B1616" s="13" t="s">
        <v>24498</v>
      </c>
    </row>
    <row r="1617" spans="1:2" ht="15" customHeight="1">
      <c r="A1617" s="10" t="s">
        <v>24483</v>
      </c>
      <c r="B1617" s="13" t="s">
        <v>24482</v>
      </c>
    </row>
    <row r="1618" spans="1:2" ht="15" customHeight="1">
      <c r="A1618" s="10" t="s">
        <v>24515</v>
      </c>
      <c r="B1618" s="13" t="s">
        <v>24514</v>
      </c>
    </row>
    <row r="1619" spans="1:2" ht="15" customHeight="1">
      <c r="A1619" s="10" t="s">
        <v>24505</v>
      </c>
      <c r="B1619" s="13" t="s">
        <v>24504</v>
      </c>
    </row>
    <row r="1620" spans="1:2" ht="15" customHeight="1">
      <c r="A1620" s="10" t="s">
        <v>24511</v>
      </c>
      <c r="B1620" s="13" t="s">
        <v>24510</v>
      </c>
    </row>
    <row r="1621" spans="1:2" ht="15" customHeight="1">
      <c r="A1621" s="10" t="s">
        <v>24473</v>
      </c>
      <c r="B1621" s="13" t="s">
        <v>24472</v>
      </c>
    </row>
    <row r="1622" spans="1:2" ht="15" customHeight="1">
      <c r="A1622" s="10" t="s">
        <v>24503</v>
      </c>
      <c r="B1622" s="13" t="s">
        <v>24502</v>
      </c>
    </row>
    <row r="1623" spans="1:2" ht="15" customHeight="1">
      <c r="A1623" s="10" t="s">
        <v>24507</v>
      </c>
      <c r="B1623" s="13" t="s">
        <v>24506</v>
      </c>
    </row>
    <row r="1624" spans="1:2" ht="15" customHeight="1">
      <c r="A1624" s="10" t="s">
        <v>24497</v>
      </c>
      <c r="B1624" s="13" t="s">
        <v>24496</v>
      </c>
    </row>
    <row r="1625" spans="1:2" ht="15" customHeight="1">
      <c r="A1625" s="10" t="s">
        <v>24477</v>
      </c>
      <c r="B1625" s="13" t="s">
        <v>24476</v>
      </c>
    </row>
    <row r="1626" spans="1:2" ht="15" customHeight="1">
      <c r="A1626" s="10" t="s">
        <v>24481</v>
      </c>
      <c r="B1626" s="13" t="s">
        <v>24480</v>
      </c>
    </row>
    <row r="1627" spans="1:2" ht="15" customHeight="1">
      <c r="A1627" s="10" t="s">
        <v>24513</v>
      </c>
      <c r="B1627" s="13" t="s">
        <v>24512</v>
      </c>
    </row>
    <row r="1628" spans="1:2" ht="15" customHeight="1">
      <c r="A1628" s="10" t="s">
        <v>24501</v>
      </c>
      <c r="B1628" s="13" t="s">
        <v>24500</v>
      </c>
    </row>
    <row r="1629" spans="1:2" ht="15" customHeight="1">
      <c r="A1629" s="10" t="s">
        <v>24475</v>
      </c>
      <c r="B1629" s="13" t="s">
        <v>24474</v>
      </c>
    </row>
    <row r="1630" spans="1:2" ht="15" customHeight="1">
      <c r="A1630" s="10" t="s">
        <v>24479</v>
      </c>
      <c r="B1630" s="13" t="s">
        <v>24478</v>
      </c>
    </row>
    <row r="1631" spans="1:2" ht="15" customHeight="1">
      <c r="A1631" s="10" t="s">
        <v>24509</v>
      </c>
      <c r="B1631" s="13" t="s">
        <v>24508</v>
      </c>
    </row>
    <row r="1632" spans="1:2" ht="15" customHeight="1">
      <c r="A1632" s="10" t="s">
        <v>8882</v>
      </c>
      <c r="B1632" s="13" t="s">
        <v>8881</v>
      </c>
    </row>
    <row r="1633" spans="1:2" ht="15" customHeight="1">
      <c r="A1633" s="10" t="s">
        <v>25125</v>
      </c>
      <c r="B1633" s="13" t="s">
        <v>25124</v>
      </c>
    </row>
    <row r="1634" spans="1:2" ht="15" customHeight="1">
      <c r="A1634" s="11" t="s">
        <v>159</v>
      </c>
      <c r="B1634" s="15" t="s">
        <v>160</v>
      </c>
    </row>
    <row r="1635" spans="1:2" ht="15" customHeight="1">
      <c r="A1635" s="11" t="s">
        <v>161</v>
      </c>
      <c r="B1635" s="15" t="s">
        <v>162</v>
      </c>
    </row>
    <row r="1636" spans="1:2" ht="15" customHeight="1">
      <c r="A1636" s="11" t="s">
        <v>163</v>
      </c>
      <c r="B1636" s="15" t="s">
        <v>162</v>
      </c>
    </row>
    <row r="1637" spans="1:2" ht="15" customHeight="1">
      <c r="A1637" s="10" t="s">
        <v>4459</v>
      </c>
      <c r="B1637" s="13" t="s">
        <v>4458</v>
      </c>
    </row>
    <row r="1638" spans="1:2" ht="15" customHeight="1">
      <c r="A1638" s="10" t="s">
        <v>4305</v>
      </c>
      <c r="B1638" s="13" t="s">
        <v>4304</v>
      </c>
    </row>
    <row r="1639" spans="1:2" ht="15" customHeight="1">
      <c r="A1639" s="10" t="s">
        <v>14658</v>
      </c>
      <c r="B1639" s="13" t="s">
        <v>14657</v>
      </c>
    </row>
    <row r="1640" spans="1:2" ht="15" customHeight="1">
      <c r="A1640" s="10" t="s">
        <v>13174</v>
      </c>
      <c r="B1640" s="13" t="s">
        <v>13173</v>
      </c>
    </row>
    <row r="1641" spans="1:2" ht="15" customHeight="1">
      <c r="A1641" s="10" t="s">
        <v>10894</v>
      </c>
      <c r="B1641" s="13" t="s">
        <v>10893</v>
      </c>
    </row>
    <row r="1642" spans="1:2" ht="15" customHeight="1">
      <c r="A1642" s="10" t="s">
        <v>12474</v>
      </c>
      <c r="B1642" s="13" t="s">
        <v>12473</v>
      </c>
    </row>
    <row r="1643" spans="1:2" ht="15" customHeight="1">
      <c r="A1643" s="10" t="s">
        <v>12490</v>
      </c>
      <c r="B1643" s="13" t="s">
        <v>12489</v>
      </c>
    </row>
    <row r="1644" spans="1:2" ht="15" customHeight="1">
      <c r="A1644" s="10" t="s">
        <v>17273</v>
      </c>
      <c r="B1644" s="13" t="s">
        <v>17272</v>
      </c>
    </row>
    <row r="1645" spans="1:2" ht="15" customHeight="1">
      <c r="A1645" s="10" t="s">
        <v>17261</v>
      </c>
      <c r="B1645" s="13" t="s">
        <v>17260</v>
      </c>
    </row>
    <row r="1646" spans="1:2" ht="15" customHeight="1">
      <c r="A1646" s="10" t="s">
        <v>17293</v>
      </c>
      <c r="B1646" s="13" t="s">
        <v>17292</v>
      </c>
    </row>
    <row r="1647" spans="1:2" ht="15" customHeight="1">
      <c r="A1647" s="10" t="s">
        <v>17295</v>
      </c>
      <c r="B1647" s="13" t="s">
        <v>17294</v>
      </c>
    </row>
    <row r="1648" spans="1:2" ht="15" customHeight="1">
      <c r="A1648" s="10" t="s">
        <v>17255</v>
      </c>
      <c r="B1648" s="13" t="s">
        <v>17254</v>
      </c>
    </row>
    <row r="1649" spans="1:2" ht="15" customHeight="1">
      <c r="A1649" s="10" t="s">
        <v>17279</v>
      </c>
      <c r="B1649" s="13" t="s">
        <v>17278</v>
      </c>
    </row>
    <row r="1650" spans="1:2" ht="15" customHeight="1">
      <c r="A1650" s="10" t="s">
        <v>17321</v>
      </c>
      <c r="B1650" s="13" t="s">
        <v>17320</v>
      </c>
    </row>
    <row r="1651" spans="1:2" ht="15" customHeight="1">
      <c r="A1651" s="10" t="s">
        <v>17277</v>
      </c>
      <c r="B1651" s="13" t="s">
        <v>17276</v>
      </c>
    </row>
    <row r="1652" spans="1:2" ht="15" customHeight="1">
      <c r="A1652" s="10" t="s">
        <v>17257</v>
      </c>
      <c r="B1652" s="13" t="s">
        <v>17256</v>
      </c>
    </row>
    <row r="1653" spans="1:2" ht="15" customHeight="1">
      <c r="A1653" s="10" t="s">
        <v>17313</v>
      </c>
      <c r="B1653" s="13" t="s">
        <v>17312</v>
      </c>
    </row>
    <row r="1654" spans="1:2" ht="15" customHeight="1">
      <c r="A1654" s="10" t="s">
        <v>17315</v>
      </c>
      <c r="B1654" s="13" t="s">
        <v>17314</v>
      </c>
    </row>
    <row r="1655" spans="1:2" ht="15" customHeight="1">
      <c r="A1655" s="10" t="s">
        <v>17275</v>
      </c>
      <c r="B1655" s="13" t="s">
        <v>17274</v>
      </c>
    </row>
    <row r="1656" spans="1:2" ht="15" customHeight="1">
      <c r="A1656" s="10" t="s">
        <v>17281</v>
      </c>
      <c r="B1656" s="13" t="s">
        <v>17280</v>
      </c>
    </row>
    <row r="1657" spans="1:2" ht="15" customHeight="1">
      <c r="A1657" s="10" t="s">
        <v>17323</v>
      </c>
      <c r="B1657" s="13" t="s">
        <v>17322</v>
      </c>
    </row>
    <row r="1658" spans="1:2" ht="15" customHeight="1">
      <c r="A1658" s="10" t="s">
        <v>17299</v>
      </c>
      <c r="B1658" s="13" t="s">
        <v>17298</v>
      </c>
    </row>
    <row r="1659" spans="1:2" ht="15" customHeight="1">
      <c r="A1659" s="10" t="s">
        <v>17297</v>
      </c>
      <c r="B1659" s="13" t="s">
        <v>17296</v>
      </c>
    </row>
    <row r="1660" spans="1:2" ht="15" customHeight="1">
      <c r="A1660" s="10" t="s">
        <v>17291</v>
      </c>
      <c r="B1660" s="13" t="s">
        <v>17290</v>
      </c>
    </row>
    <row r="1661" spans="1:2" ht="15" customHeight="1">
      <c r="A1661" s="10" t="s">
        <v>17319</v>
      </c>
      <c r="B1661" s="13" t="s">
        <v>17318</v>
      </c>
    </row>
    <row r="1662" spans="1:2" ht="15" customHeight="1">
      <c r="A1662" s="10" t="s">
        <v>17253</v>
      </c>
      <c r="B1662" s="13" t="s">
        <v>17252</v>
      </c>
    </row>
    <row r="1663" spans="1:2" ht="15" customHeight="1">
      <c r="A1663" s="10" t="s">
        <v>17311</v>
      </c>
      <c r="B1663" s="13" t="s">
        <v>17310</v>
      </c>
    </row>
    <row r="1664" spans="1:2" ht="15" customHeight="1">
      <c r="A1664" s="10" t="s">
        <v>17377</v>
      </c>
      <c r="B1664" s="13" t="s">
        <v>17376</v>
      </c>
    </row>
    <row r="1665" spans="1:2" ht="15" customHeight="1">
      <c r="A1665" s="10" t="s">
        <v>17309</v>
      </c>
      <c r="B1665" s="13" t="s">
        <v>17308</v>
      </c>
    </row>
    <row r="1666" spans="1:2" ht="15" customHeight="1">
      <c r="A1666" s="10" t="s">
        <v>17329</v>
      </c>
      <c r="B1666" s="13" t="s">
        <v>17328</v>
      </c>
    </row>
    <row r="1667" spans="1:2" ht="15" customHeight="1">
      <c r="A1667" s="10" t="s">
        <v>17251</v>
      </c>
      <c r="B1667" s="13" t="s">
        <v>17250</v>
      </c>
    </row>
    <row r="1668" spans="1:2" ht="15" customHeight="1">
      <c r="A1668" s="10" t="s">
        <v>17289</v>
      </c>
      <c r="B1668" s="13" t="s">
        <v>17288</v>
      </c>
    </row>
    <row r="1669" spans="1:2" ht="15" customHeight="1">
      <c r="A1669" s="10" t="s">
        <v>17231</v>
      </c>
      <c r="B1669" s="13" t="s">
        <v>17230</v>
      </c>
    </row>
    <row r="1670" spans="1:2" ht="15" customHeight="1">
      <c r="A1670" s="10" t="s">
        <v>17215</v>
      </c>
      <c r="B1670" s="13" t="s">
        <v>17214</v>
      </c>
    </row>
    <row r="1671" spans="1:2" ht="15" customHeight="1">
      <c r="A1671" s="10" t="s">
        <v>11988</v>
      </c>
      <c r="B1671" s="13" t="s">
        <v>11987</v>
      </c>
    </row>
    <row r="1672" spans="1:2" ht="15" customHeight="1">
      <c r="A1672" s="10" t="s">
        <v>12460</v>
      </c>
      <c r="B1672" s="13" t="s">
        <v>12459</v>
      </c>
    </row>
    <row r="1673" spans="1:2" ht="15" customHeight="1">
      <c r="A1673" s="10" t="s">
        <v>12334</v>
      </c>
      <c r="B1673" s="13" t="s">
        <v>12333</v>
      </c>
    </row>
    <row r="1674" spans="1:2" ht="15" customHeight="1">
      <c r="A1674" s="10" t="s">
        <v>11864</v>
      </c>
      <c r="B1674" s="13" t="s">
        <v>11863</v>
      </c>
    </row>
    <row r="1675" spans="1:2" ht="15" customHeight="1">
      <c r="A1675" s="10" t="s">
        <v>12002</v>
      </c>
      <c r="B1675" s="13" t="s">
        <v>12001</v>
      </c>
    </row>
    <row r="1676" spans="1:2" ht="15" customHeight="1">
      <c r="A1676" s="10" t="s">
        <v>12348</v>
      </c>
      <c r="B1676" s="13" t="s">
        <v>12347</v>
      </c>
    </row>
    <row r="1677" spans="1:2" ht="15" customHeight="1">
      <c r="A1677" s="10" t="s">
        <v>17349</v>
      </c>
      <c r="B1677" s="13" t="s">
        <v>17348</v>
      </c>
    </row>
    <row r="1678" spans="1:2" ht="15" customHeight="1">
      <c r="A1678" s="10" t="s">
        <v>13222</v>
      </c>
      <c r="B1678" s="13" t="s">
        <v>13221</v>
      </c>
    </row>
    <row r="1679" spans="1:2" ht="15" customHeight="1">
      <c r="A1679" s="10" t="s">
        <v>17347</v>
      </c>
      <c r="B1679" s="13" t="s">
        <v>17346</v>
      </c>
    </row>
    <row r="1680" spans="1:2" ht="15" customHeight="1">
      <c r="A1680" s="10" t="s">
        <v>17345</v>
      </c>
      <c r="B1680" s="13" t="s">
        <v>17344</v>
      </c>
    </row>
    <row r="1681" spans="1:2" ht="15" customHeight="1">
      <c r="A1681" s="10" t="s">
        <v>12336</v>
      </c>
      <c r="B1681" s="13" t="s">
        <v>12335</v>
      </c>
    </row>
    <row r="1682" spans="1:2" ht="15" customHeight="1">
      <c r="A1682" s="10" t="s">
        <v>12368</v>
      </c>
      <c r="B1682" s="13" t="s">
        <v>12367</v>
      </c>
    </row>
    <row r="1683" spans="1:2" ht="15" customHeight="1">
      <c r="A1683" s="10" t="s">
        <v>17263</v>
      </c>
      <c r="B1683" s="13" t="s">
        <v>17262</v>
      </c>
    </row>
    <row r="1684" spans="1:2" ht="15" customHeight="1">
      <c r="A1684" s="10" t="s">
        <v>17317</v>
      </c>
      <c r="B1684" s="13" t="s">
        <v>17316</v>
      </c>
    </row>
    <row r="1685" spans="1:2" ht="15" customHeight="1">
      <c r="A1685" s="10" t="s">
        <v>17259</v>
      </c>
      <c r="B1685" s="13" t="s">
        <v>17258</v>
      </c>
    </row>
    <row r="1686" spans="1:2" ht="15" customHeight="1">
      <c r="A1686" s="10" t="s">
        <v>17271</v>
      </c>
      <c r="B1686" s="13" t="s">
        <v>17270</v>
      </c>
    </row>
    <row r="1687" spans="1:2" ht="15" customHeight="1">
      <c r="A1687" s="10" t="s">
        <v>11755</v>
      </c>
      <c r="B1687" s="13" t="s">
        <v>11754</v>
      </c>
    </row>
    <row r="1688" spans="1:2" ht="15" customHeight="1">
      <c r="A1688" s="10" t="s">
        <v>12458</v>
      </c>
      <c r="B1688" s="13" t="s">
        <v>12457</v>
      </c>
    </row>
    <row r="1689" spans="1:2" ht="15" customHeight="1">
      <c r="A1689" s="10" t="s">
        <v>11986</v>
      </c>
      <c r="B1689" s="13" t="s">
        <v>11985</v>
      </c>
    </row>
    <row r="1690" spans="1:2" ht="15" customHeight="1">
      <c r="A1690" s="10" t="s">
        <v>11749</v>
      </c>
      <c r="B1690" s="13" t="s">
        <v>11748</v>
      </c>
    </row>
    <row r="1691" spans="1:2" ht="15" customHeight="1">
      <c r="A1691" s="10" t="s">
        <v>11751</v>
      </c>
      <c r="B1691" s="13" t="s">
        <v>11750</v>
      </c>
    </row>
    <row r="1692" spans="1:2" ht="15" customHeight="1">
      <c r="A1692" s="10" t="s">
        <v>11990</v>
      </c>
      <c r="B1692" s="13" t="s">
        <v>11989</v>
      </c>
    </row>
    <row r="1693" spans="1:2" ht="15" customHeight="1">
      <c r="A1693" s="10" t="s">
        <v>12462</v>
      </c>
      <c r="B1693" s="13" t="s">
        <v>12461</v>
      </c>
    </row>
    <row r="1694" spans="1:2" ht="15" customHeight="1">
      <c r="A1694" s="10" t="s">
        <v>17219</v>
      </c>
      <c r="B1694" s="13" t="s">
        <v>17218</v>
      </c>
    </row>
    <row r="1695" spans="1:2" ht="15" customHeight="1">
      <c r="A1695" s="10" t="s">
        <v>17247</v>
      </c>
      <c r="B1695" s="13" t="s">
        <v>17246</v>
      </c>
    </row>
    <row r="1696" spans="1:2" ht="15" customHeight="1">
      <c r="A1696" s="10" t="s">
        <v>11934</v>
      </c>
      <c r="B1696" s="13" t="s">
        <v>11933</v>
      </c>
    </row>
    <row r="1697" spans="1:2" ht="15" customHeight="1">
      <c r="A1697" s="10" t="s">
        <v>12446</v>
      </c>
      <c r="B1697" s="13" t="s">
        <v>12445</v>
      </c>
    </row>
    <row r="1698" spans="1:2" ht="15" customHeight="1">
      <c r="A1698" s="10" t="s">
        <v>14709</v>
      </c>
      <c r="B1698" s="13" t="s">
        <v>14708</v>
      </c>
    </row>
    <row r="1699" spans="1:2" ht="15" customHeight="1">
      <c r="A1699" s="10" t="s">
        <v>24829</v>
      </c>
      <c r="B1699" s="13" t="s">
        <v>24828</v>
      </c>
    </row>
    <row r="1700" spans="1:2" ht="15" customHeight="1">
      <c r="A1700" s="10" t="s">
        <v>6380</v>
      </c>
      <c r="B1700" s="13" t="s">
        <v>6379</v>
      </c>
    </row>
    <row r="1701" spans="1:2" ht="15" customHeight="1">
      <c r="A1701" s="10" t="s">
        <v>6401</v>
      </c>
      <c r="B1701" s="13" t="s">
        <v>6400</v>
      </c>
    </row>
    <row r="1702" spans="1:2" ht="15" customHeight="1">
      <c r="A1702" s="10" t="s">
        <v>7868</v>
      </c>
      <c r="B1702" s="13" t="s">
        <v>7867</v>
      </c>
    </row>
    <row r="1703" spans="1:2" ht="15" customHeight="1">
      <c r="A1703" s="10" t="s">
        <v>6147</v>
      </c>
      <c r="B1703" s="13" t="s">
        <v>6146</v>
      </c>
    </row>
    <row r="1704" spans="1:2" ht="15" customHeight="1">
      <c r="A1704" s="10" t="s">
        <v>6155</v>
      </c>
      <c r="B1704" s="13" t="s">
        <v>6154</v>
      </c>
    </row>
    <row r="1705" spans="1:2" ht="15" customHeight="1">
      <c r="A1705" s="10" t="s">
        <v>6153</v>
      </c>
      <c r="B1705" s="13" t="s">
        <v>6152</v>
      </c>
    </row>
    <row r="1706" spans="1:2" ht="15" customHeight="1">
      <c r="A1706" s="10" t="s">
        <v>6149</v>
      </c>
      <c r="B1706" s="13" t="s">
        <v>6148</v>
      </c>
    </row>
    <row r="1707" spans="1:2" ht="15" customHeight="1">
      <c r="A1707" s="10" t="s">
        <v>6151</v>
      </c>
      <c r="B1707" s="13" t="s">
        <v>6150</v>
      </c>
    </row>
    <row r="1708" spans="1:2" ht="15" customHeight="1">
      <c r="A1708" s="10" t="s">
        <v>6469</v>
      </c>
      <c r="B1708" s="13" t="s">
        <v>6468</v>
      </c>
    </row>
    <row r="1709" spans="1:2" ht="15" customHeight="1">
      <c r="A1709" s="10" t="s">
        <v>6467</v>
      </c>
      <c r="B1709" s="13" t="s">
        <v>6466</v>
      </c>
    </row>
    <row r="1710" spans="1:2" ht="15" customHeight="1">
      <c r="A1710" s="10" t="s">
        <v>10243</v>
      </c>
      <c r="B1710" s="13" t="s">
        <v>10242</v>
      </c>
    </row>
    <row r="1711" spans="1:2" ht="15" customHeight="1">
      <c r="A1711" s="10" t="s">
        <v>13458</v>
      </c>
      <c r="B1711" s="13" t="s">
        <v>13457</v>
      </c>
    </row>
    <row r="1712" spans="1:2" ht="15" customHeight="1">
      <c r="A1712" s="10" t="s">
        <v>13454</v>
      </c>
      <c r="B1712" s="13" t="s">
        <v>13453</v>
      </c>
    </row>
    <row r="1713" spans="1:2" ht="15" customHeight="1">
      <c r="A1713" s="10" t="s">
        <v>13442</v>
      </c>
      <c r="B1713" s="13" t="s">
        <v>13441</v>
      </c>
    </row>
    <row r="1714" spans="1:2" ht="15" customHeight="1">
      <c r="A1714" s="10" t="s">
        <v>13452</v>
      </c>
      <c r="B1714" s="13" t="s">
        <v>13451</v>
      </c>
    </row>
    <row r="1715" spans="1:2" ht="15" customHeight="1">
      <c r="A1715" s="10" t="s">
        <v>7291</v>
      </c>
      <c r="B1715" s="13" t="s">
        <v>7290</v>
      </c>
    </row>
    <row r="1716" spans="1:2" ht="15" customHeight="1">
      <c r="A1716" s="10" t="s">
        <v>13450</v>
      </c>
      <c r="B1716" s="13" t="s">
        <v>13449</v>
      </c>
    </row>
    <row r="1717" spans="1:2" ht="15" customHeight="1">
      <c r="A1717" s="10" t="s">
        <v>7293</v>
      </c>
      <c r="B1717" s="13" t="s">
        <v>7292</v>
      </c>
    </row>
    <row r="1718" spans="1:2" ht="15" customHeight="1">
      <c r="A1718" s="10" t="s">
        <v>13544</v>
      </c>
      <c r="B1718" s="13" t="s">
        <v>13543</v>
      </c>
    </row>
    <row r="1719" spans="1:2" ht="15" customHeight="1">
      <c r="A1719" s="10" t="s">
        <v>13542</v>
      </c>
      <c r="B1719" s="13" t="s">
        <v>13541</v>
      </c>
    </row>
    <row r="1720" spans="1:2" ht="15" customHeight="1">
      <c r="A1720" s="10" t="s">
        <v>13540</v>
      </c>
      <c r="B1720" s="13" t="s">
        <v>13539</v>
      </c>
    </row>
    <row r="1721" spans="1:2" ht="15" customHeight="1">
      <c r="A1721" s="10" t="s">
        <v>13538</v>
      </c>
      <c r="B1721" s="13" t="s">
        <v>13537</v>
      </c>
    </row>
    <row r="1722" spans="1:2" ht="15" customHeight="1">
      <c r="A1722" s="10" t="s">
        <v>13438</v>
      </c>
      <c r="B1722" s="13" t="s">
        <v>13437</v>
      </c>
    </row>
    <row r="1723" spans="1:2" ht="15" customHeight="1">
      <c r="A1723" s="10" t="s">
        <v>8736</v>
      </c>
      <c r="B1723" s="13" t="s">
        <v>8735</v>
      </c>
    </row>
    <row r="1724" spans="1:2" ht="15" customHeight="1">
      <c r="A1724" s="10" t="s">
        <v>15042</v>
      </c>
      <c r="B1724" s="13" t="s">
        <v>15041</v>
      </c>
    </row>
    <row r="1725" spans="1:2" ht="15" customHeight="1">
      <c r="A1725" s="10" t="s">
        <v>15138</v>
      </c>
      <c r="B1725" s="13" t="s">
        <v>15137</v>
      </c>
    </row>
    <row r="1726" spans="1:2" ht="15" customHeight="1">
      <c r="A1726" s="10" t="s">
        <v>15236</v>
      </c>
      <c r="B1726" s="13" t="s">
        <v>15235</v>
      </c>
    </row>
    <row r="1727" spans="1:2" ht="15" customHeight="1">
      <c r="A1727" s="10" t="s">
        <v>15366</v>
      </c>
      <c r="B1727" s="13" t="s">
        <v>15365</v>
      </c>
    </row>
    <row r="1728" spans="1:2" ht="15" customHeight="1">
      <c r="A1728" s="10" t="s">
        <v>24793</v>
      </c>
      <c r="B1728" s="13" t="s">
        <v>24792</v>
      </c>
    </row>
    <row r="1729" spans="1:2" ht="15" customHeight="1">
      <c r="A1729" s="10" t="s">
        <v>11723</v>
      </c>
      <c r="B1729" s="13" t="s">
        <v>11722</v>
      </c>
    </row>
    <row r="1730" spans="1:2" ht="15" customHeight="1">
      <c r="A1730" s="10" t="s">
        <v>9950</v>
      </c>
      <c r="B1730" s="13" t="s">
        <v>9949</v>
      </c>
    </row>
    <row r="1731" spans="1:2" ht="15" customHeight="1">
      <c r="A1731" s="10" t="s">
        <v>14154</v>
      </c>
      <c r="B1731" s="13" t="s">
        <v>14153</v>
      </c>
    </row>
    <row r="1732" spans="1:2" ht="15" customHeight="1">
      <c r="A1732" s="10" t="s">
        <v>10852</v>
      </c>
      <c r="B1732" s="13" t="s">
        <v>10851</v>
      </c>
    </row>
    <row r="1733" spans="1:2" ht="15" customHeight="1">
      <c r="A1733" s="10" t="s">
        <v>10850</v>
      </c>
      <c r="B1733" s="13" t="s">
        <v>10849</v>
      </c>
    </row>
    <row r="1734" spans="1:2" ht="15" customHeight="1">
      <c r="A1734" s="10" t="s">
        <v>10108</v>
      </c>
      <c r="B1734" s="13" t="s">
        <v>10107</v>
      </c>
    </row>
    <row r="1735" spans="1:2" ht="15" customHeight="1">
      <c r="A1735" s="10" t="s">
        <v>18773</v>
      </c>
      <c r="B1735" s="13" t="s">
        <v>18772</v>
      </c>
    </row>
    <row r="1736" spans="1:2" ht="15" customHeight="1">
      <c r="A1736" s="10" t="s">
        <v>18783</v>
      </c>
      <c r="B1736" s="13" t="s">
        <v>18782</v>
      </c>
    </row>
    <row r="1737" spans="1:2" ht="15" customHeight="1">
      <c r="A1737" s="10" t="s">
        <v>18755</v>
      </c>
      <c r="B1737" s="13" t="s">
        <v>18754</v>
      </c>
    </row>
    <row r="1738" spans="1:2" ht="15" customHeight="1">
      <c r="A1738" s="10" t="s">
        <v>18765</v>
      </c>
      <c r="B1738" s="13" t="s">
        <v>18764</v>
      </c>
    </row>
    <row r="1739" spans="1:2" ht="15" customHeight="1">
      <c r="A1739" s="10" t="s">
        <v>18737</v>
      </c>
      <c r="B1739" s="13" t="s">
        <v>18736</v>
      </c>
    </row>
    <row r="1740" spans="1:2" ht="15" customHeight="1">
      <c r="A1740" s="10" t="s">
        <v>18747</v>
      </c>
      <c r="B1740" s="13" t="s">
        <v>18746</v>
      </c>
    </row>
    <row r="1741" spans="1:2" ht="15" customHeight="1">
      <c r="A1741" s="10" t="s">
        <v>18801</v>
      </c>
      <c r="B1741" s="13" t="s">
        <v>18800</v>
      </c>
    </row>
    <row r="1742" spans="1:2" ht="15" customHeight="1">
      <c r="A1742" s="10" t="s">
        <v>18791</v>
      </c>
      <c r="B1742" s="13" t="s">
        <v>18790</v>
      </c>
    </row>
    <row r="1743" spans="1:2" ht="15" customHeight="1">
      <c r="A1743" s="10" t="s">
        <v>18143</v>
      </c>
      <c r="B1743" s="13" t="s">
        <v>18142</v>
      </c>
    </row>
    <row r="1744" spans="1:2" ht="15" customHeight="1">
      <c r="A1744" s="10" t="s">
        <v>18149</v>
      </c>
      <c r="B1744" s="13" t="s">
        <v>18148</v>
      </c>
    </row>
    <row r="1745" spans="1:2" ht="15" customHeight="1">
      <c r="A1745" s="10" t="s">
        <v>18319</v>
      </c>
      <c r="B1745" s="13" t="s">
        <v>18318</v>
      </c>
    </row>
    <row r="1746" spans="1:2" ht="15" customHeight="1">
      <c r="A1746" s="10" t="s">
        <v>17657</v>
      </c>
      <c r="B1746" s="13" t="s">
        <v>17656</v>
      </c>
    </row>
    <row r="1747" spans="1:2" ht="15" customHeight="1">
      <c r="A1747" s="10" t="s">
        <v>17649</v>
      </c>
      <c r="B1747" s="13" t="s">
        <v>17648</v>
      </c>
    </row>
    <row r="1748" spans="1:2" ht="15" customHeight="1">
      <c r="A1748" s="10" t="s">
        <v>20405</v>
      </c>
      <c r="B1748" s="13" t="s">
        <v>20404</v>
      </c>
    </row>
    <row r="1749" spans="1:2" ht="15" customHeight="1">
      <c r="A1749" s="10" t="s">
        <v>20409</v>
      </c>
      <c r="B1749" s="13" t="s">
        <v>20408</v>
      </c>
    </row>
    <row r="1750" spans="1:2" ht="15" customHeight="1">
      <c r="A1750" s="10" t="s">
        <v>20411</v>
      </c>
      <c r="B1750" s="13" t="s">
        <v>20410</v>
      </c>
    </row>
    <row r="1751" spans="1:2" ht="15" customHeight="1">
      <c r="A1751" s="10" t="s">
        <v>20403</v>
      </c>
      <c r="B1751" s="13" t="s">
        <v>20402</v>
      </c>
    </row>
    <row r="1752" spans="1:2" ht="15" customHeight="1">
      <c r="A1752" s="10" t="s">
        <v>20413</v>
      </c>
      <c r="B1752" s="13" t="s">
        <v>20412</v>
      </c>
    </row>
    <row r="1753" spans="1:2" ht="15" customHeight="1">
      <c r="A1753" s="10" t="s">
        <v>20401</v>
      </c>
      <c r="B1753" s="13" t="s">
        <v>20400</v>
      </c>
    </row>
    <row r="1754" spans="1:2" ht="15" customHeight="1">
      <c r="A1754" s="10" t="s">
        <v>20417</v>
      </c>
      <c r="B1754" s="13" t="s">
        <v>20416</v>
      </c>
    </row>
    <row r="1755" spans="1:2" ht="15" customHeight="1">
      <c r="A1755" s="10" t="s">
        <v>20415</v>
      </c>
      <c r="B1755" s="13" t="s">
        <v>20414</v>
      </c>
    </row>
    <row r="1756" spans="1:2" ht="15" customHeight="1">
      <c r="A1756" s="10" t="s">
        <v>20399</v>
      </c>
      <c r="B1756" s="13" t="s">
        <v>20398</v>
      </c>
    </row>
    <row r="1757" spans="1:2" ht="15" customHeight="1">
      <c r="A1757" s="10" t="s">
        <v>20407</v>
      </c>
      <c r="B1757" s="13" t="s">
        <v>20406</v>
      </c>
    </row>
    <row r="1758" spans="1:2" ht="15" customHeight="1">
      <c r="A1758" s="10" t="s">
        <v>24845</v>
      </c>
      <c r="B1758" s="13" t="s">
        <v>24844</v>
      </c>
    </row>
    <row r="1759" spans="1:2" ht="15" customHeight="1">
      <c r="A1759" s="10" t="s">
        <v>17133</v>
      </c>
      <c r="B1759" s="13" t="s">
        <v>17132</v>
      </c>
    </row>
    <row r="1760" spans="1:2" ht="15" customHeight="1">
      <c r="A1760" s="10" t="s">
        <v>11319</v>
      </c>
      <c r="B1760" s="13" t="s">
        <v>11318</v>
      </c>
    </row>
    <row r="1761" spans="1:2" ht="15" customHeight="1">
      <c r="A1761" s="10" t="s">
        <v>9046</v>
      </c>
      <c r="B1761" s="13" t="s">
        <v>9045</v>
      </c>
    </row>
    <row r="1762" spans="1:2" ht="15" customHeight="1">
      <c r="A1762" s="11" t="s">
        <v>164</v>
      </c>
      <c r="B1762" s="15" t="s">
        <v>165</v>
      </c>
    </row>
    <row r="1763" spans="1:2" ht="15" customHeight="1">
      <c r="A1763" s="10" t="s">
        <v>6515</v>
      </c>
      <c r="B1763" s="13" t="s">
        <v>6514</v>
      </c>
    </row>
    <row r="1764" spans="1:2" ht="15" customHeight="1">
      <c r="A1764" s="10" t="s">
        <v>6519</v>
      </c>
      <c r="B1764" s="13" t="s">
        <v>6518</v>
      </c>
    </row>
    <row r="1765" spans="1:2" ht="15" customHeight="1">
      <c r="A1765" s="10" t="s">
        <v>1567</v>
      </c>
      <c r="B1765" s="13" t="s">
        <v>1566</v>
      </c>
    </row>
    <row r="1766" spans="1:2" ht="15" customHeight="1">
      <c r="A1766" s="10" t="s">
        <v>6521</v>
      </c>
      <c r="B1766" s="13" t="s">
        <v>6520</v>
      </c>
    </row>
    <row r="1767" spans="1:2" ht="15" customHeight="1">
      <c r="A1767" s="10" t="s">
        <v>1944</v>
      </c>
      <c r="B1767" s="13" t="s">
        <v>1943</v>
      </c>
    </row>
    <row r="1768" spans="1:2" ht="15" customHeight="1">
      <c r="A1768" s="10" t="s">
        <v>12916</v>
      </c>
      <c r="B1768" s="13" t="s">
        <v>12915</v>
      </c>
    </row>
    <row r="1769" spans="1:2" ht="15" customHeight="1">
      <c r="A1769" s="10" t="s">
        <v>6545</v>
      </c>
      <c r="B1769" s="13" t="s">
        <v>6544</v>
      </c>
    </row>
    <row r="1770" spans="1:2" ht="15" customHeight="1">
      <c r="A1770" s="10" t="s">
        <v>6547</v>
      </c>
      <c r="B1770" s="13" t="s">
        <v>6546</v>
      </c>
    </row>
    <row r="1771" spans="1:2" ht="15" customHeight="1">
      <c r="A1771" s="10" t="s">
        <v>1948</v>
      </c>
      <c r="B1771" s="13" t="s">
        <v>1947</v>
      </c>
    </row>
    <row r="1772" spans="1:2" ht="15" customHeight="1">
      <c r="A1772" s="10" t="s">
        <v>6513</v>
      </c>
      <c r="B1772" s="13" t="s">
        <v>6512</v>
      </c>
    </row>
    <row r="1773" spans="1:2" ht="15" customHeight="1">
      <c r="A1773" s="10" t="s">
        <v>6527</v>
      </c>
      <c r="B1773" s="13" t="s">
        <v>6526</v>
      </c>
    </row>
    <row r="1774" spans="1:2" ht="15" customHeight="1">
      <c r="A1774" s="11" t="s">
        <v>166</v>
      </c>
      <c r="B1774" s="15" t="s">
        <v>167</v>
      </c>
    </row>
    <row r="1775" spans="1:2" ht="15" customHeight="1">
      <c r="A1775" s="10" t="s">
        <v>1952</v>
      </c>
      <c r="B1775" s="13" t="s">
        <v>1951</v>
      </c>
    </row>
    <row r="1776" spans="1:2" ht="15" customHeight="1">
      <c r="A1776" s="10" t="s">
        <v>8878</v>
      </c>
      <c r="B1776" s="13" t="s">
        <v>8877</v>
      </c>
    </row>
    <row r="1777" spans="1:2" ht="15" customHeight="1">
      <c r="A1777" s="10" t="s">
        <v>21125</v>
      </c>
      <c r="B1777" s="13" t="s">
        <v>21124</v>
      </c>
    </row>
    <row r="1778" spans="1:2" ht="15" customHeight="1">
      <c r="A1778" s="10" t="s">
        <v>21129</v>
      </c>
      <c r="B1778" s="13" t="s">
        <v>21128</v>
      </c>
    </row>
    <row r="1779" spans="1:2" ht="15" customHeight="1">
      <c r="A1779" s="10" t="s">
        <v>21131</v>
      </c>
      <c r="B1779" s="13" t="s">
        <v>21130</v>
      </c>
    </row>
    <row r="1780" spans="1:2" ht="15" customHeight="1">
      <c r="A1780" s="10" t="s">
        <v>21123</v>
      </c>
      <c r="B1780" s="13" t="s">
        <v>21122</v>
      </c>
    </row>
    <row r="1781" spans="1:2" ht="15" customHeight="1">
      <c r="A1781" s="10" t="s">
        <v>21133</v>
      </c>
      <c r="B1781" s="13" t="s">
        <v>21132</v>
      </c>
    </row>
    <row r="1782" spans="1:2" ht="15" customHeight="1">
      <c r="A1782" s="10" t="s">
        <v>21121</v>
      </c>
      <c r="B1782" s="13" t="s">
        <v>21120</v>
      </c>
    </row>
    <row r="1783" spans="1:2" ht="15" customHeight="1">
      <c r="A1783" s="10" t="s">
        <v>21137</v>
      </c>
      <c r="B1783" s="13" t="s">
        <v>21136</v>
      </c>
    </row>
    <row r="1784" spans="1:2" ht="15" customHeight="1">
      <c r="A1784" s="10" t="s">
        <v>21135</v>
      </c>
      <c r="B1784" s="13" t="s">
        <v>21134</v>
      </c>
    </row>
    <row r="1785" spans="1:2" ht="15" customHeight="1">
      <c r="A1785" s="10" t="s">
        <v>21119</v>
      </c>
      <c r="B1785" s="13" t="s">
        <v>21118</v>
      </c>
    </row>
    <row r="1786" spans="1:2" ht="15" customHeight="1">
      <c r="A1786" s="10" t="s">
        <v>21127</v>
      </c>
      <c r="B1786" s="13" t="s">
        <v>21126</v>
      </c>
    </row>
    <row r="1787" spans="1:2" ht="15" customHeight="1">
      <c r="A1787" s="10" t="s">
        <v>20885</v>
      </c>
      <c r="B1787" s="13" t="s">
        <v>20884</v>
      </c>
    </row>
    <row r="1788" spans="1:2" ht="15" customHeight="1">
      <c r="A1788" s="10" t="s">
        <v>20889</v>
      </c>
      <c r="B1788" s="13" t="s">
        <v>20888</v>
      </c>
    </row>
    <row r="1789" spans="1:2" ht="15" customHeight="1">
      <c r="A1789" s="10" t="s">
        <v>20891</v>
      </c>
      <c r="B1789" s="13" t="s">
        <v>20890</v>
      </c>
    </row>
    <row r="1790" spans="1:2" ht="15" customHeight="1">
      <c r="A1790" s="10" t="s">
        <v>20883</v>
      </c>
      <c r="B1790" s="13" t="s">
        <v>20882</v>
      </c>
    </row>
    <row r="1791" spans="1:2" ht="15" customHeight="1">
      <c r="A1791" s="10" t="s">
        <v>20893</v>
      </c>
      <c r="B1791" s="13" t="s">
        <v>20892</v>
      </c>
    </row>
    <row r="1792" spans="1:2" ht="15" customHeight="1">
      <c r="A1792" s="10" t="s">
        <v>20881</v>
      </c>
      <c r="B1792" s="13" t="s">
        <v>20880</v>
      </c>
    </row>
    <row r="1793" spans="1:2" ht="15" customHeight="1">
      <c r="A1793" s="10" t="s">
        <v>20897</v>
      </c>
      <c r="B1793" s="13" t="s">
        <v>20896</v>
      </c>
    </row>
    <row r="1794" spans="1:2" ht="15" customHeight="1">
      <c r="A1794" s="10" t="s">
        <v>20895</v>
      </c>
      <c r="B1794" s="13" t="s">
        <v>20894</v>
      </c>
    </row>
    <row r="1795" spans="1:2" ht="15" customHeight="1">
      <c r="A1795" s="10" t="s">
        <v>20879</v>
      </c>
      <c r="B1795" s="13" t="s">
        <v>20878</v>
      </c>
    </row>
    <row r="1796" spans="1:2" ht="15" customHeight="1">
      <c r="A1796" s="10" t="s">
        <v>20887</v>
      </c>
      <c r="B1796" s="13" t="s">
        <v>20886</v>
      </c>
    </row>
    <row r="1797" spans="1:2" ht="15" customHeight="1">
      <c r="A1797" s="10" t="s">
        <v>19845</v>
      </c>
      <c r="B1797" s="13" t="s">
        <v>19844</v>
      </c>
    </row>
    <row r="1798" spans="1:2" ht="15" customHeight="1">
      <c r="A1798" s="10" t="s">
        <v>19849</v>
      </c>
      <c r="B1798" s="13" t="s">
        <v>19848</v>
      </c>
    </row>
    <row r="1799" spans="1:2" ht="15" customHeight="1">
      <c r="A1799" s="10" t="s">
        <v>19851</v>
      </c>
      <c r="B1799" s="13" t="s">
        <v>19850</v>
      </c>
    </row>
    <row r="1800" spans="1:2" ht="15" customHeight="1">
      <c r="A1800" s="10" t="s">
        <v>19843</v>
      </c>
      <c r="B1800" s="13" t="s">
        <v>19842</v>
      </c>
    </row>
    <row r="1801" spans="1:2" ht="15" customHeight="1">
      <c r="A1801" s="10" t="s">
        <v>19853</v>
      </c>
      <c r="B1801" s="13" t="s">
        <v>19852</v>
      </c>
    </row>
    <row r="1802" spans="1:2" ht="15" customHeight="1">
      <c r="A1802" s="10" t="s">
        <v>19841</v>
      </c>
      <c r="B1802" s="13" t="s">
        <v>19840</v>
      </c>
    </row>
    <row r="1803" spans="1:2" ht="15" customHeight="1">
      <c r="A1803" s="10" t="s">
        <v>19857</v>
      </c>
      <c r="B1803" s="13" t="s">
        <v>19856</v>
      </c>
    </row>
    <row r="1804" spans="1:2" ht="15" customHeight="1">
      <c r="A1804" s="10" t="s">
        <v>19855</v>
      </c>
      <c r="B1804" s="13" t="s">
        <v>19854</v>
      </c>
    </row>
    <row r="1805" spans="1:2" ht="15" customHeight="1">
      <c r="A1805" s="10" t="s">
        <v>19839</v>
      </c>
      <c r="B1805" s="13" t="s">
        <v>19838</v>
      </c>
    </row>
    <row r="1806" spans="1:2" ht="15" customHeight="1">
      <c r="A1806" s="10" t="s">
        <v>19847</v>
      </c>
      <c r="B1806" s="13" t="s">
        <v>19846</v>
      </c>
    </row>
    <row r="1807" spans="1:2" ht="15" customHeight="1">
      <c r="A1807" s="10" t="s">
        <v>21185</v>
      </c>
      <c r="B1807" s="13" t="s">
        <v>21184</v>
      </c>
    </row>
    <row r="1808" spans="1:2" ht="15" customHeight="1">
      <c r="A1808" s="10" t="s">
        <v>21189</v>
      </c>
      <c r="B1808" s="13" t="s">
        <v>21188</v>
      </c>
    </row>
    <row r="1809" spans="1:2" ht="15" customHeight="1">
      <c r="A1809" s="10" t="s">
        <v>21191</v>
      </c>
      <c r="B1809" s="13" t="s">
        <v>21190</v>
      </c>
    </row>
    <row r="1810" spans="1:2" ht="15" customHeight="1">
      <c r="A1810" s="10" t="s">
        <v>21183</v>
      </c>
      <c r="B1810" s="13" t="s">
        <v>21182</v>
      </c>
    </row>
    <row r="1811" spans="1:2" ht="15" customHeight="1">
      <c r="A1811" s="10" t="s">
        <v>21193</v>
      </c>
      <c r="B1811" s="13" t="s">
        <v>21192</v>
      </c>
    </row>
    <row r="1812" spans="1:2" ht="15" customHeight="1">
      <c r="A1812" s="10" t="s">
        <v>21181</v>
      </c>
      <c r="B1812" s="13" t="s">
        <v>21180</v>
      </c>
    </row>
    <row r="1813" spans="1:2" ht="15" customHeight="1">
      <c r="A1813" s="10" t="s">
        <v>21197</v>
      </c>
      <c r="B1813" s="13" t="s">
        <v>21196</v>
      </c>
    </row>
    <row r="1814" spans="1:2" ht="15" customHeight="1">
      <c r="A1814" s="10" t="s">
        <v>21195</v>
      </c>
      <c r="B1814" s="13" t="s">
        <v>21194</v>
      </c>
    </row>
    <row r="1815" spans="1:2" ht="15" customHeight="1">
      <c r="A1815" s="10" t="s">
        <v>21179</v>
      </c>
      <c r="B1815" s="13" t="s">
        <v>21178</v>
      </c>
    </row>
    <row r="1816" spans="1:2" ht="15" customHeight="1">
      <c r="A1816" s="10" t="s">
        <v>21187</v>
      </c>
      <c r="B1816" s="13" t="s">
        <v>21186</v>
      </c>
    </row>
    <row r="1817" spans="1:2" ht="15" customHeight="1">
      <c r="A1817" s="10" t="s">
        <v>20005</v>
      </c>
      <c r="B1817" s="13" t="s">
        <v>20004</v>
      </c>
    </row>
    <row r="1818" spans="1:2" ht="15" customHeight="1">
      <c r="A1818" s="10" t="s">
        <v>20009</v>
      </c>
      <c r="B1818" s="13" t="s">
        <v>20008</v>
      </c>
    </row>
    <row r="1819" spans="1:2" ht="15" customHeight="1">
      <c r="A1819" s="10" t="s">
        <v>20011</v>
      </c>
      <c r="B1819" s="13" t="s">
        <v>20010</v>
      </c>
    </row>
    <row r="1820" spans="1:2" ht="15" customHeight="1">
      <c r="A1820" s="10" t="s">
        <v>20003</v>
      </c>
      <c r="B1820" s="13" t="s">
        <v>20002</v>
      </c>
    </row>
    <row r="1821" spans="1:2" ht="15" customHeight="1">
      <c r="A1821" s="10" t="s">
        <v>20013</v>
      </c>
      <c r="B1821" s="13" t="s">
        <v>20012</v>
      </c>
    </row>
    <row r="1822" spans="1:2" ht="15" customHeight="1">
      <c r="A1822" s="10" t="s">
        <v>20001</v>
      </c>
      <c r="B1822" s="13" t="s">
        <v>20000</v>
      </c>
    </row>
    <row r="1823" spans="1:2" ht="15" customHeight="1">
      <c r="A1823" s="10" t="s">
        <v>20017</v>
      </c>
      <c r="B1823" s="13" t="s">
        <v>20016</v>
      </c>
    </row>
    <row r="1824" spans="1:2" ht="15" customHeight="1">
      <c r="A1824" s="10" t="s">
        <v>20015</v>
      </c>
      <c r="B1824" s="13" t="s">
        <v>20014</v>
      </c>
    </row>
    <row r="1825" spans="1:2" ht="15" customHeight="1">
      <c r="A1825" s="10" t="s">
        <v>19999</v>
      </c>
      <c r="B1825" s="13" t="s">
        <v>19998</v>
      </c>
    </row>
    <row r="1826" spans="1:2" ht="15" customHeight="1">
      <c r="A1826" s="10" t="s">
        <v>20007</v>
      </c>
      <c r="B1826" s="13" t="s">
        <v>20006</v>
      </c>
    </row>
    <row r="1827" spans="1:2" ht="15" customHeight="1">
      <c r="A1827" s="10" t="s">
        <v>21245</v>
      </c>
      <c r="B1827" s="13" t="s">
        <v>21244</v>
      </c>
    </row>
    <row r="1828" spans="1:2" ht="15" customHeight="1">
      <c r="A1828" s="10" t="s">
        <v>21249</v>
      </c>
      <c r="B1828" s="13" t="s">
        <v>21248</v>
      </c>
    </row>
    <row r="1829" spans="1:2" ht="15" customHeight="1">
      <c r="A1829" s="10" t="s">
        <v>21251</v>
      </c>
      <c r="B1829" s="13" t="s">
        <v>21250</v>
      </c>
    </row>
    <row r="1830" spans="1:2" ht="15" customHeight="1">
      <c r="A1830" s="10" t="s">
        <v>21243</v>
      </c>
      <c r="B1830" s="13" t="s">
        <v>21242</v>
      </c>
    </row>
    <row r="1831" spans="1:2" ht="15" customHeight="1">
      <c r="A1831" s="10" t="s">
        <v>21253</v>
      </c>
      <c r="B1831" s="13" t="s">
        <v>21252</v>
      </c>
    </row>
    <row r="1832" spans="1:2" ht="15" customHeight="1">
      <c r="A1832" s="10" t="s">
        <v>21241</v>
      </c>
      <c r="B1832" s="13" t="s">
        <v>21240</v>
      </c>
    </row>
    <row r="1833" spans="1:2" ht="15" customHeight="1">
      <c r="A1833" s="10" t="s">
        <v>21257</v>
      </c>
      <c r="B1833" s="13" t="s">
        <v>21256</v>
      </c>
    </row>
    <row r="1834" spans="1:2" ht="15" customHeight="1">
      <c r="A1834" s="10" t="s">
        <v>21255</v>
      </c>
      <c r="B1834" s="13" t="s">
        <v>21254</v>
      </c>
    </row>
    <row r="1835" spans="1:2" ht="15" customHeight="1">
      <c r="A1835" s="10" t="s">
        <v>21239</v>
      </c>
      <c r="B1835" s="13" t="s">
        <v>21238</v>
      </c>
    </row>
    <row r="1836" spans="1:2" ht="15" customHeight="1">
      <c r="A1836" s="10" t="s">
        <v>21247</v>
      </c>
      <c r="B1836" s="13" t="s">
        <v>21246</v>
      </c>
    </row>
    <row r="1837" spans="1:2" ht="15" customHeight="1">
      <c r="A1837" s="10" t="s">
        <v>20965</v>
      </c>
      <c r="B1837" s="13" t="s">
        <v>20964</v>
      </c>
    </row>
    <row r="1838" spans="1:2" ht="15" customHeight="1">
      <c r="A1838" s="10" t="s">
        <v>20969</v>
      </c>
      <c r="B1838" s="13" t="s">
        <v>20968</v>
      </c>
    </row>
    <row r="1839" spans="1:2" ht="15" customHeight="1">
      <c r="A1839" s="10" t="s">
        <v>20971</v>
      </c>
      <c r="B1839" s="13" t="s">
        <v>20970</v>
      </c>
    </row>
    <row r="1840" spans="1:2" ht="15" customHeight="1">
      <c r="A1840" s="10" t="s">
        <v>20963</v>
      </c>
      <c r="B1840" s="13" t="s">
        <v>20962</v>
      </c>
    </row>
    <row r="1841" spans="1:2" ht="15" customHeight="1">
      <c r="A1841" s="10" t="s">
        <v>20973</v>
      </c>
      <c r="B1841" s="13" t="s">
        <v>20972</v>
      </c>
    </row>
    <row r="1842" spans="1:2" ht="15" customHeight="1">
      <c r="A1842" s="10" t="s">
        <v>20961</v>
      </c>
      <c r="B1842" s="13" t="s">
        <v>20960</v>
      </c>
    </row>
    <row r="1843" spans="1:2" ht="15" customHeight="1">
      <c r="A1843" s="10" t="s">
        <v>20977</v>
      </c>
      <c r="B1843" s="13" t="s">
        <v>20976</v>
      </c>
    </row>
    <row r="1844" spans="1:2" ht="15" customHeight="1">
      <c r="A1844" s="10" t="s">
        <v>20975</v>
      </c>
      <c r="B1844" s="13" t="s">
        <v>20974</v>
      </c>
    </row>
    <row r="1845" spans="1:2" ht="15" customHeight="1">
      <c r="A1845" s="10" t="s">
        <v>20959</v>
      </c>
      <c r="B1845" s="13" t="s">
        <v>20958</v>
      </c>
    </row>
    <row r="1846" spans="1:2" ht="15" customHeight="1">
      <c r="A1846" s="10" t="s">
        <v>20967</v>
      </c>
      <c r="B1846" s="13" t="s">
        <v>20966</v>
      </c>
    </row>
    <row r="1847" spans="1:2" ht="15" customHeight="1">
      <c r="A1847" s="10" t="s">
        <v>20985</v>
      </c>
      <c r="B1847" s="13" t="s">
        <v>20984</v>
      </c>
    </row>
    <row r="1848" spans="1:2" ht="15" customHeight="1">
      <c r="A1848" s="10" t="s">
        <v>20989</v>
      </c>
      <c r="B1848" s="13" t="s">
        <v>20988</v>
      </c>
    </row>
    <row r="1849" spans="1:2" ht="15" customHeight="1">
      <c r="A1849" s="10" t="s">
        <v>20991</v>
      </c>
      <c r="B1849" s="13" t="s">
        <v>20990</v>
      </c>
    </row>
    <row r="1850" spans="1:2" ht="15" customHeight="1">
      <c r="A1850" s="10" t="s">
        <v>20983</v>
      </c>
      <c r="B1850" s="13" t="s">
        <v>20982</v>
      </c>
    </row>
    <row r="1851" spans="1:2" ht="15" customHeight="1">
      <c r="A1851" s="10" t="s">
        <v>20993</v>
      </c>
      <c r="B1851" s="13" t="s">
        <v>20992</v>
      </c>
    </row>
    <row r="1852" spans="1:2" ht="15" customHeight="1">
      <c r="A1852" s="10" t="s">
        <v>20981</v>
      </c>
      <c r="B1852" s="13" t="s">
        <v>20980</v>
      </c>
    </row>
    <row r="1853" spans="1:2" ht="15" customHeight="1">
      <c r="A1853" s="10" t="s">
        <v>20997</v>
      </c>
      <c r="B1853" s="13" t="s">
        <v>20996</v>
      </c>
    </row>
    <row r="1854" spans="1:2" ht="15" customHeight="1">
      <c r="A1854" s="10" t="s">
        <v>20995</v>
      </c>
      <c r="B1854" s="13" t="s">
        <v>20994</v>
      </c>
    </row>
    <row r="1855" spans="1:2" ht="15" customHeight="1">
      <c r="A1855" s="10" t="s">
        <v>20979</v>
      </c>
      <c r="B1855" s="13" t="s">
        <v>20978</v>
      </c>
    </row>
    <row r="1856" spans="1:2" ht="15" customHeight="1">
      <c r="A1856" s="10" t="s">
        <v>20987</v>
      </c>
      <c r="B1856" s="13" t="s">
        <v>20986</v>
      </c>
    </row>
    <row r="1857" spans="1:2" ht="15" customHeight="1">
      <c r="A1857" s="10" t="s">
        <v>20945</v>
      </c>
      <c r="B1857" s="13" t="s">
        <v>20944</v>
      </c>
    </row>
    <row r="1858" spans="1:2" ht="15" customHeight="1">
      <c r="A1858" s="10" t="s">
        <v>20949</v>
      </c>
      <c r="B1858" s="13" t="s">
        <v>20948</v>
      </c>
    </row>
    <row r="1859" spans="1:2" ht="15" customHeight="1">
      <c r="A1859" s="10" t="s">
        <v>20951</v>
      </c>
      <c r="B1859" s="13" t="s">
        <v>20950</v>
      </c>
    </row>
    <row r="1860" spans="1:2" ht="15" customHeight="1">
      <c r="A1860" s="10" t="s">
        <v>20943</v>
      </c>
      <c r="B1860" s="13" t="s">
        <v>20942</v>
      </c>
    </row>
    <row r="1861" spans="1:2" ht="15" customHeight="1">
      <c r="A1861" s="10" t="s">
        <v>20953</v>
      </c>
      <c r="B1861" s="13" t="s">
        <v>20952</v>
      </c>
    </row>
    <row r="1862" spans="1:2" ht="15" customHeight="1">
      <c r="A1862" s="10" t="s">
        <v>20941</v>
      </c>
      <c r="B1862" s="13" t="s">
        <v>20940</v>
      </c>
    </row>
    <row r="1863" spans="1:2" ht="15" customHeight="1">
      <c r="A1863" s="10" t="s">
        <v>20957</v>
      </c>
      <c r="B1863" s="13" t="s">
        <v>20956</v>
      </c>
    </row>
    <row r="1864" spans="1:2" ht="15" customHeight="1">
      <c r="A1864" s="10" t="s">
        <v>20955</v>
      </c>
      <c r="B1864" s="13" t="s">
        <v>20954</v>
      </c>
    </row>
    <row r="1865" spans="1:2" ht="15" customHeight="1">
      <c r="A1865" s="10" t="s">
        <v>20939</v>
      </c>
      <c r="B1865" s="13" t="s">
        <v>20938</v>
      </c>
    </row>
    <row r="1866" spans="1:2" ht="15" customHeight="1">
      <c r="A1866" s="10" t="s">
        <v>20947</v>
      </c>
      <c r="B1866" s="13" t="s">
        <v>20946</v>
      </c>
    </row>
    <row r="1867" spans="1:2" ht="15" customHeight="1">
      <c r="A1867" s="10" t="s">
        <v>21085</v>
      </c>
      <c r="B1867" s="13" t="s">
        <v>21084</v>
      </c>
    </row>
    <row r="1868" spans="1:2" ht="15" customHeight="1">
      <c r="A1868" s="10" t="s">
        <v>21089</v>
      </c>
      <c r="B1868" s="13" t="s">
        <v>21088</v>
      </c>
    </row>
    <row r="1869" spans="1:2" ht="15" customHeight="1">
      <c r="A1869" s="10" t="s">
        <v>21091</v>
      </c>
      <c r="B1869" s="13" t="s">
        <v>21090</v>
      </c>
    </row>
    <row r="1870" spans="1:2" ht="15" customHeight="1">
      <c r="A1870" s="10" t="s">
        <v>21083</v>
      </c>
      <c r="B1870" s="13" t="s">
        <v>21082</v>
      </c>
    </row>
    <row r="1871" spans="1:2" ht="15" customHeight="1">
      <c r="A1871" s="10" t="s">
        <v>21093</v>
      </c>
      <c r="B1871" s="13" t="s">
        <v>21092</v>
      </c>
    </row>
    <row r="1872" spans="1:2" ht="15" customHeight="1">
      <c r="A1872" s="10" t="s">
        <v>21081</v>
      </c>
      <c r="B1872" s="13" t="s">
        <v>21080</v>
      </c>
    </row>
    <row r="1873" spans="1:2" ht="15" customHeight="1">
      <c r="A1873" s="10" t="s">
        <v>21097</v>
      </c>
      <c r="B1873" s="13" t="s">
        <v>21096</v>
      </c>
    </row>
    <row r="1874" spans="1:2" ht="15" customHeight="1">
      <c r="A1874" s="10" t="s">
        <v>21095</v>
      </c>
      <c r="B1874" s="13" t="s">
        <v>21094</v>
      </c>
    </row>
    <row r="1875" spans="1:2" ht="15" customHeight="1">
      <c r="A1875" s="10" t="s">
        <v>21079</v>
      </c>
      <c r="B1875" s="13" t="s">
        <v>21078</v>
      </c>
    </row>
    <row r="1876" spans="1:2" ht="15" customHeight="1">
      <c r="A1876" s="10" t="s">
        <v>21087</v>
      </c>
      <c r="B1876" s="13" t="s">
        <v>21086</v>
      </c>
    </row>
    <row r="1877" spans="1:2" ht="15" customHeight="1">
      <c r="A1877" s="10" t="s">
        <v>20865</v>
      </c>
      <c r="B1877" s="13" t="s">
        <v>20864</v>
      </c>
    </row>
    <row r="1878" spans="1:2" ht="15" customHeight="1">
      <c r="A1878" s="10" t="s">
        <v>20869</v>
      </c>
      <c r="B1878" s="13" t="s">
        <v>20868</v>
      </c>
    </row>
    <row r="1879" spans="1:2" ht="15" customHeight="1">
      <c r="A1879" s="10" t="s">
        <v>20871</v>
      </c>
      <c r="B1879" s="13" t="s">
        <v>20870</v>
      </c>
    </row>
    <row r="1880" spans="1:2" ht="15" customHeight="1">
      <c r="A1880" s="10" t="s">
        <v>20863</v>
      </c>
      <c r="B1880" s="13" t="s">
        <v>20862</v>
      </c>
    </row>
    <row r="1881" spans="1:2" ht="15" customHeight="1">
      <c r="A1881" s="10" t="s">
        <v>20873</v>
      </c>
      <c r="B1881" s="13" t="s">
        <v>20872</v>
      </c>
    </row>
    <row r="1882" spans="1:2" ht="15" customHeight="1">
      <c r="A1882" s="10" t="s">
        <v>20861</v>
      </c>
      <c r="B1882" s="13" t="s">
        <v>20860</v>
      </c>
    </row>
    <row r="1883" spans="1:2" ht="15" customHeight="1">
      <c r="A1883" s="10" t="s">
        <v>20877</v>
      </c>
      <c r="B1883" s="13" t="s">
        <v>20876</v>
      </c>
    </row>
    <row r="1884" spans="1:2" ht="15" customHeight="1">
      <c r="A1884" s="10" t="s">
        <v>20875</v>
      </c>
      <c r="B1884" s="13" t="s">
        <v>20874</v>
      </c>
    </row>
    <row r="1885" spans="1:2" ht="15" customHeight="1">
      <c r="A1885" s="10" t="s">
        <v>20859</v>
      </c>
      <c r="B1885" s="13" t="s">
        <v>20858</v>
      </c>
    </row>
    <row r="1886" spans="1:2" ht="15" customHeight="1">
      <c r="A1886" s="10" t="s">
        <v>20867</v>
      </c>
      <c r="B1886" s="13" t="s">
        <v>20866</v>
      </c>
    </row>
    <row r="1887" spans="1:2" ht="15" customHeight="1">
      <c r="A1887" s="10" t="s">
        <v>21145</v>
      </c>
      <c r="B1887" s="13" t="s">
        <v>21144</v>
      </c>
    </row>
    <row r="1888" spans="1:2" ht="15" customHeight="1">
      <c r="A1888" s="10" t="s">
        <v>21149</v>
      </c>
      <c r="B1888" s="13" t="s">
        <v>21148</v>
      </c>
    </row>
    <row r="1889" spans="1:2" ht="15" customHeight="1">
      <c r="A1889" s="10" t="s">
        <v>21151</v>
      </c>
      <c r="B1889" s="13" t="s">
        <v>21150</v>
      </c>
    </row>
    <row r="1890" spans="1:2" ht="15" customHeight="1">
      <c r="A1890" s="10" t="s">
        <v>21143</v>
      </c>
      <c r="B1890" s="13" t="s">
        <v>21142</v>
      </c>
    </row>
    <row r="1891" spans="1:2" ht="15" customHeight="1">
      <c r="A1891" s="10" t="s">
        <v>21153</v>
      </c>
      <c r="B1891" s="13" t="s">
        <v>21152</v>
      </c>
    </row>
    <row r="1892" spans="1:2" ht="15" customHeight="1">
      <c r="A1892" s="10" t="s">
        <v>21141</v>
      </c>
      <c r="B1892" s="13" t="s">
        <v>21140</v>
      </c>
    </row>
    <row r="1893" spans="1:2" ht="15" customHeight="1">
      <c r="A1893" s="10" t="s">
        <v>21157</v>
      </c>
      <c r="B1893" s="13" t="s">
        <v>21156</v>
      </c>
    </row>
    <row r="1894" spans="1:2" ht="15" customHeight="1">
      <c r="A1894" s="10" t="s">
        <v>21155</v>
      </c>
      <c r="B1894" s="13" t="s">
        <v>21154</v>
      </c>
    </row>
    <row r="1895" spans="1:2" ht="15" customHeight="1">
      <c r="A1895" s="10" t="s">
        <v>21139</v>
      </c>
      <c r="B1895" s="13" t="s">
        <v>21138</v>
      </c>
    </row>
    <row r="1896" spans="1:2" ht="15" customHeight="1">
      <c r="A1896" s="10" t="s">
        <v>21147</v>
      </c>
      <c r="B1896" s="13" t="s">
        <v>21146</v>
      </c>
    </row>
    <row r="1897" spans="1:2" ht="15" customHeight="1">
      <c r="A1897" s="10" t="s">
        <v>24203</v>
      </c>
      <c r="B1897" s="13" t="s">
        <v>24202</v>
      </c>
    </row>
    <row r="1898" spans="1:2" ht="15" customHeight="1">
      <c r="A1898" s="10" t="s">
        <v>24185</v>
      </c>
      <c r="B1898" s="13" t="s">
        <v>24184</v>
      </c>
    </row>
    <row r="1899" spans="1:2" ht="15" customHeight="1">
      <c r="A1899" s="10" t="s">
        <v>24195</v>
      </c>
      <c r="B1899" s="13" t="s">
        <v>24194</v>
      </c>
    </row>
    <row r="1900" spans="1:2" ht="15" customHeight="1">
      <c r="A1900" s="10" t="s">
        <v>24189</v>
      </c>
      <c r="B1900" s="13" t="s">
        <v>24188</v>
      </c>
    </row>
    <row r="1901" spans="1:2" ht="15" customHeight="1">
      <c r="A1901" s="10" t="s">
        <v>24201</v>
      </c>
      <c r="B1901" s="13" t="s">
        <v>24200</v>
      </c>
    </row>
    <row r="1902" spans="1:2" ht="15" customHeight="1">
      <c r="A1902" s="10" t="s">
        <v>24199</v>
      </c>
      <c r="B1902" s="13" t="s">
        <v>24198</v>
      </c>
    </row>
    <row r="1903" spans="1:2" ht="15" customHeight="1">
      <c r="A1903" s="10" t="s">
        <v>24191</v>
      </c>
      <c r="B1903" s="13" t="s">
        <v>24190</v>
      </c>
    </row>
    <row r="1904" spans="1:2" ht="15" customHeight="1">
      <c r="A1904" s="10" t="s">
        <v>24193</v>
      </c>
      <c r="B1904" s="13" t="s">
        <v>24192</v>
      </c>
    </row>
    <row r="1905" spans="1:2" ht="15" customHeight="1">
      <c r="A1905" s="10" t="s">
        <v>24187</v>
      </c>
      <c r="B1905" s="13" t="s">
        <v>24186</v>
      </c>
    </row>
    <row r="1906" spans="1:2" ht="15" customHeight="1">
      <c r="A1906" s="10" t="s">
        <v>24197</v>
      </c>
      <c r="B1906" s="13" t="s">
        <v>24196</v>
      </c>
    </row>
    <row r="1907" spans="1:2" ht="15" customHeight="1">
      <c r="A1907" s="10" t="s">
        <v>19405</v>
      </c>
      <c r="B1907" s="13" t="s">
        <v>19404</v>
      </c>
    </row>
    <row r="1908" spans="1:2" ht="15" customHeight="1">
      <c r="A1908" s="10" t="s">
        <v>19409</v>
      </c>
      <c r="B1908" s="13" t="s">
        <v>19408</v>
      </c>
    </row>
    <row r="1909" spans="1:2" ht="15" customHeight="1">
      <c r="A1909" s="10" t="s">
        <v>19411</v>
      </c>
      <c r="B1909" s="13" t="s">
        <v>19410</v>
      </c>
    </row>
    <row r="1910" spans="1:2" ht="15" customHeight="1">
      <c r="A1910" s="10" t="s">
        <v>19403</v>
      </c>
      <c r="B1910" s="13" t="s">
        <v>19402</v>
      </c>
    </row>
    <row r="1911" spans="1:2" ht="15" customHeight="1">
      <c r="A1911" s="10" t="s">
        <v>19413</v>
      </c>
      <c r="B1911" s="13" t="s">
        <v>19412</v>
      </c>
    </row>
    <row r="1912" spans="1:2" ht="15" customHeight="1">
      <c r="A1912" s="10" t="s">
        <v>19401</v>
      </c>
      <c r="B1912" s="13" t="s">
        <v>19400</v>
      </c>
    </row>
    <row r="1913" spans="1:2" ht="15" customHeight="1">
      <c r="A1913" s="10" t="s">
        <v>19417</v>
      </c>
      <c r="B1913" s="13" t="s">
        <v>19416</v>
      </c>
    </row>
    <row r="1914" spans="1:2" ht="15" customHeight="1">
      <c r="A1914" s="10" t="s">
        <v>19415</v>
      </c>
      <c r="B1914" s="13" t="s">
        <v>19414</v>
      </c>
    </row>
    <row r="1915" spans="1:2" ht="15" customHeight="1">
      <c r="A1915" s="10" t="s">
        <v>19399</v>
      </c>
      <c r="B1915" s="13" t="s">
        <v>19398</v>
      </c>
    </row>
    <row r="1916" spans="1:2" ht="15" customHeight="1">
      <c r="A1916" s="10" t="s">
        <v>19407</v>
      </c>
      <c r="B1916" s="13" t="s">
        <v>19406</v>
      </c>
    </row>
    <row r="1917" spans="1:2" ht="15" customHeight="1">
      <c r="A1917" s="10" t="s">
        <v>21105</v>
      </c>
      <c r="B1917" s="13" t="s">
        <v>21104</v>
      </c>
    </row>
    <row r="1918" spans="1:2" ht="15" customHeight="1">
      <c r="A1918" s="10" t="s">
        <v>21109</v>
      </c>
      <c r="B1918" s="13" t="s">
        <v>21108</v>
      </c>
    </row>
    <row r="1919" spans="1:2" ht="15" customHeight="1">
      <c r="A1919" s="10" t="s">
        <v>21111</v>
      </c>
      <c r="B1919" s="13" t="s">
        <v>21110</v>
      </c>
    </row>
    <row r="1920" spans="1:2" ht="15" customHeight="1">
      <c r="A1920" s="10" t="s">
        <v>21103</v>
      </c>
      <c r="B1920" s="13" t="s">
        <v>21102</v>
      </c>
    </row>
    <row r="1921" spans="1:2" ht="15" customHeight="1">
      <c r="A1921" s="10" t="s">
        <v>21113</v>
      </c>
      <c r="B1921" s="13" t="s">
        <v>21112</v>
      </c>
    </row>
    <row r="1922" spans="1:2" ht="15" customHeight="1">
      <c r="A1922" s="10" t="s">
        <v>21101</v>
      </c>
      <c r="B1922" s="13" t="s">
        <v>21100</v>
      </c>
    </row>
    <row r="1923" spans="1:2" ht="15" customHeight="1">
      <c r="A1923" s="10" t="s">
        <v>21117</v>
      </c>
      <c r="B1923" s="13" t="s">
        <v>21116</v>
      </c>
    </row>
    <row r="1924" spans="1:2" ht="15" customHeight="1">
      <c r="A1924" s="10" t="s">
        <v>21115</v>
      </c>
      <c r="B1924" s="13" t="s">
        <v>21114</v>
      </c>
    </row>
    <row r="1925" spans="1:2" ht="15" customHeight="1">
      <c r="A1925" s="10" t="s">
        <v>21099</v>
      </c>
      <c r="B1925" s="13" t="s">
        <v>21098</v>
      </c>
    </row>
    <row r="1926" spans="1:2" ht="15" customHeight="1">
      <c r="A1926" s="10" t="s">
        <v>21107</v>
      </c>
      <c r="B1926" s="13" t="s">
        <v>21106</v>
      </c>
    </row>
    <row r="1927" spans="1:2" ht="15" customHeight="1">
      <c r="A1927" s="10" t="s">
        <v>20085</v>
      </c>
      <c r="B1927" s="13" t="s">
        <v>20084</v>
      </c>
    </row>
    <row r="1928" spans="1:2" ht="15" customHeight="1">
      <c r="A1928" s="10" t="s">
        <v>20089</v>
      </c>
      <c r="B1928" s="13" t="s">
        <v>20088</v>
      </c>
    </row>
    <row r="1929" spans="1:2" ht="15" customHeight="1">
      <c r="A1929" s="10" t="s">
        <v>20091</v>
      </c>
      <c r="B1929" s="13" t="s">
        <v>20090</v>
      </c>
    </row>
    <row r="1930" spans="1:2" ht="15" customHeight="1">
      <c r="A1930" s="10" t="s">
        <v>20083</v>
      </c>
      <c r="B1930" s="13" t="s">
        <v>20082</v>
      </c>
    </row>
    <row r="1931" spans="1:2" ht="15" customHeight="1">
      <c r="A1931" s="10" t="s">
        <v>20093</v>
      </c>
      <c r="B1931" s="13" t="s">
        <v>20092</v>
      </c>
    </row>
    <row r="1932" spans="1:2" ht="15" customHeight="1">
      <c r="A1932" s="10" t="s">
        <v>20081</v>
      </c>
      <c r="B1932" s="13" t="s">
        <v>20080</v>
      </c>
    </row>
    <row r="1933" spans="1:2" ht="15" customHeight="1">
      <c r="A1933" s="10" t="s">
        <v>20097</v>
      </c>
      <c r="B1933" s="13" t="s">
        <v>20096</v>
      </c>
    </row>
    <row r="1934" spans="1:2" ht="15" customHeight="1">
      <c r="A1934" s="10" t="s">
        <v>20095</v>
      </c>
      <c r="B1934" s="13" t="s">
        <v>20094</v>
      </c>
    </row>
    <row r="1935" spans="1:2" ht="15" customHeight="1">
      <c r="A1935" s="10" t="s">
        <v>20079</v>
      </c>
      <c r="B1935" s="13" t="s">
        <v>20078</v>
      </c>
    </row>
    <row r="1936" spans="1:2" ht="15" customHeight="1">
      <c r="A1936" s="10" t="s">
        <v>20087</v>
      </c>
      <c r="B1936" s="13" t="s">
        <v>20086</v>
      </c>
    </row>
    <row r="1937" spans="1:2" ht="15" customHeight="1">
      <c r="A1937" s="10" t="s">
        <v>19445</v>
      </c>
      <c r="B1937" s="13" t="s">
        <v>19444</v>
      </c>
    </row>
    <row r="1938" spans="1:2" ht="15" customHeight="1">
      <c r="A1938" s="10" t="s">
        <v>19449</v>
      </c>
      <c r="B1938" s="13" t="s">
        <v>19448</v>
      </c>
    </row>
    <row r="1939" spans="1:2" ht="15" customHeight="1">
      <c r="A1939" s="10" t="s">
        <v>19451</v>
      </c>
      <c r="B1939" s="13" t="s">
        <v>19450</v>
      </c>
    </row>
    <row r="1940" spans="1:2" ht="15" customHeight="1">
      <c r="A1940" s="10" t="s">
        <v>19443</v>
      </c>
      <c r="B1940" s="13" t="s">
        <v>19442</v>
      </c>
    </row>
    <row r="1941" spans="1:2" ht="15" customHeight="1">
      <c r="A1941" s="10" t="s">
        <v>19453</v>
      </c>
      <c r="B1941" s="13" t="s">
        <v>19452</v>
      </c>
    </row>
    <row r="1942" spans="1:2" ht="15" customHeight="1">
      <c r="A1942" s="10" t="s">
        <v>19441</v>
      </c>
      <c r="B1942" s="13" t="s">
        <v>19440</v>
      </c>
    </row>
    <row r="1943" spans="1:2" ht="15" customHeight="1">
      <c r="A1943" s="10" t="s">
        <v>19457</v>
      </c>
      <c r="B1943" s="13" t="s">
        <v>19456</v>
      </c>
    </row>
    <row r="1944" spans="1:2" ht="15" customHeight="1">
      <c r="A1944" s="10" t="s">
        <v>19455</v>
      </c>
      <c r="B1944" s="13" t="s">
        <v>19454</v>
      </c>
    </row>
    <row r="1945" spans="1:2" ht="15" customHeight="1">
      <c r="A1945" s="10" t="s">
        <v>19439</v>
      </c>
      <c r="B1945" s="13" t="s">
        <v>19438</v>
      </c>
    </row>
    <row r="1946" spans="1:2" ht="15" customHeight="1">
      <c r="A1946" s="10" t="s">
        <v>19447</v>
      </c>
      <c r="B1946" s="13" t="s">
        <v>19446</v>
      </c>
    </row>
    <row r="1947" spans="1:2" ht="15" customHeight="1">
      <c r="A1947" s="10" t="s">
        <v>19465</v>
      </c>
      <c r="B1947" s="13" t="s">
        <v>19464</v>
      </c>
    </row>
    <row r="1948" spans="1:2" ht="15" customHeight="1">
      <c r="A1948" s="10" t="s">
        <v>19469</v>
      </c>
      <c r="B1948" s="13" t="s">
        <v>19468</v>
      </c>
    </row>
    <row r="1949" spans="1:2" ht="15" customHeight="1">
      <c r="A1949" s="10" t="s">
        <v>19471</v>
      </c>
      <c r="B1949" s="13" t="s">
        <v>19470</v>
      </c>
    </row>
    <row r="1950" spans="1:2" ht="15" customHeight="1">
      <c r="A1950" s="10" t="s">
        <v>19463</v>
      </c>
      <c r="B1950" s="13" t="s">
        <v>19462</v>
      </c>
    </row>
    <row r="1951" spans="1:2" ht="15" customHeight="1">
      <c r="A1951" s="10" t="s">
        <v>19473</v>
      </c>
      <c r="B1951" s="13" t="s">
        <v>19472</v>
      </c>
    </row>
    <row r="1952" spans="1:2" ht="15" customHeight="1">
      <c r="A1952" s="10" t="s">
        <v>19461</v>
      </c>
      <c r="B1952" s="13" t="s">
        <v>19460</v>
      </c>
    </row>
    <row r="1953" spans="1:2" ht="15" customHeight="1">
      <c r="A1953" s="10" t="s">
        <v>19477</v>
      </c>
      <c r="B1953" s="13" t="s">
        <v>19476</v>
      </c>
    </row>
    <row r="1954" spans="1:2" ht="15" customHeight="1">
      <c r="A1954" s="10" t="s">
        <v>19475</v>
      </c>
      <c r="B1954" s="13" t="s">
        <v>19474</v>
      </c>
    </row>
    <row r="1955" spans="1:2" ht="15" customHeight="1">
      <c r="A1955" s="10" t="s">
        <v>19459</v>
      </c>
      <c r="B1955" s="13" t="s">
        <v>19458</v>
      </c>
    </row>
    <row r="1956" spans="1:2" ht="15" customHeight="1">
      <c r="A1956" s="10" t="s">
        <v>19467</v>
      </c>
      <c r="B1956" s="13" t="s">
        <v>19466</v>
      </c>
    </row>
    <row r="1957" spans="1:2" ht="15" customHeight="1">
      <c r="A1957" s="10" t="s">
        <v>19525</v>
      </c>
      <c r="B1957" s="13" t="s">
        <v>19524</v>
      </c>
    </row>
    <row r="1958" spans="1:2" ht="15" customHeight="1">
      <c r="A1958" s="10" t="s">
        <v>19529</v>
      </c>
      <c r="B1958" s="13" t="s">
        <v>19528</v>
      </c>
    </row>
    <row r="1959" spans="1:2" ht="15" customHeight="1">
      <c r="A1959" s="10" t="s">
        <v>19531</v>
      </c>
      <c r="B1959" s="13" t="s">
        <v>19530</v>
      </c>
    </row>
    <row r="1960" spans="1:2" ht="15" customHeight="1">
      <c r="A1960" s="10" t="s">
        <v>19523</v>
      </c>
      <c r="B1960" s="13" t="s">
        <v>19522</v>
      </c>
    </row>
    <row r="1961" spans="1:2" ht="15" customHeight="1">
      <c r="A1961" s="10" t="s">
        <v>19533</v>
      </c>
      <c r="B1961" s="13" t="s">
        <v>19532</v>
      </c>
    </row>
    <row r="1962" spans="1:2" ht="15" customHeight="1">
      <c r="A1962" s="10" t="s">
        <v>19521</v>
      </c>
      <c r="B1962" s="13" t="s">
        <v>19520</v>
      </c>
    </row>
    <row r="1963" spans="1:2" ht="15" customHeight="1">
      <c r="A1963" s="10" t="s">
        <v>19537</v>
      </c>
      <c r="B1963" s="13" t="s">
        <v>19536</v>
      </c>
    </row>
    <row r="1964" spans="1:2" ht="15" customHeight="1">
      <c r="A1964" s="10" t="s">
        <v>19535</v>
      </c>
      <c r="B1964" s="13" t="s">
        <v>19534</v>
      </c>
    </row>
    <row r="1965" spans="1:2" ht="15" customHeight="1">
      <c r="A1965" s="10" t="s">
        <v>19519</v>
      </c>
      <c r="B1965" s="13" t="s">
        <v>19518</v>
      </c>
    </row>
    <row r="1966" spans="1:2" ht="15" customHeight="1">
      <c r="A1966" s="10" t="s">
        <v>19527</v>
      </c>
      <c r="B1966" s="13" t="s">
        <v>19526</v>
      </c>
    </row>
    <row r="1967" spans="1:2" ht="15" customHeight="1">
      <c r="A1967" s="10" t="s">
        <v>23091</v>
      </c>
      <c r="B1967" s="13" t="s">
        <v>23090</v>
      </c>
    </row>
    <row r="1968" spans="1:2" ht="15" customHeight="1">
      <c r="A1968" s="10" t="s">
        <v>23095</v>
      </c>
      <c r="B1968" s="13" t="s">
        <v>23094</v>
      </c>
    </row>
    <row r="1969" spans="1:2" ht="15" customHeight="1">
      <c r="A1969" s="10" t="s">
        <v>23097</v>
      </c>
      <c r="B1969" s="13" t="s">
        <v>23096</v>
      </c>
    </row>
    <row r="1970" spans="1:2" ht="15" customHeight="1">
      <c r="A1970" s="10" t="s">
        <v>23089</v>
      </c>
      <c r="B1970" s="13" t="s">
        <v>23088</v>
      </c>
    </row>
    <row r="1971" spans="1:2" ht="15" customHeight="1">
      <c r="A1971" s="10" t="s">
        <v>23099</v>
      </c>
      <c r="B1971" s="13" t="s">
        <v>23098</v>
      </c>
    </row>
    <row r="1972" spans="1:2" ht="15" customHeight="1">
      <c r="A1972" s="10" t="s">
        <v>23087</v>
      </c>
      <c r="B1972" s="13" t="s">
        <v>23086</v>
      </c>
    </row>
    <row r="1973" spans="1:2" ht="15" customHeight="1">
      <c r="A1973" s="10" t="s">
        <v>23103</v>
      </c>
      <c r="B1973" s="13" t="s">
        <v>23102</v>
      </c>
    </row>
    <row r="1974" spans="1:2" ht="15" customHeight="1">
      <c r="A1974" s="10" t="s">
        <v>23101</v>
      </c>
      <c r="B1974" s="13" t="s">
        <v>23100</v>
      </c>
    </row>
    <row r="1975" spans="1:2" ht="15" customHeight="1">
      <c r="A1975" s="10" t="s">
        <v>23085</v>
      </c>
      <c r="B1975" s="13" t="s">
        <v>23084</v>
      </c>
    </row>
    <row r="1976" spans="1:2" ht="15" customHeight="1">
      <c r="A1976" s="10" t="s">
        <v>23093</v>
      </c>
      <c r="B1976" s="13" t="s">
        <v>23092</v>
      </c>
    </row>
    <row r="1977" spans="1:2" ht="15" customHeight="1">
      <c r="A1977" s="10" t="s">
        <v>21005</v>
      </c>
      <c r="B1977" s="13" t="s">
        <v>21004</v>
      </c>
    </row>
    <row r="1978" spans="1:2" ht="15" customHeight="1">
      <c r="A1978" s="10" t="s">
        <v>21009</v>
      </c>
      <c r="B1978" s="13" t="s">
        <v>21008</v>
      </c>
    </row>
    <row r="1979" spans="1:2" ht="15" customHeight="1">
      <c r="A1979" s="10" t="s">
        <v>21011</v>
      </c>
      <c r="B1979" s="13" t="s">
        <v>21010</v>
      </c>
    </row>
    <row r="1980" spans="1:2" ht="15" customHeight="1">
      <c r="A1980" s="10" t="s">
        <v>21003</v>
      </c>
      <c r="B1980" s="13" t="s">
        <v>21002</v>
      </c>
    </row>
    <row r="1981" spans="1:2" ht="15" customHeight="1">
      <c r="A1981" s="10" t="s">
        <v>21013</v>
      </c>
      <c r="B1981" s="13" t="s">
        <v>21012</v>
      </c>
    </row>
    <row r="1982" spans="1:2" ht="15" customHeight="1">
      <c r="A1982" s="10" t="s">
        <v>21001</v>
      </c>
      <c r="B1982" s="13" t="s">
        <v>21000</v>
      </c>
    </row>
    <row r="1983" spans="1:2" ht="15" customHeight="1">
      <c r="A1983" s="10" t="s">
        <v>21017</v>
      </c>
      <c r="B1983" s="13" t="s">
        <v>21016</v>
      </c>
    </row>
    <row r="1984" spans="1:2" ht="15" customHeight="1">
      <c r="A1984" s="10" t="s">
        <v>21015</v>
      </c>
      <c r="B1984" s="13" t="s">
        <v>21014</v>
      </c>
    </row>
    <row r="1985" spans="1:2" ht="15" customHeight="1">
      <c r="A1985" s="10" t="s">
        <v>20999</v>
      </c>
      <c r="B1985" s="13" t="s">
        <v>20998</v>
      </c>
    </row>
    <row r="1986" spans="1:2" ht="15" customHeight="1">
      <c r="A1986" s="10" t="s">
        <v>21007</v>
      </c>
      <c r="B1986" s="13" t="s">
        <v>21006</v>
      </c>
    </row>
    <row r="1987" spans="1:2" ht="15" customHeight="1">
      <c r="A1987" s="10" t="s">
        <v>23171</v>
      </c>
      <c r="B1987" s="13" t="s">
        <v>23170</v>
      </c>
    </row>
    <row r="1988" spans="1:2" ht="15" customHeight="1">
      <c r="A1988" s="10" t="s">
        <v>23175</v>
      </c>
      <c r="B1988" s="13" t="s">
        <v>23174</v>
      </c>
    </row>
    <row r="1989" spans="1:2" ht="15" customHeight="1">
      <c r="A1989" s="10" t="s">
        <v>23177</v>
      </c>
      <c r="B1989" s="13" t="s">
        <v>23176</v>
      </c>
    </row>
    <row r="1990" spans="1:2" ht="15" customHeight="1">
      <c r="A1990" s="10" t="s">
        <v>23169</v>
      </c>
      <c r="B1990" s="13" t="s">
        <v>23168</v>
      </c>
    </row>
    <row r="1991" spans="1:2" ht="15" customHeight="1">
      <c r="A1991" s="10" t="s">
        <v>23179</v>
      </c>
      <c r="B1991" s="13" t="s">
        <v>23178</v>
      </c>
    </row>
    <row r="1992" spans="1:2" ht="15" customHeight="1">
      <c r="A1992" s="10" t="s">
        <v>23167</v>
      </c>
      <c r="B1992" s="13" t="s">
        <v>23166</v>
      </c>
    </row>
    <row r="1993" spans="1:2" ht="15" customHeight="1">
      <c r="A1993" s="10" t="s">
        <v>23183</v>
      </c>
      <c r="B1993" s="13" t="s">
        <v>23182</v>
      </c>
    </row>
    <row r="1994" spans="1:2" ht="15" customHeight="1">
      <c r="A1994" s="10" t="s">
        <v>23181</v>
      </c>
      <c r="B1994" s="13" t="s">
        <v>23180</v>
      </c>
    </row>
    <row r="1995" spans="1:2" ht="15" customHeight="1">
      <c r="A1995" s="10" t="s">
        <v>23165</v>
      </c>
      <c r="B1995" s="13" t="s">
        <v>23164</v>
      </c>
    </row>
    <row r="1996" spans="1:2" ht="15" customHeight="1">
      <c r="A1996" s="10" t="s">
        <v>23173</v>
      </c>
      <c r="B1996" s="13" t="s">
        <v>23172</v>
      </c>
    </row>
    <row r="1997" spans="1:2" ht="15" customHeight="1">
      <c r="A1997" s="10" t="s">
        <v>23151</v>
      </c>
      <c r="B1997" s="13" t="s">
        <v>23150</v>
      </c>
    </row>
    <row r="1998" spans="1:2" ht="15" customHeight="1">
      <c r="A1998" s="10" t="s">
        <v>23155</v>
      </c>
      <c r="B1998" s="13" t="s">
        <v>23154</v>
      </c>
    </row>
    <row r="1999" spans="1:2" ht="15" customHeight="1">
      <c r="A1999" s="10" t="s">
        <v>23157</v>
      </c>
      <c r="B1999" s="13" t="s">
        <v>23156</v>
      </c>
    </row>
    <row r="2000" spans="1:2" ht="15" customHeight="1">
      <c r="A2000" s="10" t="s">
        <v>23149</v>
      </c>
      <c r="B2000" s="13" t="s">
        <v>23148</v>
      </c>
    </row>
    <row r="2001" spans="1:2" ht="15" customHeight="1">
      <c r="A2001" s="10" t="s">
        <v>23159</v>
      </c>
      <c r="B2001" s="13" t="s">
        <v>23158</v>
      </c>
    </row>
    <row r="2002" spans="1:2" ht="15" customHeight="1">
      <c r="A2002" s="10" t="s">
        <v>23147</v>
      </c>
      <c r="B2002" s="13" t="s">
        <v>23146</v>
      </c>
    </row>
    <row r="2003" spans="1:2" ht="15" customHeight="1">
      <c r="A2003" s="10" t="s">
        <v>23163</v>
      </c>
      <c r="B2003" s="13" t="s">
        <v>23162</v>
      </c>
    </row>
    <row r="2004" spans="1:2" ht="15" customHeight="1">
      <c r="A2004" s="10" t="s">
        <v>23161</v>
      </c>
      <c r="B2004" s="13" t="s">
        <v>23160</v>
      </c>
    </row>
    <row r="2005" spans="1:2" ht="15" customHeight="1">
      <c r="A2005" s="10" t="s">
        <v>23145</v>
      </c>
      <c r="B2005" s="13" t="s">
        <v>23144</v>
      </c>
    </row>
    <row r="2006" spans="1:2" ht="15" customHeight="1">
      <c r="A2006" s="10" t="s">
        <v>23153</v>
      </c>
      <c r="B2006" s="13" t="s">
        <v>23152</v>
      </c>
    </row>
    <row r="2007" spans="1:2" ht="15" customHeight="1">
      <c r="A2007" s="10" t="s">
        <v>21045</v>
      </c>
      <c r="B2007" s="13" t="s">
        <v>21044</v>
      </c>
    </row>
    <row r="2008" spans="1:2" ht="15" customHeight="1">
      <c r="A2008" s="10" t="s">
        <v>21049</v>
      </c>
      <c r="B2008" s="13" t="s">
        <v>21048</v>
      </c>
    </row>
    <row r="2009" spans="1:2" ht="15" customHeight="1">
      <c r="A2009" s="10" t="s">
        <v>21051</v>
      </c>
      <c r="B2009" s="13" t="s">
        <v>21050</v>
      </c>
    </row>
    <row r="2010" spans="1:2" ht="15" customHeight="1">
      <c r="A2010" s="10" t="s">
        <v>21043</v>
      </c>
      <c r="B2010" s="13" t="s">
        <v>21042</v>
      </c>
    </row>
    <row r="2011" spans="1:2" ht="15" customHeight="1">
      <c r="A2011" s="10" t="s">
        <v>21053</v>
      </c>
      <c r="B2011" s="13" t="s">
        <v>21052</v>
      </c>
    </row>
    <row r="2012" spans="1:2" ht="15" customHeight="1">
      <c r="A2012" s="10" t="s">
        <v>21041</v>
      </c>
      <c r="B2012" s="13" t="s">
        <v>21040</v>
      </c>
    </row>
    <row r="2013" spans="1:2" ht="15" customHeight="1">
      <c r="A2013" s="10" t="s">
        <v>21057</v>
      </c>
      <c r="B2013" s="13" t="s">
        <v>21056</v>
      </c>
    </row>
    <row r="2014" spans="1:2" ht="15" customHeight="1">
      <c r="A2014" s="10" t="s">
        <v>21055</v>
      </c>
      <c r="B2014" s="13" t="s">
        <v>21054</v>
      </c>
    </row>
    <row r="2015" spans="1:2" ht="15" customHeight="1">
      <c r="A2015" s="10" t="s">
        <v>21039</v>
      </c>
      <c r="B2015" s="13" t="s">
        <v>21038</v>
      </c>
    </row>
    <row r="2016" spans="1:2" ht="15" customHeight="1">
      <c r="A2016" s="10" t="s">
        <v>21047</v>
      </c>
      <c r="B2016" s="13" t="s">
        <v>21046</v>
      </c>
    </row>
    <row r="2017" spans="1:2" ht="15" customHeight="1">
      <c r="A2017" s="10" t="s">
        <v>19545</v>
      </c>
      <c r="B2017" s="13" t="s">
        <v>19544</v>
      </c>
    </row>
    <row r="2018" spans="1:2" ht="15" customHeight="1">
      <c r="A2018" s="10" t="s">
        <v>19549</v>
      </c>
      <c r="B2018" s="13" t="s">
        <v>19548</v>
      </c>
    </row>
    <row r="2019" spans="1:2" ht="15" customHeight="1">
      <c r="A2019" s="10" t="s">
        <v>19551</v>
      </c>
      <c r="B2019" s="13" t="s">
        <v>19550</v>
      </c>
    </row>
    <row r="2020" spans="1:2" ht="15" customHeight="1">
      <c r="A2020" s="10" t="s">
        <v>19543</v>
      </c>
      <c r="B2020" s="13" t="s">
        <v>19542</v>
      </c>
    </row>
    <row r="2021" spans="1:2" ht="15" customHeight="1">
      <c r="A2021" s="10" t="s">
        <v>19553</v>
      </c>
      <c r="B2021" s="13" t="s">
        <v>19552</v>
      </c>
    </row>
    <row r="2022" spans="1:2" ht="15" customHeight="1">
      <c r="A2022" s="10" t="s">
        <v>19541</v>
      </c>
      <c r="B2022" s="13" t="s">
        <v>19540</v>
      </c>
    </row>
    <row r="2023" spans="1:2" ht="15" customHeight="1">
      <c r="A2023" s="10" t="s">
        <v>19557</v>
      </c>
      <c r="B2023" s="13" t="s">
        <v>19556</v>
      </c>
    </row>
    <row r="2024" spans="1:2" ht="15" customHeight="1">
      <c r="A2024" s="10" t="s">
        <v>19555</v>
      </c>
      <c r="B2024" s="13" t="s">
        <v>19554</v>
      </c>
    </row>
    <row r="2025" spans="1:2" ht="15" customHeight="1">
      <c r="A2025" s="10" t="s">
        <v>19539</v>
      </c>
      <c r="B2025" s="13" t="s">
        <v>19538</v>
      </c>
    </row>
    <row r="2026" spans="1:2" ht="15" customHeight="1">
      <c r="A2026" s="10" t="s">
        <v>19547</v>
      </c>
      <c r="B2026" s="13" t="s">
        <v>19546</v>
      </c>
    </row>
    <row r="2027" spans="1:2" ht="15" customHeight="1">
      <c r="A2027" s="10" t="s">
        <v>21225</v>
      </c>
      <c r="B2027" s="13" t="s">
        <v>21224</v>
      </c>
    </row>
    <row r="2028" spans="1:2" ht="15" customHeight="1">
      <c r="A2028" s="10" t="s">
        <v>21229</v>
      </c>
      <c r="B2028" s="13" t="s">
        <v>21228</v>
      </c>
    </row>
    <row r="2029" spans="1:2" ht="15" customHeight="1">
      <c r="A2029" s="10" t="s">
        <v>21231</v>
      </c>
      <c r="B2029" s="13" t="s">
        <v>21230</v>
      </c>
    </row>
    <row r="2030" spans="1:2" ht="15" customHeight="1">
      <c r="A2030" s="10" t="s">
        <v>21223</v>
      </c>
      <c r="B2030" s="13" t="s">
        <v>21222</v>
      </c>
    </row>
    <row r="2031" spans="1:2" ht="15" customHeight="1">
      <c r="A2031" s="10" t="s">
        <v>21233</v>
      </c>
      <c r="B2031" s="13" t="s">
        <v>21232</v>
      </c>
    </row>
    <row r="2032" spans="1:2" ht="15" customHeight="1">
      <c r="A2032" s="10" t="s">
        <v>21221</v>
      </c>
      <c r="B2032" s="13" t="s">
        <v>21220</v>
      </c>
    </row>
    <row r="2033" spans="1:2" ht="15" customHeight="1">
      <c r="A2033" s="10" t="s">
        <v>21237</v>
      </c>
      <c r="B2033" s="13" t="s">
        <v>21236</v>
      </c>
    </row>
    <row r="2034" spans="1:2" ht="15" customHeight="1">
      <c r="A2034" s="10" t="s">
        <v>21235</v>
      </c>
      <c r="B2034" s="13" t="s">
        <v>21234</v>
      </c>
    </row>
    <row r="2035" spans="1:2" ht="15" customHeight="1">
      <c r="A2035" s="10" t="s">
        <v>21219</v>
      </c>
      <c r="B2035" s="13" t="s">
        <v>21218</v>
      </c>
    </row>
    <row r="2036" spans="1:2" ht="15" customHeight="1">
      <c r="A2036" s="10" t="s">
        <v>21227</v>
      </c>
      <c r="B2036" s="13" t="s">
        <v>21226</v>
      </c>
    </row>
    <row r="2037" spans="1:2" ht="15" customHeight="1">
      <c r="A2037" s="10" t="s">
        <v>21205</v>
      </c>
      <c r="B2037" s="13" t="s">
        <v>21204</v>
      </c>
    </row>
    <row r="2038" spans="1:2" ht="15" customHeight="1">
      <c r="A2038" s="10" t="s">
        <v>21209</v>
      </c>
      <c r="B2038" s="13" t="s">
        <v>21208</v>
      </c>
    </row>
    <row r="2039" spans="1:2" ht="15" customHeight="1">
      <c r="A2039" s="10" t="s">
        <v>21211</v>
      </c>
      <c r="B2039" s="13" t="s">
        <v>21210</v>
      </c>
    </row>
    <row r="2040" spans="1:2" ht="15" customHeight="1">
      <c r="A2040" s="10" t="s">
        <v>21203</v>
      </c>
      <c r="B2040" s="13" t="s">
        <v>21202</v>
      </c>
    </row>
    <row r="2041" spans="1:2" ht="15" customHeight="1">
      <c r="A2041" s="10" t="s">
        <v>21213</v>
      </c>
      <c r="B2041" s="13" t="s">
        <v>21212</v>
      </c>
    </row>
    <row r="2042" spans="1:2" ht="15" customHeight="1">
      <c r="A2042" s="10" t="s">
        <v>21201</v>
      </c>
      <c r="B2042" s="13" t="s">
        <v>21200</v>
      </c>
    </row>
    <row r="2043" spans="1:2" ht="15" customHeight="1">
      <c r="A2043" s="10" t="s">
        <v>21217</v>
      </c>
      <c r="B2043" s="13" t="s">
        <v>21216</v>
      </c>
    </row>
    <row r="2044" spans="1:2" ht="15" customHeight="1">
      <c r="A2044" s="10" t="s">
        <v>21215</v>
      </c>
      <c r="B2044" s="13" t="s">
        <v>21214</v>
      </c>
    </row>
    <row r="2045" spans="1:2" ht="15" customHeight="1">
      <c r="A2045" s="10" t="s">
        <v>21199</v>
      </c>
      <c r="B2045" s="13" t="s">
        <v>21198</v>
      </c>
    </row>
    <row r="2046" spans="1:2" ht="15" customHeight="1">
      <c r="A2046" s="10" t="s">
        <v>21207</v>
      </c>
      <c r="B2046" s="13" t="s">
        <v>21206</v>
      </c>
    </row>
    <row r="2047" spans="1:2" ht="15" customHeight="1">
      <c r="A2047" s="10" t="s">
        <v>21165</v>
      </c>
      <c r="B2047" s="13" t="s">
        <v>21164</v>
      </c>
    </row>
    <row r="2048" spans="1:2" ht="15" customHeight="1">
      <c r="A2048" s="10" t="s">
        <v>21169</v>
      </c>
      <c r="B2048" s="13" t="s">
        <v>21168</v>
      </c>
    </row>
    <row r="2049" spans="1:2" ht="15" customHeight="1">
      <c r="A2049" s="10" t="s">
        <v>21171</v>
      </c>
      <c r="B2049" s="13" t="s">
        <v>21170</v>
      </c>
    </row>
    <row r="2050" spans="1:2" ht="15" customHeight="1">
      <c r="A2050" s="10" t="s">
        <v>21163</v>
      </c>
      <c r="B2050" s="13" t="s">
        <v>21162</v>
      </c>
    </row>
    <row r="2051" spans="1:2" ht="15" customHeight="1">
      <c r="A2051" s="10" t="s">
        <v>21173</v>
      </c>
      <c r="B2051" s="13" t="s">
        <v>21172</v>
      </c>
    </row>
    <row r="2052" spans="1:2" ht="15" customHeight="1">
      <c r="A2052" s="10" t="s">
        <v>21161</v>
      </c>
      <c r="B2052" s="13" t="s">
        <v>21160</v>
      </c>
    </row>
    <row r="2053" spans="1:2" ht="15" customHeight="1">
      <c r="A2053" s="10" t="s">
        <v>21177</v>
      </c>
      <c r="B2053" s="13" t="s">
        <v>21176</v>
      </c>
    </row>
    <row r="2054" spans="1:2" ht="15" customHeight="1">
      <c r="A2054" s="10" t="s">
        <v>21175</v>
      </c>
      <c r="B2054" s="13" t="s">
        <v>21174</v>
      </c>
    </row>
    <row r="2055" spans="1:2" ht="15" customHeight="1">
      <c r="A2055" s="10" t="s">
        <v>21159</v>
      </c>
      <c r="B2055" s="13" t="s">
        <v>21158</v>
      </c>
    </row>
    <row r="2056" spans="1:2" ht="15" customHeight="1">
      <c r="A2056" s="10" t="s">
        <v>21167</v>
      </c>
      <c r="B2056" s="13" t="s">
        <v>21166</v>
      </c>
    </row>
    <row r="2057" spans="1:2" ht="15" customHeight="1">
      <c r="A2057" s="10" t="s">
        <v>20905</v>
      </c>
      <c r="B2057" s="13" t="s">
        <v>20904</v>
      </c>
    </row>
    <row r="2058" spans="1:2" ht="15" customHeight="1">
      <c r="A2058" s="10" t="s">
        <v>20909</v>
      </c>
      <c r="B2058" s="13" t="s">
        <v>20908</v>
      </c>
    </row>
    <row r="2059" spans="1:2" ht="15" customHeight="1">
      <c r="A2059" s="10" t="s">
        <v>20911</v>
      </c>
      <c r="B2059" s="13" t="s">
        <v>20910</v>
      </c>
    </row>
    <row r="2060" spans="1:2" ht="15" customHeight="1">
      <c r="A2060" s="10" t="s">
        <v>20903</v>
      </c>
      <c r="B2060" s="13" t="s">
        <v>20902</v>
      </c>
    </row>
    <row r="2061" spans="1:2" ht="15" customHeight="1">
      <c r="A2061" s="10" t="s">
        <v>20913</v>
      </c>
      <c r="B2061" s="13" t="s">
        <v>20912</v>
      </c>
    </row>
    <row r="2062" spans="1:2" ht="15" customHeight="1">
      <c r="A2062" s="10" t="s">
        <v>20901</v>
      </c>
      <c r="B2062" s="13" t="s">
        <v>20900</v>
      </c>
    </row>
    <row r="2063" spans="1:2" ht="15" customHeight="1">
      <c r="A2063" s="10" t="s">
        <v>20917</v>
      </c>
      <c r="B2063" s="13" t="s">
        <v>20916</v>
      </c>
    </row>
    <row r="2064" spans="1:2" ht="15" customHeight="1">
      <c r="A2064" s="10" t="s">
        <v>20915</v>
      </c>
      <c r="B2064" s="13" t="s">
        <v>20914</v>
      </c>
    </row>
    <row r="2065" spans="1:2" ht="15" customHeight="1">
      <c r="A2065" s="10" t="s">
        <v>20899</v>
      </c>
      <c r="B2065" s="13" t="s">
        <v>20898</v>
      </c>
    </row>
    <row r="2066" spans="1:2" ht="15" customHeight="1">
      <c r="A2066" s="10" t="s">
        <v>20907</v>
      </c>
      <c r="B2066" s="13" t="s">
        <v>20906</v>
      </c>
    </row>
    <row r="2067" spans="1:2" ht="15" customHeight="1">
      <c r="A2067" s="10" t="s">
        <v>21025</v>
      </c>
      <c r="B2067" s="13" t="s">
        <v>21024</v>
      </c>
    </row>
    <row r="2068" spans="1:2" ht="15" customHeight="1">
      <c r="A2068" s="10" t="s">
        <v>21029</v>
      </c>
      <c r="B2068" s="13" t="s">
        <v>21028</v>
      </c>
    </row>
    <row r="2069" spans="1:2" ht="15" customHeight="1">
      <c r="A2069" s="10" t="s">
        <v>21031</v>
      </c>
      <c r="B2069" s="13" t="s">
        <v>21030</v>
      </c>
    </row>
    <row r="2070" spans="1:2" ht="15" customHeight="1">
      <c r="A2070" s="10" t="s">
        <v>21023</v>
      </c>
      <c r="B2070" s="13" t="s">
        <v>21022</v>
      </c>
    </row>
    <row r="2071" spans="1:2" ht="15" customHeight="1">
      <c r="A2071" s="10" t="s">
        <v>21033</v>
      </c>
      <c r="B2071" s="13" t="s">
        <v>21032</v>
      </c>
    </row>
    <row r="2072" spans="1:2" ht="15" customHeight="1">
      <c r="A2072" s="10" t="s">
        <v>21021</v>
      </c>
      <c r="B2072" s="13" t="s">
        <v>21020</v>
      </c>
    </row>
    <row r="2073" spans="1:2" ht="15" customHeight="1">
      <c r="A2073" s="10" t="s">
        <v>21037</v>
      </c>
      <c r="B2073" s="13" t="s">
        <v>21036</v>
      </c>
    </row>
    <row r="2074" spans="1:2" ht="15" customHeight="1">
      <c r="A2074" s="10" t="s">
        <v>21035</v>
      </c>
      <c r="B2074" s="13" t="s">
        <v>21034</v>
      </c>
    </row>
    <row r="2075" spans="1:2" ht="15" customHeight="1">
      <c r="A2075" s="10" t="s">
        <v>21019</v>
      </c>
      <c r="B2075" s="13" t="s">
        <v>21018</v>
      </c>
    </row>
    <row r="2076" spans="1:2" ht="15" customHeight="1">
      <c r="A2076" s="10" t="s">
        <v>21027</v>
      </c>
      <c r="B2076" s="13" t="s">
        <v>21026</v>
      </c>
    </row>
    <row r="2077" spans="1:2" ht="15" customHeight="1">
      <c r="A2077" s="10" t="s">
        <v>19505</v>
      </c>
      <c r="B2077" s="13" t="s">
        <v>19504</v>
      </c>
    </row>
    <row r="2078" spans="1:2" ht="15" customHeight="1">
      <c r="A2078" s="10" t="s">
        <v>19509</v>
      </c>
      <c r="B2078" s="13" t="s">
        <v>19508</v>
      </c>
    </row>
    <row r="2079" spans="1:2" ht="15" customHeight="1">
      <c r="A2079" s="10" t="s">
        <v>19511</v>
      </c>
      <c r="B2079" s="13" t="s">
        <v>19510</v>
      </c>
    </row>
    <row r="2080" spans="1:2" ht="15" customHeight="1">
      <c r="A2080" s="10" t="s">
        <v>19503</v>
      </c>
      <c r="B2080" s="13" t="s">
        <v>19502</v>
      </c>
    </row>
    <row r="2081" spans="1:2" ht="15" customHeight="1">
      <c r="A2081" s="10" t="s">
        <v>19513</v>
      </c>
      <c r="B2081" s="13" t="s">
        <v>19512</v>
      </c>
    </row>
    <row r="2082" spans="1:2" ht="15" customHeight="1">
      <c r="A2082" s="10" t="s">
        <v>19501</v>
      </c>
      <c r="B2082" s="13" t="s">
        <v>19500</v>
      </c>
    </row>
    <row r="2083" spans="1:2" ht="15" customHeight="1">
      <c r="A2083" s="10" t="s">
        <v>19517</v>
      </c>
      <c r="B2083" s="13" t="s">
        <v>19516</v>
      </c>
    </row>
    <row r="2084" spans="1:2" ht="15" customHeight="1">
      <c r="A2084" s="10" t="s">
        <v>19515</v>
      </c>
      <c r="B2084" s="13" t="s">
        <v>19514</v>
      </c>
    </row>
    <row r="2085" spans="1:2" ht="15" customHeight="1">
      <c r="A2085" s="10" t="s">
        <v>19499</v>
      </c>
      <c r="B2085" s="13" t="s">
        <v>19498</v>
      </c>
    </row>
    <row r="2086" spans="1:2" ht="15" customHeight="1">
      <c r="A2086" s="10" t="s">
        <v>19507</v>
      </c>
      <c r="B2086" s="13" t="s">
        <v>19506</v>
      </c>
    </row>
    <row r="2087" spans="1:2" ht="15" customHeight="1">
      <c r="A2087" s="10" t="s">
        <v>19485</v>
      </c>
      <c r="B2087" s="13" t="s">
        <v>19484</v>
      </c>
    </row>
    <row r="2088" spans="1:2" ht="15" customHeight="1">
      <c r="A2088" s="10" t="s">
        <v>19489</v>
      </c>
      <c r="B2088" s="13" t="s">
        <v>19488</v>
      </c>
    </row>
    <row r="2089" spans="1:2" ht="15" customHeight="1">
      <c r="A2089" s="10" t="s">
        <v>19491</v>
      </c>
      <c r="B2089" s="13" t="s">
        <v>19490</v>
      </c>
    </row>
    <row r="2090" spans="1:2" ht="15" customHeight="1">
      <c r="A2090" s="10" t="s">
        <v>19483</v>
      </c>
      <c r="B2090" s="13" t="s">
        <v>19482</v>
      </c>
    </row>
    <row r="2091" spans="1:2" ht="15" customHeight="1">
      <c r="A2091" s="10" t="s">
        <v>19493</v>
      </c>
      <c r="B2091" s="13" t="s">
        <v>19492</v>
      </c>
    </row>
    <row r="2092" spans="1:2" ht="15" customHeight="1">
      <c r="A2092" s="10" t="s">
        <v>19481</v>
      </c>
      <c r="B2092" s="13" t="s">
        <v>19480</v>
      </c>
    </row>
    <row r="2093" spans="1:2" ht="15" customHeight="1">
      <c r="A2093" s="10" t="s">
        <v>19497</v>
      </c>
      <c r="B2093" s="13" t="s">
        <v>19496</v>
      </c>
    </row>
    <row r="2094" spans="1:2" ht="15" customHeight="1">
      <c r="A2094" s="10" t="s">
        <v>19495</v>
      </c>
      <c r="B2094" s="13" t="s">
        <v>19494</v>
      </c>
    </row>
    <row r="2095" spans="1:2" ht="15" customHeight="1">
      <c r="A2095" s="10" t="s">
        <v>19479</v>
      </c>
      <c r="B2095" s="13" t="s">
        <v>19478</v>
      </c>
    </row>
    <row r="2096" spans="1:2" ht="15" customHeight="1">
      <c r="A2096" s="10" t="s">
        <v>19487</v>
      </c>
      <c r="B2096" s="13" t="s">
        <v>19486</v>
      </c>
    </row>
    <row r="2097" spans="1:2" ht="15" customHeight="1">
      <c r="A2097" s="10" t="s">
        <v>21065</v>
      </c>
      <c r="B2097" s="13" t="s">
        <v>21064</v>
      </c>
    </row>
    <row r="2098" spans="1:2" ht="15" customHeight="1">
      <c r="A2098" s="10" t="s">
        <v>21069</v>
      </c>
      <c r="B2098" s="13" t="s">
        <v>21068</v>
      </c>
    </row>
    <row r="2099" spans="1:2" ht="15" customHeight="1">
      <c r="A2099" s="10" t="s">
        <v>21071</v>
      </c>
      <c r="B2099" s="13" t="s">
        <v>21070</v>
      </c>
    </row>
    <row r="2100" spans="1:2" ht="15" customHeight="1">
      <c r="A2100" s="10" t="s">
        <v>21063</v>
      </c>
      <c r="B2100" s="13" t="s">
        <v>21062</v>
      </c>
    </row>
    <row r="2101" spans="1:2" ht="15" customHeight="1">
      <c r="A2101" s="10" t="s">
        <v>21073</v>
      </c>
      <c r="B2101" s="13" t="s">
        <v>21072</v>
      </c>
    </row>
    <row r="2102" spans="1:2" ht="15" customHeight="1">
      <c r="A2102" s="10" t="s">
        <v>21061</v>
      </c>
      <c r="B2102" s="13" t="s">
        <v>21060</v>
      </c>
    </row>
    <row r="2103" spans="1:2" ht="15" customHeight="1">
      <c r="A2103" s="10" t="s">
        <v>21077</v>
      </c>
      <c r="B2103" s="13" t="s">
        <v>21076</v>
      </c>
    </row>
    <row r="2104" spans="1:2" ht="15" customHeight="1">
      <c r="A2104" s="10" t="s">
        <v>21075</v>
      </c>
      <c r="B2104" s="13" t="s">
        <v>21074</v>
      </c>
    </row>
    <row r="2105" spans="1:2" ht="15" customHeight="1">
      <c r="A2105" s="10" t="s">
        <v>21059</v>
      </c>
      <c r="B2105" s="13" t="s">
        <v>21058</v>
      </c>
    </row>
    <row r="2106" spans="1:2" ht="15" customHeight="1">
      <c r="A2106" s="10" t="s">
        <v>21067</v>
      </c>
      <c r="B2106" s="13" t="s">
        <v>21066</v>
      </c>
    </row>
    <row r="2107" spans="1:2" ht="15" customHeight="1">
      <c r="A2107" s="10" t="s">
        <v>20925</v>
      </c>
      <c r="B2107" s="13" t="s">
        <v>20924</v>
      </c>
    </row>
    <row r="2108" spans="1:2" ht="15" customHeight="1">
      <c r="A2108" s="10" t="s">
        <v>20929</v>
      </c>
      <c r="B2108" s="13" t="s">
        <v>20928</v>
      </c>
    </row>
    <row r="2109" spans="1:2" ht="15" customHeight="1">
      <c r="A2109" s="10" t="s">
        <v>20931</v>
      </c>
      <c r="B2109" s="13" t="s">
        <v>20930</v>
      </c>
    </row>
    <row r="2110" spans="1:2" ht="15" customHeight="1">
      <c r="A2110" s="10" t="s">
        <v>20923</v>
      </c>
      <c r="B2110" s="13" t="s">
        <v>20922</v>
      </c>
    </row>
    <row r="2111" spans="1:2" ht="15" customHeight="1">
      <c r="A2111" s="10" t="s">
        <v>20933</v>
      </c>
      <c r="B2111" s="13" t="s">
        <v>20932</v>
      </c>
    </row>
    <row r="2112" spans="1:2" ht="15" customHeight="1">
      <c r="A2112" s="10" t="s">
        <v>20921</v>
      </c>
      <c r="B2112" s="13" t="s">
        <v>20920</v>
      </c>
    </row>
    <row r="2113" spans="1:2" ht="15" customHeight="1">
      <c r="A2113" s="10" t="s">
        <v>20937</v>
      </c>
      <c r="B2113" s="13" t="s">
        <v>20936</v>
      </c>
    </row>
    <row r="2114" spans="1:2" ht="15" customHeight="1">
      <c r="A2114" s="10" t="s">
        <v>20935</v>
      </c>
      <c r="B2114" s="13" t="s">
        <v>20934</v>
      </c>
    </row>
    <row r="2115" spans="1:2" ht="15" customHeight="1">
      <c r="A2115" s="10" t="s">
        <v>20919</v>
      </c>
      <c r="B2115" s="13" t="s">
        <v>20918</v>
      </c>
    </row>
    <row r="2116" spans="1:2" ht="15" customHeight="1">
      <c r="A2116" s="10" t="s">
        <v>20927</v>
      </c>
      <c r="B2116" s="13" t="s">
        <v>20926</v>
      </c>
    </row>
    <row r="2117" spans="1:2" ht="15" customHeight="1">
      <c r="A2117" s="10" t="s">
        <v>19425</v>
      </c>
      <c r="B2117" s="13" t="s">
        <v>19424</v>
      </c>
    </row>
    <row r="2118" spans="1:2" ht="15" customHeight="1">
      <c r="A2118" s="10" t="s">
        <v>19429</v>
      </c>
      <c r="B2118" s="13" t="s">
        <v>19428</v>
      </c>
    </row>
    <row r="2119" spans="1:2" ht="15" customHeight="1">
      <c r="A2119" s="10" t="s">
        <v>19431</v>
      </c>
      <c r="B2119" s="13" t="s">
        <v>19430</v>
      </c>
    </row>
    <row r="2120" spans="1:2" ht="15" customHeight="1">
      <c r="A2120" s="10" t="s">
        <v>19423</v>
      </c>
      <c r="B2120" s="13" t="s">
        <v>19422</v>
      </c>
    </row>
    <row r="2121" spans="1:2" ht="15" customHeight="1">
      <c r="A2121" s="10" t="s">
        <v>19433</v>
      </c>
      <c r="B2121" s="13" t="s">
        <v>19432</v>
      </c>
    </row>
    <row r="2122" spans="1:2" ht="15" customHeight="1">
      <c r="A2122" s="10" t="s">
        <v>19421</v>
      </c>
      <c r="B2122" s="13" t="s">
        <v>19420</v>
      </c>
    </row>
    <row r="2123" spans="1:2" ht="15" customHeight="1">
      <c r="A2123" s="10" t="s">
        <v>19437</v>
      </c>
      <c r="B2123" s="13" t="s">
        <v>19436</v>
      </c>
    </row>
    <row r="2124" spans="1:2" ht="15" customHeight="1">
      <c r="A2124" s="10" t="s">
        <v>19435</v>
      </c>
      <c r="B2124" s="13" t="s">
        <v>19434</v>
      </c>
    </row>
    <row r="2125" spans="1:2" ht="15" customHeight="1">
      <c r="A2125" s="10" t="s">
        <v>19419</v>
      </c>
      <c r="B2125" s="13" t="s">
        <v>19418</v>
      </c>
    </row>
    <row r="2126" spans="1:2" ht="15" customHeight="1">
      <c r="A2126" s="10" t="s">
        <v>19427</v>
      </c>
      <c r="B2126" s="13" t="s">
        <v>19426</v>
      </c>
    </row>
    <row r="2127" spans="1:2" ht="15" customHeight="1">
      <c r="A2127" s="10" t="s">
        <v>24893</v>
      </c>
      <c r="B2127" s="13" t="s">
        <v>24892</v>
      </c>
    </row>
    <row r="2128" spans="1:2" ht="15" customHeight="1">
      <c r="A2128" s="10" t="s">
        <v>12018</v>
      </c>
      <c r="B2128" s="13" t="s">
        <v>12017</v>
      </c>
    </row>
    <row r="2129" spans="1:2" ht="15" customHeight="1">
      <c r="A2129" s="10" t="s">
        <v>12016</v>
      </c>
      <c r="B2129" s="13" t="s">
        <v>12015</v>
      </c>
    </row>
    <row r="2130" spans="1:2" ht="15" customHeight="1">
      <c r="A2130" s="10" t="s">
        <v>12184</v>
      </c>
      <c r="B2130" s="13" t="s">
        <v>12183</v>
      </c>
    </row>
    <row r="2131" spans="1:2" ht="15" customHeight="1">
      <c r="A2131" s="10" t="s">
        <v>12192</v>
      </c>
      <c r="B2131" s="13" t="s">
        <v>12191</v>
      </c>
    </row>
    <row r="2132" spans="1:2" ht="15" customHeight="1">
      <c r="A2132" s="10" t="s">
        <v>10142</v>
      </c>
      <c r="B2132" s="13" t="s">
        <v>10141</v>
      </c>
    </row>
    <row r="2133" spans="1:2" ht="15" customHeight="1">
      <c r="A2133" s="10" t="s">
        <v>10453</v>
      </c>
      <c r="B2133" s="13" t="s">
        <v>10452</v>
      </c>
    </row>
    <row r="2134" spans="1:2" ht="15" customHeight="1">
      <c r="A2134" s="10" t="s">
        <v>15810</v>
      </c>
      <c r="B2134" s="13" t="s">
        <v>15809</v>
      </c>
    </row>
    <row r="2135" spans="1:2" ht="15" customHeight="1">
      <c r="A2135" s="10" t="s">
        <v>15090</v>
      </c>
      <c r="B2135" s="13" t="s">
        <v>15089</v>
      </c>
    </row>
    <row r="2136" spans="1:2" ht="15" customHeight="1">
      <c r="A2136" s="10" t="s">
        <v>15182</v>
      </c>
      <c r="B2136" s="13" t="s">
        <v>15181</v>
      </c>
    </row>
    <row r="2137" spans="1:2" ht="15" customHeight="1">
      <c r="A2137" s="10" t="s">
        <v>14936</v>
      </c>
      <c r="B2137" s="13" t="s">
        <v>14935</v>
      </c>
    </row>
    <row r="2138" spans="1:2" ht="15" customHeight="1">
      <c r="A2138" s="10" t="s">
        <v>15308</v>
      </c>
      <c r="B2138" s="13" t="s">
        <v>15307</v>
      </c>
    </row>
    <row r="2139" spans="1:2" ht="15" customHeight="1">
      <c r="A2139" s="10" t="s">
        <v>16016</v>
      </c>
      <c r="B2139" s="13" t="s">
        <v>16015</v>
      </c>
    </row>
    <row r="2140" spans="1:2" ht="15" customHeight="1">
      <c r="A2140" s="10" t="s">
        <v>16018</v>
      </c>
      <c r="B2140" s="13" t="s">
        <v>16017</v>
      </c>
    </row>
    <row r="2141" spans="1:2" ht="15" customHeight="1">
      <c r="A2141" s="10" t="s">
        <v>15676</v>
      </c>
      <c r="B2141" s="13" t="s">
        <v>15675</v>
      </c>
    </row>
    <row r="2142" spans="1:2" ht="15" customHeight="1">
      <c r="A2142" s="10" t="s">
        <v>15674</v>
      </c>
      <c r="B2142" s="13" t="s">
        <v>15673</v>
      </c>
    </row>
    <row r="2143" spans="1:2" ht="15" customHeight="1">
      <c r="A2143" s="10" t="s">
        <v>15678</v>
      </c>
      <c r="B2143" s="13" t="s">
        <v>15677</v>
      </c>
    </row>
    <row r="2144" spans="1:2" ht="15" customHeight="1">
      <c r="A2144" s="10" t="s">
        <v>15902</v>
      </c>
      <c r="B2144" s="13" t="s">
        <v>15901</v>
      </c>
    </row>
    <row r="2145" spans="1:2" ht="15" customHeight="1">
      <c r="A2145" s="10" t="s">
        <v>15568</v>
      </c>
      <c r="B2145" s="13" t="s">
        <v>15567</v>
      </c>
    </row>
    <row r="2146" spans="1:2" ht="15" customHeight="1">
      <c r="A2146" s="10" t="s">
        <v>16020</v>
      </c>
      <c r="B2146" s="13" t="s">
        <v>16019</v>
      </c>
    </row>
    <row r="2147" spans="1:2" ht="15" customHeight="1">
      <c r="A2147" s="10" t="s">
        <v>15566</v>
      </c>
      <c r="B2147" s="13" t="s">
        <v>15565</v>
      </c>
    </row>
    <row r="2148" spans="1:2" ht="15" customHeight="1">
      <c r="A2148" s="10" t="s">
        <v>15306</v>
      </c>
      <c r="B2148" s="13" t="s">
        <v>15305</v>
      </c>
    </row>
    <row r="2149" spans="1:2" ht="15" customHeight="1">
      <c r="A2149" s="10" t="s">
        <v>15024</v>
      </c>
      <c r="B2149" s="13" t="s">
        <v>15023</v>
      </c>
    </row>
    <row r="2150" spans="1:2" ht="15" customHeight="1">
      <c r="A2150" s="10" t="s">
        <v>15900</v>
      </c>
      <c r="B2150" s="13" t="s">
        <v>15899</v>
      </c>
    </row>
    <row r="2151" spans="1:2" ht="15" customHeight="1">
      <c r="A2151" s="10" t="s">
        <v>15458</v>
      </c>
      <c r="B2151" s="13" t="s">
        <v>15457</v>
      </c>
    </row>
    <row r="2152" spans="1:2" ht="15" customHeight="1">
      <c r="A2152" s="10" t="s">
        <v>15808</v>
      </c>
      <c r="B2152" s="13" t="s">
        <v>15807</v>
      </c>
    </row>
    <row r="2153" spans="1:2" ht="15" customHeight="1">
      <c r="A2153" s="10" t="s">
        <v>15186</v>
      </c>
      <c r="B2153" s="13" t="s">
        <v>15185</v>
      </c>
    </row>
    <row r="2154" spans="1:2" ht="15" customHeight="1">
      <c r="A2154" s="10" t="s">
        <v>16014</v>
      </c>
      <c r="B2154" s="13" t="s">
        <v>16013</v>
      </c>
    </row>
    <row r="2155" spans="1:2" ht="15" customHeight="1">
      <c r="A2155" s="10" t="s">
        <v>15310</v>
      </c>
      <c r="B2155" s="13" t="s">
        <v>15309</v>
      </c>
    </row>
    <row r="2156" spans="1:2" ht="15" customHeight="1">
      <c r="A2156" s="10" t="s">
        <v>24603</v>
      </c>
      <c r="B2156" s="13" t="s">
        <v>24602</v>
      </c>
    </row>
    <row r="2157" spans="1:2" ht="15" customHeight="1">
      <c r="A2157" s="10" t="s">
        <v>24615</v>
      </c>
      <c r="B2157" s="13" t="s">
        <v>24614</v>
      </c>
    </row>
    <row r="2158" spans="1:2" ht="15" customHeight="1">
      <c r="A2158" s="10" t="s">
        <v>24609</v>
      </c>
      <c r="B2158" s="13" t="s">
        <v>24608</v>
      </c>
    </row>
    <row r="2159" spans="1:2" ht="15" customHeight="1">
      <c r="A2159" s="10" t="s">
        <v>24607</v>
      </c>
      <c r="B2159" s="13" t="s">
        <v>24606</v>
      </c>
    </row>
    <row r="2160" spans="1:2" ht="15" customHeight="1">
      <c r="A2160" s="10" t="s">
        <v>24605</v>
      </c>
      <c r="B2160" s="13" t="s">
        <v>24604</v>
      </c>
    </row>
    <row r="2161" spans="1:2" ht="15" customHeight="1">
      <c r="A2161" s="10" t="s">
        <v>24613</v>
      </c>
      <c r="B2161" s="13" t="s">
        <v>24612</v>
      </c>
    </row>
    <row r="2162" spans="1:2" ht="15" customHeight="1">
      <c r="A2162" s="10" t="s">
        <v>24611</v>
      </c>
      <c r="B2162" s="13" t="s">
        <v>24610</v>
      </c>
    </row>
    <row r="2163" spans="1:2" ht="15" customHeight="1">
      <c r="A2163" s="10" t="s">
        <v>24617</v>
      </c>
      <c r="B2163" s="13" t="s">
        <v>24616</v>
      </c>
    </row>
    <row r="2164" spans="1:2" ht="15" customHeight="1">
      <c r="A2164" s="11" t="s">
        <v>168</v>
      </c>
      <c r="B2164" s="15" t="s">
        <v>169</v>
      </c>
    </row>
    <row r="2165" spans="1:2" ht="15" customHeight="1">
      <c r="A2165" s="10" t="s">
        <v>5428</v>
      </c>
      <c r="B2165" s="13" t="s">
        <v>5427</v>
      </c>
    </row>
    <row r="2166" spans="1:2" ht="15" customHeight="1">
      <c r="A2166" s="10" t="s">
        <v>13162</v>
      </c>
      <c r="B2166" s="13" t="s">
        <v>13161</v>
      </c>
    </row>
    <row r="2167" spans="1:2" ht="15" customHeight="1">
      <c r="A2167" s="10" t="s">
        <v>14763</v>
      </c>
      <c r="B2167" s="13" t="s">
        <v>14762</v>
      </c>
    </row>
    <row r="2168" spans="1:2" ht="15" customHeight="1">
      <c r="A2168" s="11" t="s">
        <v>170</v>
      </c>
      <c r="B2168" s="15" t="s">
        <v>171</v>
      </c>
    </row>
    <row r="2169" spans="1:2" ht="15" customHeight="1">
      <c r="A2169" s="10" t="s">
        <v>1318</v>
      </c>
      <c r="B2169" s="13" t="s">
        <v>1317</v>
      </c>
    </row>
    <row r="2170" spans="1:2" ht="15" customHeight="1">
      <c r="A2170" s="10" t="s">
        <v>1314</v>
      </c>
      <c r="B2170" s="13" t="s">
        <v>1313</v>
      </c>
    </row>
    <row r="2171" spans="1:2" ht="15" customHeight="1">
      <c r="A2171" s="10" t="s">
        <v>1312</v>
      </c>
      <c r="B2171" s="13" t="s">
        <v>1311</v>
      </c>
    </row>
    <row r="2172" spans="1:2" ht="15" customHeight="1">
      <c r="A2172" s="10" t="s">
        <v>1316</v>
      </c>
      <c r="B2172" s="13" t="s">
        <v>1315</v>
      </c>
    </row>
    <row r="2173" spans="1:2" ht="15" customHeight="1">
      <c r="A2173" s="10" t="s">
        <v>13500</v>
      </c>
      <c r="B2173" s="13" t="s">
        <v>13499</v>
      </c>
    </row>
    <row r="2174" spans="1:2" ht="15" customHeight="1">
      <c r="A2174" s="10" t="s">
        <v>25143</v>
      </c>
      <c r="B2174" s="13" t="s">
        <v>25142</v>
      </c>
    </row>
    <row r="2175" spans="1:2" ht="15" customHeight="1">
      <c r="A2175" s="10" t="s">
        <v>25139</v>
      </c>
      <c r="B2175" s="13" t="s">
        <v>25138</v>
      </c>
    </row>
    <row r="2176" spans="1:2" ht="15" customHeight="1">
      <c r="A2176" s="10" t="s">
        <v>13860</v>
      </c>
      <c r="B2176" s="13" t="s">
        <v>13859</v>
      </c>
    </row>
    <row r="2177" spans="1:2" ht="15" customHeight="1">
      <c r="A2177" s="11" t="s">
        <v>172</v>
      </c>
      <c r="B2177" s="15" t="s">
        <v>173</v>
      </c>
    </row>
    <row r="2178" spans="1:2" ht="15" customHeight="1">
      <c r="A2178" s="10" t="s">
        <v>5924</v>
      </c>
      <c r="B2178" s="13" t="s">
        <v>5923</v>
      </c>
    </row>
    <row r="2179" spans="1:2" ht="15" customHeight="1">
      <c r="A2179" s="10" t="s">
        <v>7183</v>
      </c>
      <c r="B2179" s="13" t="s">
        <v>7182</v>
      </c>
    </row>
    <row r="2180" spans="1:2" ht="15" customHeight="1">
      <c r="A2180" s="10" t="s">
        <v>7185</v>
      </c>
      <c r="B2180" s="13" t="s">
        <v>7184</v>
      </c>
    </row>
    <row r="2181" spans="1:2" ht="15" customHeight="1">
      <c r="A2181" s="10" t="s">
        <v>1671</v>
      </c>
      <c r="B2181" s="13" t="s">
        <v>1670</v>
      </c>
    </row>
    <row r="2182" spans="1:2" ht="15" customHeight="1">
      <c r="A2182" s="11" t="s">
        <v>174</v>
      </c>
      <c r="B2182" s="15" t="s">
        <v>175</v>
      </c>
    </row>
    <row r="2183" spans="1:2" ht="15" customHeight="1">
      <c r="A2183" s="10" t="s">
        <v>25151</v>
      </c>
      <c r="B2183" s="13" t="s">
        <v>25150</v>
      </c>
    </row>
    <row r="2184" spans="1:2" ht="15" customHeight="1">
      <c r="A2184" s="10" t="s">
        <v>2487</v>
      </c>
      <c r="B2184" s="13" t="s">
        <v>2486</v>
      </c>
    </row>
    <row r="2185" spans="1:2" ht="15" customHeight="1">
      <c r="A2185" s="10" t="s">
        <v>6499</v>
      </c>
      <c r="B2185" s="13" t="s">
        <v>6498</v>
      </c>
    </row>
    <row r="2186" spans="1:2" ht="15" customHeight="1">
      <c r="A2186" s="10" t="s">
        <v>17243</v>
      </c>
      <c r="B2186" s="13" t="s">
        <v>17242</v>
      </c>
    </row>
    <row r="2187" spans="1:2" ht="15" customHeight="1">
      <c r="A2187" s="10" t="s">
        <v>16358</v>
      </c>
      <c r="B2187" s="13" t="s">
        <v>16357</v>
      </c>
    </row>
    <row r="2188" spans="1:2" ht="15" customHeight="1">
      <c r="A2188" s="10" t="s">
        <v>16370</v>
      </c>
      <c r="B2188" s="13" t="s">
        <v>16369</v>
      </c>
    </row>
    <row r="2189" spans="1:2" ht="15" customHeight="1">
      <c r="A2189" s="10" t="s">
        <v>16342</v>
      </c>
      <c r="B2189" s="13" t="s">
        <v>16341</v>
      </c>
    </row>
    <row r="2190" spans="1:2" ht="15" customHeight="1">
      <c r="A2190" s="10" t="s">
        <v>16324</v>
      </c>
      <c r="B2190" s="13" t="s">
        <v>16323</v>
      </c>
    </row>
    <row r="2191" spans="1:2" ht="15" customHeight="1">
      <c r="A2191" s="10" t="s">
        <v>16326</v>
      </c>
      <c r="B2191" s="13" t="s">
        <v>16325</v>
      </c>
    </row>
    <row r="2192" spans="1:2" ht="15" customHeight="1">
      <c r="A2192" s="10" t="s">
        <v>16360</v>
      </c>
      <c r="B2192" s="13" t="s">
        <v>16359</v>
      </c>
    </row>
    <row r="2193" spans="1:2" ht="15" customHeight="1">
      <c r="A2193" s="10" t="s">
        <v>16364</v>
      </c>
      <c r="B2193" s="13" t="s">
        <v>16363</v>
      </c>
    </row>
    <row r="2194" spans="1:2" ht="15" customHeight="1">
      <c r="A2194" s="10" t="s">
        <v>16346</v>
      </c>
      <c r="B2194" s="13" t="s">
        <v>16345</v>
      </c>
    </row>
    <row r="2195" spans="1:2" ht="15" customHeight="1">
      <c r="A2195" s="10" t="s">
        <v>16320</v>
      </c>
      <c r="B2195" s="13" t="s">
        <v>16319</v>
      </c>
    </row>
    <row r="2196" spans="1:2" ht="15" customHeight="1">
      <c r="A2196" s="10" t="s">
        <v>16334</v>
      </c>
      <c r="B2196" s="13" t="s">
        <v>16333</v>
      </c>
    </row>
    <row r="2197" spans="1:2" ht="15" customHeight="1">
      <c r="A2197" s="10" t="s">
        <v>16336</v>
      </c>
      <c r="B2197" s="13" t="s">
        <v>16335</v>
      </c>
    </row>
    <row r="2198" spans="1:2" ht="15" customHeight="1">
      <c r="A2198" s="10" t="s">
        <v>16332</v>
      </c>
      <c r="B2198" s="13" t="s">
        <v>16331</v>
      </c>
    </row>
    <row r="2199" spans="1:2" ht="15" customHeight="1">
      <c r="A2199" s="10" t="s">
        <v>16338</v>
      </c>
      <c r="B2199" s="13" t="s">
        <v>16337</v>
      </c>
    </row>
    <row r="2200" spans="1:2" ht="15" customHeight="1">
      <c r="A2200" s="10" t="s">
        <v>16362</v>
      </c>
      <c r="B2200" s="13" t="s">
        <v>16361</v>
      </c>
    </row>
    <row r="2201" spans="1:2" ht="15" customHeight="1">
      <c r="A2201" s="10" t="s">
        <v>16366</v>
      </c>
      <c r="B2201" s="13" t="s">
        <v>16365</v>
      </c>
    </row>
    <row r="2202" spans="1:2" ht="15" customHeight="1">
      <c r="A2202" s="10" t="s">
        <v>16356</v>
      </c>
      <c r="B2202" s="13" t="s">
        <v>16355</v>
      </c>
    </row>
    <row r="2203" spans="1:2" ht="15" customHeight="1">
      <c r="A2203" s="10" t="s">
        <v>16340</v>
      </c>
      <c r="B2203" s="13" t="s">
        <v>16339</v>
      </c>
    </row>
    <row r="2204" spans="1:2" ht="15" customHeight="1">
      <c r="A2204" s="10" t="s">
        <v>16354</v>
      </c>
      <c r="B2204" s="13" t="s">
        <v>16353</v>
      </c>
    </row>
    <row r="2205" spans="1:2" ht="15" customHeight="1">
      <c r="A2205" s="10" t="s">
        <v>16348</v>
      </c>
      <c r="B2205" s="13" t="s">
        <v>16347</v>
      </c>
    </row>
    <row r="2206" spans="1:2" ht="15" customHeight="1">
      <c r="A2206" s="10" t="s">
        <v>16350</v>
      </c>
      <c r="B2206" s="13" t="s">
        <v>16349</v>
      </c>
    </row>
    <row r="2207" spans="1:2" ht="15" customHeight="1">
      <c r="A2207" s="10" t="s">
        <v>16352</v>
      </c>
      <c r="B2207" s="13" t="s">
        <v>16351</v>
      </c>
    </row>
    <row r="2208" spans="1:2" ht="15" customHeight="1">
      <c r="A2208" s="10" t="s">
        <v>16328</v>
      </c>
      <c r="B2208" s="13" t="s">
        <v>16327</v>
      </c>
    </row>
    <row r="2209" spans="1:2" ht="15" customHeight="1">
      <c r="A2209" s="10" t="s">
        <v>16322</v>
      </c>
      <c r="B2209" s="13" t="s">
        <v>16321</v>
      </c>
    </row>
    <row r="2210" spans="1:2" ht="15" customHeight="1">
      <c r="A2210" s="10" t="s">
        <v>16330</v>
      </c>
      <c r="B2210" s="13" t="s">
        <v>16329</v>
      </c>
    </row>
    <row r="2211" spans="1:2" ht="15" customHeight="1">
      <c r="A2211" s="10" t="s">
        <v>16372</v>
      </c>
      <c r="B2211" s="13" t="s">
        <v>16371</v>
      </c>
    </row>
    <row r="2212" spans="1:2" ht="15" customHeight="1">
      <c r="A2212" s="10" t="s">
        <v>16344</v>
      </c>
      <c r="B2212" s="13" t="s">
        <v>16343</v>
      </c>
    </row>
    <row r="2213" spans="1:2" ht="15" customHeight="1">
      <c r="A2213" s="10" t="s">
        <v>16368</v>
      </c>
      <c r="B2213" s="13" t="s">
        <v>16367</v>
      </c>
    </row>
    <row r="2214" spans="1:2" ht="15" customHeight="1">
      <c r="A2214" s="10" t="s">
        <v>10635</v>
      </c>
      <c r="B2214" s="13" t="s">
        <v>10634</v>
      </c>
    </row>
    <row r="2215" spans="1:2" ht="15" customHeight="1">
      <c r="A2215" s="10" t="s">
        <v>6800</v>
      </c>
      <c r="B2215" s="13" t="s">
        <v>6799</v>
      </c>
    </row>
    <row r="2216" spans="1:2" ht="15" customHeight="1">
      <c r="A2216" s="10" t="s">
        <v>6802</v>
      </c>
      <c r="B2216" s="13" t="s">
        <v>6801</v>
      </c>
    </row>
    <row r="2217" spans="1:2" ht="15" customHeight="1">
      <c r="A2217" s="10" t="s">
        <v>10132</v>
      </c>
      <c r="B2217" s="13" t="s">
        <v>10131</v>
      </c>
    </row>
    <row r="2218" spans="1:2" ht="15" customHeight="1">
      <c r="A2218" s="10" t="s">
        <v>10122</v>
      </c>
      <c r="B2218" s="13" t="s">
        <v>10121</v>
      </c>
    </row>
    <row r="2219" spans="1:2" ht="15" customHeight="1">
      <c r="A2219" s="10" t="s">
        <v>16484</v>
      </c>
      <c r="B2219" s="13" t="s">
        <v>16483</v>
      </c>
    </row>
    <row r="2220" spans="1:2" ht="15" customHeight="1">
      <c r="A2220" s="10" t="s">
        <v>16516</v>
      </c>
      <c r="B2220" s="13" t="s">
        <v>16515</v>
      </c>
    </row>
    <row r="2221" spans="1:2" ht="15" customHeight="1">
      <c r="A2221" s="10" t="s">
        <v>16382</v>
      </c>
      <c r="B2221" s="13" t="s">
        <v>16381</v>
      </c>
    </row>
    <row r="2222" spans="1:2" ht="15" customHeight="1">
      <c r="A2222" s="10" t="s">
        <v>16482</v>
      </c>
      <c r="B2222" s="13" t="s">
        <v>16481</v>
      </c>
    </row>
    <row r="2223" spans="1:2" ht="15" customHeight="1">
      <c r="A2223" s="10" t="s">
        <v>16498</v>
      </c>
      <c r="B2223" s="13" t="s">
        <v>16497</v>
      </c>
    </row>
    <row r="2224" spans="1:2" ht="15" customHeight="1">
      <c r="A2224" s="10" t="s">
        <v>16500</v>
      </c>
      <c r="B2224" s="13" t="s">
        <v>16499</v>
      </c>
    </row>
    <row r="2225" spans="1:2" ht="15" customHeight="1">
      <c r="A2225" s="10" t="s">
        <v>16480</v>
      </c>
      <c r="B2225" s="13" t="s">
        <v>16479</v>
      </c>
    </row>
    <row r="2226" spans="1:2" ht="15" customHeight="1">
      <c r="A2226" s="10" t="s">
        <v>16522</v>
      </c>
      <c r="B2226" s="13" t="s">
        <v>16521</v>
      </c>
    </row>
    <row r="2227" spans="1:2" ht="15" customHeight="1">
      <c r="A2227" s="10" t="s">
        <v>16486</v>
      </c>
      <c r="B2227" s="13" t="s">
        <v>16485</v>
      </c>
    </row>
    <row r="2228" spans="1:2" ht="15" customHeight="1">
      <c r="A2228" s="10" t="s">
        <v>16520</v>
      </c>
      <c r="B2228" s="13" t="s">
        <v>16519</v>
      </c>
    </row>
    <row r="2229" spans="1:2" ht="15" customHeight="1">
      <c r="A2229" s="10" t="s">
        <v>16502</v>
      </c>
      <c r="B2229" s="13" t="s">
        <v>16501</v>
      </c>
    </row>
    <row r="2230" spans="1:2" ht="15" customHeight="1">
      <c r="A2230" s="10" t="s">
        <v>16524</v>
      </c>
      <c r="B2230" s="13" t="s">
        <v>16523</v>
      </c>
    </row>
    <row r="2231" spans="1:2" ht="15" customHeight="1">
      <c r="A2231" s="10" t="s">
        <v>16384</v>
      </c>
      <c r="B2231" s="13" t="s">
        <v>16383</v>
      </c>
    </row>
    <row r="2232" spans="1:2" ht="15" customHeight="1">
      <c r="A2232" s="10" t="s">
        <v>16416</v>
      </c>
      <c r="B2232" s="13" t="s">
        <v>16415</v>
      </c>
    </row>
    <row r="2233" spans="1:2" ht="15" customHeight="1">
      <c r="A2233" s="10" t="s">
        <v>16432</v>
      </c>
      <c r="B2233" s="13" t="s">
        <v>16431</v>
      </c>
    </row>
    <row r="2234" spans="1:2" ht="15" customHeight="1">
      <c r="A2234" s="10" t="s">
        <v>16448</v>
      </c>
      <c r="B2234" s="13" t="s">
        <v>16447</v>
      </c>
    </row>
    <row r="2235" spans="1:2" ht="15" customHeight="1">
      <c r="A2235" s="10" t="s">
        <v>16464</v>
      </c>
      <c r="B2235" s="13" t="s">
        <v>16463</v>
      </c>
    </row>
    <row r="2236" spans="1:2" ht="15" customHeight="1">
      <c r="A2236" s="10" t="s">
        <v>16400</v>
      </c>
      <c r="B2236" s="13" t="s">
        <v>16399</v>
      </c>
    </row>
    <row r="2237" spans="1:2" ht="15" customHeight="1">
      <c r="A2237" s="10" t="s">
        <v>16552</v>
      </c>
      <c r="B2237" s="13" t="s">
        <v>16551</v>
      </c>
    </row>
    <row r="2238" spans="1:2" ht="15" customHeight="1">
      <c r="A2238" s="10" t="s">
        <v>16386</v>
      </c>
      <c r="B2238" s="13" t="s">
        <v>16385</v>
      </c>
    </row>
    <row r="2239" spans="1:2" ht="15" customHeight="1">
      <c r="A2239" s="10" t="s">
        <v>16418</v>
      </c>
      <c r="B2239" s="13" t="s">
        <v>16417</v>
      </c>
    </row>
    <row r="2240" spans="1:2" ht="15" customHeight="1">
      <c r="A2240" s="10" t="s">
        <v>16434</v>
      </c>
      <c r="B2240" s="13" t="s">
        <v>16433</v>
      </c>
    </row>
    <row r="2241" spans="1:2" ht="15" customHeight="1">
      <c r="A2241" s="10" t="s">
        <v>16450</v>
      </c>
      <c r="B2241" s="13" t="s">
        <v>16449</v>
      </c>
    </row>
    <row r="2242" spans="1:2" ht="15" customHeight="1">
      <c r="A2242" s="10" t="s">
        <v>16466</v>
      </c>
      <c r="B2242" s="13" t="s">
        <v>16465</v>
      </c>
    </row>
    <row r="2243" spans="1:2" ht="15" customHeight="1">
      <c r="A2243" s="10" t="s">
        <v>16402</v>
      </c>
      <c r="B2243" s="13" t="s">
        <v>16401</v>
      </c>
    </row>
    <row r="2244" spans="1:2" ht="15" customHeight="1">
      <c r="A2244" s="10" t="s">
        <v>16554</v>
      </c>
      <c r="B2244" s="13" t="s">
        <v>16553</v>
      </c>
    </row>
    <row r="2245" spans="1:2" ht="15" customHeight="1">
      <c r="A2245" s="10" t="s">
        <v>16388</v>
      </c>
      <c r="B2245" s="13" t="s">
        <v>16387</v>
      </c>
    </row>
    <row r="2246" spans="1:2" ht="15" customHeight="1">
      <c r="A2246" s="10" t="s">
        <v>16420</v>
      </c>
      <c r="B2246" s="13" t="s">
        <v>16419</v>
      </c>
    </row>
    <row r="2247" spans="1:2" ht="15" customHeight="1">
      <c r="A2247" s="10" t="s">
        <v>16436</v>
      </c>
      <c r="B2247" s="13" t="s">
        <v>16435</v>
      </c>
    </row>
    <row r="2248" spans="1:2" ht="15" customHeight="1">
      <c r="A2248" s="10" t="s">
        <v>16452</v>
      </c>
      <c r="B2248" s="13" t="s">
        <v>16451</v>
      </c>
    </row>
    <row r="2249" spans="1:2" ht="15" customHeight="1">
      <c r="A2249" s="10" t="s">
        <v>16468</v>
      </c>
      <c r="B2249" s="13" t="s">
        <v>16467</v>
      </c>
    </row>
    <row r="2250" spans="1:2" ht="15" customHeight="1">
      <c r="A2250" s="10" t="s">
        <v>16404</v>
      </c>
      <c r="B2250" s="13" t="s">
        <v>16403</v>
      </c>
    </row>
    <row r="2251" spans="1:2" ht="15" customHeight="1">
      <c r="A2251" s="10" t="s">
        <v>16556</v>
      </c>
      <c r="B2251" s="13" t="s">
        <v>16555</v>
      </c>
    </row>
    <row r="2252" spans="1:2" ht="15" customHeight="1">
      <c r="A2252" s="10" t="s">
        <v>16518</v>
      </c>
      <c r="B2252" s="13" t="s">
        <v>16517</v>
      </c>
    </row>
    <row r="2253" spans="1:2" ht="15" customHeight="1">
      <c r="A2253" s="10" t="s">
        <v>16488</v>
      </c>
      <c r="B2253" s="13" t="s">
        <v>16487</v>
      </c>
    </row>
    <row r="2254" spans="1:2" ht="15" customHeight="1">
      <c r="A2254" s="10" t="s">
        <v>16414</v>
      </c>
      <c r="B2254" s="13" t="s">
        <v>16413</v>
      </c>
    </row>
    <row r="2255" spans="1:2" ht="15" customHeight="1">
      <c r="A2255" s="10" t="s">
        <v>16430</v>
      </c>
      <c r="B2255" s="13" t="s">
        <v>16429</v>
      </c>
    </row>
    <row r="2256" spans="1:2" ht="15" customHeight="1">
      <c r="A2256" s="10" t="s">
        <v>16446</v>
      </c>
      <c r="B2256" s="13" t="s">
        <v>16445</v>
      </c>
    </row>
    <row r="2257" spans="1:2" ht="15" customHeight="1">
      <c r="A2257" s="10" t="s">
        <v>16462</v>
      </c>
      <c r="B2257" s="13" t="s">
        <v>16461</v>
      </c>
    </row>
    <row r="2258" spans="1:2" ht="15" customHeight="1">
      <c r="A2258" s="10" t="s">
        <v>16504</v>
      </c>
      <c r="B2258" s="13" t="s">
        <v>16503</v>
      </c>
    </row>
    <row r="2259" spans="1:2" ht="15" customHeight="1">
      <c r="A2259" s="10" t="s">
        <v>16398</v>
      </c>
      <c r="B2259" s="13" t="s">
        <v>16397</v>
      </c>
    </row>
    <row r="2260" spans="1:2" ht="15" customHeight="1">
      <c r="A2260" s="10" t="s">
        <v>16550</v>
      </c>
      <c r="B2260" s="13" t="s">
        <v>16549</v>
      </c>
    </row>
    <row r="2261" spans="1:2" ht="15" customHeight="1">
      <c r="A2261" s="10" t="s">
        <v>16580</v>
      </c>
      <c r="B2261" s="13" t="s">
        <v>16579</v>
      </c>
    </row>
    <row r="2262" spans="1:2" ht="15" customHeight="1">
      <c r="A2262" s="10" t="s">
        <v>16582</v>
      </c>
      <c r="B2262" s="13" t="s">
        <v>16581</v>
      </c>
    </row>
    <row r="2263" spans="1:2" ht="15" customHeight="1">
      <c r="A2263" s="10" t="s">
        <v>16584</v>
      </c>
      <c r="B2263" s="13" t="s">
        <v>16583</v>
      </c>
    </row>
    <row r="2264" spans="1:2" ht="15" customHeight="1">
      <c r="A2264" s="10" t="s">
        <v>16586</v>
      </c>
      <c r="B2264" s="13" t="s">
        <v>16585</v>
      </c>
    </row>
    <row r="2265" spans="1:2" ht="15" customHeight="1">
      <c r="A2265" s="10" t="s">
        <v>16588</v>
      </c>
      <c r="B2265" s="13" t="s">
        <v>16587</v>
      </c>
    </row>
    <row r="2266" spans="1:2" ht="15" customHeight="1">
      <c r="A2266" s="10" t="s">
        <v>16590</v>
      </c>
      <c r="B2266" s="13" t="s">
        <v>16589</v>
      </c>
    </row>
    <row r="2267" spans="1:2" ht="15" customHeight="1">
      <c r="A2267" s="10" t="s">
        <v>16592</v>
      </c>
      <c r="B2267" s="13" t="s">
        <v>16591</v>
      </c>
    </row>
    <row r="2268" spans="1:2" ht="15" customHeight="1">
      <c r="A2268" s="10" t="s">
        <v>16594</v>
      </c>
      <c r="B2268" s="13" t="s">
        <v>16593</v>
      </c>
    </row>
    <row r="2269" spans="1:2" ht="15" customHeight="1">
      <c r="A2269" s="10" t="s">
        <v>16596</v>
      </c>
      <c r="B2269" s="13" t="s">
        <v>16595</v>
      </c>
    </row>
    <row r="2270" spans="1:2" ht="15" customHeight="1">
      <c r="A2270" s="10" t="s">
        <v>16578</v>
      </c>
      <c r="B2270" s="13" t="s">
        <v>16577</v>
      </c>
    </row>
    <row r="2271" spans="1:2" ht="15" customHeight="1">
      <c r="A2271" s="10" t="s">
        <v>16534</v>
      </c>
      <c r="B2271" s="13" t="s">
        <v>16533</v>
      </c>
    </row>
    <row r="2272" spans="1:2" ht="15" customHeight="1">
      <c r="A2272" s="10" t="s">
        <v>16540</v>
      </c>
      <c r="B2272" s="13" t="s">
        <v>16539</v>
      </c>
    </row>
    <row r="2273" spans="1:2" ht="15" customHeight="1">
      <c r="A2273" s="10" t="s">
        <v>16536</v>
      </c>
      <c r="B2273" s="13" t="s">
        <v>16535</v>
      </c>
    </row>
    <row r="2274" spans="1:2" ht="15" customHeight="1">
      <c r="A2274" s="10" t="s">
        <v>16538</v>
      </c>
      <c r="B2274" s="13" t="s">
        <v>16537</v>
      </c>
    </row>
    <row r="2275" spans="1:2" ht="15" customHeight="1">
      <c r="A2275" s="10" t="s">
        <v>23685</v>
      </c>
      <c r="B2275" s="13" t="s">
        <v>23684</v>
      </c>
    </row>
    <row r="2276" spans="1:2" ht="15" customHeight="1">
      <c r="A2276" s="10" t="s">
        <v>23689</v>
      </c>
      <c r="B2276" s="13" t="s">
        <v>23688</v>
      </c>
    </row>
    <row r="2277" spans="1:2" ht="15" customHeight="1">
      <c r="A2277" s="10" t="s">
        <v>23687</v>
      </c>
      <c r="B2277" s="13" t="s">
        <v>23686</v>
      </c>
    </row>
    <row r="2278" spans="1:2" ht="15" customHeight="1">
      <c r="A2278" s="10" t="s">
        <v>23683</v>
      </c>
      <c r="B2278" s="13" t="s">
        <v>23682</v>
      </c>
    </row>
    <row r="2279" spans="1:2" ht="15" customHeight="1">
      <c r="A2279" s="10" t="s">
        <v>23681</v>
      </c>
      <c r="B2279" s="13" t="s">
        <v>23680</v>
      </c>
    </row>
    <row r="2280" spans="1:2" ht="15" customHeight="1">
      <c r="A2280" s="10" t="s">
        <v>23679</v>
      </c>
      <c r="B2280" s="13" t="s">
        <v>23678</v>
      </c>
    </row>
    <row r="2281" spans="1:2" ht="15" customHeight="1">
      <c r="A2281" s="10" t="s">
        <v>23675</v>
      </c>
      <c r="B2281" s="13" t="s">
        <v>23674</v>
      </c>
    </row>
    <row r="2282" spans="1:2" ht="15" customHeight="1">
      <c r="A2282" s="10" t="s">
        <v>23673</v>
      </c>
      <c r="B2282" s="13" t="s">
        <v>23672</v>
      </c>
    </row>
    <row r="2283" spans="1:2" ht="15" customHeight="1">
      <c r="A2283" s="10" t="s">
        <v>23677</v>
      </c>
      <c r="B2283" s="13" t="s">
        <v>23676</v>
      </c>
    </row>
    <row r="2284" spans="1:2" ht="15" customHeight="1">
      <c r="A2284" s="10" t="s">
        <v>23671</v>
      </c>
      <c r="B2284" s="13" t="s">
        <v>23670</v>
      </c>
    </row>
    <row r="2285" spans="1:2" ht="15" customHeight="1">
      <c r="A2285" s="10" t="s">
        <v>14138</v>
      </c>
      <c r="B2285" s="13" t="s">
        <v>14137</v>
      </c>
    </row>
    <row r="2286" spans="1:2" ht="15" customHeight="1">
      <c r="A2286" s="10" t="s">
        <v>10808</v>
      </c>
      <c r="B2286" s="13" t="s">
        <v>10807</v>
      </c>
    </row>
    <row r="2287" spans="1:2" ht="15" customHeight="1">
      <c r="A2287" s="10" t="s">
        <v>10018</v>
      </c>
      <c r="B2287" s="13" t="s">
        <v>10017</v>
      </c>
    </row>
    <row r="2288" spans="1:2" ht="15" customHeight="1">
      <c r="A2288" s="10" t="s">
        <v>10014</v>
      </c>
      <c r="B2288" s="13" t="s">
        <v>10013</v>
      </c>
    </row>
    <row r="2289" spans="1:2" ht="15" customHeight="1">
      <c r="A2289" s="10" t="s">
        <v>10026</v>
      </c>
      <c r="B2289" s="13" t="s">
        <v>10025</v>
      </c>
    </row>
    <row r="2290" spans="1:2" ht="15" customHeight="1">
      <c r="A2290" s="10" t="s">
        <v>10010</v>
      </c>
      <c r="B2290" s="13" t="s">
        <v>10009</v>
      </c>
    </row>
    <row r="2291" spans="1:2" ht="15" customHeight="1">
      <c r="A2291" s="10" t="s">
        <v>10555</v>
      </c>
      <c r="B2291" s="13" t="s">
        <v>10554</v>
      </c>
    </row>
    <row r="2292" spans="1:2" ht="15" customHeight="1">
      <c r="A2292" s="10" t="s">
        <v>13230</v>
      </c>
      <c r="B2292" s="13" t="s">
        <v>13229</v>
      </c>
    </row>
    <row r="2293" spans="1:2" ht="15" customHeight="1">
      <c r="A2293" s="10" t="s">
        <v>14112</v>
      </c>
      <c r="B2293" s="13" t="s">
        <v>14111</v>
      </c>
    </row>
    <row r="2294" spans="1:2" ht="15" customHeight="1">
      <c r="A2294" s="10" t="s">
        <v>24401</v>
      </c>
      <c r="B2294" s="13" t="s">
        <v>24400</v>
      </c>
    </row>
    <row r="2295" spans="1:2" ht="15" customHeight="1">
      <c r="A2295" s="10" t="s">
        <v>24397</v>
      </c>
      <c r="B2295" s="13" t="s">
        <v>24396</v>
      </c>
    </row>
    <row r="2296" spans="1:2" ht="15" customHeight="1">
      <c r="A2296" s="10" t="s">
        <v>24399</v>
      </c>
      <c r="B2296" s="13" t="s">
        <v>24398</v>
      </c>
    </row>
    <row r="2297" spans="1:2" ht="15" customHeight="1">
      <c r="A2297" s="10" t="s">
        <v>4269</v>
      </c>
      <c r="B2297" s="13" t="s">
        <v>4268</v>
      </c>
    </row>
    <row r="2298" spans="1:2" ht="15" customHeight="1">
      <c r="A2298" s="10" t="s">
        <v>176</v>
      </c>
      <c r="B2298" s="13" t="s">
        <v>2114</v>
      </c>
    </row>
    <row r="2299" spans="1:2" ht="15" customHeight="1">
      <c r="A2299" s="10" t="s">
        <v>2116</v>
      </c>
      <c r="B2299" s="13" t="s">
        <v>2115</v>
      </c>
    </row>
    <row r="2300" spans="1:2" ht="15" customHeight="1">
      <c r="A2300" s="10" t="s">
        <v>2120</v>
      </c>
      <c r="B2300" s="13" t="s">
        <v>2119</v>
      </c>
    </row>
    <row r="2301" spans="1:2" ht="15" customHeight="1">
      <c r="A2301" s="10" t="s">
        <v>2124</v>
      </c>
      <c r="B2301" s="13" t="s">
        <v>2123</v>
      </c>
    </row>
    <row r="2302" spans="1:2" ht="15" customHeight="1">
      <c r="A2302" s="10" t="s">
        <v>2118</v>
      </c>
      <c r="B2302" s="13" t="s">
        <v>2117</v>
      </c>
    </row>
    <row r="2303" spans="1:2" ht="15" customHeight="1">
      <c r="A2303" s="10" t="s">
        <v>177</v>
      </c>
      <c r="B2303" s="13" t="s">
        <v>2113</v>
      </c>
    </row>
    <row r="2304" spans="1:2" ht="15" customHeight="1">
      <c r="A2304" s="10" t="s">
        <v>178</v>
      </c>
      <c r="B2304" s="13" t="s">
        <v>1079</v>
      </c>
    </row>
    <row r="2305" spans="1:2" ht="15" customHeight="1">
      <c r="A2305" s="10" t="s">
        <v>179</v>
      </c>
      <c r="B2305" s="13" t="s">
        <v>4546</v>
      </c>
    </row>
    <row r="2306" spans="1:2" ht="15" customHeight="1">
      <c r="A2306" s="10" t="s">
        <v>25252</v>
      </c>
      <c r="B2306" s="13" t="s">
        <v>5993</v>
      </c>
    </row>
    <row r="2307" spans="1:2" ht="15" customHeight="1">
      <c r="A2307" s="10" t="s">
        <v>5994</v>
      </c>
      <c r="B2307" s="13" t="s">
        <v>5993</v>
      </c>
    </row>
    <row r="2308" spans="1:2" ht="15" customHeight="1">
      <c r="A2308" s="10" t="s">
        <v>4331</v>
      </c>
      <c r="B2308" s="13" t="s">
        <v>4330</v>
      </c>
    </row>
    <row r="2309" spans="1:2" s="4" customFormat="1" ht="15" customHeight="1">
      <c r="A2309" s="10" t="s">
        <v>12842</v>
      </c>
      <c r="B2309" s="13" t="s">
        <v>12841</v>
      </c>
    </row>
    <row r="2310" spans="1:2" ht="15" customHeight="1">
      <c r="A2310" s="10" t="s">
        <v>9686</v>
      </c>
      <c r="B2310" s="13" t="s">
        <v>9685</v>
      </c>
    </row>
    <row r="2311" spans="1:2" ht="15" customHeight="1">
      <c r="A2311" s="10" t="s">
        <v>2092</v>
      </c>
      <c r="B2311" s="13" t="s">
        <v>2091</v>
      </c>
    </row>
    <row r="2312" spans="1:2" ht="15" customHeight="1">
      <c r="A2312" s="10" t="s">
        <v>2100</v>
      </c>
      <c r="B2312" s="13" t="s">
        <v>2099</v>
      </c>
    </row>
    <row r="2313" spans="1:2" ht="15" customHeight="1">
      <c r="A2313" s="10" t="s">
        <v>14366</v>
      </c>
      <c r="B2313" s="13" t="s">
        <v>14365</v>
      </c>
    </row>
    <row r="2314" spans="1:2" ht="15" customHeight="1">
      <c r="A2314" s="10" t="s">
        <v>14448</v>
      </c>
      <c r="B2314" s="13" t="s">
        <v>14447</v>
      </c>
    </row>
    <row r="2315" spans="1:2" ht="15" customHeight="1">
      <c r="A2315" s="10" t="s">
        <v>14354</v>
      </c>
      <c r="B2315" s="13" t="s">
        <v>14353</v>
      </c>
    </row>
    <row r="2316" spans="1:2" ht="15" customHeight="1">
      <c r="A2316" s="10" t="s">
        <v>24571</v>
      </c>
      <c r="B2316" s="13" t="s">
        <v>24570</v>
      </c>
    </row>
    <row r="2317" spans="1:2" ht="15" customHeight="1">
      <c r="A2317" s="10" t="s">
        <v>24565</v>
      </c>
      <c r="B2317" s="13" t="s">
        <v>24564</v>
      </c>
    </row>
    <row r="2318" spans="1:2" ht="15" customHeight="1">
      <c r="A2318" s="10" t="s">
        <v>24529</v>
      </c>
      <c r="B2318" s="13" t="s">
        <v>24528</v>
      </c>
    </row>
    <row r="2319" spans="1:2" ht="15" customHeight="1">
      <c r="A2319" s="10" t="s">
        <v>24563</v>
      </c>
      <c r="B2319" s="13" t="s">
        <v>24562</v>
      </c>
    </row>
    <row r="2320" spans="1:2" ht="15" customHeight="1">
      <c r="A2320" s="10" t="s">
        <v>24463</v>
      </c>
      <c r="B2320" s="13" t="s">
        <v>24462</v>
      </c>
    </row>
    <row r="2321" spans="1:2" ht="15" customHeight="1">
      <c r="A2321" s="10" t="s">
        <v>24459</v>
      </c>
      <c r="B2321" s="13" t="s">
        <v>24458</v>
      </c>
    </row>
    <row r="2322" spans="1:2" ht="15" customHeight="1">
      <c r="A2322" s="10" t="s">
        <v>24523</v>
      </c>
      <c r="B2322" s="13" t="s">
        <v>24522</v>
      </c>
    </row>
    <row r="2323" spans="1:2" ht="15" customHeight="1">
      <c r="A2323" s="10" t="s">
        <v>24455</v>
      </c>
      <c r="B2323" s="13" t="s">
        <v>24454</v>
      </c>
    </row>
    <row r="2324" spans="1:2" ht="15" customHeight="1">
      <c r="A2324" s="10" t="s">
        <v>24457</v>
      </c>
      <c r="B2324" s="13" t="s">
        <v>24456</v>
      </c>
    </row>
    <row r="2325" spans="1:2" ht="15" customHeight="1">
      <c r="A2325" s="10" t="s">
        <v>24471</v>
      </c>
      <c r="B2325" s="13" t="s">
        <v>24470</v>
      </c>
    </row>
    <row r="2326" spans="1:2" ht="15" customHeight="1">
      <c r="A2326" s="10" t="s">
        <v>24469</v>
      </c>
      <c r="B2326" s="13" t="s">
        <v>24468</v>
      </c>
    </row>
    <row r="2327" spans="1:2" ht="15" customHeight="1">
      <c r="A2327" s="10" t="s">
        <v>24465</v>
      </c>
      <c r="B2327" s="13" t="s">
        <v>24464</v>
      </c>
    </row>
    <row r="2328" spans="1:2" ht="15" customHeight="1">
      <c r="A2328" s="10" t="s">
        <v>24461</v>
      </c>
      <c r="B2328" s="13" t="s">
        <v>24460</v>
      </c>
    </row>
    <row r="2329" spans="1:2" ht="15" customHeight="1">
      <c r="A2329" s="10" t="s">
        <v>24453</v>
      </c>
      <c r="B2329" s="13" t="s">
        <v>24452</v>
      </c>
    </row>
    <row r="2330" spans="1:2" ht="15" customHeight="1">
      <c r="A2330" s="10" t="s">
        <v>24467</v>
      </c>
      <c r="B2330" s="13" t="s">
        <v>24466</v>
      </c>
    </row>
    <row r="2331" spans="1:2" ht="15" customHeight="1">
      <c r="A2331" s="10" t="s">
        <v>24875</v>
      </c>
      <c r="B2331" s="13" t="s">
        <v>24874</v>
      </c>
    </row>
    <row r="2332" spans="1:2" ht="15" customHeight="1">
      <c r="A2332" s="10" t="s">
        <v>24551</v>
      </c>
      <c r="B2332" s="13" t="s">
        <v>24550</v>
      </c>
    </row>
    <row r="2333" spans="1:2" ht="15" customHeight="1">
      <c r="A2333" s="10" t="s">
        <v>24553</v>
      </c>
      <c r="B2333" s="13" t="s">
        <v>24552</v>
      </c>
    </row>
    <row r="2334" spans="1:2" ht="15" customHeight="1">
      <c r="A2334" s="10" t="s">
        <v>9541</v>
      </c>
      <c r="B2334" s="13" t="s">
        <v>9540</v>
      </c>
    </row>
    <row r="2335" spans="1:2" ht="15" customHeight="1">
      <c r="A2335" s="10" t="s">
        <v>9537</v>
      </c>
      <c r="B2335" s="13" t="s">
        <v>9536</v>
      </c>
    </row>
    <row r="2336" spans="1:2" ht="15" customHeight="1">
      <c r="A2336" s="10" t="s">
        <v>6471</v>
      </c>
      <c r="B2336" s="13" t="s">
        <v>6470</v>
      </c>
    </row>
    <row r="2337" spans="1:2" ht="15" customHeight="1">
      <c r="A2337" s="10" t="s">
        <v>10479</v>
      </c>
      <c r="B2337" s="13" t="s">
        <v>10478</v>
      </c>
    </row>
    <row r="2338" spans="1:2" ht="15" customHeight="1">
      <c r="A2338" s="10" t="s">
        <v>14038</v>
      </c>
      <c r="B2338" s="13" t="s">
        <v>14037</v>
      </c>
    </row>
    <row r="2339" spans="1:2" ht="15" customHeight="1">
      <c r="A2339" s="10" t="s">
        <v>10074</v>
      </c>
      <c r="B2339" s="13" t="s">
        <v>10073</v>
      </c>
    </row>
    <row r="2340" spans="1:2" ht="15" customHeight="1">
      <c r="A2340" s="10" t="s">
        <v>14048</v>
      </c>
      <c r="B2340" s="13" t="s">
        <v>14047</v>
      </c>
    </row>
    <row r="2341" spans="1:2" ht="15" customHeight="1">
      <c r="A2341" s="10" t="s">
        <v>7546</v>
      </c>
      <c r="B2341" s="13" t="s">
        <v>7545</v>
      </c>
    </row>
    <row r="2342" spans="1:2" ht="15" customHeight="1">
      <c r="A2342" s="10" t="s">
        <v>4113</v>
      </c>
      <c r="B2342" s="13" t="s">
        <v>4112</v>
      </c>
    </row>
    <row r="2343" spans="1:2" ht="15" customHeight="1">
      <c r="A2343" s="10" t="s">
        <v>10700</v>
      </c>
      <c r="B2343" s="13" t="s">
        <v>10699</v>
      </c>
    </row>
    <row r="2344" spans="1:2" ht="15" customHeight="1">
      <c r="A2344" s="10" t="s">
        <v>14068</v>
      </c>
      <c r="B2344" s="13" t="s">
        <v>14067</v>
      </c>
    </row>
    <row r="2345" spans="1:2" ht="15" customHeight="1">
      <c r="A2345" s="10" t="s">
        <v>14066</v>
      </c>
      <c r="B2345" s="13" t="s">
        <v>14065</v>
      </c>
    </row>
    <row r="2346" spans="1:2" ht="15" customHeight="1">
      <c r="A2346" s="10" t="s">
        <v>4247</v>
      </c>
      <c r="B2346" s="13" t="s">
        <v>4246</v>
      </c>
    </row>
    <row r="2347" spans="1:2" ht="15" customHeight="1">
      <c r="A2347" s="10" t="s">
        <v>14092</v>
      </c>
      <c r="B2347" s="13" t="s">
        <v>14091</v>
      </c>
    </row>
    <row r="2348" spans="1:2" ht="15" customHeight="1">
      <c r="A2348" s="10" t="s">
        <v>14074</v>
      </c>
      <c r="B2348" s="13" t="s">
        <v>14073</v>
      </c>
    </row>
    <row r="2349" spans="1:2" ht="15" customHeight="1">
      <c r="A2349" s="10" t="s">
        <v>14084</v>
      </c>
      <c r="B2349" s="13" t="s">
        <v>14083</v>
      </c>
    </row>
    <row r="2350" spans="1:2" ht="15" customHeight="1">
      <c r="A2350" s="10" t="s">
        <v>14086</v>
      </c>
      <c r="B2350" s="13" t="s">
        <v>14085</v>
      </c>
    </row>
    <row r="2351" spans="1:2" ht="15" customHeight="1">
      <c r="A2351" s="10" t="s">
        <v>4882</v>
      </c>
      <c r="B2351" s="13" t="s">
        <v>4881</v>
      </c>
    </row>
    <row r="2352" spans="1:2" ht="15" customHeight="1">
      <c r="A2352" s="10" t="s">
        <v>6715</v>
      </c>
      <c r="B2352" s="13" t="s">
        <v>6714</v>
      </c>
    </row>
    <row r="2353" spans="1:2" ht="15" customHeight="1">
      <c r="A2353" s="10" t="s">
        <v>6902</v>
      </c>
      <c r="B2353" s="13" t="s">
        <v>6901</v>
      </c>
    </row>
    <row r="2354" spans="1:2" ht="15" customHeight="1">
      <c r="A2354" s="10" t="s">
        <v>4844</v>
      </c>
      <c r="B2354" s="13" t="s">
        <v>4843</v>
      </c>
    </row>
    <row r="2355" spans="1:2" ht="15" customHeight="1">
      <c r="A2355" s="10" t="s">
        <v>4842</v>
      </c>
      <c r="B2355" s="13" t="s">
        <v>4841</v>
      </c>
    </row>
    <row r="2356" spans="1:2" ht="15" customHeight="1">
      <c r="A2356" s="10" t="s">
        <v>4249</v>
      </c>
      <c r="B2356" s="13" t="s">
        <v>4248</v>
      </c>
    </row>
    <row r="2357" spans="1:2" ht="15" customHeight="1">
      <c r="A2357" s="10" t="s">
        <v>4117</v>
      </c>
      <c r="B2357" s="13" t="s">
        <v>4116</v>
      </c>
    </row>
    <row r="2358" spans="1:2" ht="15" customHeight="1">
      <c r="A2358" s="10" t="s">
        <v>4109</v>
      </c>
      <c r="B2358" s="13" t="s">
        <v>4108</v>
      </c>
    </row>
    <row r="2359" spans="1:2" ht="15" customHeight="1">
      <c r="A2359" s="10" t="s">
        <v>4794</v>
      </c>
      <c r="B2359" s="13" t="s">
        <v>4793</v>
      </c>
    </row>
    <row r="2360" spans="1:2" ht="15" customHeight="1">
      <c r="A2360" s="10" t="s">
        <v>4676</v>
      </c>
      <c r="B2360" s="13" t="s">
        <v>4675</v>
      </c>
    </row>
    <row r="2361" spans="1:2" ht="15" customHeight="1">
      <c r="A2361" s="10" t="s">
        <v>4716</v>
      </c>
      <c r="B2361" s="13" t="s">
        <v>4715</v>
      </c>
    </row>
    <row r="2362" spans="1:2" ht="15" customHeight="1">
      <c r="A2362" s="10" t="s">
        <v>4209</v>
      </c>
      <c r="B2362" s="13" t="s">
        <v>4208</v>
      </c>
    </row>
    <row r="2363" spans="1:2" ht="15" customHeight="1">
      <c r="A2363" s="11" t="s">
        <v>180</v>
      </c>
      <c r="B2363" s="15" t="s">
        <v>181</v>
      </c>
    </row>
    <row r="2364" spans="1:2" ht="15" customHeight="1">
      <c r="A2364" s="10" t="s">
        <v>4195</v>
      </c>
      <c r="B2364" s="13" t="s">
        <v>4194</v>
      </c>
    </row>
    <row r="2365" spans="1:2" ht="15" customHeight="1">
      <c r="A2365" s="10" t="s">
        <v>4690</v>
      </c>
      <c r="B2365" s="13" t="s">
        <v>4689</v>
      </c>
    </row>
    <row r="2366" spans="1:2" ht="15" customHeight="1">
      <c r="A2366" s="10" t="s">
        <v>4696</v>
      </c>
      <c r="B2366" s="13" t="s">
        <v>4695</v>
      </c>
    </row>
    <row r="2367" spans="1:2" ht="15" customHeight="1">
      <c r="A2367" s="10" t="s">
        <v>4704</v>
      </c>
      <c r="B2367" s="13" t="s">
        <v>4703</v>
      </c>
    </row>
    <row r="2368" spans="1:2" ht="15" customHeight="1">
      <c r="A2368" s="10" t="s">
        <v>4714</v>
      </c>
      <c r="B2368" s="13" t="s">
        <v>4713</v>
      </c>
    </row>
    <row r="2369" spans="1:2" ht="15" customHeight="1">
      <c r="A2369" s="10" t="s">
        <v>4698</v>
      </c>
      <c r="B2369" s="13" t="s">
        <v>4697</v>
      </c>
    </row>
    <row r="2370" spans="1:2" ht="15" customHeight="1">
      <c r="A2370" s="10" t="s">
        <v>4700</v>
      </c>
      <c r="B2370" s="13" t="s">
        <v>4699</v>
      </c>
    </row>
    <row r="2371" spans="1:2" ht="15" customHeight="1">
      <c r="A2371" s="10" t="s">
        <v>4702</v>
      </c>
      <c r="B2371" s="13" t="s">
        <v>4701</v>
      </c>
    </row>
    <row r="2372" spans="1:2" ht="15" customHeight="1">
      <c r="A2372" s="10" t="s">
        <v>4706</v>
      </c>
      <c r="B2372" s="13" t="s">
        <v>4705</v>
      </c>
    </row>
    <row r="2373" spans="1:2" ht="15" customHeight="1">
      <c r="A2373" s="10" t="s">
        <v>4710</v>
      </c>
      <c r="B2373" s="13" t="s">
        <v>4709</v>
      </c>
    </row>
    <row r="2374" spans="1:2" ht="15" customHeight="1">
      <c r="A2374" s="10" t="s">
        <v>4666</v>
      </c>
      <c r="B2374" s="13" t="s">
        <v>4665</v>
      </c>
    </row>
    <row r="2375" spans="1:2" ht="15" customHeight="1">
      <c r="A2375" s="10" t="s">
        <v>4686</v>
      </c>
      <c r="B2375" s="13" t="s">
        <v>4685</v>
      </c>
    </row>
    <row r="2376" spans="1:2" ht="15" customHeight="1">
      <c r="A2376" s="10" t="s">
        <v>4672</v>
      </c>
      <c r="B2376" s="13" t="s">
        <v>4671</v>
      </c>
    </row>
    <row r="2377" spans="1:2" ht="15" customHeight="1">
      <c r="A2377" s="10" t="s">
        <v>4712</v>
      </c>
      <c r="B2377" s="13" t="s">
        <v>4711</v>
      </c>
    </row>
    <row r="2378" spans="1:2" ht="15" customHeight="1">
      <c r="A2378" s="10" t="s">
        <v>4670</v>
      </c>
      <c r="B2378" s="13" t="s">
        <v>4669</v>
      </c>
    </row>
    <row r="2379" spans="1:2" ht="15" customHeight="1">
      <c r="A2379" s="10" t="s">
        <v>4213</v>
      </c>
      <c r="B2379" s="13" t="s">
        <v>4212</v>
      </c>
    </row>
    <row r="2380" spans="1:2" ht="15" customHeight="1">
      <c r="A2380" s="10" t="s">
        <v>4668</v>
      </c>
      <c r="B2380" s="13" t="s">
        <v>4667</v>
      </c>
    </row>
    <row r="2381" spans="1:2" ht="15" customHeight="1">
      <c r="A2381" s="10" t="s">
        <v>4692</v>
      </c>
      <c r="B2381" s="13" t="s">
        <v>4691</v>
      </c>
    </row>
    <row r="2382" spans="1:2" ht="15" customHeight="1">
      <c r="A2382" s="10" t="s">
        <v>3971</v>
      </c>
      <c r="B2382" s="13" t="s">
        <v>3970</v>
      </c>
    </row>
    <row r="2383" spans="1:2" ht="15" customHeight="1">
      <c r="A2383" s="10" t="s">
        <v>4708</v>
      </c>
      <c r="B2383" s="13" t="s">
        <v>4707</v>
      </c>
    </row>
    <row r="2384" spans="1:2" ht="15" customHeight="1">
      <c r="A2384" s="10" t="s">
        <v>4648</v>
      </c>
      <c r="B2384" s="13" t="s">
        <v>4647</v>
      </c>
    </row>
    <row r="2385" spans="1:2" ht="15" customHeight="1">
      <c r="A2385" s="10" t="s">
        <v>4646</v>
      </c>
      <c r="B2385" s="13" t="s">
        <v>4645</v>
      </c>
    </row>
    <row r="2386" spans="1:2" ht="15" customHeight="1">
      <c r="A2386" s="10" t="s">
        <v>4650</v>
      </c>
      <c r="B2386" s="13" t="s">
        <v>4649</v>
      </c>
    </row>
    <row r="2387" spans="1:2" ht="15" customHeight="1">
      <c r="A2387" s="10" t="s">
        <v>4640</v>
      </c>
      <c r="B2387" s="13" t="s">
        <v>4639</v>
      </c>
    </row>
    <row r="2388" spans="1:2" ht="15" customHeight="1">
      <c r="A2388" s="10" t="s">
        <v>4644</v>
      </c>
      <c r="B2388" s="13" t="s">
        <v>4643</v>
      </c>
    </row>
    <row r="2389" spans="1:2" ht="15" customHeight="1">
      <c r="A2389" s="10" t="s">
        <v>4638</v>
      </c>
      <c r="B2389" s="13" t="s">
        <v>4637</v>
      </c>
    </row>
    <row r="2390" spans="1:2" ht="15" customHeight="1">
      <c r="A2390" s="10" t="s">
        <v>4642</v>
      </c>
      <c r="B2390" s="13" t="s">
        <v>4641</v>
      </c>
    </row>
    <row r="2391" spans="1:2" ht="15" customHeight="1">
      <c r="A2391" s="10" t="s">
        <v>4682</v>
      </c>
      <c r="B2391" s="13" t="s">
        <v>4681</v>
      </c>
    </row>
    <row r="2392" spans="1:2" ht="15" customHeight="1">
      <c r="A2392" s="10" t="s">
        <v>4684</v>
      </c>
      <c r="B2392" s="13" t="s">
        <v>4683</v>
      </c>
    </row>
    <row r="2393" spans="1:2" ht="15" customHeight="1">
      <c r="A2393" s="10" t="s">
        <v>4694</v>
      </c>
      <c r="B2393" s="13" t="s">
        <v>4693</v>
      </c>
    </row>
    <row r="2394" spans="1:2" ht="15" customHeight="1">
      <c r="A2394" s="10" t="s">
        <v>4103</v>
      </c>
      <c r="B2394" s="13" t="s">
        <v>4102</v>
      </c>
    </row>
    <row r="2395" spans="1:2" ht="15" customHeight="1">
      <c r="A2395" s="10" t="s">
        <v>4105</v>
      </c>
      <c r="B2395" s="13" t="s">
        <v>4104</v>
      </c>
    </row>
    <row r="2396" spans="1:2" ht="15" customHeight="1">
      <c r="A2396" s="10" t="s">
        <v>4099</v>
      </c>
      <c r="B2396" s="13" t="s">
        <v>430</v>
      </c>
    </row>
    <row r="2397" spans="1:2" ht="15" customHeight="1">
      <c r="A2397" s="10" t="s">
        <v>182</v>
      </c>
      <c r="B2397" s="13" t="s">
        <v>183</v>
      </c>
    </row>
    <row r="2398" spans="1:2" ht="15" customHeight="1">
      <c r="A2398" s="10" t="s">
        <v>4215</v>
      </c>
      <c r="B2398" s="13" t="s">
        <v>4214</v>
      </c>
    </row>
    <row r="2399" spans="1:2" ht="15" customHeight="1">
      <c r="A2399" s="10" t="s">
        <v>4217</v>
      </c>
      <c r="B2399" s="13" t="s">
        <v>4216</v>
      </c>
    </row>
    <row r="2400" spans="1:2" ht="15" customHeight="1">
      <c r="A2400" s="10" t="s">
        <v>4664</v>
      </c>
      <c r="B2400" s="13" t="s">
        <v>4663</v>
      </c>
    </row>
    <row r="2401" spans="1:2" ht="15" customHeight="1">
      <c r="A2401" s="10" t="s">
        <v>4656</v>
      </c>
      <c r="B2401" s="13" t="s">
        <v>4655</v>
      </c>
    </row>
    <row r="2402" spans="1:2" ht="15" customHeight="1">
      <c r="A2402" s="10" t="s">
        <v>4674</v>
      </c>
      <c r="B2402" s="13" t="s">
        <v>4673</v>
      </c>
    </row>
    <row r="2403" spans="1:2" ht="15" customHeight="1">
      <c r="A2403" s="10" t="s">
        <v>4680</v>
      </c>
      <c r="B2403" s="13" t="s">
        <v>4679</v>
      </c>
    </row>
    <row r="2404" spans="1:2" ht="15" customHeight="1">
      <c r="A2404" s="10" t="s">
        <v>4722</v>
      </c>
      <c r="B2404" s="13" t="s">
        <v>4721</v>
      </c>
    </row>
    <row r="2405" spans="1:2" ht="15" customHeight="1">
      <c r="A2405" s="10" t="s">
        <v>4796</v>
      </c>
      <c r="B2405" s="13" t="s">
        <v>4795</v>
      </c>
    </row>
    <row r="2406" spans="1:2" ht="15" customHeight="1">
      <c r="A2406" s="10" t="s">
        <v>4187</v>
      </c>
      <c r="B2406" s="13" t="s">
        <v>4186</v>
      </c>
    </row>
    <row r="2407" spans="1:2" ht="15" customHeight="1">
      <c r="A2407" s="10" t="s">
        <v>4191</v>
      </c>
      <c r="B2407" s="13" t="s">
        <v>4190</v>
      </c>
    </row>
    <row r="2408" spans="1:2" ht="15" customHeight="1">
      <c r="A2408" s="10" t="s">
        <v>4189</v>
      </c>
      <c r="B2408" s="13" t="s">
        <v>4188</v>
      </c>
    </row>
    <row r="2409" spans="1:2" ht="15" customHeight="1">
      <c r="A2409" s="10" t="s">
        <v>4688</v>
      </c>
      <c r="B2409" s="13" t="s">
        <v>4687</v>
      </c>
    </row>
    <row r="2410" spans="1:2" ht="15" customHeight="1">
      <c r="A2410" s="10" t="s">
        <v>6904</v>
      </c>
      <c r="B2410" s="13" t="s">
        <v>6903</v>
      </c>
    </row>
    <row r="2411" spans="1:2" ht="15" customHeight="1">
      <c r="A2411" s="10" t="s">
        <v>12324</v>
      </c>
      <c r="B2411" s="13" t="s">
        <v>12323</v>
      </c>
    </row>
    <row r="2412" spans="1:2" ht="15" customHeight="1">
      <c r="A2412" s="10" t="s">
        <v>4862</v>
      </c>
      <c r="B2412" s="13" t="s">
        <v>4861</v>
      </c>
    </row>
    <row r="2413" spans="1:2" ht="15" customHeight="1">
      <c r="A2413" s="10" t="s">
        <v>4221</v>
      </c>
      <c r="B2413" s="13" t="s">
        <v>4220</v>
      </c>
    </row>
    <row r="2414" spans="1:2" ht="15" customHeight="1">
      <c r="A2414" s="10" t="s">
        <v>10868</v>
      </c>
      <c r="B2414" s="13" t="s">
        <v>10867</v>
      </c>
    </row>
    <row r="2415" spans="1:2" ht="15" customHeight="1">
      <c r="A2415" s="10" t="s">
        <v>10858</v>
      </c>
      <c r="B2415" s="13" t="s">
        <v>10857</v>
      </c>
    </row>
    <row r="2416" spans="1:2" ht="15" customHeight="1">
      <c r="A2416" s="10" t="s">
        <v>10864</v>
      </c>
      <c r="B2416" s="13" t="s">
        <v>10863</v>
      </c>
    </row>
    <row r="2417" spans="1:2" ht="15" customHeight="1">
      <c r="A2417" s="10" t="s">
        <v>10872</v>
      </c>
      <c r="B2417" s="13" t="s">
        <v>10871</v>
      </c>
    </row>
    <row r="2418" spans="1:2" ht="15" customHeight="1">
      <c r="A2418" s="10" t="s">
        <v>10866</v>
      </c>
      <c r="B2418" s="13" t="s">
        <v>10865</v>
      </c>
    </row>
    <row r="2419" spans="1:2" ht="15" customHeight="1">
      <c r="A2419" s="10" t="s">
        <v>10078</v>
      </c>
      <c r="B2419" s="13" t="s">
        <v>10077</v>
      </c>
    </row>
    <row r="2420" spans="1:2" ht="15" customHeight="1">
      <c r="A2420" s="10" t="s">
        <v>10098</v>
      </c>
      <c r="B2420" s="13" t="s">
        <v>10097</v>
      </c>
    </row>
    <row r="2421" spans="1:2" ht="15" customHeight="1">
      <c r="A2421" s="10" t="s">
        <v>14026</v>
      </c>
      <c r="B2421" s="13" t="s">
        <v>14025</v>
      </c>
    </row>
    <row r="2422" spans="1:2" ht="15" customHeight="1">
      <c r="A2422" s="10" t="s">
        <v>14028</v>
      </c>
      <c r="B2422" s="13" t="s">
        <v>14027</v>
      </c>
    </row>
    <row r="2423" spans="1:2" ht="15" customHeight="1">
      <c r="A2423" s="10" t="s">
        <v>14024</v>
      </c>
      <c r="B2423" s="13" t="s">
        <v>14023</v>
      </c>
    </row>
    <row r="2424" spans="1:2" ht="15" customHeight="1">
      <c r="A2424" s="10" t="s">
        <v>14004</v>
      </c>
      <c r="B2424" s="13" t="s">
        <v>14003</v>
      </c>
    </row>
    <row r="2425" spans="1:2" ht="15" customHeight="1">
      <c r="A2425" s="10" t="s">
        <v>13984</v>
      </c>
      <c r="B2425" s="13" t="s">
        <v>13983</v>
      </c>
    </row>
    <row r="2426" spans="1:2" ht="15" customHeight="1">
      <c r="A2426" s="10" t="s">
        <v>6495</v>
      </c>
      <c r="B2426" s="13" t="s">
        <v>6494</v>
      </c>
    </row>
    <row r="2427" spans="1:2" ht="15" customHeight="1">
      <c r="A2427" s="10" t="s">
        <v>10084</v>
      </c>
      <c r="B2427" s="13" t="s">
        <v>10083</v>
      </c>
    </row>
    <row r="2428" spans="1:2" ht="15" customHeight="1">
      <c r="A2428" s="10" t="s">
        <v>10080</v>
      </c>
      <c r="B2428" s="13" t="s">
        <v>10079</v>
      </c>
    </row>
    <row r="2429" spans="1:2" ht="15" customHeight="1">
      <c r="A2429" s="10" t="s">
        <v>10082</v>
      </c>
      <c r="B2429" s="13" t="s">
        <v>10081</v>
      </c>
    </row>
    <row r="2430" spans="1:2" ht="15" customHeight="1">
      <c r="A2430" s="10" t="s">
        <v>14008</v>
      </c>
      <c r="B2430" s="13" t="s">
        <v>14007</v>
      </c>
    </row>
    <row r="2431" spans="1:2" ht="15" customHeight="1">
      <c r="A2431" s="10" t="s">
        <v>10066</v>
      </c>
      <c r="B2431" s="13" t="s">
        <v>10065</v>
      </c>
    </row>
    <row r="2432" spans="1:2" ht="15" customHeight="1">
      <c r="A2432" s="10" t="s">
        <v>14016</v>
      </c>
      <c r="B2432" s="13" t="s">
        <v>14015</v>
      </c>
    </row>
    <row r="2433" spans="1:2" ht="15" customHeight="1">
      <c r="A2433" s="10" t="s">
        <v>5946</v>
      </c>
      <c r="B2433" s="13" t="s">
        <v>5945</v>
      </c>
    </row>
    <row r="2434" spans="1:2" ht="15" customHeight="1">
      <c r="A2434" s="10" t="s">
        <v>5954</v>
      </c>
      <c r="B2434" s="13" t="s">
        <v>5953</v>
      </c>
    </row>
    <row r="2435" spans="1:2" ht="15" customHeight="1">
      <c r="A2435" s="10" t="s">
        <v>6693</v>
      </c>
      <c r="B2435" s="13" t="s">
        <v>6692</v>
      </c>
    </row>
    <row r="2436" spans="1:2" ht="15" customHeight="1">
      <c r="A2436" s="10" t="s">
        <v>6737</v>
      </c>
      <c r="B2436" s="13" t="s">
        <v>6736</v>
      </c>
    </row>
    <row r="2437" spans="1:2" ht="15" customHeight="1">
      <c r="A2437" s="10" t="s">
        <v>8429</v>
      </c>
      <c r="B2437" s="13" t="s">
        <v>8428</v>
      </c>
    </row>
    <row r="2438" spans="1:2" ht="15" customHeight="1">
      <c r="A2438" s="10" t="s">
        <v>5948</v>
      </c>
      <c r="B2438" s="13" t="s">
        <v>5947</v>
      </c>
    </row>
    <row r="2439" spans="1:2" ht="15" customHeight="1">
      <c r="A2439" s="10" t="s">
        <v>5894</v>
      </c>
      <c r="B2439" s="13" t="s">
        <v>5893</v>
      </c>
    </row>
    <row r="2440" spans="1:2" ht="15" customHeight="1">
      <c r="A2440" s="10" t="s">
        <v>9044</v>
      </c>
      <c r="B2440" s="13" t="s">
        <v>9043</v>
      </c>
    </row>
    <row r="2441" spans="1:2" ht="15" customHeight="1">
      <c r="A2441" s="10" t="s">
        <v>7556</v>
      </c>
      <c r="B2441" s="13" t="s">
        <v>7555</v>
      </c>
    </row>
    <row r="2442" spans="1:2" ht="15" customHeight="1">
      <c r="A2442" s="10" t="s">
        <v>6348</v>
      </c>
      <c r="B2442" s="13" t="s">
        <v>6347</v>
      </c>
    </row>
    <row r="2443" spans="1:2" ht="15" customHeight="1">
      <c r="A2443" s="10" t="s">
        <v>8092</v>
      </c>
      <c r="B2443" s="13" t="s">
        <v>8091</v>
      </c>
    </row>
    <row r="2444" spans="1:2" ht="15" customHeight="1">
      <c r="A2444" s="10" t="s">
        <v>6589</v>
      </c>
      <c r="B2444" s="13" t="s">
        <v>6588</v>
      </c>
    </row>
    <row r="2445" spans="1:2" ht="15" customHeight="1">
      <c r="A2445" s="10" t="s">
        <v>6625</v>
      </c>
      <c r="B2445" s="13" t="s">
        <v>6624</v>
      </c>
    </row>
    <row r="2446" spans="1:2" ht="15" customHeight="1">
      <c r="A2446" s="10" t="s">
        <v>6531</v>
      </c>
      <c r="B2446" s="13" t="s">
        <v>6530</v>
      </c>
    </row>
    <row r="2447" spans="1:2" ht="15" customHeight="1">
      <c r="A2447" s="10" t="s">
        <v>6739</v>
      </c>
      <c r="B2447" s="13" t="s">
        <v>6738</v>
      </c>
    </row>
    <row r="2448" spans="1:2" ht="15" customHeight="1">
      <c r="A2448" s="11" t="s">
        <v>184</v>
      </c>
      <c r="B2448" s="15" t="s">
        <v>185</v>
      </c>
    </row>
    <row r="2449" spans="1:2" ht="15" customHeight="1">
      <c r="A2449" s="10" t="s">
        <v>17239</v>
      </c>
      <c r="B2449" s="13" t="s">
        <v>17238</v>
      </c>
    </row>
    <row r="2450" spans="1:2" ht="15" customHeight="1">
      <c r="A2450" s="10" t="s">
        <v>14368</v>
      </c>
      <c r="B2450" s="13" t="s">
        <v>14367</v>
      </c>
    </row>
    <row r="2451" spans="1:2" ht="15" customHeight="1">
      <c r="A2451" s="10" t="s">
        <v>14370</v>
      </c>
      <c r="B2451" s="13" t="s">
        <v>14369</v>
      </c>
    </row>
    <row r="2452" spans="1:2" ht="15" customHeight="1">
      <c r="A2452" s="10" t="s">
        <v>14376</v>
      </c>
      <c r="B2452" s="13" t="s">
        <v>14375</v>
      </c>
    </row>
    <row r="2453" spans="1:2" ht="15" customHeight="1">
      <c r="A2453" s="10" t="s">
        <v>14380</v>
      </c>
      <c r="B2453" s="13" t="s">
        <v>14379</v>
      </c>
    </row>
    <row r="2454" spans="1:2" ht="15" customHeight="1">
      <c r="A2454" s="10" t="s">
        <v>14374</v>
      </c>
      <c r="B2454" s="13" t="s">
        <v>14373</v>
      </c>
    </row>
    <row r="2455" spans="1:2" ht="15" customHeight="1">
      <c r="A2455" s="11" t="s">
        <v>186</v>
      </c>
      <c r="B2455" s="15" t="s">
        <v>187</v>
      </c>
    </row>
    <row r="2456" spans="1:2" ht="15" customHeight="1">
      <c r="A2456" s="10" t="s">
        <v>5017</v>
      </c>
      <c r="B2456" s="13" t="s">
        <v>5016</v>
      </c>
    </row>
    <row r="2457" spans="1:2" ht="15" customHeight="1">
      <c r="A2457" s="10" t="s">
        <v>5011</v>
      </c>
      <c r="B2457" s="13" t="s">
        <v>5010</v>
      </c>
    </row>
    <row r="2458" spans="1:2" ht="15" customHeight="1">
      <c r="A2458" s="10" t="s">
        <v>5013</v>
      </c>
      <c r="B2458" s="13" t="s">
        <v>5012</v>
      </c>
    </row>
    <row r="2459" spans="1:2" ht="15" customHeight="1">
      <c r="A2459" s="11" t="s">
        <v>188</v>
      </c>
      <c r="B2459" s="15" t="s">
        <v>189</v>
      </c>
    </row>
    <row r="2460" spans="1:2" ht="15" customHeight="1">
      <c r="A2460" s="10" t="s">
        <v>4996</v>
      </c>
      <c r="B2460" s="13" t="s">
        <v>4995</v>
      </c>
    </row>
    <row r="2461" spans="1:2" ht="15" customHeight="1">
      <c r="A2461" s="10" t="s">
        <v>5006</v>
      </c>
      <c r="B2461" s="13" t="s">
        <v>5005</v>
      </c>
    </row>
    <row r="2462" spans="1:2" ht="15" customHeight="1">
      <c r="A2462" s="10" t="s">
        <v>4976</v>
      </c>
      <c r="B2462" s="13" t="s">
        <v>4975</v>
      </c>
    </row>
    <row r="2463" spans="1:2" ht="15" customHeight="1">
      <c r="A2463" s="10" t="s">
        <v>4978</v>
      </c>
      <c r="B2463" s="13" t="s">
        <v>4977</v>
      </c>
    </row>
    <row r="2464" spans="1:2" ht="15" customHeight="1">
      <c r="A2464" s="10" t="s">
        <v>4980</v>
      </c>
      <c r="B2464" s="13" t="s">
        <v>4979</v>
      </c>
    </row>
    <row r="2465" spans="1:2" ht="15" customHeight="1">
      <c r="A2465" s="10" t="s">
        <v>4998</v>
      </c>
      <c r="B2465" s="13" t="s">
        <v>4997</v>
      </c>
    </row>
    <row r="2466" spans="1:2" ht="15" customHeight="1">
      <c r="A2466" s="10" t="s">
        <v>5000</v>
      </c>
      <c r="B2466" s="13" t="s">
        <v>4999</v>
      </c>
    </row>
    <row r="2467" spans="1:2" ht="15" customHeight="1">
      <c r="A2467" s="10" t="s">
        <v>5002</v>
      </c>
      <c r="B2467" s="13" t="s">
        <v>5001</v>
      </c>
    </row>
    <row r="2468" spans="1:2" ht="15" customHeight="1">
      <c r="A2468" s="10" t="s">
        <v>5004</v>
      </c>
      <c r="B2468" s="13" t="s">
        <v>5003</v>
      </c>
    </row>
    <row r="2469" spans="1:2" ht="15" customHeight="1">
      <c r="A2469" s="10" t="s">
        <v>5007</v>
      </c>
      <c r="B2469" s="13" t="s">
        <v>189</v>
      </c>
    </row>
    <row r="2470" spans="1:2" ht="15" customHeight="1">
      <c r="A2470" s="10" t="s">
        <v>4982</v>
      </c>
      <c r="B2470" s="13" t="s">
        <v>4981</v>
      </c>
    </row>
    <row r="2471" spans="1:2" ht="15" customHeight="1">
      <c r="A2471" s="10" t="s">
        <v>4986</v>
      </c>
      <c r="B2471" s="13" t="s">
        <v>4985</v>
      </c>
    </row>
    <row r="2472" spans="1:2" ht="15" customHeight="1">
      <c r="A2472" s="11" t="s">
        <v>190</v>
      </c>
      <c r="B2472" s="15" t="s">
        <v>191</v>
      </c>
    </row>
    <row r="2473" spans="1:2" ht="15" customHeight="1">
      <c r="A2473" s="10" t="s">
        <v>4984</v>
      </c>
      <c r="B2473" s="13" t="s">
        <v>4983</v>
      </c>
    </row>
    <row r="2474" spans="1:2" ht="15" customHeight="1">
      <c r="A2474" s="10" t="s">
        <v>4990</v>
      </c>
      <c r="B2474" s="13" t="s">
        <v>4989</v>
      </c>
    </row>
    <row r="2475" spans="1:2" ht="15" customHeight="1">
      <c r="A2475" s="10" t="s">
        <v>4994</v>
      </c>
      <c r="B2475" s="13" t="s">
        <v>4993</v>
      </c>
    </row>
    <row r="2476" spans="1:2" ht="15" customHeight="1">
      <c r="A2476" s="10" t="s">
        <v>4988</v>
      </c>
      <c r="B2476" s="13" t="s">
        <v>4987</v>
      </c>
    </row>
    <row r="2477" spans="1:2" ht="15" customHeight="1">
      <c r="A2477" s="10" t="s">
        <v>12360</v>
      </c>
      <c r="B2477" s="13" t="s">
        <v>12359</v>
      </c>
    </row>
    <row r="2478" spans="1:2" ht="15" customHeight="1">
      <c r="A2478" s="10" t="s">
        <v>12362</v>
      </c>
      <c r="B2478" s="13" t="s">
        <v>12361</v>
      </c>
    </row>
    <row r="2479" spans="1:2" ht="15" customHeight="1">
      <c r="A2479" s="11" t="s">
        <v>192</v>
      </c>
      <c r="B2479" s="15" t="s">
        <v>193</v>
      </c>
    </row>
    <row r="2480" spans="1:2" ht="15" customHeight="1">
      <c r="A2480" s="10" t="s">
        <v>1684</v>
      </c>
      <c r="B2480" s="13" t="s">
        <v>193</v>
      </c>
    </row>
    <row r="2481" spans="1:2" ht="15" customHeight="1">
      <c r="A2481" s="11" t="s">
        <v>194</v>
      </c>
      <c r="B2481" s="15" t="s">
        <v>195</v>
      </c>
    </row>
    <row r="2482" spans="1:2" ht="15" customHeight="1">
      <c r="A2482" s="10" t="s">
        <v>8389</v>
      </c>
      <c r="B2482" s="13" t="s">
        <v>8388</v>
      </c>
    </row>
    <row r="2483" spans="1:2" ht="15" customHeight="1">
      <c r="A2483" s="10" t="s">
        <v>8387</v>
      </c>
      <c r="B2483" s="13" t="s">
        <v>8386</v>
      </c>
    </row>
    <row r="2484" spans="1:2" ht="15" customHeight="1">
      <c r="A2484" s="10" t="s">
        <v>8373</v>
      </c>
      <c r="B2484" s="13" t="s">
        <v>8372</v>
      </c>
    </row>
    <row r="2485" spans="1:2" ht="15" customHeight="1">
      <c r="A2485" s="10" t="s">
        <v>8369</v>
      </c>
      <c r="B2485" s="13" t="s">
        <v>8368</v>
      </c>
    </row>
    <row r="2486" spans="1:2" ht="15" customHeight="1">
      <c r="A2486" s="10" t="s">
        <v>25215</v>
      </c>
      <c r="B2486" s="13" t="s">
        <v>25214</v>
      </c>
    </row>
    <row r="2487" spans="1:2" ht="15" customHeight="1">
      <c r="A2487" s="10" t="s">
        <v>25221</v>
      </c>
      <c r="B2487" s="13" t="s">
        <v>25220</v>
      </c>
    </row>
    <row r="2488" spans="1:2" ht="15" customHeight="1">
      <c r="A2488" s="10" t="s">
        <v>25219</v>
      </c>
      <c r="B2488" s="13" t="s">
        <v>25218</v>
      </c>
    </row>
    <row r="2489" spans="1:2" ht="15" customHeight="1">
      <c r="A2489" s="10" t="s">
        <v>25225</v>
      </c>
      <c r="B2489" s="13" t="s">
        <v>25224</v>
      </c>
    </row>
    <row r="2490" spans="1:2" ht="15" customHeight="1">
      <c r="A2490" s="10" t="s">
        <v>25223</v>
      </c>
      <c r="B2490" s="13" t="s">
        <v>25222</v>
      </c>
    </row>
    <row r="2491" spans="1:2" ht="15" customHeight="1">
      <c r="A2491" s="10" t="s">
        <v>25217</v>
      </c>
      <c r="B2491" s="13" t="s">
        <v>25216</v>
      </c>
    </row>
    <row r="2492" spans="1:2" ht="15" customHeight="1">
      <c r="A2492" s="10" t="s">
        <v>196</v>
      </c>
      <c r="B2492" s="13" t="s">
        <v>197</v>
      </c>
    </row>
    <row r="2493" spans="1:2" ht="15" customHeight="1">
      <c r="A2493" s="10" t="s">
        <v>10545</v>
      </c>
      <c r="B2493" s="13" t="s">
        <v>10544</v>
      </c>
    </row>
    <row r="2494" spans="1:2" ht="15" customHeight="1">
      <c r="A2494" s="10" t="s">
        <v>6780</v>
      </c>
      <c r="B2494" s="13" t="s">
        <v>6779</v>
      </c>
    </row>
    <row r="2495" spans="1:2" ht="15" customHeight="1">
      <c r="A2495" s="10" t="s">
        <v>8417</v>
      </c>
      <c r="B2495" s="13" t="s">
        <v>8416</v>
      </c>
    </row>
    <row r="2496" spans="1:2" ht="15" customHeight="1">
      <c r="A2496" s="11" t="s">
        <v>198</v>
      </c>
      <c r="B2496" s="15" t="s">
        <v>199</v>
      </c>
    </row>
    <row r="2497" spans="1:2" ht="15" customHeight="1">
      <c r="A2497" s="10" t="s">
        <v>13172</v>
      </c>
      <c r="B2497" s="13" t="s">
        <v>13171</v>
      </c>
    </row>
    <row r="2498" spans="1:2" ht="15" customHeight="1">
      <c r="A2498" s="10" t="s">
        <v>5259</v>
      </c>
      <c r="B2498" s="13" t="s">
        <v>5258</v>
      </c>
    </row>
    <row r="2499" spans="1:2" ht="15" customHeight="1">
      <c r="A2499" s="10" t="s">
        <v>25207</v>
      </c>
      <c r="B2499" s="13" t="s">
        <v>25206</v>
      </c>
    </row>
    <row r="2500" spans="1:2" ht="15" customHeight="1">
      <c r="A2500" s="10" t="s">
        <v>9306</v>
      </c>
      <c r="B2500" s="13" t="s">
        <v>9305</v>
      </c>
    </row>
    <row r="2501" spans="1:2" ht="15" customHeight="1">
      <c r="A2501" s="10" t="s">
        <v>9316</v>
      </c>
      <c r="B2501" s="13" t="s">
        <v>9315</v>
      </c>
    </row>
    <row r="2502" spans="1:2" ht="15" customHeight="1">
      <c r="A2502" s="10" t="s">
        <v>9312</v>
      </c>
      <c r="B2502" s="13" t="s">
        <v>9311</v>
      </c>
    </row>
    <row r="2503" spans="1:2" ht="15" customHeight="1">
      <c r="A2503" s="10" t="s">
        <v>9308</v>
      </c>
      <c r="B2503" s="13" t="s">
        <v>9307</v>
      </c>
    </row>
    <row r="2504" spans="1:2" ht="15" customHeight="1">
      <c r="A2504" s="10" t="s">
        <v>9304</v>
      </c>
      <c r="B2504" s="13" t="s">
        <v>9303</v>
      </c>
    </row>
    <row r="2505" spans="1:2" ht="15" customHeight="1">
      <c r="A2505" s="10" t="s">
        <v>9314</v>
      </c>
      <c r="B2505" s="13" t="s">
        <v>9313</v>
      </c>
    </row>
    <row r="2506" spans="1:2" ht="15" customHeight="1">
      <c r="A2506" s="10" t="s">
        <v>9310</v>
      </c>
      <c r="B2506" s="13" t="s">
        <v>9309</v>
      </c>
    </row>
    <row r="2507" spans="1:2" ht="15" customHeight="1">
      <c r="A2507" s="10" t="s">
        <v>9320</v>
      </c>
      <c r="B2507" s="13" t="s">
        <v>9319</v>
      </c>
    </row>
    <row r="2508" spans="1:2" ht="15" customHeight="1">
      <c r="A2508" s="10" t="s">
        <v>9318</v>
      </c>
      <c r="B2508" s="13" t="s">
        <v>9317</v>
      </c>
    </row>
    <row r="2509" spans="1:2" ht="15" customHeight="1">
      <c r="A2509" s="10" t="s">
        <v>9322</v>
      </c>
      <c r="B2509" s="13" t="s">
        <v>9321</v>
      </c>
    </row>
    <row r="2510" spans="1:2" ht="15" customHeight="1">
      <c r="A2510" s="11" t="s">
        <v>200</v>
      </c>
      <c r="B2510" s="15" t="s">
        <v>201</v>
      </c>
    </row>
    <row r="2511" spans="1:2" ht="15" customHeight="1">
      <c r="A2511" s="10" t="s">
        <v>9292</v>
      </c>
      <c r="B2511" s="13" t="s">
        <v>9291</v>
      </c>
    </row>
    <row r="2512" spans="1:2" ht="15" customHeight="1">
      <c r="A2512" s="10" t="s">
        <v>9302</v>
      </c>
      <c r="B2512" s="13" t="s">
        <v>9301</v>
      </c>
    </row>
    <row r="2513" spans="1:2" ht="15" customHeight="1">
      <c r="A2513" s="11" t="s">
        <v>202</v>
      </c>
      <c r="B2513" s="15" t="s">
        <v>203</v>
      </c>
    </row>
    <row r="2514" spans="1:2" ht="15" customHeight="1">
      <c r="A2514" s="10" t="s">
        <v>9352</v>
      </c>
      <c r="B2514" s="13" t="s">
        <v>9351</v>
      </c>
    </row>
    <row r="2515" spans="1:2" ht="15" customHeight="1">
      <c r="A2515" s="10" t="s">
        <v>9348</v>
      </c>
      <c r="B2515" s="13" t="s">
        <v>9347</v>
      </c>
    </row>
    <row r="2516" spans="1:2" ht="15" customHeight="1">
      <c r="A2516" s="10" t="s">
        <v>9344</v>
      </c>
      <c r="B2516" s="13" t="s">
        <v>9343</v>
      </c>
    </row>
    <row r="2517" spans="1:2" ht="15" customHeight="1">
      <c r="A2517" s="10" t="s">
        <v>9346</v>
      </c>
      <c r="B2517" s="13" t="s">
        <v>9345</v>
      </c>
    </row>
    <row r="2518" spans="1:2" ht="15" customHeight="1">
      <c r="A2518" s="10" t="s">
        <v>9356</v>
      </c>
      <c r="B2518" s="13" t="s">
        <v>9355</v>
      </c>
    </row>
    <row r="2519" spans="1:2" ht="15" customHeight="1">
      <c r="A2519" s="10" t="s">
        <v>9350</v>
      </c>
      <c r="B2519" s="13" t="s">
        <v>9349</v>
      </c>
    </row>
    <row r="2520" spans="1:2" ht="15" customHeight="1">
      <c r="A2520" s="10" t="s">
        <v>9354</v>
      </c>
      <c r="B2520" s="13" t="s">
        <v>9353</v>
      </c>
    </row>
    <row r="2521" spans="1:2" ht="15" customHeight="1">
      <c r="A2521" s="10" t="s">
        <v>9358</v>
      </c>
      <c r="B2521" s="13" t="s">
        <v>9357</v>
      </c>
    </row>
    <row r="2522" spans="1:2" ht="15" customHeight="1">
      <c r="A2522" s="10" t="s">
        <v>9336</v>
      </c>
      <c r="B2522" s="13" t="s">
        <v>9335</v>
      </c>
    </row>
    <row r="2523" spans="1:2" ht="15" customHeight="1">
      <c r="A2523" s="10" t="s">
        <v>9330</v>
      </c>
      <c r="B2523" s="13" t="s">
        <v>9329</v>
      </c>
    </row>
    <row r="2524" spans="1:2" ht="15" customHeight="1">
      <c r="A2524" s="10" t="s">
        <v>9324</v>
      </c>
      <c r="B2524" s="13" t="s">
        <v>9323</v>
      </c>
    </row>
    <row r="2525" spans="1:2" ht="15" customHeight="1">
      <c r="A2525" s="10" t="s">
        <v>9332</v>
      </c>
      <c r="B2525" s="13" t="s">
        <v>9331</v>
      </c>
    </row>
    <row r="2526" spans="1:2" ht="15" customHeight="1">
      <c r="A2526" s="10" t="s">
        <v>9334</v>
      </c>
      <c r="B2526" s="13" t="s">
        <v>9333</v>
      </c>
    </row>
    <row r="2527" spans="1:2" ht="15" customHeight="1">
      <c r="A2527" s="10" t="s">
        <v>9328</v>
      </c>
      <c r="B2527" s="13" t="s">
        <v>9327</v>
      </c>
    </row>
    <row r="2528" spans="1:2" ht="15" customHeight="1">
      <c r="A2528" s="10" t="s">
        <v>9326</v>
      </c>
      <c r="B2528" s="13" t="s">
        <v>9325</v>
      </c>
    </row>
    <row r="2529" spans="1:2" ht="15" customHeight="1">
      <c r="A2529" s="10" t="s">
        <v>9340</v>
      </c>
      <c r="B2529" s="13" t="s">
        <v>9339</v>
      </c>
    </row>
    <row r="2530" spans="1:2" ht="15" customHeight="1">
      <c r="A2530" s="10" t="s">
        <v>9338</v>
      </c>
      <c r="B2530" s="13" t="s">
        <v>9337</v>
      </c>
    </row>
    <row r="2531" spans="1:2" ht="15" customHeight="1">
      <c r="A2531" s="10" t="s">
        <v>9342</v>
      </c>
      <c r="B2531" s="13" t="s">
        <v>9341</v>
      </c>
    </row>
    <row r="2532" spans="1:2" ht="15" customHeight="1">
      <c r="A2532" s="10" t="s">
        <v>9366</v>
      </c>
      <c r="B2532" s="13" t="s">
        <v>9365</v>
      </c>
    </row>
    <row r="2533" spans="1:2" ht="15" customHeight="1">
      <c r="A2533" s="10" t="s">
        <v>9368</v>
      </c>
      <c r="B2533" s="13" t="s">
        <v>9367</v>
      </c>
    </row>
    <row r="2534" spans="1:2" ht="15" customHeight="1">
      <c r="A2534" s="10" t="s">
        <v>9370</v>
      </c>
      <c r="B2534" s="13" t="s">
        <v>9369</v>
      </c>
    </row>
    <row r="2535" spans="1:2" ht="15" customHeight="1">
      <c r="A2535" s="10" t="s">
        <v>9360</v>
      </c>
      <c r="B2535" s="13" t="s">
        <v>9359</v>
      </c>
    </row>
    <row r="2536" spans="1:2" ht="15" customHeight="1">
      <c r="A2536" s="10" t="s">
        <v>9810</v>
      </c>
      <c r="B2536" s="13" t="s">
        <v>9809</v>
      </c>
    </row>
    <row r="2537" spans="1:2" ht="15" customHeight="1">
      <c r="A2537" s="10" t="s">
        <v>9278</v>
      </c>
      <c r="B2537" s="13" t="s">
        <v>9277</v>
      </c>
    </row>
    <row r="2538" spans="1:2" ht="15" customHeight="1">
      <c r="A2538" s="10" t="s">
        <v>9396</v>
      </c>
      <c r="B2538" s="13" t="s">
        <v>9395</v>
      </c>
    </row>
    <row r="2539" spans="1:2" ht="15" customHeight="1">
      <c r="A2539" s="10" t="s">
        <v>9404</v>
      </c>
      <c r="B2539" s="13" t="s">
        <v>9403</v>
      </c>
    </row>
    <row r="2540" spans="1:2" ht="15" customHeight="1">
      <c r="A2540" s="10" t="s">
        <v>9390</v>
      </c>
      <c r="B2540" s="13" t="s">
        <v>9389</v>
      </c>
    </row>
    <row r="2541" spans="1:2" ht="15" customHeight="1">
      <c r="A2541" s="10" t="s">
        <v>9644</v>
      </c>
      <c r="B2541" s="13" t="s">
        <v>9643</v>
      </c>
    </row>
    <row r="2542" spans="1:2" ht="15" customHeight="1">
      <c r="A2542" s="10" t="s">
        <v>2241</v>
      </c>
      <c r="B2542" s="13" t="s">
        <v>2240</v>
      </c>
    </row>
    <row r="2543" spans="1:2" ht="15" customHeight="1">
      <c r="A2543" s="10" t="s">
        <v>9524</v>
      </c>
      <c r="B2543" s="13" t="s">
        <v>9523</v>
      </c>
    </row>
    <row r="2544" spans="1:2" ht="15" customHeight="1">
      <c r="A2544" s="10" t="s">
        <v>9280</v>
      </c>
      <c r="B2544" s="13" t="s">
        <v>9279</v>
      </c>
    </row>
    <row r="2545" spans="1:2" ht="15" customHeight="1">
      <c r="A2545" s="11" t="s">
        <v>204</v>
      </c>
      <c r="B2545" s="15" t="s">
        <v>205</v>
      </c>
    </row>
    <row r="2546" spans="1:2" ht="15" customHeight="1">
      <c r="A2546" s="10" t="s">
        <v>9296</v>
      </c>
      <c r="B2546" s="13" t="s">
        <v>9295</v>
      </c>
    </row>
    <row r="2547" spans="1:2" ht="15" customHeight="1">
      <c r="A2547" s="10" t="s">
        <v>9300</v>
      </c>
      <c r="B2547" s="13" t="s">
        <v>9299</v>
      </c>
    </row>
    <row r="2548" spans="1:2" ht="15" customHeight="1">
      <c r="A2548" s="10" t="s">
        <v>1745</v>
      </c>
      <c r="B2548" s="13" t="s">
        <v>1744</v>
      </c>
    </row>
    <row r="2549" spans="1:2" ht="15" customHeight="1">
      <c r="A2549" s="10" t="s">
        <v>10245</v>
      </c>
      <c r="B2549" s="13" t="s">
        <v>10244</v>
      </c>
    </row>
    <row r="2550" spans="1:2" ht="15" customHeight="1">
      <c r="A2550" s="10" t="s">
        <v>9986</v>
      </c>
      <c r="B2550" s="13" t="s">
        <v>9985</v>
      </c>
    </row>
    <row r="2551" spans="1:2" ht="15" customHeight="1">
      <c r="A2551" s="10" t="s">
        <v>1996</v>
      </c>
      <c r="B2551" s="13" t="s">
        <v>1995</v>
      </c>
    </row>
    <row r="2552" spans="1:2" ht="15" customHeight="1">
      <c r="A2552" s="10" t="s">
        <v>10208</v>
      </c>
      <c r="B2552" s="13" t="s">
        <v>10207</v>
      </c>
    </row>
    <row r="2553" spans="1:2" ht="15" customHeight="1">
      <c r="A2553" s="10" t="s">
        <v>10214</v>
      </c>
      <c r="B2553" s="13" t="s">
        <v>10213</v>
      </c>
    </row>
    <row r="2554" spans="1:2" ht="15" customHeight="1">
      <c r="A2554" s="11" t="s">
        <v>206</v>
      </c>
      <c r="B2554" s="15" t="s">
        <v>207</v>
      </c>
    </row>
    <row r="2555" spans="1:2" ht="15" customHeight="1">
      <c r="A2555" s="10" t="s">
        <v>9262</v>
      </c>
      <c r="B2555" s="13" t="s">
        <v>9261</v>
      </c>
    </row>
    <row r="2556" spans="1:2" ht="15" customHeight="1">
      <c r="A2556" s="10" t="s">
        <v>9812</v>
      </c>
      <c r="B2556" s="13" t="s">
        <v>9811</v>
      </c>
    </row>
    <row r="2557" spans="1:2" ht="15" customHeight="1">
      <c r="A2557" s="10" t="s">
        <v>9708</v>
      </c>
      <c r="B2557" s="13" t="s">
        <v>9707</v>
      </c>
    </row>
    <row r="2558" spans="1:2" ht="15" customHeight="1">
      <c r="A2558" s="10" t="s">
        <v>6439</v>
      </c>
      <c r="B2558" s="13" t="s">
        <v>6438</v>
      </c>
    </row>
    <row r="2559" spans="1:2" ht="15" customHeight="1">
      <c r="A2559" s="10" t="s">
        <v>10160</v>
      </c>
      <c r="B2559" s="13" t="s">
        <v>10159</v>
      </c>
    </row>
    <row r="2560" spans="1:2" ht="15" customHeight="1">
      <c r="A2560" s="10" t="s">
        <v>7365</v>
      </c>
      <c r="B2560" s="13" t="s">
        <v>7364</v>
      </c>
    </row>
    <row r="2561" spans="1:2" ht="15" customHeight="1">
      <c r="A2561" s="11" t="s">
        <v>208</v>
      </c>
      <c r="B2561" s="15" t="s">
        <v>209</v>
      </c>
    </row>
    <row r="2562" spans="1:2" ht="15" customHeight="1">
      <c r="A2562" s="10" t="s">
        <v>8301</v>
      </c>
      <c r="B2562" s="13" t="s">
        <v>8300</v>
      </c>
    </row>
    <row r="2563" spans="1:2" ht="15" customHeight="1">
      <c r="A2563" s="10" t="s">
        <v>8299</v>
      </c>
      <c r="B2563" s="13" t="s">
        <v>209</v>
      </c>
    </row>
    <row r="2564" spans="1:2" ht="15" customHeight="1">
      <c r="A2564" s="10" t="s">
        <v>8315</v>
      </c>
      <c r="B2564" s="13" t="s">
        <v>8314</v>
      </c>
    </row>
    <row r="2565" spans="1:2" ht="15" customHeight="1">
      <c r="A2565" s="10" t="s">
        <v>24791</v>
      </c>
      <c r="B2565" s="13" t="s">
        <v>24790</v>
      </c>
    </row>
    <row r="2566" spans="1:2" ht="15" customHeight="1">
      <c r="A2566" s="10" t="s">
        <v>24641</v>
      </c>
      <c r="B2566" s="13" t="s">
        <v>24640</v>
      </c>
    </row>
    <row r="2567" spans="1:2" ht="15" customHeight="1">
      <c r="A2567" s="10" t="s">
        <v>24693</v>
      </c>
      <c r="B2567" s="13" t="s">
        <v>24692</v>
      </c>
    </row>
    <row r="2568" spans="1:2" ht="15" customHeight="1">
      <c r="A2568" s="10" t="s">
        <v>24771</v>
      </c>
      <c r="B2568" s="13" t="s">
        <v>24770</v>
      </c>
    </row>
    <row r="2569" spans="1:2" ht="15" customHeight="1">
      <c r="A2569" s="10" t="s">
        <v>10150</v>
      </c>
      <c r="B2569" s="13" t="s">
        <v>10149</v>
      </c>
    </row>
    <row r="2570" spans="1:2" ht="15" customHeight="1">
      <c r="A2570" s="10" t="s">
        <v>6699</v>
      </c>
      <c r="B2570" s="13" t="s">
        <v>6698</v>
      </c>
    </row>
    <row r="2571" spans="1:2" ht="15" customHeight="1">
      <c r="A2571" s="11" t="s">
        <v>210</v>
      </c>
      <c r="B2571" s="15" t="s">
        <v>211</v>
      </c>
    </row>
    <row r="2572" spans="1:2" ht="15" customHeight="1">
      <c r="A2572" s="10" t="s">
        <v>6709</v>
      </c>
      <c r="B2572" s="13" t="s">
        <v>6708</v>
      </c>
    </row>
    <row r="2573" spans="1:2" ht="15" customHeight="1">
      <c r="A2573" s="10" t="s">
        <v>6717</v>
      </c>
      <c r="B2573" s="13" t="s">
        <v>6716</v>
      </c>
    </row>
    <row r="2574" spans="1:2" ht="15" customHeight="1">
      <c r="A2574" s="11" t="s">
        <v>212</v>
      </c>
      <c r="B2574" s="15" t="s">
        <v>213</v>
      </c>
    </row>
    <row r="2575" spans="1:2" ht="15" customHeight="1">
      <c r="A2575" s="10" t="s">
        <v>12150</v>
      </c>
      <c r="B2575" s="13" t="s">
        <v>12149</v>
      </c>
    </row>
    <row r="2576" spans="1:2" ht="15" customHeight="1">
      <c r="A2576" s="10" t="s">
        <v>12154</v>
      </c>
      <c r="B2576" s="13" t="s">
        <v>12153</v>
      </c>
    </row>
    <row r="2577" spans="1:2" ht="15" customHeight="1">
      <c r="A2577" s="10" t="s">
        <v>6713</v>
      </c>
      <c r="B2577" s="13" t="s">
        <v>6712</v>
      </c>
    </row>
    <row r="2578" spans="1:2" ht="15" customHeight="1">
      <c r="A2578" s="10" t="s">
        <v>12780</v>
      </c>
      <c r="B2578" s="13" t="s">
        <v>12779</v>
      </c>
    </row>
    <row r="2579" spans="1:2" ht="15" customHeight="1">
      <c r="A2579" s="10" t="s">
        <v>7063</v>
      </c>
      <c r="B2579" s="13" t="s">
        <v>7062</v>
      </c>
    </row>
    <row r="2580" spans="1:2" ht="15" customHeight="1">
      <c r="A2580" s="10" t="s">
        <v>24633</v>
      </c>
      <c r="B2580" s="13" t="s">
        <v>24632</v>
      </c>
    </row>
    <row r="2581" spans="1:2" ht="15" customHeight="1">
      <c r="A2581" s="10" t="s">
        <v>4718</v>
      </c>
      <c r="B2581" s="13" t="s">
        <v>4717</v>
      </c>
    </row>
    <row r="2582" spans="1:2" ht="15" customHeight="1">
      <c r="A2582" s="11" t="s">
        <v>214</v>
      </c>
      <c r="B2582" s="15" t="s">
        <v>197</v>
      </c>
    </row>
    <row r="2583" spans="1:2" ht="15" customHeight="1">
      <c r="A2583" s="10" t="s">
        <v>13092</v>
      </c>
      <c r="B2583" s="13" t="s">
        <v>13091</v>
      </c>
    </row>
    <row r="2584" spans="1:2" ht="15" customHeight="1">
      <c r="A2584" s="10" t="s">
        <v>10094</v>
      </c>
      <c r="B2584" s="13" t="s">
        <v>10093</v>
      </c>
    </row>
    <row r="2585" spans="1:2" ht="15" customHeight="1">
      <c r="A2585" s="10" t="s">
        <v>6667</v>
      </c>
      <c r="B2585" s="13" t="s">
        <v>6666</v>
      </c>
    </row>
    <row r="2586" spans="1:2" ht="15" customHeight="1">
      <c r="A2586" s="10" t="s">
        <v>10140</v>
      </c>
      <c r="B2586" s="13" t="s">
        <v>10139</v>
      </c>
    </row>
    <row r="2587" spans="1:2" ht="15" customHeight="1">
      <c r="A2587" s="10" t="s">
        <v>10138</v>
      </c>
      <c r="B2587" s="13" t="s">
        <v>10137</v>
      </c>
    </row>
    <row r="2588" spans="1:2" ht="15" customHeight="1">
      <c r="A2588" s="10" t="s">
        <v>10100</v>
      </c>
      <c r="B2588" s="13" t="s">
        <v>10099</v>
      </c>
    </row>
    <row r="2589" spans="1:2" ht="15" customHeight="1">
      <c r="A2589" s="10" t="s">
        <v>5968</v>
      </c>
      <c r="B2589" s="13" t="s">
        <v>5967</v>
      </c>
    </row>
    <row r="2590" spans="1:2" ht="15" customHeight="1">
      <c r="A2590" s="10" t="s">
        <v>5964</v>
      </c>
      <c r="B2590" s="13" t="s">
        <v>5963</v>
      </c>
    </row>
    <row r="2591" spans="1:2" ht="15" customHeight="1">
      <c r="A2591" s="10" t="s">
        <v>12658</v>
      </c>
      <c r="B2591" s="13" t="s">
        <v>12657</v>
      </c>
    </row>
    <row r="2592" spans="1:2" ht="15" customHeight="1">
      <c r="A2592" s="10" t="s">
        <v>11962</v>
      </c>
      <c r="B2592" s="13" t="s">
        <v>11961</v>
      </c>
    </row>
    <row r="2593" spans="1:2" ht="15" customHeight="1">
      <c r="A2593" s="10" t="s">
        <v>4630</v>
      </c>
      <c r="B2593" s="13" t="s">
        <v>4629</v>
      </c>
    </row>
    <row r="2594" spans="1:2" ht="15" customHeight="1">
      <c r="A2594" s="10" t="s">
        <v>4634</v>
      </c>
      <c r="B2594" s="13" t="s">
        <v>4633</v>
      </c>
    </row>
    <row r="2595" spans="1:2" ht="15" customHeight="1">
      <c r="A2595" s="10" t="s">
        <v>4632</v>
      </c>
      <c r="B2595" s="13" t="s">
        <v>4631</v>
      </c>
    </row>
    <row r="2596" spans="1:2" ht="15" customHeight="1">
      <c r="A2596" s="10" t="s">
        <v>215</v>
      </c>
      <c r="B2596" s="13" t="s">
        <v>216</v>
      </c>
    </row>
    <row r="2597" spans="1:2" ht="15" customHeight="1">
      <c r="A2597" s="10" t="s">
        <v>14660</v>
      </c>
      <c r="B2597" s="13" t="s">
        <v>14659</v>
      </c>
    </row>
    <row r="2598" spans="1:2" ht="15" customHeight="1">
      <c r="A2598" s="10" t="s">
        <v>7527</v>
      </c>
      <c r="B2598" s="13" t="s">
        <v>7526</v>
      </c>
    </row>
    <row r="2599" spans="1:2" ht="15" customHeight="1">
      <c r="A2599" s="10" t="s">
        <v>7529</v>
      </c>
      <c r="B2599" s="13" t="s">
        <v>7528</v>
      </c>
    </row>
    <row r="2600" spans="1:2" ht="15" customHeight="1">
      <c r="A2600" s="10" t="s">
        <v>7531</v>
      </c>
      <c r="B2600" s="13" t="s">
        <v>7530</v>
      </c>
    </row>
    <row r="2601" spans="1:2" ht="15" customHeight="1">
      <c r="A2601" s="10" t="s">
        <v>24567</v>
      </c>
      <c r="B2601" s="13" t="s">
        <v>24566</v>
      </c>
    </row>
    <row r="2602" spans="1:2" ht="15" customHeight="1">
      <c r="A2602" s="10" t="s">
        <v>8102</v>
      </c>
      <c r="B2602" s="13" t="s">
        <v>8101</v>
      </c>
    </row>
    <row r="2603" spans="1:2" ht="15" customHeight="1">
      <c r="A2603" s="10" t="s">
        <v>13496</v>
      </c>
      <c r="B2603" s="13" t="s">
        <v>13495</v>
      </c>
    </row>
    <row r="2604" spans="1:2" ht="15" customHeight="1">
      <c r="A2604" s="11" t="s">
        <v>217</v>
      </c>
      <c r="B2604" s="15" t="s">
        <v>218</v>
      </c>
    </row>
    <row r="2605" spans="1:2" ht="15" customHeight="1">
      <c r="A2605" s="11" t="s">
        <v>219</v>
      </c>
      <c r="B2605" s="15" t="s">
        <v>220</v>
      </c>
    </row>
    <row r="2606" spans="1:2" ht="15" customHeight="1">
      <c r="A2606" s="10" t="s">
        <v>4507</v>
      </c>
      <c r="B2606" s="13" t="s">
        <v>4506</v>
      </c>
    </row>
    <row r="2607" spans="1:2" ht="15" customHeight="1">
      <c r="A2607" s="10" t="s">
        <v>11189</v>
      </c>
      <c r="B2607" s="13" t="s">
        <v>11188</v>
      </c>
    </row>
    <row r="2608" spans="1:2" ht="15" customHeight="1">
      <c r="A2608" s="11" t="s">
        <v>221</v>
      </c>
      <c r="B2608" s="15" t="s">
        <v>222</v>
      </c>
    </row>
    <row r="2609" spans="1:2" ht="15" customHeight="1">
      <c r="A2609" s="11" t="s">
        <v>223</v>
      </c>
      <c r="B2609" s="15" t="s">
        <v>224</v>
      </c>
    </row>
    <row r="2610" spans="1:2" ht="15" customHeight="1">
      <c r="A2610" s="10" t="s">
        <v>4361</v>
      </c>
      <c r="B2610" s="13" t="s">
        <v>4360</v>
      </c>
    </row>
    <row r="2611" spans="1:2" ht="15" customHeight="1">
      <c r="A2611" s="10" t="s">
        <v>4359</v>
      </c>
      <c r="B2611" s="13" t="s">
        <v>4358</v>
      </c>
    </row>
    <row r="2612" spans="1:2" ht="15" customHeight="1">
      <c r="A2612" s="10" t="s">
        <v>4369</v>
      </c>
      <c r="B2612" s="13" t="s">
        <v>4368</v>
      </c>
    </row>
    <row r="2613" spans="1:2" ht="15" customHeight="1">
      <c r="A2613" s="10" t="s">
        <v>4373</v>
      </c>
      <c r="B2613" s="13" t="s">
        <v>4372</v>
      </c>
    </row>
    <row r="2614" spans="1:2" ht="15" customHeight="1">
      <c r="A2614" s="10" t="s">
        <v>4375</v>
      </c>
      <c r="B2614" s="13" t="s">
        <v>4374</v>
      </c>
    </row>
    <row r="2615" spans="1:2" ht="15" customHeight="1">
      <c r="A2615" s="10" t="s">
        <v>4367</v>
      </c>
      <c r="B2615" s="13" t="s">
        <v>4366</v>
      </c>
    </row>
    <row r="2616" spans="1:2" ht="15" customHeight="1">
      <c r="A2616" s="10" t="s">
        <v>4365</v>
      </c>
      <c r="B2616" s="13" t="s">
        <v>4364</v>
      </c>
    </row>
    <row r="2617" spans="1:2" ht="15" customHeight="1">
      <c r="A2617" s="10" t="s">
        <v>4363</v>
      </c>
      <c r="B2617" s="13" t="s">
        <v>4362</v>
      </c>
    </row>
    <row r="2618" spans="1:2" ht="15" customHeight="1">
      <c r="A2618" s="10" t="s">
        <v>4371</v>
      </c>
      <c r="B2618" s="13" t="s">
        <v>4370</v>
      </c>
    </row>
    <row r="2619" spans="1:2" ht="15" customHeight="1">
      <c r="A2619" s="10" t="s">
        <v>4377</v>
      </c>
      <c r="B2619" s="13" t="s">
        <v>4376</v>
      </c>
    </row>
    <row r="2620" spans="1:2" ht="15" customHeight="1">
      <c r="A2620" s="10" t="s">
        <v>11960</v>
      </c>
      <c r="B2620" s="13" t="s">
        <v>11959</v>
      </c>
    </row>
    <row r="2621" spans="1:2" ht="15" customHeight="1">
      <c r="A2621" s="10" t="s">
        <v>4441</v>
      </c>
      <c r="B2621" s="13" t="s">
        <v>4440</v>
      </c>
    </row>
    <row r="2622" spans="1:2" ht="15" customHeight="1">
      <c r="A2622" s="10" t="s">
        <v>4439</v>
      </c>
      <c r="B2622" s="13" t="s">
        <v>4438</v>
      </c>
    </row>
    <row r="2623" spans="1:2" ht="15" customHeight="1">
      <c r="A2623" s="10" t="s">
        <v>4449</v>
      </c>
      <c r="B2623" s="13" t="s">
        <v>4448</v>
      </c>
    </row>
    <row r="2624" spans="1:2" ht="15" customHeight="1">
      <c r="A2624" s="10" t="s">
        <v>4453</v>
      </c>
      <c r="B2624" s="13" t="s">
        <v>4452</v>
      </c>
    </row>
    <row r="2625" spans="1:2" ht="15" customHeight="1">
      <c r="A2625" s="10" t="s">
        <v>4455</v>
      </c>
      <c r="B2625" s="13" t="s">
        <v>4454</v>
      </c>
    </row>
    <row r="2626" spans="1:2" ht="15" customHeight="1">
      <c r="A2626" s="10" t="s">
        <v>4447</v>
      </c>
      <c r="B2626" s="13" t="s">
        <v>4446</v>
      </c>
    </row>
    <row r="2627" spans="1:2" ht="15" customHeight="1">
      <c r="A2627" s="10" t="s">
        <v>4445</v>
      </c>
      <c r="B2627" s="13" t="s">
        <v>4444</v>
      </c>
    </row>
    <row r="2628" spans="1:2" ht="15" customHeight="1">
      <c r="A2628" s="10" t="s">
        <v>4443</v>
      </c>
      <c r="B2628" s="13" t="s">
        <v>4442</v>
      </c>
    </row>
    <row r="2629" spans="1:2" ht="15" customHeight="1">
      <c r="A2629" s="10" t="s">
        <v>4451</v>
      </c>
      <c r="B2629" s="13" t="s">
        <v>4450</v>
      </c>
    </row>
    <row r="2630" spans="1:2" ht="15" customHeight="1">
      <c r="A2630" s="10" t="s">
        <v>4457</v>
      </c>
      <c r="B2630" s="13" t="s">
        <v>4456</v>
      </c>
    </row>
    <row r="2631" spans="1:2" ht="15" customHeight="1">
      <c r="A2631" s="11" t="s">
        <v>225</v>
      </c>
      <c r="B2631" s="15" t="s">
        <v>226</v>
      </c>
    </row>
    <row r="2632" spans="1:2" ht="15" customHeight="1">
      <c r="A2632" s="10" t="s">
        <v>4381</v>
      </c>
      <c r="B2632" s="13" t="s">
        <v>4380</v>
      </c>
    </row>
    <row r="2633" spans="1:2" ht="15" customHeight="1">
      <c r="A2633" s="10" t="s">
        <v>4379</v>
      </c>
      <c r="B2633" s="13" t="s">
        <v>4378</v>
      </c>
    </row>
    <row r="2634" spans="1:2" ht="15" customHeight="1">
      <c r="A2634" s="10" t="s">
        <v>4389</v>
      </c>
      <c r="B2634" s="13" t="s">
        <v>4388</v>
      </c>
    </row>
    <row r="2635" spans="1:2" ht="15" customHeight="1">
      <c r="A2635" s="10" t="s">
        <v>4393</v>
      </c>
      <c r="B2635" s="13" t="s">
        <v>4392</v>
      </c>
    </row>
    <row r="2636" spans="1:2" ht="15" customHeight="1">
      <c r="A2636" s="10" t="s">
        <v>4395</v>
      </c>
      <c r="B2636" s="13" t="s">
        <v>4394</v>
      </c>
    </row>
    <row r="2637" spans="1:2" ht="15" customHeight="1">
      <c r="A2637" s="10" t="s">
        <v>4387</v>
      </c>
      <c r="B2637" s="13" t="s">
        <v>4386</v>
      </c>
    </row>
    <row r="2638" spans="1:2" ht="15" customHeight="1">
      <c r="A2638" s="10" t="s">
        <v>4385</v>
      </c>
      <c r="B2638" s="13" t="s">
        <v>4384</v>
      </c>
    </row>
    <row r="2639" spans="1:2" ht="15" customHeight="1">
      <c r="A2639" s="10" t="s">
        <v>4383</v>
      </c>
      <c r="B2639" s="13" t="s">
        <v>4382</v>
      </c>
    </row>
    <row r="2640" spans="1:2" ht="15" customHeight="1">
      <c r="A2640" s="10" t="s">
        <v>4391</v>
      </c>
      <c r="B2640" s="13" t="s">
        <v>4390</v>
      </c>
    </row>
    <row r="2641" spans="1:2" ht="15" customHeight="1">
      <c r="A2641" s="10" t="s">
        <v>4397</v>
      </c>
      <c r="B2641" s="13" t="s">
        <v>4396</v>
      </c>
    </row>
    <row r="2642" spans="1:2" ht="15" customHeight="1">
      <c r="A2642" s="10" t="s">
        <v>13058</v>
      </c>
      <c r="B2642" s="13" t="s">
        <v>13057</v>
      </c>
    </row>
    <row r="2643" spans="1:2" ht="15" customHeight="1">
      <c r="A2643" s="10" t="s">
        <v>11950</v>
      </c>
      <c r="B2643" s="13" t="s">
        <v>11949</v>
      </c>
    </row>
    <row r="2644" spans="1:2" ht="15" customHeight="1">
      <c r="A2644" s="10" t="s">
        <v>11956</v>
      </c>
      <c r="B2644" s="13" t="s">
        <v>11955</v>
      </c>
    </row>
    <row r="2645" spans="1:2" ht="15" customHeight="1">
      <c r="A2645" s="10" t="s">
        <v>11952</v>
      </c>
      <c r="B2645" s="13" t="s">
        <v>11951</v>
      </c>
    </row>
    <row r="2646" spans="1:2" ht="15" customHeight="1">
      <c r="A2646" s="10" t="s">
        <v>11954</v>
      </c>
      <c r="B2646" s="13" t="s">
        <v>11953</v>
      </c>
    </row>
    <row r="2647" spans="1:2" ht="15" customHeight="1">
      <c r="A2647" s="10" t="s">
        <v>11958</v>
      </c>
      <c r="B2647" s="13" t="s">
        <v>11957</v>
      </c>
    </row>
    <row r="2648" spans="1:2" ht="15" customHeight="1">
      <c r="A2648" s="10" t="s">
        <v>4401</v>
      </c>
      <c r="B2648" s="13" t="s">
        <v>4400</v>
      </c>
    </row>
    <row r="2649" spans="1:2" ht="15" customHeight="1">
      <c r="A2649" s="10" t="s">
        <v>4399</v>
      </c>
      <c r="B2649" s="13" t="s">
        <v>4398</v>
      </c>
    </row>
    <row r="2650" spans="1:2" ht="15" customHeight="1">
      <c r="A2650" s="10" t="s">
        <v>4409</v>
      </c>
      <c r="B2650" s="13" t="s">
        <v>4408</v>
      </c>
    </row>
    <row r="2651" spans="1:2" ht="15" customHeight="1">
      <c r="A2651" s="10" t="s">
        <v>4413</v>
      </c>
      <c r="B2651" s="13" t="s">
        <v>4412</v>
      </c>
    </row>
    <row r="2652" spans="1:2" ht="15" customHeight="1">
      <c r="A2652" s="10" t="s">
        <v>4415</v>
      </c>
      <c r="B2652" s="13" t="s">
        <v>4414</v>
      </c>
    </row>
    <row r="2653" spans="1:2" ht="15" customHeight="1">
      <c r="A2653" s="10" t="s">
        <v>4407</v>
      </c>
      <c r="B2653" s="13" t="s">
        <v>4406</v>
      </c>
    </row>
    <row r="2654" spans="1:2" ht="15" customHeight="1">
      <c r="A2654" s="10" t="s">
        <v>4405</v>
      </c>
      <c r="B2654" s="13" t="s">
        <v>4404</v>
      </c>
    </row>
    <row r="2655" spans="1:2" ht="15" customHeight="1">
      <c r="A2655" s="10" t="s">
        <v>4403</v>
      </c>
      <c r="B2655" s="13" t="s">
        <v>4402</v>
      </c>
    </row>
    <row r="2656" spans="1:2" ht="15" customHeight="1">
      <c r="A2656" s="10" t="s">
        <v>4411</v>
      </c>
      <c r="B2656" s="13" t="s">
        <v>4410</v>
      </c>
    </row>
    <row r="2657" spans="1:2" ht="15" customHeight="1">
      <c r="A2657" s="10" t="s">
        <v>4417</v>
      </c>
      <c r="B2657" s="13" t="s">
        <v>4416</v>
      </c>
    </row>
    <row r="2658" spans="1:2" ht="15" customHeight="1">
      <c r="A2658" s="10" t="s">
        <v>24531</v>
      </c>
      <c r="B2658" s="13" t="s">
        <v>24530</v>
      </c>
    </row>
    <row r="2659" spans="1:2" ht="15" customHeight="1">
      <c r="A2659" s="11" t="s">
        <v>227</v>
      </c>
      <c r="B2659" s="15" t="s">
        <v>228</v>
      </c>
    </row>
    <row r="2660" spans="1:2" ht="15" customHeight="1">
      <c r="A2660" s="10" t="s">
        <v>1096</v>
      </c>
      <c r="B2660" s="13" t="s">
        <v>228</v>
      </c>
    </row>
    <row r="2661" spans="1:2" ht="15" customHeight="1">
      <c r="A2661" s="10" t="s">
        <v>8880</v>
      </c>
      <c r="B2661" s="13" t="s">
        <v>8879</v>
      </c>
    </row>
    <row r="2662" spans="1:2" ht="15" customHeight="1">
      <c r="A2662" s="10" t="s">
        <v>13126</v>
      </c>
      <c r="B2662" s="13" t="s">
        <v>13125</v>
      </c>
    </row>
    <row r="2663" spans="1:2" ht="15" customHeight="1">
      <c r="A2663" s="10" t="s">
        <v>10445</v>
      </c>
      <c r="B2663" s="13" t="s">
        <v>10444</v>
      </c>
    </row>
    <row r="2664" spans="1:2" ht="15" customHeight="1">
      <c r="A2664" s="10" t="s">
        <v>13296</v>
      </c>
      <c r="B2664" s="13" t="s">
        <v>13295</v>
      </c>
    </row>
    <row r="2665" spans="1:2" ht="15" customHeight="1">
      <c r="A2665" s="10" t="s">
        <v>2251</v>
      </c>
      <c r="B2665" s="13" t="s">
        <v>2250</v>
      </c>
    </row>
    <row r="2666" spans="1:2" ht="15" customHeight="1">
      <c r="A2666" s="10" t="s">
        <v>24715</v>
      </c>
      <c r="B2666" s="13" t="s">
        <v>24714</v>
      </c>
    </row>
    <row r="2667" spans="1:2" ht="15" customHeight="1">
      <c r="A2667" s="10" t="s">
        <v>13192</v>
      </c>
      <c r="B2667" s="13" t="s">
        <v>13191</v>
      </c>
    </row>
    <row r="2668" spans="1:2" ht="15" customHeight="1">
      <c r="A2668" s="10" t="s">
        <v>14613</v>
      </c>
      <c r="B2668" s="13" t="s">
        <v>14612</v>
      </c>
    </row>
    <row r="2669" spans="1:2" ht="15" customHeight="1">
      <c r="A2669" s="10" t="s">
        <v>14801</v>
      </c>
      <c r="B2669" s="13" t="s">
        <v>14800</v>
      </c>
    </row>
    <row r="2670" spans="1:2" ht="15" customHeight="1">
      <c r="A2670" s="10" t="s">
        <v>2297</v>
      </c>
      <c r="B2670" s="13" t="s">
        <v>2296</v>
      </c>
    </row>
    <row r="2671" spans="1:2" ht="15" customHeight="1">
      <c r="A2671" s="11" t="s">
        <v>229</v>
      </c>
      <c r="B2671" s="15" t="s">
        <v>230</v>
      </c>
    </row>
    <row r="2672" spans="1:2" ht="15" customHeight="1">
      <c r="A2672" s="10" t="s">
        <v>1306</v>
      </c>
      <c r="B2672" s="13" t="s">
        <v>1305</v>
      </c>
    </row>
    <row r="2673" spans="1:2" ht="15" customHeight="1">
      <c r="A2673" s="10" t="s">
        <v>1300</v>
      </c>
      <c r="B2673" s="13" t="s">
        <v>1299</v>
      </c>
    </row>
    <row r="2674" spans="1:2" ht="15" customHeight="1">
      <c r="A2674" s="10" t="s">
        <v>1304</v>
      </c>
      <c r="B2674" s="13" t="s">
        <v>1303</v>
      </c>
    </row>
    <row r="2675" spans="1:2" ht="15" customHeight="1">
      <c r="A2675" s="10" t="s">
        <v>1310</v>
      </c>
      <c r="B2675" s="13" t="s">
        <v>1309</v>
      </c>
    </row>
    <row r="2676" spans="1:2" ht="15" customHeight="1">
      <c r="A2676" s="10" t="s">
        <v>1302</v>
      </c>
      <c r="B2676" s="13" t="s">
        <v>1301</v>
      </c>
    </row>
    <row r="2677" spans="1:2" ht="15" customHeight="1">
      <c r="A2677" s="10" t="s">
        <v>8704</v>
      </c>
      <c r="B2677" s="13" t="s">
        <v>8703</v>
      </c>
    </row>
    <row r="2678" spans="1:2" ht="15" customHeight="1">
      <c r="A2678" s="10" t="s">
        <v>13700</v>
      </c>
      <c r="B2678" s="13" t="s">
        <v>13699</v>
      </c>
    </row>
    <row r="2679" spans="1:2" ht="15" customHeight="1">
      <c r="A2679" s="10" t="s">
        <v>23729</v>
      </c>
      <c r="B2679" s="13" t="s">
        <v>23728</v>
      </c>
    </row>
    <row r="2680" spans="1:2" ht="15" customHeight="1">
      <c r="A2680" s="10" t="s">
        <v>6328</v>
      </c>
      <c r="B2680" s="13" t="s">
        <v>6327</v>
      </c>
    </row>
    <row r="2681" spans="1:2" ht="15" customHeight="1">
      <c r="A2681" s="10" t="s">
        <v>6898</v>
      </c>
      <c r="B2681" s="13" t="s">
        <v>6897</v>
      </c>
    </row>
    <row r="2682" spans="1:2" ht="15" customHeight="1">
      <c r="A2682" s="11" t="s">
        <v>231</v>
      </c>
      <c r="B2682" s="15" t="s">
        <v>232</v>
      </c>
    </row>
    <row r="2683" spans="1:2" ht="15" customHeight="1">
      <c r="A2683" s="10" t="s">
        <v>14725</v>
      </c>
      <c r="B2683" s="13" t="s">
        <v>14724</v>
      </c>
    </row>
    <row r="2684" spans="1:2" ht="15" customHeight="1">
      <c r="A2684" s="10" t="s">
        <v>6344</v>
      </c>
      <c r="B2684" s="13" t="s">
        <v>6343</v>
      </c>
    </row>
    <row r="2685" spans="1:2" ht="15" customHeight="1">
      <c r="A2685" s="10" t="s">
        <v>8593</v>
      </c>
      <c r="B2685" s="13" t="s">
        <v>8592</v>
      </c>
    </row>
    <row r="2686" spans="1:2" ht="15" customHeight="1">
      <c r="A2686" s="10" t="s">
        <v>10318</v>
      </c>
      <c r="B2686" s="13" t="s">
        <v>10317</v>
      </c>
    </row>
    <row r="2687" spans="1:2" ht="15" customHeight="1">
      <c r="A2687" s="10" t="s">
        <v>1056</v>
      </c>
      <c r="B2687" s="13" t="s">
        <v>1055</v>
      </c>
    </row>
    <row r="2688" spans="1:2" ht="15" customHeight="1">
      <c r="A2688" s="10" t="s">
        <v>14536</v>
      </c>
      <c r="B2688" s="13" t="s">
        <v>14535</v>
      </c>
    </row>
    <row r="2689" spans="1:2" ht="15" customHeight="1">
      <c r="A2689" s="10" t="s">
        <v>3961</v>
      </c>
      <c r="B2689" s="13" t="s">
        <v>3960</v>
      </c>
    </row>
    <row r="2690" spans="1:2" ht="15" customHeight="1">
      <c r="A2690" s="10" t="s">
        <v>14723</v>
      </c>
      <c r="B2690" s="13" t="s">
        <v>14722</v>
      </c>
    </row>
    <row r="2691" spans="1:2" ht="15" customHeight="1">
      <c r="A2691" s="10" t="s">
        <v>14737</v>
      </c>
      <c r="B2691" s="13" t="s">
        <v>14736</v>
      </c>
    </row>
    <row r="2692" spans="1:2" ht="15" customHeight="1">
      <c r="A2692" s="10" t="s">
        <v>7106</v>
      </c>
      <c r="B2692" s="13" t="s">
        <v>7105</v>
      </c>
    </row>
    <row r="2693" spans="1:2" ht="15" customHeight="1">
      <c r="A2693" s="10" t="s">
        <v>4509</v>
      </c>
      <c r="B2693" s="13" t="s">
        <v>4508</v>
      </c>
    </row>
    <row r="2694" spans="1:2" ht="15" customHeight="1">
      <c r="A2694" s="10" t="s">
        <v>11239</v>
      </c>
      <c r="B2694" s="13" t="s">
        <v>11238</v>
      </c>
    </row>
    <row r="2695" spans="1:2" ht="15" customHeight="1">
      <c r="A2695" s="10" t="s">
        <v>5496</v>
      </c>
      <c r="B2695" s="13" t="s">
        <v>5495</v>
      </c>
    </row>
    <row r="2696" spans="1:2" ht="15" customHeight="1">
      <c r="A2696" s="10" t="s">
        <v>4568</v>
      </c>
      <c r="B2696" s="13" t="s">
        <v>4567</v>
      </c>
    </row>
    <row r="2697" spans="1:2" ht="15" customHeight="1">
      <c r="A2697" s="10" t="s">
        <v>4592</v>
      </c>
      <c r="B2697" s="13" t="s">
        <v>4591</v>
      </c>
    </row>
    <row r="2698" spans="1:2" ht="15" customHeight="1">
      <c r="A2698" s="10" t="s">
        <v>10892</v>
      </c>
      <c r="B2698" s="13" t="s">
        <v>10891</v>
      </c>
    </row>
    <row r="2699" spans="1:2" ht="15" customHeight="1">
      <c r="A2699" s="10" t="s">
        <v>5508</v>
      </c>
      <c r="B2699" s="13" t="s">
        <v>5507</v>
      </c>
    </row>
    <row r="2700" spans="1:2" ht="15" customHeight="1">
      <c r="A2700" s="10" t="s">
        <v>4576</v>
      </c>
      <c r="B2700" s="13" t="s">
        <v>4575</v>
      </c>
    </row>
    <row r="2701" spans="1:2" ht="15" customHeight="1">
      <c r="A2701" s="10" t="s">
        <v>9392</v>
      </c>
      <c r="B2701" s="13" t="s">
        <v>9391</v>
      </c>
    </row>
    <row r="2702" spans="1:2" ht="15" customHeight="1">
      <c r="A2702" s="10" t="s">
        <v>14729</v>
      </c>
      <c r="B2702" s="13" t="s">
        <v>14728</v>
      </c>
    </row>
    <row r="2703" spans="1:2" ht="15" customHeight="1">
      <c r="A2703" s="11" t="s">
        <v>233</v>
      </c>
      <c r="B2703" s="15" t="s">
        <v>234</v>
      </c>
    </row>
    <row r="2704" spans="1:2" ht="15" customHeight="1">
      <c r="A2704" s="10" t="s">
        <v>11711</v>
      </c>
      <c r="B2704" s="13" t="s">
        <v>11710</v>
      </c>
    </row>
    <row r="2705" spans="1:2" ht="15" customHeight="1">
      <c r="A2705" s="10" t="s">
        <v>11707</v>
      </c>
      <c r="B2705" s="13" t="s">
        <v>11706</v>
      </c>
    </row>
    <row r="2706" spans="1:2" ht="15" customHeight="1">
      <c r="A2706" s="10" t="s">
        <v>11709</v>
      </c>
      <c r="B2706" s="13" t="s">
        <v>11708</v>
      </c>
    </row>
    <row r="2707" spans="1:2" ht="15" customHeight="1">
      <c r="A2707" s="10" t="s">
        <v>14286</v>
      </c>
      <c r="B2707" s="13" t="s">
        <v>14285</v>
      </c>
    </row>
    <row r="2708" spans="1:2" ht="15" customHeight="1">
      <c r="A2708" s="10" t="s">
        <v>14114</v>
      </c>
      <c r="B2708" s="13" t="s">
        <v>14113</v>
      </c>
    </row>
    <row r="2709" spans="1:2" ht="15" customHeight="1">
      <c r="A2709" s="10" t="s">
        <v>14120</v>
      </c>
      <c r="B2709" s="13" t="s">
        <v>14119</v>
      </c>
    </row>
    <row r="2710" spans="1:2" ht="15" customHeight="1">
      <c r="A2710" s="10" t="s">
        <v>14122</v>
      </c>
      <c r="B2710" s="13" t="s">
        <v>14121</v>
      </c>
    </row>
    <row r="2711" spans="1:2" ht="15" customHeight="1">
      <c r="A2711" s="10" t="s">
        <v>11701</v>
      </c>
      <c r="B2711" s="13" t="s">
        <v>11700</v>
      </c>
    </row>
    <row r="2712" spans="1:2" ht="15" customHeight="1">
      <c r="A2712" s="10" t="s">
        <v>5502</v>
      </c>
      <c r="B2712" s="13" t="s">
        <v>5501</v>
      </c>
    </row>
    <row r="2713" spans="1:2" ht="15" customHeight="1">
      <c r="A2713" s="10" t="s">
        <v>23051</v>
      </c>
      <c r="B2713" s="13" t="s">
        <v>23050</v>
      </c>
    </row>
    <row r="2714" spans="1:2" ht="15" customHeight="1">
      <c r="A2714" s="10" t="s">
        <v>23055</v>
      </c>
      <c r="B2714" s="13" t="s">
        <v>23054</v>
      </c>
    </row>
    <row r="2715" spans="1:2" ht="15" customHeight="1">
      <c r="A2715" s="10" t="s">
        <v>23057</v>
      </c>
      <c r="B2715" s="13" t="s">
        <v>23056</v>
      </c>
    </row>
    <row r="2716" spans="1:2" ht="15" customHeight="1">
      <c r="A2716" s="10" t="s">
        <v>23049</v>
      </c>
      <c r="B2716" s="13" t="s">
        <v>23048</v>
      </c>
    </row>
    <row r="2717" spans="1:2" ht="15" customHeight="1">
      <c r="A2717" s="10" t="s">
        <v>23059</v>
      </c>
      <c r="B2717" s="13" t="s">
        <v>23058</v>
      </c>
    </row>
    <row r="2718" spans="1:2" ht="15" customHeight="1">
      <c r="A2718" s="10" t="s">
        <v>23047</v>
      </c>
      <c r="B2718" s="13" t="s">
        <v>23046</v>
      </c>
    </row>
    <row r="2719" spans="1:2" ht="15" customHeight="1">
      <c r="A2719" s="10" t="s">
        <v>23063</v>
      </c>
      <c r="B2719" s="13" t="s">
        <v>23062</v>
      </c>
    </row>
    <row r="2720" spans="1:2" ht="15" customHeight="1">
      <c r="A2720" s="10" t="s">
        <v>23061</v>
      </c>
      <c r="B2720" s="13" t="s">
        <v>23060</v>
      </c>
    </row>
    <row r="2721" spans="1:2" ht="15" customHeight="1">
      <c r="A2721" s="10" t="s">
        <v>23045</v>
      </c>
      <c r="B2721" s="13" t="s">
        <v>23044</v>
      </c>
    </row>
    <row r="2722" spans="1:2" ht="15" customHeight="1">
      <c r="A2722" s="10" t="s">
        <v>23053</v>
      </c>
      <c r="B2722" s="13" t="s">
        <v>23052</v>
      </c>
    </row>
    <row r="2723" spans="1:2" ht="15" customHeight="1">
      <c r="A2723" s="10" t="s">
        <v>23071</v>
      </c>
      <c r="B2723" s="13" t="s">
        <v>23070</v>
      </c>
    </row>
    <row r="2724" spans="1:2" ht="15" customHeight="1">
      <c r="A2724" s="10" t="s">
        <v>23075</v>
      </c>
      <c r="B2724" s="13" t="s">
        <v>23074</v>
      </c>
    </row>
    <row r="2725" spans="1:2" ht="15" customHeight="1">
      <c r="A2725" s="10" t="s">
        <v>23077</v>
      </c>
      <c r="B2725" s="13" t="s">
        <v>23076</v>
      </c>
    </row>
    <row r="2726" spans="1:2" ht="15" customHeight="1">
      <c r="A2726" s="10" t="s">
        <v>23069</v>
      </c>
      <c r="B2726" s="13" t="s">
        <v>23068</v>
      </c>
    </row>
    <row r="2727" spans="1:2" ht="15" customHeight="1">
      <c r="A2727" s="10" t="s">
        <v>23079</v>
      </c>
      <c r="B2727" s="13" t="s">
        <v>23078</v>
      </c>
    </row>
    <row r="2728" spans="1:2" ht="15" customHeight="1">
      <c r="A2728" s="10" t="s">
        <v>23067</v>
      </c>
      <c r="B2728" s="13" t="s">
        <v>23066</v>
      </c>
    </row>
    <row r="2729" spans="1:2" ht="15" customHeight="1">
      <c r="A2729" s="10" t="s">
        <v>23083</v>
      </c>
      <c r="B2729" s="13" t="s">
        <v>23082</v>
      </c>
    </row>
    <row r="2730" spans="1:2" ht="15" customHeight="1">
      <c r="A2730" s="10" t="s">
        <v>23081</v>
      </c>
      <c r="B2730" s="13" t="s">
        <v>23080</v>
      </c>
    </row>
    <row r="2731" spans="1:2" ht="15" customHeight="1">
      <c r="A2731" s="10" t="s">
        <v>23065</v>
      </c>
      <c r="B2731" s="13" t="s">
        <v>23064</v>
      </c>
    </row>
    <row r="2732" spans="1:2" ht="15" customHeight="1">
      <c r="A2732" s="10" t="s">
        <v>23073</v>
      </c>
      <c r="B2732" s="13" t="s">
        <v>23072</v>
      </c>
    </row>
    <row r="2733" spans="1:2" ht="15" customHeight="1">
      <c r="A2733" s="10" t="s">
        <v>23031</v>
      </c>
      <c r="B2733" s="13" t="s">
        <v>23030</v>
      </c>
    </row>
    <row r="2734" spans="1:2" ht="15" customHeight="1">
      <c r="A2734" s="10" t="s">
        <v>23035</v>
      </c>
      <c r="B2734" s="13" t="s">
        <v>23034</v>
      </c>
    </row>
    <row r="2735" spans="1:2" ht="15" customHeight="1">
      <c r="A2735" s="10" t="s">
        <v>23037</v>
      </c>
      <c r="B2735" s="13" t="s">
        <v>23036</v>
      </c>
    </row>
    <row r="2736" spans="1:2" ht="15" customHeight="1">
      <c r="A2736" s="10" t="s">
        <v>23029</v>
      </c>
      <c r="B2736" s="13" t="s">
        <v>23028</v>
      </c>
    </row>
    <row r="2737" spans="1:2" ht="15" customHeight="1">
      <c r="A2737" s="10" t="s">
        <v>23039</v>
      </c>
      <c r="B2737" s="13" t="s">
        <v>23038</v>
      </c>
    </row>
    <row r="2738" spans="1:2" ht="15" customHeight="1">
      <c r="A2738" s="10" t="s">
        <v>23027</v>
      </c>
      <c r="B2738" s="13" t="s">
        <v>23026</v>
      </c>
    </row>
    <row r="2739" spans="1:2" ht="15" customHeight="1">
      <c r="A2739" s="10" t="s">
        <v>23043</v>
      </c>
      <c r="B2739" s="13" t="s">
        <v>23042</v>
      </c>
    </row>
    <row r="2740" spans="1:2" ht="15" customHeight="1">
      <c r="A2740" s="10" t="s">
        <v>23041</v>
      </c>
      <c r="B2740" s="13" t="s">
        <v>23040</v>
      </c>
    </row>
    <row r="2741" spans="1:2" ht="15" customHeight="1">
      <c r="A2741" s="10" t="s">
        <v>23025</v>
      </c>
      <c r="B2741" s="13" t="s">
        <v>23024</v>
      </c>
    </row>
    <row r="2742" spans="1:2" ht="15" customHeight="1">
      <c r="A2742" s="10" t="s">
        <v>23033</v>
      </c>
      <c r="B2742" s="13" t="s">
        <v>23032</v>
      </c>
    </row>
    <row r="2743" spans="1:2" ht="15" customHeight="1">
      <c r="A2743" s="10" t="s">
        <v>8702</v>
      </c>
      <c r="B2743" s="13" t="s">
        <v>8701</v>
      </c>
    </row>
    <row r="2744" spans="1:2" ht="15" customHeight="1">
      <c r="A2744" s="10" t="s">
        <v>12832</v>
      </c>
      <c r="B2744" s="13" t="s">
        <v>12831</v>
      </c>
    </row>
    <row r="2745" spans="1:2" ht="15" customHeight="1">
      <c r="A2745" s="10" t="s">
        <v>11610</v>
      </c>
      <c r="B2745" s="13" t="s">
        <v>11609</v>
      </c>
    </row>
    <row r="2746" spans="1:2" ht="15" customHeight="1">
      <c r="A2746" s="10" t="s">
        <v>11606</v>
      </c>
      <c r="B2746" s="13" t="s">
        <v>11605</v>
      </c>
    </row>
    <row r="2747" spans="1:2" ht="15" customHeight="1">
      <c r="A2747" s="10" t="s">
        <v>11608</v>
      </c>
      <c r="B2747" s="13" t="s">
        <v>11607</v>
      </c>
    </row>
    <row r="2748" spans="1:2" ht="15" customHeight="1">
      <c r="A2748" s="10" t="s">
        <v>14160</v>
      </c>
      <c r="B2748" s="13" t="s">
        <v>14159</v>
      </c>
    </row>
    <row r="2749" spans="1:2" ht="15" customHeight="1">
      <c r="A2749" s="10" t="s">
        <v>11634</v>
      </c>
      <c r="B2749" s="13" t="s">
        <v>11633</v>
      </c>
    </row>
    <row r="2750" spans="1:2" ht="15" customHeight="1">
      <c r="A2750" s="10" t="s">
        <v>11654</v>
      </c>
      <c r="B2750" s="13" t="s">
        <v>11653</v>
      </c>
    </row>
    <row r="2751" spans="1:2" ht="15" customHeight="1">
      <c r="A2751" s="10" t="s">
        <v>14174</v>
      </c>
      <c r="B2751" s="13" t="s">
        <v>14173</v>
      </c>
    </row>
    <row r="2752" spans="1:2" ht="15" customHeight="1">
      <c r="A2752" s="10" t="s">
        <v>14158</v>
      </c>
      <c r="B2752" s="13" t="s">
        <v>14157</v>
      </c>
    </row>
    <row r="2753" spans="1:2" ht="15" customHeight="1">
      <c r="A2753" s="10" t="s">
        <v>11612</v>
      </c>
      <c r="B2753" s="13" t="s">
        <v>11611</v>
      </c>
    </row>
    <row r="2754" spans="1:2" ht="15" customHeight="1">
      <c r="A2754" s="10" t="s">
        <v>13262</v>
      </c>
      <c r="B2754" s="13" t="s">
        <v>13261</v>
      </c>
    </row>
    <row r="2755" spans="1:2" ht="15" customHeight="1">
      <c r="A2755" s="10" t="s">
        <v>14236</v>
      </c>
      <c r="B2755" s="13" t="s">
        <v>14235</v>
      </c>
    </row>
    <row r="2756" spans="1:2" ht="15" customHeight="1">
      <c r="A2756" s="10" t="s">
        <v>14162</v>
      </c>
      <c r="B2756" s="13" t="s">
        <v>14161</v>
      </c>
    </row>
    <row r="2757" spans="1:2" ht="15" customHeight="1">
      <c r="A2757" s="10" t="s">
        <v>7771</v>
      </c>
      <c r="B2757" s="13" t="s">
        <v>7770</v>
      </c>
    </row>
    <row r="2758" spans="1:2" ht="15" customHeight="1">
      <c r="A2758" s="10" t="s">
        <v>10714</v>
      </c>
      <c r="B2758" s="13" t="s">
        <v>10713</v>
      </c>
    </row>
    <row r="2759" spans="1:2" ht="15" customHeight="1">
      <c r="A2759" s="10" t="s">
        <v>11402</v>
      </c>
      <c r="B2759" s="13" t="s">
        <v>11401</v>
      </c>
    </row>
    <row r="2760" spans="1:2" ht="15" customHeight="1">
      <c r="A2760" s="10" t="s">
        <v>14178</v>
      </c>
      <c r="B2760" s="13" t="s">
        <v>14177</v>
      </c>
    </row>
    <row r="2761" spans="1:2" ht="15" customHeight="1">
      <c r="A2761" s="10" t="s">
        <v>14170</v>
      </c>
      <c r="B2761" s="13" t="s">
        <v>14169</v>
      </c>
    </row>
    <row r="2762" spans="1:2" ht="15" customHeight="1">
      <c r="A2762" s="10" t="s">
        <v>13910</v>
      </c>
      <c r="B2762" s="13" t="s">
        <v>13909</v>
      </c>
    </row>
    <row r="2763" spans="1:2" ht="15" customHeight="1">
      <c r="A2763" s="10" t="s">
        <v>11632</v>
      </c>
      <c r="B2763" s="13" t="s">
        <v>11631</v>
      </c>
    </row>
    <row r="2764" spans="1:2" ht="15" customHeight="1">
      <c r="A2764" s="10" t="s">
        <v>11628</v>
      </c>
      <c r="B2764" s="13" t="s">
        <v>11627</v>
      </c>
    </row>
    <row r="2765" spans="1:2" ht="15" customHeight="1">
      <c r="A2765" s="10" t="s">
        <v>11630</v>
      </c>
      <c r="B2765" s="13" t="s">
        <v>11629</v>
      </c>
    </row>
    <row r="2766" spans="1:2" ht="15" customHeight="1">
      <c r="A2766" s="10" t="s">
        <v>11652</v>
      </c>
      <c r="B2766" s="13" t="s">
        <v>11651</v>
      </c>
    </row>
    <row r="2767" spans="1:2" ht="15" customHeight="1">
      <c r="A2767" s="10" t="s">
        <v>11648</v>
      </c>
      <c r="B2767" s="13" t="s">
        <v>11647</v>
      </c>
    </row>
    <row r="2768" spans="1:2" ht="15" customHeight="1">
      <c r="A2768" s="10" t="s">
        <v>11650</v>
      </c>
      <c r="B2768" s="13" t="s">
        <v>11649</v>
      </c>
    </row>
    <row r="2769" spans="1:2" ht="15" customHeight="1">
      <c r="A2769" s="10" t="s">
        <v>14485</v>
      </c>
      <c r="B2769" s="13" t="s">
        <v>14484</v>
      </c>
    </row>
    <row r="2770" spans="1:2" ht="15" customHeight="1">
      <c r="A2770" s="10" t="s">
        <v>23785</v>
      </c>
      <c r="B2770" s="13" t="s">
        <v>23784</v>
      </c>
    </row>
    <row r="2771" spans="1:2" ht="15" customHeight="1">
      <c r="A2771" s="10" t="s">
        <v>23777</v>
      </c>
      <c r="B2771" s="13" t="s">
        <v>23776</v>
      </c>
    </row>
    <row r="2772" spans="1:2" ht="15" customHeight="1">
      <c r="A2772" s="10" t="s">
        <v>23779</v>
      </c>
      <c r="B2772" s="13" t="s">
        <v>23778</v>
      </c>
    </row>
    <row r="2773" spans="1:2" ht="15" customHeight="1">
      <c r="A2773" s="10" t="s">
        <v>23783</v>
      </c>
      <c r="B2773" s="13" t="s">
        <v>23782</v>
      </c>
    </row>
    <row r="2774" spans="1:2" ht="15" customHeight="1">
      <c r="A2774" s="10" t="s">
        <v>23781</v>
      </c>
      <c r="B2774" s="13" t="s">
        <v>23780</v>
      </c>
    </row>
    <row r="2775" spans="1:2" ht="15" customHeight="1">
      <c r="A2775" s="10" t="s">
        <v>23775</v>
      </c>
      <c r="B2775" s="13" t="s">
        <v>23774</v>
      </c>
    </row>
    <row r="2776" spans="1:2" ht="15" customHeight="1">
      <c r="A2776" s="10" t="s">
        <v>23767</v>
      </c>
      <c r="B2776" s="13" t="s">
        <v>23766</v>
      </c>
    </row>
    <row r="2777" spans="1:2" ht="15" customHeight="1">
      <c r="A2777" s="10" t="s">
        <v>23769</v>
      </c>
      <c r="B2777" s="13" t="s">
        <v>23768</v>
      </c>
    </row>
    <row r="2778" spans="1:2" ht="15" customHeight="1">
      <c r="A2778" s="10" t="s">
        <v>23773</v>
      </c>
      <c r="B2778" s="13" t="s">
        <v>23772</v>
      </c>
    </row>
    <row r="2779" spans="1:2" ht="15" customHeight="1">
      <c r="A2779" s="10" t="s">
        <v>23771</v>
      </c>
      <c r="B2779" s="13" t="s">
        <v>23770</v>
      </c>
    </row>
    <row r="2780" spans="1:2" ht="15" customHeight="1">
      <c r="A2780" s="10" t="s">
        <v>23815</v>
      </c>
      <c r="B2780" s="13" t="s">
        <v>23814</v>
      </c>
    </row>
    <row r="2781" spans="1:2" ht="15" customHeight="1">
      <c r="A2781" s="10" t="s">
        <v>23807</v>
      </c>
      <c r="B2781" s="13" t="s">
        <v>23806</v>
      </c>
    </row>
    <row r="2782" spans="1:2" ht="15" customHeight="1">
      <c r="A2782" s="10" t="s">
        <v>23809</v>
      </c>
      <c r="B2782" s="13" t="s">
        <v>23808</v>
      </c>
    </row>
    <row r="2783" spans="1:2" ht="15" customHeight="1">
      <c r="A2783" s="10" t="s">
        <v>23813</v>
      </c>
      <c r="B2783" s="13" t="s">
        <v>23812</v>
      </c>
    </row>
    <row r="2784" spans="1:2" ht="15" customHeight="1">
      <c r="A2784" s="10" t="s">
        <v>23811</v>
      </c>
      <c r="B2784" s="13" t="s">
        <v>23810</v>
      </c>
    </row>
    <row r="2785" spans="1:2" ht="15" customHeight="1">
      <c r="A2785" s="10" t="s">
        <v>23865</v>
      </c>
      <c r="B2785" s="13" t="s">
        <v>23864</v>
      </c>
    </row>
    <row r="2786" spans="1:2" ht="15" customHeight="1">
      <c r="A2786" s="10" t="s">
        <v>23857</v>
      </c>
      <c r="B2786" s="13" t="s">
        <v>23856</v>
      </c>
    </row>
    <row r="2787" spans="1:2" ht="15" customHeight="1">
      <c r="A2787" s="10" t="s">
        <v>23859</v>
      </c>
      <c r="B2787" s="13" t="s">
        <v>23858</v>
      </c>
    </row>
    <row r="2788" spans="1:2" ht="15" customHeight="1">
      <c r="A2788" s="10" t="s">
        <v>23863</v>
      </c>
      <c r="B2788" s="13" t="s">
        <v>23862</v>
      </c>
    </row>
    <row r="2789" spans="1:2" ht="15" customHeight="1">
      <c r="A2789" s="10" t="s">
        <v>23861</v>
      </c>
      <c r="B2789" s="13" t="s">
        <v>23860</v>
      </c>
    </row>
    <row r="2790" spans="1:2" ht="15" customHeight="1">
      <c r="A2790" s="10" t="s">
        <v>23805</v>
      </c>
      <c r="B2790" s="13" t="s">
        <v>23804</v>
      </c>
    </row>
    <row r="2791" spans="1:2" ht="15" customHeight="1">
      <c r="A2791" s="10" t="s">
        <v>23797</v>
      </c>
      <c r="B2791" s="13" t="s">
        <v>23796</v>
      </c>
    </row>
    <row r="2792" spans="1:2" ht="15" customHeight="1">
      <c r="A2792" s="10" t="s">
        <v>23799</v>
      </c>
      <c r="B2792" s="13" t="s">
        <v>23798</v>
      </c>
    </row>
    <row r="2793" spans="1:2" ht="15" customHeight="1">
      <c r="A2793" s="10" t="s">
        <v>23803</v>
      </c>
      <c r="B2793" s="13" t="s">
        <v>23802</v>
      </c>
    </row>
    <row r="2794" spans="1:2" ht="15" customHeight="1">
      <c r="A2794" s="10" t="s">
        <v>23801</v>
      </c>
      <c r="B2794" s="13" t="s">
        <v>23800</v>
      </c>
    </row>
    <row r="2795" spans="1:2" ht="15" customHeight="1">
      <c r="A2795" s="10" t="s">
        <v>23885</v>
      </c>
      <c r="B2795" s="13" t="s">
        <v>23884</v>
      </c>
    </row>
    <row r="2796" spans="1:2" ht="15" customHeight="1">
      <c r="A2796" s="10" t="s">
        <v>23877</v>
      </c>
      <c r="B2796" s="13" t="s">
        <v>23876</v>
      </c>
    </row>
    <row r="2797" spans="1:2" ht="15" customHeight="1">
      <c r="A2797" s="10" t="s">
        <v>23879</v>
      </c>
      <c r="B2797" s="13" t="s">
        <v>23878</v>
      </c>
    </row>
    <row r="2798" spans="1:2" ht="15" customHeight="1">
      <c r="A2798" s="10" t="s">
        <v>23883</v>
      </c>
      <c r="B2798" s="13" t="s">
        <v>23882</v>
      </c>
    </row>
    <row r="2799" spans="1:2" ht="15" customHeight="1">
      <c r="A2799" s="10" t="s">
        <v>23881</v>
      </c>
      <c r="B2799" s="13" t="s">
        <v>23880</v>
      </c>
    </row>
    <row r="2800" spans="1:2" ht="15" customHeight="1">
      <c r="A2800" s="10" t="s">
        <v>23875</v>
      </c>
      <c r="B2800" s="13" t="s">
        <v>23874</v>
      </c>
    </row>
    <row r="2801" spans="1:2" ht="15" customHeight="1">
      <c r="A2801" s="10" t="s">
        <v>23867</v>
      </c>
      <c r="B2801" s="13" t="s">
        <v>23866</v>
      </c>
    </row>
    <row r="2802" spans="1:2" ht="15" customHeight="1">
      <c r="A2802" s="10" t="s">
        <v>23869</v>
      </c>
      <c r="B2802" s="13" t="s">
        <v>23868</v>
      </c>
    </row>
    <row r="2803" spans="1:2" ht="15" customHeight="1">
      <c r="A2803" s="10" t="s">
        <v>23873</v>
      </c>
      <c r="B2803" s="13" t="s">
        <v>23872</v>
      </c>
    </row>
    <row r="2804" spans="1:2" ht="15" customHeight="1">
      <c r="A2804" s="10" t="s">
        <v>23871</v>
      </c>
      <c r="B2804" s="13" t="s">
        <v>23870</v>
      </c>
    </row>
    <row r="2805" spans="1:2" ht="15" customHeight="1">
      <c r="A2805" s="10" t="s">
        <v>23825</v>
      </c>
      <c r="B2805" s="13" t="s">
        <v>23824</v>
      </c>
    </row>
    <row r="2806" spans="1:2" ht="15" customHeight="1">
      <c r="A2806" s="10" t="s">
        <v>23817</v>
      </c>
      <c r="B2806" s="13" t="s">
        <v>23816</v>
      </c>
    </row>
    <row r="2807" spans="1:2" ht="15" customHeight="1">
      <c r="A2807" s="10" t="s">
        <v>23819</v>
      </c>
      <c r="B2807" s="13" t="s">
        <v>23818</v>
      </c>
    </row>
    <row r="2808" spans="1:2" ht="15" customHeight="1">
      <c r="A2808" s="10" t="s">
        <v>23823</v>
      </c>
      <c r="B2808" s="13" t="s">
        <v>23822</v>
      </c>
    </row>
    <row r="2809" spans="1:2" ht="15" customHeight="1">
      <c r="A2809" s="10" t="s">
        <v>23821</v>
      </c>
      <c r="B2809" s="13" t="s">
        <v>23820</v>
      </c>
    </row>
    <row r="2810" spans="1:2" ht="15" customHeight="1">
      <c r="A2810" s="10" t="s">
        <v>23835</v>
      </c>
      <c r="B2810" s="13" t="s">
        <v>23834</v>
      </c>
    </row>
    <row r="2811" spans="1:2" ht="15" customHeight="1">
      <c r="A2811" s="10" t="s">
        <v>23827</v>
      </c>
      <c r="B2811" s="13" t="s">
        <v>23826</v>
      </c>
    </row>
    <row r="2812" spans="1:2" ht="15" customHeight="1">
      <c r="A2812" s="10" t="s">
        <v>23829</v>
      </c>
      <c r="B2812" s="13" t="s">
        <v>23828</v>
      </c>
    </row>
    <row r="2813" spans="1:2" ht="15" customHeight="1">
      <c r="A2813" s="10" t="s">
        <v>23833</v>
      </c>
      <c r="B2813" s="13" t="s">
        <v>23832</v>
      </c>
    </row>
    <row r="2814" spans="1:2" ht="15" customHeight="1">
      <c r="A2814" s="10" t="s">
        <v>23831</v>
      </c>
      <c r="B2814" s="13" t="s">
        <v>23830</v>
      </c>
    </row>
    <row r="2815" spans="1:2" ht="15" customHeight="1">
      <c r="A2815" s="10" t="s">
        <v>23845</v>
      </c>
      <c r="B2815" s="13" t="s">
        <v>23844</v>
      </c>
    </row>
    <row r="2816" spans="1:2" ht="15" customHeight="1">
      <c r="A2816" s="10" t="s">
        <v>23837</v>
      </c>
      <c r="B2816" s="13" t="s">
        <v>23836</v>
      </c>
    </row>
    <row r="2817" spans="1:2" ht="15" customHeight="1">
      <c r="A2817" s="10" t="s">
        <v>23839</v>
      </c>
      <c r="B2817" s="13" t="s">
        <v>23838</v>
      </c>
    </row>
    <row r="2818" spans="1:2" ht="15" customHeight="1">
      <c r="A2818" s="10" t="s">
        <v>23843</v>
      </c>
      <c r="B2818" s="13" t="s">
        <v>23842</v>
      </c>
    </row>
    <row r="2819" spans="1:2" ht="15" customHeight="1">
      <c r="A2819" s="10" t="s">
        <v>23841</v>
      </c>
      <c r="B2819" s="13" t="s">
        <v>23840</v>
      </c>
    </row>
    <row r="2820" spans="1:2" ht="15" customHeight="1">
      <c r="A2820" s="10" t="s">
        <v>23795</v>
      </c>
      <c r="B2820" s="13" t="s">
        <v>23794</v>
      </c>
    </row>
    <row r="2821" spans="1:2" ht="15" customHeight="1">
      <c r="A2821" s="10" t="s">
        <v>23787</v>
      </c>
      <c r="B2821" s="13" t="s">
        <v>23786</v>
      </c>
    </row>
    <row r="2822" spans="1:2" ht="15" customHeight="1">
      <c r="A2822" s="10" t="s">
        <v>23789</v>
      </c>
      <c r="B2822" s="13" t="s">
        <v>23788</v>
      </c>
    </row>
    <row r="2823" spans="1:2" ht="15" customHeight="1">
      <c r="A2823" s="10" t="s">
        <v>23793</v>
      </c>
      <c r="B2823" s="13" t="s">
        <v>23792</v>
      </c>
    </row>
    <row r="2824" spans="1:2" ht="15" customHeight="1">
      <c r="A2824" s="10" t="s">
        <v>23791</v>
      </c>
      <c r="B2824" s="13" t="s">
        <v>23790</v>
      </c>
    </row>
    <row r="2825" spans="1:2" ht="15" customHeight="1">
      <c r="A2825" s="10" t="s">
        <v>23855</v>
      </c>
      <c r="B2825" s="13" t="s">
        <v>23854</v>
      </c>
    </row>
    <row r="2826" spans="1:2" ht="15" customHeight="1">
      <c r="A2826" s="10" t="s">
        <v>23847</v>
      </c>
      <c r="B2826" s="13" t="s">
        <v>23846</v>
      </c>
    </row>
    <row r="2827" spans="1:2" ht="15" customHeight="1">
      <c r="A2827" s="10" t="s">
        <v>23849</v>
      </c>
      <c r="B2827" s="13" t="s">
        <v>23848</v>
      </c>
    </row>
    <row r="2828" spans="1:2" ht="15" customHeight="1">
      <c r="A2828" s="10" t="s">
        <v>23853</v>
      </c>
      <c r="B2828" s="13" t="s">
        <v>23852</v>
      </c>
    </row>
    <row r="2829" spans="1:2" ht="15" customHeight="1">
      <c r="A2829" s="10" t="s">
        <v>23851</v>
      </c>
      <c r="B2829" s="13" t="s">
        <v>23850</v>
      </c>
    </row>
    <row r="2830" spans="1:2" ht="15" customHeight="1">
      <c r="A2830" s="10" t="s">
        <v>6350</v>
      </c>
      <c r="B2830" s="13" t="s">
        <v>6349</v>
      </c>
    </row>
    <row r="2831" spans="1:2" ht="15" customHeight="1">
      <c r="A2831" s="10" t="s">
        <v>12856</v>
      </c>
      <c r="B2831" s="13" t="s">
        <v>12855</v>
      </c>
    </row>
    <row r="2832" spans="1:2" ht="15" customHeight="1">
      <c r="A2832" s="11" t="s">
        <v>235</v>
      </c>
      <c r="B2832" s="15" t="s">
        <v>236</v>
      </c>
    </row>
    <row r="2833" spans="1:2" ht="15" customHeight="1">
      <c r="A2833" s="10" t="s">
        <v>7661</v>
      </c>
      <c r="B2833" s="13" t="s">
        <v>7660</v>
      </c>
    </row>
    <row r="2834" spans="1:2" ht="15" customHeight="1">
      <c r="A2834" s="10" t="s">
        <v>15132</v>
      </c>
      <c r="B2834" s="13" t="s">
        <v>15131</v>
      </c>
    </row>
    <row r="2835" spans="1:2" ht="15" customHeight="1">
      <c r="A2835" s="10" t="s">
        <v>15134</v>
      </c>
      <c r="B2835" s="13" t="s">
        <v>15133</v>
      </c>
    </row>
    <row r="2836" spans="1:2" ht="15" customHeight="1">
      <c r="A2836" s="10" t="s">
        <v>15136</v>
      </c>
      <c r="B2836" s="13" t="s">
        <v>15135</v>
      </c>
    </row>
    <row r="2837" spans="1:2" ht="15" customHeight="1">
      <c r="A2837" s="10" t="s">
        <v>10457</v>
      </c>
      <c r="B2837" s="13" t="s">
        <v>10456</v>
      </c>
    </row>
    <row r="2838" spans="1:2" ht="15" customHeight="1">
      <c r="A2838" s="10" t="s">
        <v>5362</v>
      </c>
      <c r="B2838" s="13" t="s">
        <v>5361</v>
      </c>
    </row>
    <row r="2839" spans="1:2" ht="15" customHeight="1">
      <c r="A2839" s="10" t="s">
        <v>5902</v>
      </c>
      <c r="B2839" s="13" t="s">
        <v>5901</v>
      </c>
    </row>
    <row r="2840" spans="1:2" ht="15" customHeight="1">
      <c r="A2840" s="10" t="s">
        <v>5900</v>
      </c>
      <c r="B2840" s="13" t="s">
        <v>5899</v>
      </c>
    </row>
    <row r="2841" spans="1:2" ht="15" customHeight="1">
      <c r="A2841" s="10" t="s">
        <v>5914</v>
      </c>
      <c r="B2841" s="13" t="s">
        <v>5913</v>
      </c>
    </row>
    <row r="2842" spans="1:2" ht="15" customHeight="1">
      <c r="A2842" s="10" t="s">
        <v>5904</v>
      </c>
      <c r="B2842" s="13" t="s">
        <v>5903</v>
      </c>
    </row>
    <row r="2843" spans="1:2" ht="15" customHeight="1">
      <c r="A2843" s="10" t="s">
        <v>5908</v>
      </c>
      <c r="B2843" s="13" t="s">
        <v>5907</v>
      </c>
    </row>
    <row r="2844" spans="1:2" ht="15" customHeight="1">
      <c r="A2844" s="10" t="s">
        <v>6695</v>
      </c>
      <c r="B2844" s="13" t="s">
        <v>6694</v>
      </c>
    </row>
    <row r="2845" spans="1:2" ht="15" customHeight="1">
      <c r="A2845" s="10" t="s">
        <v>237</v>
      </c>
      <c r="B2845" s="13" t="s">
        <v>6254</v>
      </c>
    </row>
    <row r="2846" spans="1:2" ht="15" customHeight="1">
      <c r="A2846" s="11" t="s">
        <v>239</v>
      </c>
      <c r="B2846" s="15" t="s">
        <v>238</v>
      </c>
    </row>
    <row r="2847" spans="1:2" ht="15" customHeight="1">
      <c r="A2847" s="10" t="s">
        <v>9567</v>
      </c>
      <c r="B2847" s="13" t="s">
        <v>9566</v>
      </c>
    </row>
    <row r="2848" spans="1:2" ht="15" customHeight="1">
      <c r="A2848" s="10" t="s">
        <v>6591</v>
      </c>
      <c r="B2848" s="13" t="s">
        <v>6590</v>
      </c>
    </row>
    <row r="2849" spans="1:2" ht="15" customHeight="1">
      <c r="A2849" s="10" t="s">
        <v>6741</v>
      </c>
      <c r="B2849" s="13" t="s">
        <v>6740</v>
      </c>
    </row>
    <row r="2850" spans="1:2" ht="15" customHeight="1">
      <c r="A2850" s="10" t="s">
        <v>5736</v>
      </c>
      <c r="B2850" s="13" t="s">
        <v>5735</v>
      </c>
    </row>
    <row r="2851" spans="1:2" ht="15" customHeight="1">
      <c r="A2851" s="10" t="s">
        <v>5718</v>
      </c>
      <c r="B2851" s="13" t="s">
        <v>5717</v>
      </c>
    </row>
    <row r="2852" spans="1:2" ht="15" customHeight="1">
      <c r="A2852" s="10" t="s">
        <v>5716</v>
      </c>
      <c r="B2852" s="13" t="s">
        <v>5715</v>
      </c>
    </row>
    <row r="2853" spans="1:2" ht="15" customHeight="1">
      <c r="A2853" s="10" t="s">
        <v>5714</v>
      </c>
      <c r="B2853" s="13" t="s">
        <v>5713</v>
      </c>
    </row>
    <row r="2854" spans="1:2" ht="15" customHeight="1">
      <c r="A2854" s="10" t="s">
        <v>5726</v>
      </c>
      <c r="B2854" s="13" t="s">
        <v>5725</v>
      </c>
    </row>
    <row r="2855" spans="1:2" ht="15" customHeight="1">
      <c r="A2855" s="10" t="s">
        <v>5720</v>
      </c>
      <c r="B2855" s="13" t="s">
        <v>5719</v>
      </c>
    </row>
    <row r="2856" spans="1:2" ht="15" customHeight="1">
      <c r="A2856" s="10" t="s">
        <v>6080</v>
      </c>
      <c r="B2856" s="13" t="s">
        <v>6079</v>
      </c>
    </row>
    <row r="2857" spans="1:2" ht="15" customHeight="1">
      <c r="A2857" s="10" t="s">
        <v>11878</v>
      </c>
      <c r="B2857" s="13" t="s">
        <v>11877</v>
      </c>
    </row>
    <row r="2858" spans="1:2" ht="15" customHeight="1">
      <c r="A2858" s="10" t="s">
        <v>4954</v>
      </c>
      <c r="B2858" s="13" t="s">
        <v>4953</v>
      </c>
    </row>
    <row r="2859" spans="1:2" ht="15" customHeight="1">
      <c r="A2859" s="10" t="s">
        <v>13104</v>
      </c>
      <c r="B2859" s="13" t="s">
        <v>13103</v>
      </c>
    </row>
    <row r="2860" spans="1:2" ht="15" customHeight="1">
      <c r="A2860" s="10" t="s">
        <v>4938</v>
      </c>
      <c r="B2860" s="13" t="s">
        <v>4937</v>
      </c>
    </row>
    <row r="2861" spans="1:2" ht="15" customHeight="1">
      <c r="A2861" s="10" t="s">
        <v>13180</v>
      </c>
      <c r="B2861" s="13" t="s">
        <v>13179</v>
      </c>
    </row>
    <row r="2862" spans="1:2" ht="15" customHeight="1">
      <c r="A2862" s="10" t="s">
        <v>13142</v>
      </c>
      <c r="B2862" s="13" t="s">
        <v>13141</v>
      </c>
    </row>
    <row r="2863" spans="1:2" ht="15" customHeight="1">
      <c r="A2863" s="10" t="s">
        <v>4828</v>
      </c>
      <c r="B2863" s="13" t="s">
        <v>4827</v>
      </c>
    </row>
    <row r="2864" spans="1:2" ht="15" customHeight="1">
      <c r="A2864" s="10" t="s">
        <v>8385</v>
      </c>
      <c r="B2864" s="13" t="s">
        <v>8384</v>
      </c>
    </row>
    <row r="2865" spans="1:2" ht="15" customHeight="1">
      <c r="A2865" s="10" t="s">
        <v>4890</v>
      </c>
      <c r="B2865" s="13" t="s">
        <v>4889</v>
      </c>
    </row>
    <row r="2866" spans="1:2" ht="15" customHeight="1">
      <c r="A2866" s="10" t="s">
        <v>4874</v>
      </c>
      <c r="B2866" s="13" t="s">
        <v>4873</v>
      </c>
    </row>
    <row r="2867" spans="1:2" ht="15" customHeight="1">
      <c r="A2867" s="10" t="s">
        <v>4768</v>
      </c>
      <c r="B2867" s="13" t="s">
        <v>4767</v>
      </c>
    </row>
    <row r="2868" spans="1:2" ht="15" customHeight="1">
      <c r="A2868" s="10" t="s">
        <v>4774</v>
      </c>
      <c r="B2868" s="13" t="s">
        <v>4773</v>
      </c>
    </row>
    <row r="2869" spans="1:2" ht="15" customHeight="1">
      <c r="A2869" s="10" t="s">
        <v>4814</v>
      </c>
      <c r="B2869" s="13" t="s">
        <v>4813</v>
      </c>
    </row>
    <row r="2870" spans="1:2" ht="15" customHeight="1">
      <c r="A2870" s="10" t="s">
        <v>4848</v>
      </c>
      <c r="B2870" s="13" t="s">
        <v>4847</v>
      </c>
    </row>
    <row r="2871" spans="1:2" ht="15" customHeight="1">
      <c r="A2871" s="10" t="s">
        <v>4866</v>
      </c>
      <c r="B2871" s="13" t="s">
        <v>4865</v>
      </c>
    </row>
    <row r="2872" spans="1:2" ht="15" customHeight="1">
      <c r="A2872" s="10" t="s">
        <v>4840</v>
      </c>
      <c r="B2872" s="13" t="s">
        <v>4839</v>
      </c>
    </row>
    <row r="2873" spans="1:2" ht="15" customHeight="1">
      <c r="A2873" s="10" t="s">
        <v>4792</v>
      </c>
      <c r="B2873" s="13" t="s">
        <v>4791</v>
      </c>
    </row>
    <row r="2874" spans="1:2" ht="15" customHeight="1">
      <c r="A2874" s="10" t="s">
        <v>4906</v>
      </c>
      <c r="B2874" s="13" t="s">
        <v>4905</v>
      </c>
    </row>
    <row r="2875" spans="1:2" ht="15" customHeight="1">
      <c r="A2875" s="11" t="s">
        <v>240</v>
      </c>
      <c r="B2875" s="15" t="s">
        <v>241</v>
      </c>
    </row>
    <row r="2876" spans="1:2" ht="15" customHeight="1">
      <c r="A2876" s="10" t="s">
        <v>5746</v>
      </c>
      <c r="B2876" s="13" t="s">
        <v>5745</v>
      </c>
    </row>
    <row r="2877" spans="1:2" ht="15" customHeight="1">
      <c r="A2877" s="10" t="s">
        <v>6910</v>
      </c>
      <c r="B2877" s="13" t="s">
        <v>6909</v>
      </c>
    </row>
    <row r="2878" spans="1:2" ht="15" customHeight="1">
      <c r="A2878" s="10" t="s">
        <v>5706</v>
      </c>
      <c r="B2878" s="13" t="s">
        <v>5705</v>
      </c>
    </row>
    <row r="2879" spans="1:2" ht="15" customHeight="1">
      <c r="A2879" s="10" t="s">
        <v>8379</v>
      </c>
      <c r="B2879" s="13" t="s">
        <v>8378</v>
      </c>
    </row>
    <row r="2880" spans="1:2" ht="15" customHeight="1">
      <c r="A2880" s="10" t="s">
        <v>6072</v>
      </c>
      <c r="B2880" s="13" t="s">
        <v>6071</v>
      </c>
    </row>
    <row r="2881" spans="1:2" ht="15" customHeight="1">
      <c r="A2881" s="10" t="s">
        <v>13096</v>
      </c>
      <c r="B2881" s="13" t="s">
        <v>13095</v>
      </c>
    </row>
    <row r="2882" spans="1:2" ht="15" customHeight="1">
      <c r="A2882" s="10" t="s">
        <v>13094</v>
      </c>
      <c r="B2882" s="13" t="s">
        <v>13093</v>
      </c>
    </row>
    <row r="2883" spans="1:2" ht="15" customHeight="1">
      <c r="A2883" s="10" t="s">
        <v>6068</v>
      </c>
      <c r="B2883" s="13" t="s">
        <v>6067</v>
      </c>
    </row>
    <row r="2884" spans="1:2" ht="15" customHeight="1">
      <c r="A2884" s="10" t="s">
        <v>4804</v>
      </c>
      <c r="B2884" s="13" t="s">
        <v>4803</v>
      </c>
    </row>
    <row r="2885" spans="1:2" ht="15" customHeight="1">
      <c r="A2885" s="10" t="s">
        <v>4806</v>
      </c>
      <c r="B2885" s="13" t="s">
        <v>4805</v>
      </c>
    </row>
    <row r="2886" spans="1:2" ht="15" customHeight="1">
      <c r="A2886" s="10" t="s">
        <v>4788</v>
      </c>
      <c r="B2886" s="13" t="s">
        <v>4787</v>
      </c>
    </row>
    <row r="2887" spans="1:2" ht="15" customHeight="1">
      <c r="A2887" s="10" t="s">
        <v>4784</v>
      </c>
      <c r="B2887" s="13" t="s">
        <v>4783</v>
      </c>
    </row>
    <row r="2888" spans="1:2" ht="15" customHeight="1">
      <c r="A2888" s="10" t="s">
        <v>4786</v>
      </c>
      <c r="B2888" s="13" t="s">
        <v>4785</v>
      </c>
    </row>
    <row r="2889" spans="1:2" ht="15" customHeight="1">
      <c r="A2889" s="10" t="s">
        <v>4762</v>
      </c>
      <c r="B2889" s="13" t="s">
        <v>4761</v>
      </c>
    </row>
    <row r="2890" spans="1:2" ht="15" customHeight="1">
      <c r="A2890" s="10" t="s">
        <v>4946</v>
      </c>
      <c r="B2890" s="13" t="s">
        <v>4945</v>
      </c>
    </row>
    <row r="2891" spans="1:2" ht="15" customHeight="1">
      <c r="A2891" s="10" t="s">
        <v>4776</v>
      </c>
      <c r="B2891" s="13" t="s">
        <v>4775</v>
      </c>
    </row>
    <row r="2892" spans="1:2" ht="15" customHeight="1">
      <c r="A2892" s="10" t="s">
        <v>4902</v>
      </c>
      <c r="B2892" s="13" t="s">
        <v>4901</v>
      </c>
    </row>
    <row r="2893" spans="1:2" ht="15" customHeight="1">
      <c r="A2893" s="10" t="s">
        <v>4782</v>
      </c>
      <c r="B2893" s="13" t="s">
        <v>4781</v>
      </c>
    </row>
    <row r="2894" spans="1:2" ht="15" customHeight="1">
      <c r="A2894" s="10" t="s">
        <v>4892</v>
      </c>
      <c r="B2894" s="13" t="s">
        <v>4891</v>
      </c>
    </row>
    <row r="2895" spans="1:2" ht="15" customHeight="1">
      <c r="A2895" s="10" t="s">
        <v>4898</v>
      </c>
      <c r="B2895" s="13" t="s">
        <v>4897</v>
      </c>
    </row>
    <row r="2896" spans="1:2" ht="15" customHeight="1">
      <c r="A2896" s="10" t="s">
        <v>4900</v>
      </c>
      <c r="B2896" s="13" t="s">
        <v>4899</v>
      </c>
    </row>
    <row r="2897" spans="1:2" ht="15" customHeight="1">
      <c r="A2897" s="10" t="s">
        <v>4810</v>
      </c>
      <c r="B2897" s="13" t="s">
        <v>4809</v>
      </c>
    </row>
    <row r="2898" spans="1:2" ht="15" customHeight="1">
      <c r="A2898" s="10" t="s">
        <v>4896</v>
      </c>
      <c r="B2898" s="13" t="s">
        <v>4895</v>
      </c>
    </row>
    <row r="2899" spans="1:2" ht="15" customHeight="1">
      <c r="A2899" s="10" t="s">
        <v>4780</v>
      </c>
      <c r="B2899" s="13" t="s">
        <v>4779</v>
      </c>
    </row>
    <row r="2900" spans="1:2" ht="15" customHeight="1">
      <c r="A2900" s="10" t="s">
        <v>6070</v>
      </c>
      <c r="B2900" s="13" t="s">
        <v>6069</v>
      </c>
    </row>
    <row r="2901" spans="1:2" ht="15" customHeight="1">
      <c r="A2901" s="10" t="s">
        <v>4778</v>
      </c>
      <c r="B2901" s="13" t="s">
        <v>4777</v>
      </c>
    </row>
    <row r="2902" spans="1:2" ht="15" customHeight="1">
      <c r="A2902" s="10" t="s">
        <v>11856</v>
      </c>
      <c r="B2902" s="13" t="s">
        <v>11855</v>
      </c>
    </row>
    <row r="2903" spans="1:2" ht="15" customHeight="1">
      <c r="A2903" s="10" t="s">
        <v>8375</v>
      </c>
      <c r="B2903" s="13" t="s">
        <v>8374</v>
      </c>
    </row>
    <row r="2904" spans="1:2" ht="15" customHeight="1">
      <c r="A2904" s="10" t="s">
        <v>6939</v>
      </c>
      <c r="B2904" s="13" t="s">
        <v>6938</v>
      </c>
    </row>
    <row r="2905" spans="1:2" ht="15" customHeight="1">
      <c r="A2905" s="10" t="s">
        <v>6896</v>
      </c>
      <c r="B2905" s="13" t="s">
        <v>6895</v>
      </c>
    </row>
    <row r="2906" spans="1:2" ht="15" customHeight="1">
      <c r="A2906" s="10" t="s">
        <v>242</v>
      </c>
      <c r="B2906" s="13" t="s">
        <v>14634</v>
      </c>
    </row>
    <row r="2907" spans="1:2" ht="15" customHeight="1">
      <c r="A2907" s="11" t="s">
        <v>243</v>
      </c>
      <c r="B2907" s="15" t="s">
        <v>244</v>
      </c>
    </row>
    <row r="2908" spans="1:2" ht="15" customHeight="1">
      <c r="A2908" s="10" t="s">
        <v>13960</v>
      </c>
      <c r="B2908" s="13" t="s">
        <v>13959</v>
      </c>
    </row>
    <row r="2909" spans="1:2" ht="15" customHeight="1">
      <c r="A2909" s="10" t="s">
        <v>11247</v>
      </c>
      <c r="B2909" s="13" t="s">
        <v>11246</v>
      </c>
    </row>
    <row r="2910" spans="1:2" ht="15" customHeight="1">
      <c r="A2910" s="10" t="s">
        <v>13742</v>
      </c>
      <c r="B2910" s="13" t="s">
        <v>13741</v>
      </c>
    </row>
    <row r="2911" spans="1:2" ht="15" customHeight="1">
      <c r="A2911" s="10" t="s">
        <v>8738</v>
      </c>
      <c r="B2911" s="13" t="s">
        <v>8737</v>
      </c>
    </row>
    <row r="2912" spans="1:2" ht="15" customHeight="1">
      <c r="A2912" s="10" t="s">
        <v>13702</v>
      </c>
      <c r="B2912" s="13" t="s">
        <v>13701</v>
      </c>
    </row>
    <row r="2913" spans="1:2" ht="15" customHeight="1">
      <c r="A2913" s="10" t="s">
        <v>8595</v>
      </c>
      <c r="B2913" s="13" t="s">
        <v>8594</v>
      </c>
    </row>
    <row r="2914" spans="1:2" ht="15" customHeight="1">
      <c r="A2914" s="10" t="s">
        <v>8712</v>
      </c>
      <c r="B2914" s="13" t="s">
        <v>8711</v>
      </c>
    </row>
    <row r="2915" spans="1:2" ht="15" customHeight="1">
      <c r="A2915" s="10" t="s">
        <v>11277</v>
      </c>
      <c r="B2915" s="13" t="s">
        <v>11276</v>
      </c>
    </row>
    <row r="2916" spans="1:2" ht="15" customHeight="1">
      <c r="A2916" s="11" t="s">
        <v>245</v>
      </c>
      <c r="B2916" s="15" t="s">
        <v>244</v>
      </c>
    </row>
    <row r="2917" spans="1:2" ht="15" customHeight="1">
      <c r="A2917" s="11" t="s">
        <v>246</v>
      </c>
      <c r="B2917" s="15" t="s">
        <v>241</v>
      </c>
    </row>
    <row r="2918" spans="1:2" ht="15" customHeight="1">
      <c r="A2918" s="10" t="s">
        <v>24587</v>
      </c>
      <c r="B2918" s="13" t="s">
        <v>24586</v>
      </c>
    </row>
    <row r="2919" spans="1:2" ht="15" customHeight="1">
      <c r="A2919" s="10" t="s">
        <v>24583</v>
      </c>
      <c r="B2919" s="13" t="s">
        <v>24582</v>
      </c>
    </row>
    <row r="2920" spans="1:2" ht="15" customHeight="1">
      <c r="A2920" s="10" t="s">
        <v>24585</v>
      </c>
      <c r="B2920" s="13" t="s">
        <v>24584</v>
      </c>
    </row>
    <row r="2921" spans="1:2" ht="15" customHeight="1">
      <c r="A2921" s="10" t="s">
        <v>24579</v>
      </c>
      <c r="B2921" s="13" t="s">
        <v>24578</v>
      </c>
    </row>
    <row r="2922" spans="1:2" ht="15" customHeight="1">
      <c r="A2922" s="10" t="s">
        <v>24591</v>
      </c>
      <c r="B2922" s="13" t="s">
        <v>24590</v>
      </c>
    </row>
    <row r="2923" spans="1:2" ht="15" customHeight="1">
      <c r="A2923" s="10" t="s">
        <v>24577</v>
      </c>
      <c r="B2923" s="13" t="s">
        <v>24576</v>
      </c>
    </row>
    <row r="2924" spans="1:2" ht="15" customHeight="1">
      <c r="A2924" s="10" t="s">
        <v>24589</v>
      </c>
      <c r="B2924" s="13" t="s">
        <v>24588</v>
      </c>
    </row>
    <row r="2925" spans="1:2" ht="15" customHeight="1">
      <c r="A2925" s="10" t="s">
        <v>24575</v>
      </c>
      <c r="B2925" s="13" t="s">
        <v>24574</v>
      </c>
    </row>
    <row r="2926" spans="1:2" ht="15" customHeight="1">
      <c r="A2926" s="10" t="s">
        <v>24581</v>
      </c>
      <c r="B2926" s="13" t="s">
        <v>24580</v>
      </c>
    </row>
    <row r="2927" spans="1:2" ht="15" customHeight="1">
      <c r="A2927" s="10" t="s">
        <v>24573</v>
      </c>
      <c r="B2927" s="13" t="s">
        <v>24572</v>
      </c>
    </row>
    <row r="2928" spans="1:2" ht="15" customHeight="1">
      <c r="A2928" s="10" t="s">
        <v>7061</v>
      </c>
      <c r="B2928" s="13" t="s">
        <v>7060</v>
      </c>
    </row>
    <row r="2929" spans="1:2" ht="15" customHeight="1">
      <c r="A2929" s="11" t="s">
        <v>247</v>
      </c>
      <c r="B2929" s="15" t="s">
        <v>248</v>
      </c>
    </row>
    <row r="2930" spans="1:2" ht="15" customHeight="1">
      <c r="A2930" s="10" t="s">
        <v>8981</v>
      </c>
      <c r="B2930" s="13" t="s">
        <v>8980</v>
      </c>
    </row>
    <row r="2931" spans="1:2" ht="15" customHeight="1">
      <c r="A2931" s="10" t="s">
        <v>7314</v>
      </c>
      <c r="B2931" s="13" t="s">
        <v>7313</v>
      </c>
    </row>
    <row r="2932" spans="1:2" ht="15" customHeight="1">
      <c r="A2932" s="10" t="s">
        <v>1259</v>
      </c>
      <c r="B2932" s="13" t="s">
        <v>1258</v>
      </c>
    </row>
    <row r="2933" spans="1:2" ht="15" customHeight="1">
      <c r="A2933" s="10" t="s">
        <v>9270</v>
      </c>
      <c r="B2933" s="13" t="s">
        <v>9269</v>
      </c>
    </row>
    <row r="2934" spans="1:2" ht="15" customHeight="1">
      <c r="A2934" s="10" t="s">
        <v>9284</v>
      </c>
      <c r="B2934" s="13" t="s">
        <v>9283</v>
      </c>
    </row>
    <row r="2935" spans="1:2" ht="15" customHeight="1">
      <c r="A2935" s="10" t="s">
        <v>7244</v>
      </c>
      <c r="B2935" s="13" t="s">
        <v>7243</v>
      </c>
    </row>
    <row r="2936" spans="1:2" ht="15" customHeight="1">
      <c r="A2936" s="10" t="s">
        <v>7248</v>
      </c>
      <c r="B2936" s="13" t="s">
        <v>7247</v>
      </c>
    </row>
    <row r="2937" spans="1:2" ht="15" customHeight="1">
      <c r="A2937" s="10" t="s">
        <v>7246</v>
      </c>
      <c r="B2937" s="13" t="s">
        <v>7245</v>
      </c>
    </row>
    <row r="2938" spans="1:2" ht="15" customHeight="1">
      <c r="A2938" s="10" t="s">
        <v>11872</v>
      </c>
      <c r="B2938" s="13" t="s">
        <v>11871</v>
      </c>
    </row>
    <row r="2939" spans="1:2" ht="15" customHeight="1">
      <c r="A2939" s="10" t="s">
        <v>7250</v>
      </c>
      <c r="B2939" s="13" t="s">
        <v>7249</v>
      </c>
    </row>
    <row r="2940" spans="1:2" ht="15" customHeight="1">
      <c r="A2940" s="11" t="s">
        <v>249</v>
      </c>
      <c r="B2940" s="15" t="s">
        <v>250</v>
      </c>
    </row>
    <row r="2941" spans="1:2" ht="15" customHeight="1">
      <c r="A2941" s="10" t="s">
        <v>7236</v>
      </c>
      <c r="B2941" s="13" t="s">
        <v>7235</v>
      </c>
    </row>
    <row r="2942" spans="1:2" ht="15" customHeight="1">
      <c r="A2942" s="10" t="s">
        <v>11868</v>
      </c>
      <c r="B2942" s="13" t="s">
        <v>11867</v>
      </c>
    </row>
    <row r="2943" spans="1:2" ht="15" customHeight="1">
      <c r="A2943" s="10" t="s">
        <v>7238</v>
      </c>
      <c r="B2943" s="13" t="s">
        <v>7237</v>
      </c>
    </row>
    <row r="2944" spans="1:2" ht="15" customHeight="1">
      <c r="A2944" s="10" t="s">
        <v>7181</v>
      </c>
      <c r="B2944" s="13" t="s">
        <v>7180</v>
      </c>
    </row>
    <row r="2945" spans="1:2" ht="15" customHeight="1">
      <c r="A2945" s="10" t="s">
        <v>7233</v>
      </c>
      <c r="B2945" s="13" t="s">
        <v>7232</v>
      </c>
    </row>
    <row r="2946" spans="1:2" ht="15" customHeight="1">
      <c r="A2946" s="10" t="s">
        <v>7312</v>
      </c>
      <c r="B2946" s="13" t="s">
        <v>7311</v>
      </c>
    </row>
    <row r="2947" spans="1:2" ht="15" customHeight="1">
      <c r="A2947" s="10" t="s">
        <v>7558</v>
      </c>
      <c r="B2947" s="13" t="s">
        <v>7557</v>
      </c>
    </row>
    <row r="2948" spans="1:2" ht="15" customHeight="1">
      <c r="A2948" s="10" t="s">
        <v>17177</v>
      </c>
      <c r="B2948" s="13" t="s">
        <v>17176</v>
      </c>
    </row>
    <row r="2949" spans="1:2" ht="15" customHeight="1">
      <c r="A2949" s="10" t="s">
        <v>251</v>
      </c>
      <c r="B2949" s="13" t="s">
        <v>9144</v>
      </c>
    </row>
    <row r="2950" spans="1:2" ht="15" customHeight="1">
      <c r="A2950" s="10" t="s">
        <v>7678</v>
      </c>
      <c r="B2950" s="13" t="s">
        <v>7677</v>
      </c>
    </row>
    <row r="2951" spans="1:2" ht="15" customHeight="1">
      <c r="A2951" s="10" t="s">
        <v>13774</v>
      </c>
      <c r="B2951" s="13" t="s">
        <v>13773</v>
      </c>
    </row>
    <row r="2952" spans="1:2" ht="15" customHeight="1">
      <c r="A2952" s="10" t="s">
        <v>13916</v>
      </c>
      <c r="B2952" s="13" t="s">
        <v>13915</v>
      </c>
    </row>
    <row r="2953" spans="1:2" ht="15" customHeight="1">
      <c r="A2953" s="10" t="s">
        <v>1731</v>
      </c>
      <c r="B2953" s="13" t="s">
        <v>1730</v>
      </c>
    </row>
    <row r="2954" spans="1:2" ht="15" customHeight="1">
      <c r="A2954" s="10" t="s">
        <v>8579</v>
      </c>
      <c r="B2954" s="13" t="s">
        <v>8578</v>
      </c>
    </row>
    <row r="2955" spans="1:2" ht="15" customHeight="1">
      <c r="A2955" s="10" t="s">
        <v>4770</v>
      </c>
      <c r="B2955" s="13" t="s">
        <v>4769</v>
      </c>
    </row>
    <row r="2956" spans="1:2" ht="15" customHeight="1">
      <c r="A2956" s="10" t="s">
        <v>9101</v>
      </c>
      <c r="B2956" s="13" t="s">
        <v>9100</v>
      </c>
    </row>
    <row r="2957" spans="1:2" ht="15" customHeight="1">
      <c r="A2957" s="10" t="s">
        <v>9116</v>
      </c>
      <c r="B2957" s="13" t="s">
        <v>9115</v>
      </c>
    </row>
    <row r="2958" spans="1:2" ht="15" customHeight="1">
      <c r="A2958" s="11" t="s">
        <v>252</v>
      </c>
      <c r="B2958" s="15" t="s">
        <v>253</v>
      </c>
    </row>
    <row r="2959" spans="1:2" ht="15" customHeight="1">
      <c r="A2959" s="11" t="s">
        <v>254</v>
      </c>
      <c r="B2959" s="15" t="s">
        <v>255</v>
      </c>
    </row>
    <row r="2960" spans="1:2" ht="15" customHeight="1">
      <c r="A2960" s="10" t="s">
        <v>5936</v>
      </c>
      <c r="B2960" s="13" t="s">
        <v>5935</v>
      </c>
    </row>
    <row r="2961" spans="1:2" ht="15" customHeight="1">
      <c r="A2961" s="10" t="s">
        <v>5938</v>
      </c>
      <c r="B2961" s="13" t="s">
        <v>5937</v>
      </c>
    </row>
    <row r="2962" spans="1:2" ht="15" customHeight="1">
      <c r="A2962" s="10" t="s">
        <v>5942</v>
      </c>
      <c r="B2962" s="13" t="s">
        <v>5941</v>
      </c>
    </row>
    <row r="2963" spans="1:2" ht="15" customHeight="1">
      <c r="A2963" s="10" t="s">
        <v>256</v>
      </c>
      <c r="B2963" s="13" t="s">
        <v>10229</v>
      </c>
    </row>
    <row r="2964" spans="1:2" ht="15" customHeight="1">
      <c r="A2964" s="10" t="s">
        <v>3290</v>
      </c>
      <c r="B2964" s="13" t="s">
        <v>3289</v>
      </c>
    </row>
    <row r="2965" spans="1:2" ht="15" customHeight="1">
      <c r="A2965" s="10" t="s">
        <v>3292</v>
      </c>
      <c r="B2965" s="13" t="s">
        <v>3291</v>
      </c>
    </row>
    <row r="2966" spans="1:2" ht="15" customHeight="1">
      <c r="A2966" s="11" t="s">
        <v>257</v>
      </c>
      <c r="B2966" s="15" t="s">
        <v>258</v>
      </c>
    </row>
    <row r="2967" spans="1:2" ht="15" customHeight="1">
      <c r="A2967" s="10" t="s">
        <v>2205</v>
      </c>
      <c r="B2967" s="13" t="s">
        <v>2204</v>
      </c>
    </row>
    <row r="2968" spans="1:2" ht="15" customHeight="1">
      <c r="A2968" s="10" t="s">
        <v>2211</v>
      </c>
      <c r="B2968" s="13" t="s">
        <v>2210</v>
      </c>
    </row>
    <row r="2969" spans="1:2" ht="15" customHeight="1">
      <c r="A2969" s="10" t="s">
        <v>2207</v>
      </c>
      <c r="B2969" s="13" t="s">
        <v>2206</v>
      </c>
    </row>
    <row r="2970" spans="1:2" ht="15" customHeight="1">
      <c r="A2970" s="10" t="s">
        <v>2209</v>
      </c>
      <c r="B2970" s="13" t="s">
        <v>2208</v>
      </c>
    </row>
    <row r="2971" spans="1:2" ht="15" customHeight="1">
      <c r="A2971" s="10" t="s">
        <v>259</v>
      </c>
      <c r="B2971" s="13" t="s">
        <v>1616</v>
      </c>
    </row>
    <row r="2972" spans="1:2" ht="15" customHeight="1">
      <c r="A2972" s="11" t="s">
        <v>260</v>
      </c>
      <c r="B2972" s="15" t="s">
        <v>261</v>
      </c>
    </row>
    <row r="2973" spans="1:2" ht="15" customHeight="1">
      <c r="A2973" s="10" t="s">
        <v>8806</v>
      </c>
      <c r="B2973" s="13" t="s">
        <v>8805</v>
      </c>
    </row>
    <row r="2974" spans="1:2" ht="15" customHeight="1">
      <c r="A2974" s="10" t="s">
        <v>8800</v>
      </c>
      <c r="B2974" s="13" t="s">
        <v>8799</v>
      </c>
    </row>
    <row r="2975" spans="1:2" ht="15" customHeight="1">
      <c r="A2975" s="10" t="s">
        <v>8802</v>
      </c>
      <c r="B2975" s="13" t="s">
        <v>8801</v>
      </c>
    </row>
    <row r="2976" spans="1:2" ht="15" customHeight="1">
      <c r="A2976" s="10" t="s">
        <v>4802</v>
      </c>
      <c r="B2976" s="13" t="s">
        <v>4801</v>
      </c>
    </row>
    <row r="2977" spans="1:2" ht="15" customHeight="1">
      <c r="A2977" s="10" t="s">
        <v>8539</v>
      </c>
      <c r="B2977" s="13" t="s">
        <v>8538</v>
      </c>
    </row>
    <row r="2978" spans="1:2" ht="15" customHeight="1">
      <c r="A2978" s="10" t="s">
        <v>5890</v>
      </c>
      <c r="B2978" s="13" t="s">
        <v>5889</v>
      </c>
    </row>
    <row r="2979" spans="1:2" ht="15" customHeight="1">
      <c r="A2979" s="10" t="s">
        <v>13744</v>
      </c>
      <c r="B2979" s="13" t="s">
        <v>13743</v>
      </c>
    </row>
    <row r="2980" spans="1:2" ht="15" customHeight="1">
      <c r="A2980" s="11" t="s">
        <v>262</v>
      </c>
      <c r="B2980" s="15" t="s">
        <v>263</v>
      </c>
    </row>
    <row r="2981" spans="1:2" ht="15" customHeight="1">
      <c r="A2981" s="10" t="s">
        <v>3230</v>
      </c>
      <c r="B2981" s="13" t="s">
        <v>3229</v>
      </c>
    </row>
    <row r="2982" spans="1:2" ht="15" customHeight="1">
      <c r="A2982" s="10" t="s">
        <v>3232</v>
      </c>
      <c r="B2982" s="13" t="s">
        <v>3231</v>
      </c>
    </row>
    <row r="2983" spans="1:2" ht="15" customHeight="1">
      <c r="A2983" s="10" t="s">
        <v>3228</v>
      </c>
      <c r="B2983" s="13" t="s">
        <v>3227</v>
      </c>
    </row>
    <row r="2984" spans="1:2" ht="15" customHeight="1">
      <c r="A2984" s="10" t="s">
        <v>3236</v>
      </c>
      <c r="B2984" s="13" t="s">
        <v>3235</v>
      </c>
    </row>
    <row r="2985" spans="1:2" ht="15" customHeight="1">
      <c r="A2985" s="10" t="s">
        <v>3226</v>
      </c>
      <c r="B2985" s="13" t="s">
        <v>3225</v>
      </c>
    </row>
    <row r="2986" spans="1:2" ht="15" customHeight="1">
      <c r="A2986" s="10" t="s">
        <v>264</v>
      </c>
      <c r="B2986" s="13" t="s">
        <v>265</v>
      </c>
    </row>
    <row r="2987" spans="1:2" ht="15" customHeight="1">
      <c r="A2987" s="10" t="s">
        <v>9960</v>
      </c>
      <c r="B2987" s="13" t="s">
        <v>9959</v>
      </c>
    </row>
    <row r="2988" spans="1:2" ht="15" customHeight="1">
      <c r="A2988" s="10" t="s">
        <v>10838</v>
      </c>
      <c r="B2988" s="13" t="s">
        <v>10837</v>
      </c>
    </row>
    <row r="2989" spans="1:2" ht="15" customHeight="1">
      <c r="A2989" s="10" t="s">
        <v>3371</v>
      </c>
      <c r="B2989" s="13" t="s">
        <v>3370</v>
      </c>
    </row>
    <row r="2990" spans="1:2" ht="15" customHeight="1">
      <c r="A2990" s="10" t="s">
        <v>266</v>
      </c>
      <c r="B2990" s="13" t="s">
        <v>1553</v>
      </c>
    </row>
    <row r="2991" spans="1:2" ht="15" customHeight="1">
      <c r="A2991" s="10" t="s">
        <v>1733</v>
      </c>
      <c r="B2991" s="13" t="s">
        <v>1732</v>
      </c>
    </row>
    <row r="2992" spans="1:2" ht="15" customHeight="1">
      <c r="A2992" s="10" t="s">
        <v>7087</v>
      </c>
      <c r="B2992" s="13" t="s">
        <v>7086</v>
      </c>
    </row>
    <row r="2993" spans="1:2" ht="15" customHeight="1">
      <c r="A2993" s="10" t="s">
        <v>7670</v>
      </c>
      <c r="B2993" s="13" t="s">
        <v>7669</v>
      </c>
    </row>
    <row r="2994" spans="1:2" ht="15" customHeight="1">
      <c r="A2994" s="10" t="s">
        <v>10766</v>
      </c>
      <c r="B2994" s="13" t="s">
        <v>10765</v>
      </c>
    </row>
    <row r="2995" spans="1:2" ht="15" customHeight="1">
      <c r="A2995" s="10" t="s">
        <v>10764</v>
      </c>
      <c r="B2995" s="13" t="s">
        <v>10763</v>
      </c>
    </row>
    <row r="2996" spans="1:2" ht="15" customHeight="1">
      <c r="A2996" s="10" t="s">
        <v>10762</v>
      </c>
      <c r="B2996" s="13" t="s">
        <v>10761</v>
      </c>
    </row>
    <row r="2997" spans="1:2" ht="15" customHeight="1">
      <c r="A2997" s="11" t="s">
        <v>267</v>
      </c>
      <c r="B2997" s="15" t="s">
        <v>268</v>
      </c>
    </row>
    <row r="2998" spans="1:2" ht="15" customHeight="1">
      <c r="A2998" s="10" t="s">
        <v>269</v>
      </c>
      <c r="B2998" s="13" t="s">
        <v>270</v>
      </c>
    </row>
    <row r="2999" spans="1:2" ht="15" customHeight="1">
      <c r="A2999" s="11" t="s">
        <v>271</v>
      </c>
      <c r="B2999" s="15" t="s">
        <v>272</v>
      </c>
    </row>
    <row r="3000" spans="1:2" ht="15" customHeight="1">
      <c r="A3000" s="10" t="s">
        <v>8581</v>
      </c>
      <c r="B3000" s="13" t="s">
        <v>8580</v>
      </c>
    </row>
    <row r="3001" spans="1:2" ht="15" customHeight="1">
      <c r="A3001" s="10" t="s">
        <v>8583</v>
      </c>
      <c r="B3001" s="13" t="s">
        <v>8582</v>
      </c>
    </row>
    <row r="3002" spans="1:2" ht="15" customHeight="1">
      <c r="A3002" s="10" t="s">
        <v>6202</v>
      </c>
      <c r="B3002" s="13" t="s">
        <v>6201</v>
      </c>
    </row>
    <row r="3003" spans="1:2" ht="15" customHeight="1">
      <c r="A3003" s="10" t="s">
        <v>273</v>
      </c>
      <c r="B3003" s="13" t="s">
        <v>9861</v>
      </c>
    </row>
    <row r="3004" spans="1:2" ht="15" customHeight="1">
      <c r="A3004" s="10" t="s">
        <v>1956</v>
      </c>
      <c r="B3004" s="13" t="s">
        <v>1955</v>
      </c>
    </row>
    <row r="3005" spans="1:2" ht="15" customHeight="1">
      <c r="A3005" s="10" t="s">
        <v>3270</v>
      </c>
      <c r="B3005" s="13" t="s">
        <v>3269</v>
      </c>
    </row>
    <row r="3006" spans="1:2" ht="15" customHeight="1">
      <c r="A3006" s="10" t="s">
        <v>9888</v>
      </c>
      <c r="B3006" s="13" t="s">
        <v>9887</v>
      </c>
    </row>
    <row r="3007" spans="1:2" ht="15" customHeight="1">
      <c r="A3007" s="10" t="s">
        <v>4101</v>
      </c>
      <c r="B3007" s="13" t="s">
        <v>4100</v>
      </c>
    </row>
    <row r="3008" spans="1:2" ht="15" customHeight="1">
      <c r="A3008" s="10" t="s">
        <v>5952</v>
      </c>
      <c r="B3008" s="13" t="s">
        <v>5951</v>
      </c>
    </row>
    <row r="3009" spans="1:2" ht="15" customHeight="1">
      <c r="A3009" s="10" t="s">
        <v>5898</v>
      </c>
      <c r="B3009" s="13" t="s">
        <v>5897</v>
      </c>
    </row>
    <row r="3010" spans="1:2" ht="15" customHeight="1">
      <c r="A3010" s="10" t="s">
        <v>5980</v>
      </c>
      <c r="B3010" s="13" t="s">
        <v>5979</v>
      </c>
    </row>
    <row r="3011" spans="1:2" ht="15" customHeight="1">
      <c r="A3011" s="10" t="s">
        <v>1755</v>
      </c>
      <c r="B3011" s="13" t="s">
        <v>1754</v>
      </c>
    </row>
    <row r="3012" spans="1:2" ht="15" customHeight="1">
      <c r="A3012" s="10" t="s">
        <v>8866</v>
      </c>
      <c r="B3012" s="13" t="s">
        <v>8865</v>
      </c>
    </row>
    <row r="3013" spans="1:2" ht="15" customHeight="1">
      <c r="A3013" s="10" t="s">
        <v>8868</v>
      </c>
      <c r="B3013" s="13" t="s">
        <v>8867</v>
      </c>
    </row>
    <row r="3014" spans="1:2" ht="15" customHeight="1">
      <c r="A3014" s="11" t="s">
        <v>274</v>
      </c>
      <c r="B3014" s="15" t="s">
        <v>244</v>
      </c>
    </row>
    <row r="3015" spans="1:2" ht="15" customHeight="1">
      <c r="A3015" s="10" t="s">
        <v>8858</v>
      </c>
      <c r="B3015" s="13" t="s">
        <v>8857</v>
      </c>
    </row>
    <row r="3016" spans="1:2" ht="15" customHeight="1">
      <c r="A3016" s="10" t="s">
        <v>8860</v>
      </c>
      <c r="B3016" s="13" t="s">
        <v>8859</v>
      </c>
    </row>
    <row r="3017" spans="1:2" ht="15" customHeight="1">
      <c r="A3017" s="10" t="s">
        <v>8862</v>
      </c>
      <c r="B3017" s="13" t="s">
        <v>8861</v>
      </c>
    </row>
    <row r="3018" spans="1:2" ht="15" customHeight="1">
      <c r="A3018" s="10" t="s">
        <v>8864</v>
      </c>
      <c r="B3018" s="13" t="s">
        <v>8863</v>
      </c>
    </row>
    <row r="3019" spans="1:2" ht="15" customHeight="1">
      <c r="A3019" s="10" t="s">
        <v>8870</v>
      </c>
      <c r="B3019" s="13" t="s">
        <v>8869</v>
      </c>
    </row>
    <row r="3020" spans="1:2" ht="15" customHeight="1">
      <c r="A3020" s="10" t="s">
        <v>8872</v>
      </c>
      <c r="B3020" s="13" t="s">
        <v>8871</v>
      </c>
    </row>
    <row r="3021" spans="1:2" ht="15" customHeight="1">
      <c r="A3021" s="10" t="s">
        <v>8929</v>
      </c>
      <c r="B3021" s="13" t="s">
        <v>8928</v>
      </c>
    </row>
    <row r="3022" spans="1:2" ht="15" customHeight="1">
      <c r="A3022" s="10" t="s">
        <v>9180</v>
      </c>
      <c r="B3022" s="13" t="s">
        <v>9179</v>
      </c>
    </row>
    <row r="3023" spans="1:2" ht="15" customHeight="1">
      <c r="A3023" s="10" t="s">
        <v>8744</v>
      </c>
      <c r="B3023" s="13" t="s">
        <v>8743</v>
      </c>
    </row>
    <row r="3024" spans="1:2" ht="15" customHeight="1">
      <c r="A3024" s="10" t="s">
        <v>8602</v>
      </c>
      <c r="B3024" s="13" t="s">
        <v>8601</v>
      </c>
    </row>
    <row r="3025" spans="1:2" ht="15" customHeight="1">
      <c r="A3025" s="10" t="s">
        <v>8945</v>
      </c>
      <c r="B3025" s="13" t="s">
        <v>8944</v>
      </c>
    </row>
    <row r="3026" spans="1:2" ht="15" customHeight="1">
      <c r="A3026" s="10" t="s">
        <v>4894</v>
      </c>
      <c r="B3026" s="13" t="s">
        <v>4893</v>
      </c>
    </row>
    <row r="3027" spans="1:2" ht="15" customHeight="1">
      <c r="A3027" s="10" t="s">
        <v>5862</v>
      </c>
      <c r="B3027" s="13" t="s">
        <v>5861</v>
      </c>
    </row>
    <row r="3028" spans="1:2" ht="15" customHeight="1">
      <c r="A3028" s="10" t="s">
        <v>9139</v>
      </c>
      <c r="B3028" s="13" t="s">
        <v>9138</v>
      </c>
    </row>
    <row r="3029" spans="1:2" ht="15" customHeight="1">
      <c r="A3029" s="10" t="s">
        <v>4600</v>
      </c>
      <c r="B3029" s="13" t="s">
        <v>4599</v>
      </c>
    </row>
    <row r="3030" spans="1:2" ht="15" customHeight="1">
      <c r="A3030" s="10" t="s">
        <v>8217</v>
      </c>
      <c r="B3030" s="13" t="s">
        <v>8216</v>
      </c>
    </row>
    <row r="3031" spans="1:2" ht="15" customHeight="1">
      <c r="A3031" s="10" t="s">
        <v>275</v>
      </c>
      <c r="B3031" s="13" t="s">
        <v>1392</v>
      </c>
    </row>
    <row r="3032" spans="1:2" ht="15" customHeight="1">
      <c r="A3032" s="10" t="s">
        <v>1394</v>
      </c>
      <c r="B3032" s="13" t="s">
        <v>1393</v>
      </c>
    </row>
    <row r="3033" spans="1:2" ht="15" customHeight="1">
      <c r="A3033" s="10" t="s">
        <v>8519</v>
      </c>
      <c r="B3033" s="13" t="s">
        <v>8518</v>
      </c>
    </row>
    <row r="3034" spans="1:2" ht="15" customHeight="1">
      <c r="A3034" s="10" t="s">
        <v>8423</v>
      </c>
      <c r="B3034" s="13" t="s">
        <v>8422</v>
      </c>
    </row>
    <row r="3035" spans="1:2" ht="15" customHeight="1">
      <c r="A3035" s="10" t="s">
        <v>7457</v>
      </c>
      <c r="B3035" s="13" t="s">
        <v>7456</v>
      </c>
    </row>
    <row r="3036" spans="1:2" ht="15" customHeight="1">
      <c r="A3036" s="10" t="s">
        <v>12994</v>
      </c>
      <c r="B3036" s="13" t="s">
        <v>12993</v>
      </c>
    </row>
    <row r="3037" spans="1:2" ht="15" customHeight="1">
      <c r="A3037" s="10" t="s">
        <v>12968</v>
      </c>
      <c r="B3037" s="13" t="s">
        <v>12967</v>
      </c>
    </row>
    <row r="3038" spans="1:2" ht="15" customHeight="1">
      <c r="A3038" s="10" t="s">
        <v>9042</v>
      </c>
      <c r="B3038" s="13" t="s">
        <v>9041</v>
      </c>
    </row>
    <row r="3039" spans="1:2" ht="15" customHeight="1">
      <c r="A3039" s="11" t="s">
        <v>276</v>
      </c>
      <c r="B3039" s="15" t="s">
        <v>277</v>
      </c>
    </row>
    <row r="3040" spans="1:2" ht="15" customHeight="1">
      <c r="A3040" s="10" t="s">
        <v>8983</v>
      </c>
      <c r="B3040" s="13" t="s">
        <v>8982</v>
      </c>
    </row>
    <row r="3041" spans="1:2" ht="15" customHeight="1">
      <c r="A3041" s="10" t="s">
        <v>8997</v>
      </c>
      <c r="B3041" s="13" t="s">
        <v>8996</v>
      </c>
    </row>
    <row r="3042" spans="1:2" ht="15" customHeight="1">
      <c r="A3042" s="10" t="s">
        <v>8987</v>
      </c>
      <c r="B3042" s="13" t="s">
        <v>8986</v>
      </c>
    </row>
    <row r="3043" spans="1:2" ht="15" customHeight="1">
      <c r="A3043" s="10" t="s">
        <v>8993</v>
      </c>
      <c r="B3043" s="13" t="s">
        <v>8992</v>
      </c>
    </row>
    <row r="3044" spans="1:2" ht="15" customHeight="1">
      <c r="A3044" s="10" t="s">
        <v>8991</v>
      </c>
      <c r="B3044" s="13" t="s">
        <v>8990</v>
      </c>
    </row>
    <row r="3045" spans="1:2" ht="15" customHeight="1">
      <c r="A3045" s="10" t="s">
        <v>8989</v>
      </c>
      <c r="B3045" s="13" t="s">
        <v>8988</v>
      </c>
    </row>
    <row r="3046" spans="1:2" ht="15" customHeight="1">
      <c r="A3046" s="10" t="s">
        <v>8995</v>
      </c>
      <c r="B3046" s="13" t="s">
        <v>8994</v>
      </c>
    </row>
    <row r="3047" spans="1:2" ht="15" customHeight="1">
      <c r="A3047" s="10" t="s">
        <v>8985</v>
      </c>
      <c r="B3047" s="13" t="s">
        <v>8984</v>
      </c>
    </row>
    <row r="3048" spans="1:2" ht="15" customHeight="1">
      <c r="A3048" s="10" t="s">
        <v>8999</v>
      </c>
      <c r="B3048" s="13" t="s">
        <v>8998</v>
      </c>
    </row>
    <row r="3049" spans="1:2" ht="15" customHeight="1">
      <c r="A3049" s="10" t="s">
        <v>9001</v>
      </c>
      <c r="B3049" s="13" t="s">
        <v>9000</v>
      </c>
    </row>
    <row r="3050" spans="1:2" ht="15" customHeight="1">
      <c r="A3050" s="10" t="s">
        <v>9054</v>
      </c>
      <c r="B3050" s="13" t="s">
        <v>9053</v>
      </c>
    </row>
    <row r="3051" spans="1:2" ht="15" customHeight="1">
      <c r="A3051" s="10" t="s">
        <v>9061</v>
      </c>
      <c r="B3051" s="13" t="s">
        <v>9060</v>
      </c>
    </row>
    <row r="3052" spans="1:2" ht="15" customHeight="1">
      <c r="A3052" s="10" t="s">
        <v>3294</v>
      </c>
      <c r="B3052" s="13" t="s">
        <v>3293</v>
      </c>
    </row>
    <row r="3053" spans="1:2" ht="15" customHeight="1">
      <c r="A3053" s="10" t="s">
        <v>3298</v>
      </c>
      <c r="B3053" s="13" t="s">
        <v>3297</v>
      </c>
    </row>
    <row r="3054" spans="1:2" ht="15" customHeight="1">
      <c r="A3054" s="10" t="s">
        <v>12910</v>
      </c>
      <c r="B3054" s="13" t="s">
        <v>12909</v>
      </c>
    </row>
    <row r="3055" spans="1:2" ht="15" customHeight="1">
      <c r="A3055" s="10" t="s">
        <v>11432</v>
      </c>
      <c r="B3055" s="13" t="s">
        <v>11431</v>
      </c>
    </row>
    <row r="3056" spans="1:2" ht="15" customHeight="1">
      <c r="A3056" s="10" t="s">
        <v>11434</v>
      </c>
      <c r="B3056" s="13" t="s">
        <v>11433</v>
      </c>
    </row>
    <row r="3057" spans="1:2" ht="15" customHeight="1">
      <c r="A3057" s="10" t="s">
        <v>11438</v>
      </c>
      <c r="B3057" s="13" t="s">
        <v>11437</v>
      </c>
    </row>
    <row r="3058" spans="1:2" ht="15" customHeight="1">
      <c r="A3058" s="10" t="s">
        <v>11456</v>
      </c>
      <c r="B3058" s="13" t="s">
        <v>11455</v>
      </c>
    </row>
    <row r="3059" spans="1:2" ht="15" customHeight="1">
      <c r="A3059" s="10" t="s">
        <v>11315</v>
      </c>
      <c r="B3059" s="13" t="s">
        <v>11314</v>
      </c>
    </row>
    <row r="3060" spans="1:2" ht="15" customHeight="1">
      <c r="A3060" s="10" t="s">
        <v>11436</v>
      </c>
      <c r="B3060" s="13" t="s">
        <v>11435</v>
      </c>
    </row>
    <row r="3061" spans="1:2" ht="15" customHeight="1">
      <c r="A3061" s="11" t="s">
        <v>278</v>
      </c>
      <c r="B3061" s="15" t="s">
        <v>279</v>
      </c>
    </row>
    <row r="3062" spans="1:2" ht="15" customHeight="1">
      <c r="A3062" s="10" t="s">
        <v>1084</v>
      </c>
      <c r="B3062" s="13" t="s">
        <v>1083</v>
      </c>
    </row>
    <row r="3063" spans="1:2" ht="15" customHeight="1">
      <c r="A3063" s="10" t="s">
        <v>7310</v>
      </c>
      <c r="B3063" s="13" t="s">
        <v>7309</v>
      </c>
    </row>
    <row r="3064" spans="1:2" ht="15" customHeight="1">
      <c r="A3064" s="10" t="s">
        <v>7327</v>
      </c>
      <c r="B3064" s="13" t="s">
        <v>7326</v>
      </c>
    </row>
    <row r="3065" spans="1:2" ht="15" customHeight="1">
      <c r="A3065" s="10" t="s">
        <v>3931</v>
      </c>
      <c r="B3065" s="13" t="s">
        <v>3930</v>
      </c>
    </row>
    <row r="3066" spans="1:2" ht="15" customHeight="1">
      <c r="A3066" s="10" t="s">
        <v>11476</v>
      </c>
      <c r="B3066" s="13" t="s">
        <v>11475</v>
      </c>
    </row>
    <row r="3067" spans="1:2" ht="15" customHeight="1">
      <c r="A3067" s="10" t="s">
        <v>6405</v>
      </c>
      <c r="B3067" s="13" t="s">
        <v>6404</v>
      </c>
    </row>
    <row r="3068" spans="1:2" ht="15" customHeight="1">
      <c r="A3068" s="10" t="s">
        <v>7194</v>
      </c>
      <c r="B3068" s="13" t="s">
        <v>7193</v>
      </c>
    </row>
    <row r="3069" spans="1:2" ht="15" customHeight="1">
      <c r="A3069" s="10" t="s">
        <v>7212</v>
      </c>
      <c r="B3069" s="13" t="s">
        <v>7211</v>
      </c>
    </row>
    <row r="3070" spans="1:2" ht="15" customHeight="1">
      <c r="A3070" s="10" t="s">
        <v>8152</v>
      </c>
      <c r="B3070" s="13" t="s">
        <v>8151</v>
      </c>
    </row>
    <row r="3071" spans="1:2" ht="15" customHeight="1">
      <c r="A3071" s="10" t="s">
        <v>7224</v>
      </c>
      <c r="B3071" s="13" t="s">
        <v>7223</v>
      </c>
    </row>
    <row r="3072" spans="1:2" ht="15" customHeight="1">
      <c r="A3072" s="10" t="s">
        <v>2233</v>
      </c>
      <c r="B3072" s="13" t="s">
        <v>2232</v>
      </c>
    </row>
    <row r="3073" spans="1:2" ht="15" customHeight="1">
      <c r="A3073" s="10" t="s">
        <v>4155</v>
      </c>
      <c r="B3073" s="13" t="s">
        <v>4154</v>
      </c>
    </row>
    <row r="3074" spans="1:2" ht="15" customHeight="1">
      <c r="A3074" s="10" t="s">
        <v>7564</v>
      </c>
      <c r="B3074" s="13" t="s">
        <v>7563</v>
      </c>
    </row>
    <row r="3075" spans="1:2" ht="15" customHeight="1">
      <c r="A3075" s="10" t="s">
        <v>7369</v>
      </c>
      <c r="B3075" s="13" t="s">
        <v>7368</v>
      </c>
    </row>
    <row r="3076" spans="1:2" ht="15" customHeight="1">
      <c r="A3076" s="10" t="s">
        <v>4171</v>
      </c>
      <c r="B3076" s="13" t="s">
        <v>4170</v>
      </c>
    </row>
    <row r="3077" spans="1:2" ht="15" customHeight="1">
      <c r="A3077" s="10" t="s">
        <v>7349</v>
      </c>
      <c r="B3077" s="13" t="s">
        <v>7348</v>
      </c>
    </row>
    <row r="3078" spans="1:2" ht="15" customHeight="1">
      <c r="A3078" s="10" t="s">
        <v>1920</v>
      </c>
      <c r="B3078" s="13" t="s">
        <v>1919</v>
      </c>
    </row>
    <row r="3079" spans="1:2" ht="15" customHeight="1">
      <c r="A3079" s="10" t="s">
        <v>10692</v>
      </c>
      <c r="B3079" s="13" t="s">
        <v>10691</v>
      </c>
    </row>
    <row r="3080" spans="1:2" ht="15" customHeight="1">
      <c r="A3080" s="10" t="s">
        <v>2422</v>
      </c>
      <c r="B3080" s="13" t="s">
        <v>2421</v>
      </c>
    </row>
    <row r="3081" spans="1:2" ht="15" customHeight="1">
      <c r="A3081" s="10" t="s">
        <v>1907</v>
      </c>
      <c r="B3081" s="13" t="s">
        <v>1906</v>
      </c>
    </row>
    <row r="3082" spans="1:2" ht="15" customHeight="1">
      <c r="A3082" s="10" t="s">
        <v>1869</v>
      </c>
      <c r="B3082" s="13" t="s">
        <v>1868</v>
      </c>
    </row>
    <row r="3083" spans="1:2" ht="15" customHeight="1">
      <c r="A3083" s="10" t="s">
        <v>1865</v>
      </c>
      <c r="B3083" s="13" t="s">
        <v>1864</v>
      </c>
    </row>
    <row r="3084" spans="1:2" ht="15" customHeight="1">
      <c r="A3084" s="10" t="s">
        <v>1879</v>
      </c>
      <c r="B3084" s="13" t="s">
        <v>1878</v>
      </c>
    </row>
    <row r="3085" spans="1:2" ht="15" customHeight="1">
      <c r="A3085" s="10" t="s">
        <v>1901</v>
      </c>
      <c r="B3085" s="13" t="s">
        <v>1900</v>
      </c>
    </row>
    <row r="3086" spans="1:2" ht="15" customHeight="1">
      <c r="A3086" s="10" t="s">
        <v>1895</v>
      </c>
      <c r="B3086" s="13" t="s">
        <v>1894</v>
      </c>
    </row>
    <row r="3087" spans="1:2" ht="15" customHeight="1">
      <c r="A3087" s="10" t="s">
        <v>1861</v>
      </c>
      <c r="B3087" s="13" t="s">
        <v>1860</v>
      </c>
    </row>
    <row r="3088" spans="1:2" ht="15" customHeight="1">
      <c r="A3088" s="10" t="s">
        <v>1875</v>
      </c>
      <c r="B3088" s="13" t="s">
        <v>1874</v>
      </c>
    </row>
    <row r="3089" spans="1:2" ht="15" customHeight="1">
      <c r="A3089" s="10" t="s">
        <v>1905</v>
      </c>
      <c r="B3089" s="13" t="s">
        <v>1904</v>
      </c>
    </row>
    <row r="3090" spans="1:2" ht="15" customHeight="1">
      <c r="A3090" s="10" t="s">
        <v>1883</v>
      </c>
      <c r="B3090" s="13" t="s">
        <v>1882</v>
      </c>
    </row>
    <row r="3091" spans="1:2" ht="15" customHeight="1">
      <c r="A3091" s="10" t="s">
        <v>1889</v>
      </c>
      <c r="B3091" s="13" t="s">
        <v>1888</v>
      </c>
    </row>
    <row r="3092" spans="1:2" ht="15" customHeight="1">
      <c r="A3092" s="10" t="s">
        <v>1893</v>
      </c>
      <c r="B3092" s="13" t="s">
        <v>1892</v>
      </c>
    </row>
    <row r="3093" spans="1:2" ht="15" customHeight="1">
      <c r="A3093" s="10" t="s">
        <v>1909</v>
      </c>
      <c r="B3093" s="13" t="s">
        <v>1908</v>
      </c>
    </row>
    <row r="3094" spans="1:2" ht="15" customHeight="1">
      <c r="A3094" s="10" t="s">
        <v>1877</v>
      </c>
      <c r="B3094" s="13" t="s">
        <v>1876</v>
      </c>
    </row>
    <row r="3095" spans="1:2" ht="15" customHeight="1">
      <c r="A3095" s="10" t="s">
        <v>1863</v>
      </c>
      <c r="B3095" s="13" t="s">
        <v>1862</v>
      </c>
    </row>
    <row r="3096" spans="1:2" ht="15" customHeight="1">
      <c r="A3096" s="10" t="s">
        <v>1867</v>
      </c>
      <c r="B3096" s="13" t="s">
        <v>1866</v>
      </c>
    </row>
    <row r="3097" spans="1:2" ht="15" customHeight="1">
      <c r="A3097" s="10" t="s">
        <v>1871</v>
      </c>
      <c r="B3097" s="13" t="s">
        <v>1870</v>
      </c>
    </row>
    <row r="3098" spans="1:2" ht="15" customHeight="1">
      <c r="A3098" s="10" t="s">
        <v>1891</v>
      </c>
      <c r="B3098" s="13" t="s">
        <v>1890</v>
      </c>
    </row>
    <row r="3099" spans="1:2" ht="15" customHeight="1">
      <c r="A3099" s="10" t="s">
        <v>1887</v>
      </c>
      <c r="B3099" s="13" t="s">
        <v>1886</v>
      </c>
    </row>
    <row r="3100" spans="1:2" ht="15" customHeight="1">
      <c r="A3100" s="10" t="s">
        <v>1885</v>
      </c>
      <c r="B3100" s="13" t="s">
        <v>1884</v>
      </c>
    </row>
    <row r="3101" spans="1:2" ht="15" customHeight="1">
      <c r="A3101" s="10" t="s">
        <v>1873</v>
      </c>
      <c r="B3101" s="13" t="s">
        <v>1872</v>
      </c>
    </row>
    <row r="3102" spans="1:2" ht="15" customHeight="1">
      <c r="A3102" s="10" t="s">
        <v>1897</v>
      </c>
      <c r="B3102" s="13" t="s">
        <v>1896</v>
      </c>
    </row>
    <row r="3103" spans="1:2" ht="15" customHeight="1">
      <c r="A3103" s="10" t="s">
        <v>1881</v>
      </c>
      <c r="B3103" s="13" t="s">
        <v>1880</v>
      </c>
    </row>
    <row r="3104" spans="1:2" ht="15" customHeight="1">
      <c r="A3104" s="10" t="s">
        <v>1899</v>
      </c>
      <c r="B3104" s="13" t="s">
        <v>1898</v>
      </c>
    </row>
    <row r="3105" spans="1:2" ht="15" customHeight="1">
      <c r="A3105" s="10" t="s">
        <v>1910</v>
      </c>
      <c r="B3105" s="13" t="s">
        <v>27</v>
      </c>
    </row>
    <row r="3106" spans="1:2" ht="15" customHeight="1">
      <c r="A3106" s="10" t="s">
        <v>1643</v>
      </c>
      <c r="B3106" s="13" t="s">
        <v>1642</v>
      </c>
    </row>
    <row r="3107" spans="1:2" ht="15" customHeight="1">
      <c r="A3107" s="10" t="s">
        <v>1735</v>
      </c>
      <c r="B3107" s="13" t="s">
        <v>1734</v>
      </c>
    </row>
    <row r="3108" spans="1:2" ht="15" customHeight="1">
      <c r="A3108" s="10" t="s">
        <v>8457</v>
      </c>
      <c r="B3108" s="13" t="s">
        <v>8456</v>
      </c>
    </row>
    <row r="3109" spans="1:2" ht="15" customHeight="1">
      <c r="A3109" s="10" t="s">
        <v>280</v>
      </c>
      <c r="B3109" s="13" t="s">
        <v>1253</v>
      </c>
    </row>
    <row r="3110" spans="1:2" ht="15" customHeight="1">
      <c r="A3110" s="11" t="s">
        <v>281</v>
      </c>
      <c r="B3110" s="15" t="s">
        <v>144</v>
      </c>
    </row>
    <row r="3111" spans="1:2" ht="15" customHeight="1">
      <c r="A3111" s="10" t="s">
        <v>9948</v>
      </c>
      <c r="B3111" s="13" t="s">
        <v>9947</v>
      </c>
    </row>
    <row r="3112" spans="1:2" ht="15" customHeight="1">
      <c r="A3112" s="10" t="s">
        <v>8237</v>
      </c>
      <c r="B3112" s="13" t="s">
        <v>8236</v>
      </c>
    </row>
    <row r="3113" spans="1:2" ht="15" customHeight="1">
      <c r="A3113" s="10" t="s">
        <v>8286</v>
      </c>
      <c r="B3113" s="13" t="s">
        <v>8285</v>
      </c>
    </row>
    <row r="3114" spans="1:2" ht="15" customHeight="1">
      <c r="A3114" s="10" t="s">
        <v>8175</v>
      </c>
      <c r="B3114" s="13" t="s">
        <v>8174</v>
      </c>
    </row>
    <row r="3115" spans="1:2" ht="15" customHeight="1">
      <c r="A3115" s="10" t="s">
        <v>8173</v>
      </c>
      <c r="B3115" s="13" t="s">
        <v>8172</v>
      </c>
    </row>
    <row r="3116" spans="1:2" ht="15" customHeight="1">
      <c r="A3116" s="10" t="s">
        <v>8179</v>
      </c>
      <c r="B3116" s="13" t="s">
        <v>8178</v>
      </c>
    </row>
    <row r="3117" spans="1:2" ht="15" customHeight="1">
      <c r="A3117" s="10" t="s">
        <v>8361</v>
      </c>
      <c r="B3117" s="13" t="s">
        <v>8360</v>
      </c>
    </row>
    <row r="3118" spans="1:2" ht="15" customHeight="1">
      <c r="A3118" s="10" t="s">
        <v>11158</v>
      </c>
      <c r="B3118" s="13" t="s">
        <v>11157</v>
      </c>
    </row>
    <row r="3119" spans="1:2" ht="15" customHeight="1">
      <c r="A3119" s="11" t="s">
        <v>282</v>
      </c>
      <c r="B3119" s="15" t="s">
        <v>283</v>
      </c>
    </row>
    <row r="3120" spans="1:2" ht="15" customHeight="1">
      <c r="A3120" s="10" t="s">
        <v>7240</v>
      </c>
      <c r="B3120" s="13" t="s">
        <v>7239</v>
      </c>
    </row>
    <row r="3121" spans="1:2" ht="15" customHeight="1">
      <c r="A3121" s="10" t="s">
        <v>11870</v>
      </c>
      <c r="B3121" s="13" t="s">
        <v>11869</v>
      </c>
    </row>
    <row r="3122" spans="1:2" ht="15" customHeight="1">
      <c r="A3122" s="10" t="s">
        <v>7242</v>
      </c>
      <c r="B3122" s="13" t="s">
        <v>7241</v>
      </c>
    </row>
    <row r="3123" spans="1:2" ht="15" customHeight="1">
      <c r="A3123" s="10" t="s">
        <v>11132</v>
      </c>
      <c r="B3123" s="13" t="s">
        <v>11131</v>
      </c>
    </row>
    <row r="3124" spans="1:2" ht="15" customHeight="1">
      <c r="A3124" s="10" t="s">
        <v>12836</v>
      </c>
      <c r="B3124" s="13" t="s">
        <v>12835</v>
      </c>
    </row>
    <row r="3125" spans="1:2" ht="15" customHeight="1">
      <c r="A3125" s="10" t="s">
        <v>7204</v>
      </c>
      <c r="B3125" s="13" t="s">
        <v>7203</v>
      </c>
    </row>
    <row r="3126" spans="1:2" ht="15" customHeight="1">
      <c r="A3126" s="10" t="s">
        <v>9876</v>
      </c>
      <c r="B3126" s="13" t="s">
        <v>9875</v>
      </c>
    </row>
    <row r="3127" spans="1:2" ht="15" customHeight="1">
      <c r="A3127" s="10" t="s">
        <v>12878</v>
      </c>
      <c r="B3127" s="13" t="s">
        <v>12877</v>
      </c>
    </row>
    <row r="3128" spans="1:2" ht="15" customHeight="1">
      <c r="A3128" s="10" t="s">
        <v>12534</v>
      </c>
      <c r="B3128" s="13" t="s">
        <v>12533</v>
      </c>
    </row>
    <row r="3129" spans="1:2" ht="15" customHeight="1">
      <c r="A3129" s="10" t="s">
        <v>12554</v>
      </c>
      <c r="B3129" s="13" t="s">
        <v>12553</v>
      </c>
    </row>
    <row r="3130" spans="1:2" ht="15" customHeight="1">
      <c r="A3130" s="10" t="s">
        <v>8118</v>
      </c>
      <c r="B3130" s="13" t="s">
        <v>8117</v>
      </c>
    </row>
    <row r="3131" spans="1:2" ht="15" customHeight="1">
      <c r="A3131" s="10" t="s">
        <v>8221</v>
      </c>
      <c r="B3131" s="13" t="s">
        <v>8220</v>
      </c>
    </row>
    <row r="3132" spans="1:2" ht="15" customHeight="1">
      <c r="A3132" s="10" t="s">
        <v>12548</v>
      </c>
      <c r="B3132" s="13" t="s">
        <v>12547</v>
      </c>
    </row>
    <row r="3133" spans="1:2" ht="15" customHeight="1">
      <c r="A3133" s="10" t="s">
        <v>12552</v>
      </c>
      <c r="B3133" s="13" t="s">
        <v>12551</v>
      </c>
    </row>
    <row r="3134" spans="1:2" ht="15" customHeight="1">
      <c r="A3134" s="10" t="s">
        <v>12550</v>
      </c>
      <c r="B3134" s="13" t="s">
        <v>12549</v>
      </c>
    </row>
    <row r="3135" spans="1:2" ht="15" customHeight="1">
      <c r="A3135" s="10" t="s">
        <v>8722</v>
      </c>
      <c r="B3135" s="13" t="s">
        <v>8721</v>
      </c>
    </row>
    <row r="3136" spans="1:2" ht="15" customHeight="1">
      <c r="A3136" s="10" t="s">
        <v>8353</v>
      </c>
      <c r="B3136" s="13" t="s">
        <v>8352</v>
      </c>
    </row>
    <row r="3137" spans="1:2" ht="15" customHeight="1">
      <c r="A3137" s="10" t="s">
        <v>8547</v>
      </c>
      <c r="B3137" s="13" t="s">
        <v>8546</v>
      </c>
    </row>
    <row r="3138" spans="1:2" ht="15" customHeight="1">
      <c r="A3138" s="10" t="s">
        <v>12544</v>
      </c>
      <c r="B3138" s="13" t="s">
        <v>12543</v>
      </c>
    </row>
    <row r="3139" spans="1:2" ht="15" customHeight="1">
      <c r="A3139" s="10" t="s">
        <v>5934</v>
      </c>
      <c r="B3139" s="13" t="s">
        <v>5933</v>
      </c>
    </row>
    <row r="3140" spans="1:2" ht="15" customHeight="1">
      <c r="A3140" s="10" t="s">
        <v>5932</v>
      </c>
      <c r="B3140" s="13" t="s">
        <v>5931</v>
      </c>
    </row>
    <row r="3141" spans="1:2" ht="15" customHeight="1">
      <c r="A3141" s="10" t="s">
        <v>12538</v>
      </c>
      <c r="B3141" s="13" t="s">
        <v>12537</v>
      </c>
    </row>
    <row r="3142" spans="1:2" ht="15" customHeight="1">
      <c r="A3142" s="10" t="s">
        <v>2501</v>
      </c>
      <c r="B3142" s="13" t="s">
        <v>2500</v>
      </c>
    </row>
    <row r="3143" spans="1:2" ht="15" customHeight="1">
      <c r="A3143" s="10" t="s">
        <v>7789</v>
      </c>
      <c r="B3143" s="13" t="s">
        <v>7788</v>
      </c>
    </row>
    <row r="3144" spans="1:2" ht="15" customHeight="1">
      <c r="A3144" s="10" t="s">
        <v>7227</v>
      </c>
      <c r="B3144" s="13" t="s">
        <v>7226</v>
      </c>
    </row>
    <row r="3145" spans="1:2" ht="15" customHeight="1">
      <c r="A3145" s="10" t="s">
        <v>1510</v>
      </c>
      <c r="B3145" s="13" t="s">
        <v>1509</v>
      </c>
    </row>
    <row r="3146" spans="1:2" ht="15" customHeight="1">
      <c r="A3146" s="10" t="s">
        <v>10255</v>
      </c>
      <c r="B3146" s="13" t="s">
        <v>10254</v>
      </c>
    </row>
    <row r="3147" spans="1:2" ht="15" customHeight="1">
      <c r="A3147" s="10" t="s">
        <v>7747</v>
      </c>
      <c r="B3147" s="13" t="s">
        <v>7746</v>
      </c>
    </row>
    <row r="3148" spans="1:2" ht="15" customHeight="1">
      <c r="A3148" s="10" t="s">
        <v>14010</v>
      </c>
      <c r="B3148" s="13" t="s">
        <v>14009</v>
      </c>
    </row>
    <row r="3149" spans="1:2" ht="15" customHeight="1">
      <c r="A3149" s="11" t="s">
        <v>284</v>
      </c>
      <c r="B3149" s="15" t="s">
        <v>285</v>
      </c>
    </row>
    <row r="3150" spans="1:2" ht="15" customHeight="1">
      <c r="A3150" s="10" t="s">
        <v>14751</v>
      </c>
      <c r="B3150" s="13" t="s">
        <v>14750</v>
      </c>
    </row>
    <row r="3151" spans="1:2" ht="15" customHeight="1">
      <c r="A3151" s="10" t="s">
        <v>10162</v>
      </c>
      <c r="B3151" s="13" t="s">
        <v>10161</v>
      </c>
    </row>
    <row r="3152" spans="1:2" ht="15" customHeight="1">
      <c r="A3152" s="10" t="s">
        <v>14753</v>
      </c>
      <c r="B3152" s="13" t="s">
        <v>14752</v>
      </c>
    </row>
    <row r="3153" spans="1:2" ht="15" customHeight="1">
      <c r="A3153" s="10" t="s">
        <v>14503</v>
      </c>
      <c r="B3153" s="13" t="s">
        <v>14502</v>
      </c>
    </row>
    <row r="3154" spans="1:2" ht="15" customHeight="1">
      <c r="A3154" s="10" t="s">
        <v>10637</v>
      </c>
      <c r="B3154" s="13" t="s">
        <v>10636</v>
      </c>
    </row>
    <row r="3155" spans="1:2" ht="15" customHeight="1">
      <c r="A3155" s="10" t="s">
        <v>6083</v>
      </c>
      <c r="B3155" s="13" t="s">
        <v>6082</v>
      </c>
    </row>
    <row r="3156" spans="1:2" ht="15" customHeight="1">
      <c r="A3156" s="10" t="s">
        <v>14528</v>
      </c>
      <c r="B3156" s="13" t="s">
        <v>14527</v>
      </c>
    </row>
    <row r="3157" spans="1:2" ht="15" customHeight="1">
      <c r="A3157" s="10" t="s">
        <v>14524</v>
      </c>
      <c r="B3157" s="13" t="s">
        <v>14523</v>
      </c>
    </row>
    <row r="3158" spans="1:2" ht="15" customHeight="1">
      <c r="A3158" s="10" t="s">
        <v>10413</v>
      </c>
      <c r="B3158" s="13" t="s">
        <v>10412</v>
      </c>
    </row>
    <row r="3159" spans="1:2" ht="15" customHeight="1">
      <c r="A3159" s="10" t="s">
        <v>10415</v>
      </c>
      <c r="B3159" s="13" t="s">
        <v>10414</v>
      </c>
    </row>
    <row r="3160" spans="1:2" ht="15" customHeight="1">
      <c r="A3160" s="10" t="s">
        <v>14757</v>
      </c>
      <c r="B3160" s="13" t="s">
        <v>14756</v>
      </c>
    </row>
    <row r="3161" spans="1:2" ht="15" customHeight="1">
      <c r="A3161" s="10" t="s">
        <v>6931</v>
      </c>
      <c r="B3161" s="13" t="s">
        <v>6930</v>
      </c>
    </row>
    <row r="3162" spans="1:2" ht="15" customHeight="1">
      <c r="A3162" s="10" t="s">
        <v>14526</v>
      </c>
      <c r="B3162" s="13" t="s">
        <v>14525</v>
      </c>
    </row>
    <row r="3163" spans="1:2" ht="15" customHeight="1">
      <c r="A3163" s="10" t="s">
        <v>14507</v>
      </c>
      <c r="B3163" s="13" t="s">
        <v>14506</v>
      </c>
    </row>
    <row r="3164" spans="1:2" ht="15" customHeight="1">
      <c r="A3164" s="10" t="s">
        <v>14505</v>
      </c>
      <c r="B3164" s="13" t="s">
        <v>14504</v>
      </c>
    </row>
    <row r="3165" spans="1:2" ht="15" customHeight="1">
      <c r="A3165" s="10" t="s">
        <v>14511</v>
      </c>
      <c r="B3165" s="13" t="s">
        <v>14510</v>
      </c>
    </row>
    <row r="3166" spans="1:2" ht="15" customHeight="1">
      <c r="A3166" s="10" t="s">
        <v>10419</v>
      </c>
      <c r="B3166" s="13" t="s">
        <v>10418</v>
      </c>
    </row>
    <row r="3167" spans="1:2" ht="15" customHeight="1">
      <c r="A3167" s="10" t="s">
        <v>10307</v>
      </c>
      <c r="B3167" s="13" t="s">
        <v>10306</v>
      </c>
    </row>
    <row r="3168" spans="1:2" ht="15" customHeight="1">
      <c r="A3168" s="10" t="s">
        <v>10402</v>
      </c>
      <c r="B3168" s="13" t="s">
        <v>10401</v>
      </c>
    </row>
    <row r="3169" spans="1:2" ht="15" customHeight="1">
      <c r="A3169" s="11" t="s">
        <v>286</v>
      </c>
      <c r="B3169" s="15" t="s">
        <v>287</v>
      </c>
    </row>
    <row r="3170" spans="1:2" ht="15" customHeight="1">
      <c r="A3170" s="11" t="s">
        <v>288</v>
      </c>
      <c r="B3170" s="15" t="s">
        <v>287</v>
      </c>
    </row>
    <row r="3171" spans="1:2" ht="15" customHeight="1">
      <c r="A3171" s="11" t="s">
        <v>289</v>
      </c>
      <c r="B3171" s="15" t="s">
        <v>287</v>
      </c>
    </row>
    <row r="3172" spans="1:2" ht="15" customHeight="1">
      <c r="A3172" s="11" t="s">
        <v>290</v>
      </c>
      <c r="B3172" s="15" t="s">
        <v>213</v>
      </c>
    </row>
    <row r="3173" spans="1:2" ht="15" customHeight="1">
      <c r="A3173" s="10" t="s">
        <v>2309</v>
      </c>
      <c r="B3173" s="13" t="s">
        <v>2308</v>
      </c>
    </row>
    <row r="3174" spans="1:2" ht="15" customHeight="1">
      <c r="A3174" s="10" t="s">
        <v>8698</v>
      </c>
      <c r="B3174" s="13" t="s">
        <v>8697</v>
      </c>
    </row>
    <row r="3175" spans="1:2" ht="15" customHeight="1">
      <c r="A3175" s="10" t="s">
        <v>14352</v>
      </c>
      <c r="B3175" s="13" t="s">
        <v>14351</v>
      </c>
    </row>
    <row r="3176" spans="1:2" ht="15" customHeight="1">
      <c r="A3176" s="10" t="s">
        <v>13826</v>
      </c>
      <c r="B3176" s="13" t="s">
        <v>13825</v>
      </c>
    </row>
    <row r="3177" spans="1:2" ht="15" customHeight="1">
      <c r="A3177" s="10" t="s">
        <v>13750</v>
      </c>
      <c r="B3177" s="13" t="s">
        <v>13749</v>
      </c>
    </row>
    <row r="3178" spans="1:2" ht="15" customHeight="1">
      <c r="A3178" s="10" t="s">
        <v>13928</v>
      </c>
      <c r="B3178" s="13" t="s">
        <v>13927</v>
      </c>
    </row>
    <row r="3179" spans="1:2" ht="15" customHeight="1">
      <c r="A3179" s="10" t="s">
        <v>14350</v>
      </c>
      <c r="B3179" s="13" t="s">
        <v>14349</v>
      </c>
    </row>
    <row r="3180" spans="1:2" s="4" customFormat="1" ht="15" customHeight="1">
      <c r="A3180" s="10" t="s">
        <v>25519</v>
      </c>
      <c r="B3180" s="13" t="s">
        <v>8277</v>
      </c>
    </row>
    <row r="3181" spans="1:2" ht="15" customHeight="1">
      <c r="A3181" s="11" t="s">
        <v>291</v>
      </c>
      <c r="B3181" s="15" t="s">
        <v>218</v>
      </c>
    </row>
    <row r="3182" spans="1:2" ht="15" customHeight="1">
      <c r="A3182" s="10" t="s">
        <v>11894</v>
      </c>
      <c r="B3182" s="13" t="s">
        <v>11893</v>
      </c>
    </row>
    <row r="3183" spans="1:2" ht="15" customHeight="1">
      <c r="A3183" s="10" t="s">
        <v>11900</v>
      </c>
      <c r="B3183" s="13" t="s">
        <v>11899</v>
      </c>
    </row>
    <row r="3184" spans="1:2" ht="15" customHeight="1">
      <c r="A3184" s="10" t="s">
        <v>11898</v>
      </c>
      <c r="B3184" s="13" t="s">
        <v>11897</v>
      </c>
    </row>
    <row r="3185" spans="1:2" ht="15" customHeight="1">
      <c r="A3185" s="10" t="s">
        <v>11896</v>
      </c>
      <c r="B3185" s="13" t="s">
        <v>11895</v>
      </c>
    </row>
    <row r="3186" spans="1:2" ht="15" customHeight="1">
      <c r="A3186" s="10" t="s">
        <v>11398</v>
      </c>
      <c r="B3186" s="13" t="s">
        <v>11397</v>
      </c>
    </row>
    <row r="3187" spans="1:2" ht="15" customHeight="1">
      <c r="A3187" s="10" t="s">
        <v>13560</v>
      </c>
      <c r="B3187" s="13" t="s">
        <v>13559</v>
      </c>
    </row>
    <row r="3188" spans="1:2" ht="15" customHeight="1">
      <c r="A3188" s="10" t="s">
        <v>13314</v>
      </c>
      <c r="B3188" s="13" t="s">
        <v>13313</v>
      </c>
    </row>
    <row r="3189" spans="1:2" ht="15" customHeight="1">
      <c r="A3189" s="10" t="s">
        <v>6447</v>
      </c>
      <c r="B3189" s="13" t="s">
        <v>6446</v>
      </c>
    </row>
    <row r="3190" spans="1:2" ht="15" customHeight="1">
      <c r="A3190" s="10" t="s">
        <v>1743</v>
      </c>
      <c r="B3190" s="13" t="s">
        <v>1742</v>
      </c>
    </row>
    <row r="3191" spans="1:2" s="4" customFormat="1" ht="15" customHeight="1">
      <c r="A3191" s="10" t="s">
        <v>25518</v>
      </c>
      <c r="B3191" s="13" t="s">
        <v>8277</v>
      </c>
    </row>
    <row r="3192" spans="1:2" ht="15" customHeight="1">
      <c r="A3192" s="10" t="s">
        <v>17189</v>
      </c>
      <c r="B3192" s="13" t="s">
        <v>17188</v>
      </c>
    </row>
    <row r="3193" spans="1:2" ht="15" customHeight="1">
      <c r="A3193" s="10" t="s">
        <v>292</v>
      </c>
      <c r="B3193" s="13" t="s">
        <v>6381</v>
      </c>
    </row>
    <row r="3194" spans="1:2" ht="15" customHeight="1">
      <c r="A3194" s="10" t="s">
        <v>12690</v>
      </c>
      <c r="B3194" s="13" t="s">
        <v>12689</v>
      </c>
    </row>
    <row r="3195" spans="1:2" ht="15" customHeight="1">
      <c r="A3195" s="10" t="s">
        <v>15044</v>
      </c>
      <c r="B3195" s="13" t="s">
        <v>15043</v>
      </c>
    </row>
    <row r="3196" spans="1:2" ht="15" customHeight="1">
      <c r="A3196" s="10" t="s">
        <v>8134</v>
      </c>
      <c r="B3196" s="13" t="s">
        <v>8133</v>
      </c>
    </row>
    <row r="3197" spans="1:2" ht="15" customHeight="1">
      <c r="A3197" s="10" t="s">
        <v>17125</v>
      </c>
      <c r="B3197" s="13" t="s">
        <v>17124</v>
      </c>
    </row>
    <row r="3198" spans="1:2" ht="15" customHeight="1">
      <c r="A3198" s="10" t="s">
        <v>14782</v>
      </c>
      <c r="B3198" s="13" t="s">
        <v>14781</v>
      </c>
    </row>
    <row r="3199" spans="1:2" ht="15" customHeight="1">
      <c r="A3199" s="10" t="s">
        <v>11880</v>
      </c>
      <c r="B3199" s="13" t="s">
        <v>11879</v>
      </c>
    </row>
    <row r="3200" spans="1:2" ht="15" customHeight="1">
      <c r="A3200" s="10" t="s">
        <v>11884</v>
      </c>
      <c r="B3200" s="13" t="s">
        <v>11883</v>
      </c>
    </row>
    <row r="3201" spans="1:2" ht="15" customHeight="1">
      <c r="A3201" s="10" t="s">
        <v>293</v>
      </c>
      <c r="B3201" s="13" t="s">
        <v>14780</v>
      </c>
    </row>
    <row r="3202" spans="1:2" ht="15" customHeight="1">
      <c r="A3202" s="10" t="s">
        <v>14784</v>
      </c>
      <c r="B3202" s="13" t="s">
        <v>14783</v>
      </c>
    </row>
    <row r="3203" spans="1:2" ht="15" customHeight="1">
      <c r="A3203" s="10" t="s">
        <v>8245</v>
      </c>
      <c r="B3203" s="13" t="s">
        <v>8244</v>
      </c>
    </row>
    <row r="3204" spans="1:2" ht="15" customHeight="1">
      <c r="A3204" s="10" t="s">
        <v>8278</v>
      </c>
      <c r="B3204" s="13" t="s">
        <v>8277</v>
      </c>
    </row>
    <row r="3205" spans="1:2" ht="15" customHeight="1">
      <c r="A3205" s="10" t="s">
        <v>24749</v>
      </c>
      <c r="B3205" s="13" t="s">
        <v>24748</v>
      </c>
    </row>
    <row r="3206" spans="1:2" ht="15" customHeight="1">
      <c r="A3206" s="10" t="s">
        <v>17195</v>
      </c>
      <c r="B3206" s="13" t="s">
        <v>17194</v>
      </c>
    </row>
    <row r="3207" spans="1:2" ht="15" customHeight="1">
      <c r="A3207" s="10" t="s">
        <v>17373</v>
      </c>
      <c r="B3207" s="13" t="s">
        <v>17372</v>
      </c>
    </row>
    <row r="3208" spans="1:2" ht="15" customHeight="1">
      <c r="A3208" s="10" t="s">
        <v>17129</v>
      </c>
      <c r="B3208" s="13" t="s">
        <v>17128</v>
      </c>
    </row>
    <row r="3209" spans="1:2" ht="15" customHeight="1">
      <c r="A3209" s="10" t="s">
        <v>17147</v>
      </c>
      <c r="B3209" s="13" t="s">
        <v>17146</v>
      </c>
    </row>
    <row r="3210" spans="1:2" ht="15" customHeight="1">
      <c r="A3210" s="10" t="s">
        <v>17163</v>
      </c>
      <c r="B3210" s="13" t="s">
        <v>17162</v>
      </c>
    </row>
    <row r="3211" spans="1:2" ht="15" customHeight="1">
      <c r="A3211" s="10" t="s">
        <v>17137</v>
      </c>
      <c r="B3211" s="13" t="s">
        <v>17136</v>
      </c>
    </row>
    <row r="3212" spans="1:2" ht="15" customHeight="1">
      <c r="A3212" s="10" t="s">
        <v>17089</v>
      </c>
      <c r="B3212" s="13" t="s">
        <v>17088</v>
      </c>
    </row>
    <row r="3213" spans="1:2" ht="15" customHeight="1">
      <c r="A3213" s="10" t="s">
        <v>17093</v>
      </c>
      <c r="B3213" s="13" t="s">
        <v>17092</v>
      </c>
    </row>
    <row r="3214" spans="1:2" ht="15" customHeight="1">
      <c r="A3214" s="10" t="s">
        <v>17101</v>
      </c>
      <c r="B3214" s="13" t="s">
        <v>17100</v>
      </c>
    </row>
    <row r="3215" spans="1:2" ht="15" customHeight="1">
      <c r="A3215" s="10" t="s">
        <v>16976</v>
      </c>
      <c r="B3215" s="13" t="s">
        <v>16975</v>
      </c>
    </row>
    <row r="3216" spans="1:2" ht="15" customHeight="1">
      <c r="A3216" s="10" t="s">
        <v>16938</v>
      </c>
      <c r="B3216" s="13" t="s">
        <v>16937</v>
      </c>
    </row>
    <row r="3217" spans="1:2" ht="15" customHeight="1">
      <c r="A3217" s="10" t="s">
        <v>16978</v>
      </c>
      <c r="B3217" s="13" t="s">
        <v>16977</v>
      </c>
    </row>
    <row r="3218" spans="1:2" ht="15" customHeight="1">
      <c r="A3218" s="10" t="s">
        <v>16948</v>
      </c>
      <c r="B3218" s="13" t="s">
        <v>16947</v>
      </c>
    </row>
    <row r="3219" spans="1:2" ht="15" customHeight="1">
      <c r="A3219" s="10" t="s">
        <v>17091</v>
      </c>
      <c r="B3219" s="13" t="s">
        <v>17090</v>
      </c>
    </row>
    <row r="3220" spans="1:2" ht="15" customHeight="1">
      <c r="A3220" s="10" t="s">
        <v>17087</v>
      </c>
      <c r="B3220" s="13" t="s">
        <v>17086</v>
      </c>
    </row>
    <row r="3221" spans="1:2" ht="15" customHeight="1">
      <c r="A3221" s="10" t="s">
        <v>17083</v>
      </c>
      <c r="B3221" s="13" t="s">
        <v>17082</v>
      </c>
    </row>
    <row r="3222" spans="1:2" ht="15" customHeight="1">
      <c r="A3222" s="10" t="s">
        <v>17085</v>
      </c>
      <c r="B3222" s="13" t="s">
        <v>17084</v>
      </c>
    </row>
    <row r="3223" spans="1:2" ht="15" customHeight="1">
      <c r="A3223" s="10" t="s">
        <v>17081</v>
      </c>
      <c r="B3223" s="13" t="s">
        <v>17080</v>
      </c>
    </row>
    <row r="3224" spans="1:2" ht="15" customHeight="1">
      <c r="A3224" s="10" t="s">
        <v>16940</v>
      </c>
      <c r="B3224" s="13" t="s">
        <v>16939</v>
      </c>
    </row>
    <row r="3225" spans="1:2" ht="15" customHeight="1">
      <c r="A3225" s="10" t="s">
        <v>16970</v>
      </c>
      <c r="B3225" s="13" t="s">
        <v>16969</v>
      </c>
    </row>
    <row r="3226" spans="1:2" ht="15" customHeight="1">
      <c r="A3226" s="10" t="s">
        <v>16968</v>
      </c>
      <c r="B3226" s="13" t="s">
        <v>16967</v>
      </c>
    </row>
    <row r="3227" spans="1:2" ht="15" customHeight="1">
      <c r="A3227" s="10" t="s">
        <v>17021</v>
      </c>
      <c r="B3227" s="13" t="s">
        <v>17020</v>
      </c>
    </row>
    <row r="3228" spans="1:2" ht="15" customHeight="1">
      <c r="A3228" s="10" t="s">
        <v>17059</v>
      </c>
      <c r="B3228" s="13" t="s">
        <v>17058</v>
      </c>
    </row>
    <row r="3229" spans="1:2" ht="15" customHeight="1">
      <c r="A3229" s="10" t="s">
        <v>17035</v>
      </c>
      <c r="B3229" s="13" t="s">
        <v>17034</v>
      </c>
    </row>
    <row r="3230" spans="1:2" ht="15" customHeight="1">
      <c r="A3230" s="10" t="s">
        <v>16946</v>
      </c>
      <c r="B3230" s="13" t="s">
        <v>16945</v>
      </c>
    </row>
    <row r="3231" spans="1:2" ht="15" customHeight="1">
      <c r="A3231" s="10" t="s">
        <v>17043</v>
      </c>
      <c r="B3231" s="13" t="s">
        <v>17042</v>
      </c>
    </row>
    <row r="3232" spans="1:2" ht="15" customHeight="1">
      <c r="A3232" s="10" t="s">
        <v>16944</v>
      </c>
      <c r="B3232" s="13" t="s">
        <v>16943</v>
      </c>
    </row>
    <row r="3233" spans="1:2" ht="15" customHeight="1">
      <c r="A3233" s="10" t="s">
        <v>17061</v>
      </c>
      <c r="B3233" s="13" t="s">
        <v>17060</v>
      </c>
    </row>
    <row r="3234" spans="1:2" ht="15" customHeight="1">
      <c r="A3234" s="10" t="s">
        <v>17063</v>
      </c>
      <c r="B3234" s="13" t="s">
        <v>17062</v>
      </c>
    </row>
    <row r="3235" spans="1:2" ht="15" customHeight="1">
      <c r="A3235" s="10" t="s">
        <v>17065</v>
      </c>
      <c r="B3235" s="13" t="s">
        <v>17064</v>
      </c>
    </row>
    <row r="3236" spans="1:2" ht="15" customHeight="1">
      <c r="A3236" s="10" t="s">
        <v>17039</v>
      </c>
      <c r="B3236" s="13" t="s">
        <v>17038</v>
      </c>
    </row>
    <row r="3237" spans="1:2" ht="15" customHeight="1">
      <c r="A3237" s="10" t="s">
        <v>17037</v>
      </c>
      <c r="B3237" s="13" t="s">
        <v>17036</v>
      </c>
    </row>
    <row r="3238" spans="1:2" ht="15" customHeight="1">
      <c r="A3238" s="10" t="s">
        <v>17002</v>
      </c>
      <c r="B3238" s="13" t="s">
        <v>17001</v>
      </c>
    </row>
    <row r="3239" spans="1:2" ht="15" customHeight="1">
      <c r="A3239" s="10" t="s">
        <v>17097</v>
      </c>
      <c r="B3239" s="13" t="s">
        <v>17096</v>
      </c>
    </row>
    <row r="3240" spans="1:2" ht="15" customHeight="1">
      <c r="A3240" s="10" t="s">
        <v>17105</v>
      </c>
      <c r="B3240" s="13" t="s">
        <v>17104</v>
      </c>
    </row>
    <row r="3241" spans="1:2" ht="15" customHeight="1">
      <c r="A3241" s="10" t="s">
        <v>17012</v>
      </c>
      <c r="B3241" s="13" t="s">
        <v>17011</v>
      </c>
    </row>
    <row r="3242" spans="1:2" ht="15" customHeight="1">
      <c r="A3242" s="10" t="s">
        <v>17067</v>
      </c>
      <c r="B3242" s="13" t="s">
        <v>17066</v>
      </c>
    </row>
    <row r="3243" spans="1:2" ht="15" customHeight="1">
      <c r="A3243" s="10" t="s">
        <v>16936</v>
      </c>
      <c r="B3243" s="13" t="s">
        <v>16935</v>
      </c>
    </row>
    <row r="3244" spans="1:2" ht="15" customHeight="1">
      <c r="A3244" s="10" t="s">
        <v>16974</v>
      </c>
      <c r="B3244" s="13" t="s">
        <v>16973</v>
      </c>
    </row>
    <row r="3245" spans="1:2" ht="15" customHeight="1">
      <c r="A3245" s="10" t="s">
        <v>16966</v>
      </c>
      <c r="B3245" s="13" t="s">
        <v>16965</v>
      </c>
    </row>
    <row r="3246" spans="1:2" ht="15" customHeight="1">
      <c r="A3246" s="10" t="s">
        <v>17057</v>
      </c>
      <c r="B3246" s="13" t="s">
        <v>17056</v>
      </c>
    </row>
    <row r="3247" spans="1:2" ht="15" customHeight="1">
      <c r="A3247" s="10" t="s">
        <v>17033</v>
      </c>
      <c r="B3247" s="13" t="s">
        <v>17032</v>
      </c>
    </row>
    <row r="3248" spans="1:2" ht="15" customHeight="1">
      <c r="A3248" s="10" t="s">
        <v>17041</v>
      </c>
      <c r="B3248" s="13" t="s">
        <v>17040</v>
      </c>
    </row>
    <row r="3249" spans="1:2" ht="15" customHeight="1">
      <c r="A3249" s="10" t="s">
        <v>17000</v>
      </c>
      <c r="B3249" s="13" t="s">
        <v>16999</v>
      </c>
    </row>
    <row r="3250" spans="1:2" ht="15" customHeight="1">
      <c r="A3250" s="10" t="s">
        <v>17047</v>
      </c>
      <c r="B3250" s="13" t="s">
        <v>17046</v>
      </c>
    </row>
    <row r="3251" spans="1:2" ht="15" customHeight="1">
      <c r="A3251" s="10" t="s">
        <v>16950</v>
      </c>
      <c r="B3251" s="13" t="s">
        <v>16949</v>
      </c>
    </row>
    <row r="3252" spans="1:2" ht="15" customHeight="1">
      <c r="A3252" s="10" t="s">
        <v>17017</v>
      </c>
      <c r="B3252" s="13" t="s">
        <v>17016</v>
      </c>
    </row>
    <row r="3253" spans="1:2" ht="15" customHeight="1">
      <c r="A3253" s="10" t="s">
        <v>17049</v>
      </c>
      <c r="B3253" s="13" t="s">
        <v>17048</v>
      </c>
    </row>
    <row r="3254" spans="1:2" ht="15" customHeight="1">
      <c r="A3254" s="10" t="s">
        <v>17045</v>
      </c>
      <c r="B3254" s="13" t="s">
        <v>17044</v>
      </c>
    </row>
    <row r="3255" spans="1:2" ht="15" customHeight="1">
      <c r="A3255" s="10" t="s">
        <v>16982</v>
      </c>
      <c r="B3255" s="13" t="s">
        <v>16981</v>
      </c>
    </row>
    <row r="3256" spans="1:2" ht="15" customHeight="1">
      <c r="A3256" s="10" t="s">
        <v>16952</v>
      </c>
      <c r="B3256" s="13" t="s">
        <v>16951</v>
      </c>
    </row>
    <row r="3257" spans="1:2" ht="15" customHeight="1">
      <c r="A3257" s="10" t="s">
        <v>16980</v>
      </c>
      <c r="B3257" s="13" t="s">
        <v>16979</v>
      </c>
    </row>
    <row r="3258" spans="1:2" ht="15" customHeight="1">
      <c r="A3258" s="10" t="s">
        <v>17014</v>
      </c>
      <c r="B3258" s="13" t="s">
        <v>17013</v>
      </c>
    </row>
    <row r="3259" spans="1:2" ht="15" customHeight="1">
      <c r="A3259" s="10" t="s">
        <v>17107</v>
      </c>
      <c r="B3259" s="13" t="s">
        <v>17106</v>
      </c>
    </row>
    <row r="3260" spans="1:2" ht="15" customHeight="1">
      <c r="A3260" s="10" t="s">
        <v>17069</v>
      </c>
      <c r="B3260" s="13" t="s">
        <v>17068</v>
      </c>
    </row>
    <row r="3261" spans="1:2" ht="15" customHeight="1">
      <c r="A3261" s="10" t="s">
        <v>17103</v>
      </c>
      <c r="B3261" s="13" t="s">
        <v>17102</v>
      </c>
    </row>
    <row r="3262" spans="1:2" ht="15" customHeight="1">
      <c r="A3262" s="10" t="s">
        <v>16932</v>
      </c>
      <c r="B3262" s="13" t="s">
        <v>16931</v>
      </c>
    </row>
    <row r="3263" spans="1:2" ht="15" customHeight="1">
      <c r="A3263" s="10" t="s">
        <v>17029</v>
      </c>
      <c r="B3263" s="13" t="s">
        <v>17028</v>
      </c>
    </row>
    <row r="3264" spans="1:2" ht="15" customHeight="1">
      <c r="A3264" s="10" t="s">
        <v>17004</v>
      </c>
      <c r="B3264" s="13" t="s">
        <v>17003</v>
      </c>
    </row>
    <row r="3265" spans="1:2" ht="15" customHeight="1">
      <c r="A3265" s="10" t="s">
        <v>16942</v>
      </c>
      <c r="B3265" s="13" t="s">
        <v>16941</v>
      </c>
    </row>
    <row r="3266" spans="1:2" ht="15" customHeight="1">
      <c r="A3266" s="10" t="s">
        <v>16998</v>
      </c>
      <c r="B3266" s="13" t="s">
        <v>16997</v>
      </c>
    </row>
    <row r="3267" spans="1:2" ht="15" customHeight="1">
      <c r="A3267" s="10" t="s">
        <v>16990</v>
      </c>
      <c r="B3267" s="13" t="s">
        <v>16989</v>
      </c>
    </row>
    <row r="3268" spans="1:2" ht="15" customHeight="1">
      <c r="A3268" s="10" t="s">
        <v>16984</v>
      </c>
      <c r="B3268" s="13" t="s">
        <v>16983</v>
      </c>
    </row>
    <row r="3269" spans="1:2" ht="15" customHeight="1">
      <c r="A3269" s="10" t="s">
        <v>17010</v>
      </c>
      <c r="B3269" s="13" t="s">
        <v>17009</v>
      </c>
    </row>
    <row r="3270" spans="1:2" ht="15" customHeight="1">
      <c r="A3270" s="10" t="s">
        <v>17025</v>
      </c>
      <c r="B3270" s="13" t="s">
        <v>17024</v>
      </c>
    </row>
    <row r="3271" spans="1:2" ht="15" customHeight="1">
      <c r="A3271" s="10" t="s">
        <v>16964</v>
      </c>
      <c r="B3271" s="13" t="s">
        <v>16963</v>
      </c>
    </row>
    <row r="3272" spans="1:2" ht="15" customHeight="1">
      <c r="A3272" s="10" t="s">
        <v>16956</v>
      </c>
      <c r="B3272" s="13" t="s">
        <v>16955</v>
      </c>
    </row>
    <row r="3273" spans="1:2" ht="15" customHeight="1">
      <c r="A3273" s="10" t="s">
        <v>16992</v>
      </c>
      <c r="B3273" s="13" t="s">
        <v>16991</v>
      </c>
    </row>
    <row r="3274" spans="1:2" ht="15" customHeight="1">
      <c r="A3274" s="10" t="s">
        <v>16988</v>
      </c>
      <c r="B3274" s="13" t="s">
        <v>16987</v>
      </c>
    </row>
    <row r="3275" spans="1:2" ht="15" customHeight="1">
      <c r="A3275" s="10" t="s">
        <v>16962</v>
      </c>
      <c r="B3275" s="13" t="s">
        <v>16961</v>
      </c>
    </row>
    <row r="3276" spans="1:2" ht="15" customHeight="1">
      <c r="A3276" s="10" t="s">
        <v>17031</v>
      </c>
      <c r="B3276" s="13" t="s">
        <v>17030</v>
      </c>
    </row>
    <row r="3277" spans="1:2" ht="15" customHeight="1">
      <c r="A3277" s="10" t="s">
        <v>17019</v>
      </c>
      <c r="B3277" s="13" t="s">
        <v>17018</v>
      </c>
    </row>
    <row r="3278" spans="1:2" ht="15" customHeight="1">
      <c r="A3278" s="10" t="s">
        <v>17099</v>
      </c>
      <c r="B3278" s="13" t="s">
        <v>17098</v>
      </c>
    </row>
    <row r="3279" spans="1:2" ht="15" customHeight="1">
      <c r="A3279" s="10" t="s">
        <v>16996</v>
      </c>
      <c r="B3279" s="13" t="s">
        <v>16995</v>
      </c>
    </row>
    <row r="3280" spans="1:2" ht="15" customHeight="1">
      <c r="A3280" s="10" t="s">
        <v>16928</v>
      </c>
      <c r="B3280" s="13" t="s">
        <v>16927</v>
      </c>
    </row>
    <row r="3281" spans="1:2" ht="15" customHeight="1">
      <c r="A3281" s="10" t="s">
        <v>16972</v>
      </c>
      <c r="B3281" s="13" t="s">
        <v>16971</v>
      </c>
    </row>
    <row r="3282" spans="1:2" ht="15" customHeight="1">
      <c r="A3282" s="10" t="s">
        <v>17027</v>
      </c>
      <c r="B3282" s="13" t="s">
        <v>17026</v>
      </c>
    </row>
    <row r="3283" spans="1:2" ht="15" customHeight="1">
      <c r="A3283" s="10" t="s">
        <v>17006</v>
      </c>
      <c r="B3283" s="13" t="s">
        <v>17005</v>
      </c>
    </row>
    <row r="3284" spans="1:2" ht="15" customHeight="1">
      <c r="A3284" s="10" t="s">
        <v>17023</v>
      </c>
      <c r="B3284" s="13" t="s">
        <v>17022</v>
      </c>
    </row>
    <row r="3285" spans="1:2" ht="15" customHeight="1">
      <c r="A3285" s="10" t="s">
        <v>17008</v>
      </c>
      <c r="B3285" s="13" t="s">
        <v>17007</v>
      </c>
    </row>
    <row r="3286" spans="1:2" ht="15" customHeight="1">
      <c r="A3286" s="10" t="s">
        <v>16986</v>
      </c>
      <c r="B3286" s="13" t="s">
        <v>16985</v>
      </c>
    </row>
    <row r="3287" spans="1:2" ht="15" customHeight="1">
      <c r="A3287" s="10" t="s">
        <v>16930</v>
      </c>
      <c r="B3287" s="13" t="s">
        <v>16929</v>
      </c>
    </row>
    <row r="3288" spans="1:2" ht="15" customHeight="1">
      <c r="A3288" s="10" t="s">
        <v>17015</v>
      </c>
      <c r="B3288" s="13" t="s">
        <v>578</v>
      </c>
    </row>
    <row r="3289" spans="1:2" ht="15" customHeight="1">
      <c r="A3289" s="10" t="s">
        <v>16934</v>
      </c>
      <c r="B3289" s="13" t="s">
        <v>16933</v>
      </c>
    </row>
    <row r="3290" spans="1:2" ht="15" customHeight="1">
      <c r="A3290" s="10" t="s">
        <v>17095</v>
      </c>
      <c r="B3290" s="13" t="s">
        <v>17094</v>
      </c>
    </row>
    <row r="3291" spans="1:2" ht="15" customHeight="1">
      <c r="A3291" s="10" t="s">
        <v>16954</v>
      </c>
      <c r="B3291" s="13" t="s">
        <v>16953</v>
      </c>
    </row>
    <row r="3292" spans="1:2" ht="15" customHeight="1">
      <c r="A3292" s="10" t="s">
        <v>16960</v>
      </c>
      <c r="B3292" s="13" t="s">
        <v>16959</v>
      </c>
    </row>
    <row r="3293" spans="1:2" ht="15" customHeight="1">
      <c r="A3293" s="10" t="s">
        <v>16958</v>
      </c>
      <c r="B3293" s="13" t="s">
        <v>16957</v>
      </c>
    </row>
    <row r="3294" spans="1:2" ht="15" customHeight="1">
      <c r="A3294" s="10" t="s">
        <v>17077</v>
      </c>
      <c r="B3294" s="13" t="s">
        <v>17076</v>
      </c>
    </row>
    <row r="3295" spans="1:2" ht="15" customHeight="1">
      <c r="A3295" s="10" t="s">
        <v>17075</v>
      </c>
      <c r="B3295" s="13" t="s">
        <v>17074</v>
      </c>
    </row>
    <row r="3296" spans="1:2" ht="15" customHeight="1">
      <c r="A3296" s="10" t="s">
        <v>17079</v>
      </c>
      <c r="B3296" s="13" t="s">
        <v>17078</v>
      </c>
    </row>
    <row r="3297" spans="1:2" ht="15" customHeight="1">
      <c r="A3297" s="10" t="s">
        <v>17073</v>
      </c>
      <c r="B3297" s="13" t="s">
        <v>17072</v>
      </c>
    </row>
    <row r="3298" spans="1:2" ht="15" customHeight="1">
      <c r="A3298" s="10" t="s">
        <v>17071</v>
      </c>
      <c r="B3298" s="13" t="s">
        <v>17070</v>
      </c>
    </row>
    <row r="3299" spans="1:2" ht="15" customHeight="1">
      <c r="A3299" s="10" t="s">
        <v>16994</v>
      </c>
      <c r="B3299" s="13" t="s">
        <v>16993</v>
      </c>
    </row>
    <row r="3300" spans="1:2" ht="15" customHeight="1">
      <c r="A3300" s="10" t="s">
        <v>23665</v>
      </c>
      <c r="B3300" s="13" t="s">
        <v>23664</v>
      </c>
    </row>
    <row r="3301" spans="1:2" ht="15" customHeight="1">
      <c r="A3301" s="10" t="s">
        <v>23645</v>
      </c>
      <c r="B3301" s="13" t="s">
        <v>23644</v>
      </c>
    </row>
    <row r="3302" spans="1:2" ht="15" customHeight="1">
      <c r="A3302" s="10" t="s">
        <v>23651</v>
      </c>
      <c r="B3302" s="13" t="s">
        <v>23650</v>
      </c>
    </row>
    <row r="3303" spans="1:2" ht="15" customHeight="1">
      <c r="A3303" s="10" t="s">
        <v>23653</v>
      </c>
      <c r="B3303" s="13" t="s">
        <v>23652</v>
      </c>
    </row>
    <row r="3304" spans="1:2" ht="15" customHeight="1">
      <c r="A3304" s="10" t="s">
        <v>23647</v>
      </c>
      <c r="B3304" s="13" t="s">
        <v>23646</v>
      </c>
    </row>
    <row r="3305" spans="1:2" ht="15" customHeight="1">
      <c r="A3305" s="10" t="s">
        <v>23649</v>
      </c>
      <c r="B3305" s="13" t="s">
        <v>23648</v>
      </c>
    </row>
    <row r="3306" spans="1:2" ht="15" customHeight="1">
      <c r="A3306" s="10" t="s">
        <v>23641</v>
      </c>
      <c r="B3306" s="13" t="s">
        <v>23640</v>
      </c>
    </row>
    <row r="3307" spans="1:2" ht="15" customHeight="1">
      <c r="A3307" s="10" t="s">
        <v>23397</v>
      </c>
      <c r="B3307" s="13" t="s">
        <v>23396</v>
      </c>
    </row>
    <row r="3308" spans="1:2" ht="15" customHeight="1">
      <c r="A3308" s="10" t="s">
        <v>23387</v>
      </c>
      <c r="B3308" s="13" t="s">
        <v>23386</v>
      </c>
    </row>
    <row r="3309" spans="1:2" ht="15" customHeight="1">
      <c r="A3309" s="10" t="s">
        <v>23605</v>
      </c>
      <c r="B3309" s="13" t="s">
        <v>23604</v>
      </c>
    </row>
    <row r="3310" spans="1:2" ht="15" customHeight="1">
      <c r="A3310" s="10" t="s">
        <v>23505</v>
      </c>
      <c r="B3310" s="13" t="s">
        <v>23504</v>
      </c>
    </row>
    <row r="3311" spans="1:2" ht="15" customHeight="1">
      <c r="A3311" s="10" t="s">
        <v>23385</v>
      </c>
      <c r="B3311" s="13" t="s">
        <v>23384</v>
      </c>
    </row>
    <row r="3312" spans="1:2" ht="15" customHeight="1">
      <c r="A3312" s="10" t="s">
        <v>23577</v>
      </c>
      <c r="B3312" s="13" t="s">
        <v>23576</v>
      </c>
    </row>
    <row r="3313" spans="1:2" ht="15" customHeight="1">
      <c r="A3313" s="10" t="s">
        <v>23513</v>
      </c>
      <c r="B3313" s="13" t="s">
        <v>23512</v>
      </c>
    </row>
    <row r="3314" spans="1:2" ht="15" customHeight="1">
      <c r="A3314" s="10" t="s">
        <v>23515</v>
      </c>
      <c r="B3314" s="13" t="s">
        <v>23514</v>
      </c>
    </row>
    <row r="3315" spans="1:2" ht="15" customHeight="1">
      <c r="A3315" s="10" t="s">
        <v>23331</v>
      </c>
      <c r="B3315" s="13" t="s">
        <v>23330</v>
      </c>
    </row>
    <row r="3316" spans="1:2" ht="15" customHeight="1">
      <c r="A3316" s="10" t="s">
        <v>23495</v>
      </c>
      <c r="B3316" s="13" t="s">
        <v>23494</v>
      </c>
    </row>
    <row r="3317" spans="1:2" ht="15" customHeight="1">
      <c r="A3317" s="10" t="s">
        <v>23371</v>
      </c>
      <c r="B3317" s="13" t="s">
        <v>23370</v>
      </c>
    </row>
    <row r="3318" spans="1:2" ht="15" customHeight="1">
      <c r="A3318" s="10" t="s">
        <v>23471</v>
      </c>
      <c r="B3318" s="13" t="s">
        <v>23470</v>
      </c>
    </row>
    <row r="3319" spans="1:2" ht="15" customHeight="1">
      <c r="A3319" s="10" t="s">
        <v>23469</v>
      </c>
      <c r="B3319" s="13" t="s">
        <v>23468</v>
      </c>
    </row>
    <row r="3320" spans="1:2" ht="15" customHeight="1">
      <c r="A3320" s="10" t="s">
        <v>23463</v>
      </c>
      <c r="B3320" s="13" t="s">
        <v>23462</v>
      </c>
    </row>
    <row r="3321" spans="1:2" ht="15" customHeight="1">
      <c r="A3321" s="10" t="s">
        <v>23465</v>
      </c>
      <c r="B3321" s="13" t="s">
        <v>23464</v>
      </c>
    </row>
    <row r="3322" spans="1:2" ht="15" customHeight="1">
      <c r="A3322" s="10" t="s">
        <v>23517</v>
      </c>
      <c r="B3322" s="13" t="s">
        <v>23516</v>
      </c>
    </row>
    <row r="3323" spans="1:2" ht="15" customHeight="1">
      <c r="A3323" s="10" t="s">
        <v>23519</v>
      </c>
      <c r="B3323" s="13" t="s">
        <v>23518</v>
      </c>
    </row>
    <row r="3324" spans="1:2" ht="15" customHeight="1">
      <c r="A3324" s="10" t="s">
        <v>23401</v>
      </c>
      <c r="B3324" s="13" t="s">
        <v>23400</v>
      </c>
    </row>
    <row r="3325" spans="1:2" ht="15" customHeight="1">
      <c r="A3325" s="10" t="s">
        <v>23497</v>
      </c>
      <c r="B3325" s="13" t="s">
        <v>23496</v>
      </c>
    </row>
    <row r="3326" spans="1:2" ht="15" customHeight="1">
      <c r="A3326" s="10" t="s">
        <v>23527</v>
      </c>
      <c r="B3326" s="13" t="s">
        <v>23526</v>
      </c>
    </row>
    <row r="3327" spans="1:2" ht="15" customHeight="1">
      <c r="A3327" s="10" t="s">
        <v>23567</v>
      </c>
      <c r="B3327" s="13" t="s">
        <v>23566</v>
      </c>
    </row>
    <row r="3328" spans="1:2" ht="15" customHeight="1">
      <c r="A3328" s="10" t="s">
        <v>23545</v>
      </c>
      <c r="B3328" s="13" t="s">
        <v>23544</v>
      </c>
    </row>
    <row r="3329" spans="1:2" ht="15" customHeight="1">
      <c r="A3329" s="10" t="s">
        <v>23597</v>
      </c>
      <c r="B3329" s="13" t="s">
        <v>23596</v>
      </c>
    </row>
    <row r="3330" spans="1:2" ht="15" customHeight="1">
      <c r="A3330" s="10" t="s">
        <v>23339</v>
      </c>
      <c r="B3330" s="13" t="s">
        <v>23338</v>
      </c>
    </row>
    <row r="3331" spans="1:2" ht="15" customHeight="1">
      <c r="A3331" s="10" t="s">
        <v>23335</v>
      </c>
      <c r="B3331" s="13" t="s">
        <v>23334</v>
      </c>
    </row>
    <row r="3332" spans="1:2" ht="15" customHeight="1">
      <c r="A3332" s="10" t="s">
        <v>23399</v>
      </c>
      <c r="B3332" s="13" t="s">
        <v>23398</v>
      </c>
    </row>
    <row r="3333" spans="1:2" ht="15" customHeight="1">
      <c r="A3333" s="10" t="s">
        <v>23365</v>
      </c>
      <c r="B3333" s="13" t="s">
        <v>23364</v>
      </c>
    </row>
    <row r="3334" spans="1:2" ht="15" customHeight="1">
      <c r="A3334" s="10" t="s">
        <v>23477</v>
      </c>
      <c r="B3334" s="13" t="s">
        <v>23476</v>
      </c>
    </row>
    <row r="3335" spans="1:2" ht="15" customHeight="1">
      <c r="A3335" s="10" t="s">
        <v>23475</v>
      </c>
      <c r="B3335" s="13" t="s">
        <v>23474</v>
      </c>
    </row>
    <row r="3336" spans="1:2" ht="15" customHeight="1">
      <c r="A3336" s="10" t="s">
        <v>23557</v>
      </c>
      <c r="B3336" s="13" t="s">
        <v>23556</v>
      </c>
    </row>
    <row r="3337" spans="1:2" ht="15" customHeight="1">
      <c r="A3337" s="10" t="s">
        <v>23625</v>
      </c>
      <c r="B3337" s="13" t="s">
        <v>23624</v>
      </c>
    </row>
    <row r="3338" spans="1:2" ht="15" customHeight="1">
      <c r="A3338" s="10" t="s">
        <v>23369</v>
      </c>
      <c r="B3338" s="13" t="s">
        <v>23368</v>
      </c>
    </row>
    <row r="3339" spans="1:2" ht="15" customHeight="1">
      <c r="A3339" s="10" t="s">
        <v>23349</v>
      </c>
      <c r="B3339" s="13" t="s">
        <v>23348</v>
      </c>
    </row>
    <row r="3340" spans="1:2" ht="15" customHeight="1">
      <c r="A3340" s="10" t="s">
        <v>23355</v>
      </c>
      <c r="B3340" s="13" t="s">
        <v>23354</v>
      </c>
    </row>
    <row r="3341" spans="1:2" ht="15" customHeight="1">
      <c r="A3341" s="10" t="s">
        <v>23345</v>
      </c>
      <c r="B3341" s="13" t="s">
        <v>23344</v>
      </c>
    </row>
    <row r="3342" spans="1:2" ht="15" customHeight="1">
      <c r="A3342" s="10" t="s">
        <v>23379</v>
      </c>
      <c r="B3342" s="13" t="s">
        <v>23378</v>
      </c>
    </row>
    <row r="3343" spans="1:2" ht="15" customHeight="1">
      <c r="A3343" s="10" t="s">
        <v>23603</v>
      </c>
      <c r="B3343" s="13" t="s">
        <v>23602</v>
      </c>
    </row>
    <row r="3344" spans="1:2" ht="15" customHeight="1">
      <c r="A3344" s="10" t="s">
        <v>23481</v>
      </c>
      <c r="B3344" s="13" t="s">
        <v>23480</v>
      </c>
    </row>
    <row r="3345" spans="1:2" ht="15" customHeight="1">
      <c r="A3345" s="10" t="s">
        <v>23421</v>
      </c>
      <c r="B3345" s="13" t="s">
        <v>23420</v>
      </c>
    </row>
    <row r="3346" spans="1:2" ht="15" customHeight="1">
      <c r="A3346" s="10" t="s">
        <v>23591</v>
      </c>
      <c r="B3346" s="13" t="s">
        <v>23590</v>
      </c>
    </row>
    <row r="3347" spans="1:2" ht="15" customHeight="1">
      <c r="A3347" s="10" t="s">
        <v>23447</v>
      </c>
      <c r="B3347" s="13" t="s">
        <v>23446</v>
      </c>
    </row>
    <row r="3348" spans="1:2" ht="15" customHeight="1">
      <c r="A3348" s="10" t="s">
        <v>23449</v>
      </c>
      <c r="B3348" s="13" t="s">
        <v>23448</v>
      </c>
    </row>
    <row r="3349" spans="1:2" ht="15" customHeight="1">
      <c r="A3349" s="10" t="s">
        <v>23521</v>
      </c>
      <c r="B3349" s="13" t="s">
        <v>23520</v>
      </c>
    </row>
    <row r="3350" spans="1:2" ht="15" customHeight="1">
      <c r="A3350" s="10" t="s">
        <v>23323</v>
      </c>
      <c r="B3350" s="13" t="s">
        <v>23322</v>
      </c>
    </row>
    <row r="3351" spans="1:2" ht="15" customHeight="1">
      <c r="A3351" s="10" t="s">
        <v>23609</v>
      </c>
      <c r="B3351" s="13" t="s">
        <v>23608</v>
      </c>
    </row>
    <row r="3352" spans="1:2" ht="15" customHeight="1">
      <c r="A3352" s="10" t="s">
        <v>23455</v>
      </c>
      <c r="B3352" s="13" t="s">
        <v>23454</v>
      </c>
    </row>
    <row r="3353" spans="1:2" ht="15" customHeight="1">
      <c r="A3353" s="10" t="s">
        <v>23621</v>
      </c>
      <c r="B3353" s="13" t="s">
        <v>23620</v>
      </c>
    </row>
    <row r="3354" spans="1:2" ht="15" customHeight="1">
      <c r="A3354" s="10" t="s">
        <v>23571</v>
      </c>
      <c r="B3354" s="13" t="s">
        <v>23570</v>
      </c>
    </row>
    <row r="3355" spans="1:2" ht="15" customHeight="1">
      <c r="A3355" s="10" t="s">
        <v>23433</v>
      </c>
      <c r="B3355" s="13" t="s">
        <v>23432</v>
      </c>
    </row>
    <row r="3356" spans="1:2" ht="15" customHeight="1">
      <c r="A3356" s="10" t="s">
        <v>23423</v>
      </c>
      <c r="B3356" s="13" t="s">
        <v>23422</v>
      </c>
    </row>
    <row r="3357" spans="1:2" ht="15" customHeight="1">
      <c r="A3357" s="10" t="s">
        <v>23417</v>
      </c>
      <c r="B3357" s="13" t="s">
        <v>23416</v>
      </c>
    </row>
    <row r="3358" spans="1:2" ht="15" customHeight="1">
      <c r="A3358" s="10" t="s">
        <v>23451</v>
      </c>
      <c r="B3358" s="13" t="s">
        <v>23450</v>
      </c>
    </row>
    <row r="3359" spans="1:2" ht="15" customHeight="1">
      <c r="A3359" s="10" t="s">
        <v>23435</v>
      </c>
      <c r="B3359" s="13" t="s">
        <v>23434</v>
      </c>
    </row>
    <row r="3360" spans="1:2" ht="15" customHeight="1">
      <c r="A3360" s="10" t="s">
        <v>23573</v>
      </c>
      <c r="B3360" s="13" t="s">
        <v>23572</v>
      </c>
    </row>
    <row r="3361" spans="1:2" ht="15" customHeight="1">
      <c r="A3361" s="10" t="s">
        <v>23639</v>
      </c>
      <c r="B3361" s="13" t="s">
        <v>23638</v>
      </c>
    </row>
    <row r="3362" spans="1:2" ht="15" customHeight="1">
      <c r="A3362" s="10" t="s">
        <v>23377</v>
      </c>
      <c r="B3362" s="13" t="s">
        <v>23376</v>
      </c>
    </row>
    <row r="3363" spans="1:2" ht="15" customHeight="1">
      <c r="A3363" s="10" t="s">
        <v>23601</v>
      </c>
      <c r="B3363" s="13" t="s">
        <v>23600</v>
      </c>
    </row>
    <row r="3364" spans="1:2" ht="15" customHeight="1">
      <c r="A3364" s="10" t="s">
        <v>23537</v>
      </c>
      <c r="B3364" s="13" t="s">
        <v>23536</v>
      </c>
    </row>
    <row r="3365" spans="1:2" ht="15" customHeight="1">
      <c r="A3365" s="10" t="s">
        <v>23343</v>
      </c>
      <c r="B3365" s="13" t="s">
        <v>23342</v>
      </c>
    </row>
    <row r="3366" spans="1:2" ht="15" customHeight="1">
      <c r="A3366" s="10" t="s">
        <v>23443</v>
      </c>
      <c r="B3366" s="13" t="s">
        <v>23442</v>
      </c>
    </row>
    <row r="3367" spans="1:2" ht="15" customHeight="1">
      <c r="A3367" s="10" t="s">
        <v>23595</v>
      </c>
      <c r="B3367" s="13" t="s">
        <v>23594</v>
      </c>
    </row>
    <row r="3368" spans="1:2" ht="15" customHeight="1">
      <c r="A3368" s="10" t="s">
        <v>23361</v>
      </c>
      <c r="B3368" s="13" t="s">
        <v>23360</v>
      </c>
    </row>
    <row r="3369" spans="1:2" ht="15" customHeight="1">
      <c r="A3369" s="10" t="s">
        <v>23403</v>
      </c>
      <c r="B3369" s="13" t="s">
        <v>23402</v>
      </c>
    </row>
    <row r="3370" spans="1:2" ht="15" customHeight="1">
      <c r="A3370" s="10" t="s">
        <v>23541</v>
      </c>
      <c r="B3370" s="13" t="s">
        <v>23540</v>
      </c>
    </row>
    <row r="3371" spans="1:2" ht="15" customHeight="1">
      <c r="A3371" s="10" t="s">
        <v>23351</v>
      </c>
      <c r="B3371" s="13" t="s">
        <v>23350</v>
      </c>
    </row>
    <row r="3372" spans="1:2" ht="15" customHeight="1">
      <c r="A3372" s="10" t="s">
        <v>23615</v>
      </c>
      <c r="B3372" s="13" t="s">
        <v>23614</v>
      </c>
    </row>
    <row r="3373" spans="1:2" ht="15" customHeight="1">
      <c r="A3373" s="10" t="s">
        <v>23581</v>
      </c>
      <c r="B3373" s="13" t="s">
        <v>23580</v>
      </c>
    </row>
    <row r="3374" spans="1:2" ht="15" customHeight="1">
      <c r="A3374" s="10" t="s">
        <v>23559</v>
      </c>
      <c r="B3374" s="13" t="s">
        <v>23558</v>
      </c>
    </row>
    <row r="3375" spans="1:2" ht="15" customHeight="1">
      <c r="A3375" s="10" t="s">
        <v>23607</v>
      </c>
      <c r="B3375" s="13" t="s">
        <v>23606</v>
      </c>
    </row>
    <row r="3376" spans="1:2" ht="15" customHeight="1">
      <c r="A3376" s="10" t="s">
        <v>23389</v>
      </c>
      <c r="B3376" s="13" t="s">
        <v>23388</v>
      </c>
    </row>
    <row r="3377" spans="1:2" ht="15" customHeight="1">
      <c r="A3377" s="10" t="s">
        <v>23503</v>
      </c>
      <c r="B3377" s="13" t="s">
        <v>23502</v>
      </c>
    </row>
    <row r="3378" spans="1:2" ht="15" customHeight="1">
      <c r="A3378" s="10" t="s">
        <v>23629</v>
      </c>
      <c r="B3378" s="13" t="s">
        <v>23628</v>
      </c>
    </row>
    <row r="3379" spans="1:2" ht="15" customHeight="1">
      <c r="A3379" s="10" t="s">
        <v>23593</v>
      </c>
      <c r="B3379" s="13" t="s">
        <v>23592</v>
      </c>
    </row>
    <row r="3380" spans="1:2" ht="15" customHeight="1">
      <c r="A3380" s="10" t="s">
        <v>23509</v>
      </c>
      <c r="B3380" s="13" t="s">
        <v>23508</v>
      </c>
    </row>
    <row r="3381" spans="1:2" ht="15" customHeight="1">
      <c r="A3381" s="10" t="s">
        <v>23473</v>
      </c>
      <c r="B3381" s="13" t="s">
        <v>23472</v>
      </c>
    </row>
    <row r="3382" spans="1:2" ht="15" customHeight="1">
      <c r="A3382" s="10" t="s">
        <v>23357</v>
      </c>
      <c r="B3382" s="13" t="s">
        <v>23356</v>
      </c>
    </row>
    <row r="3383" spans="1:2" ht="15" customHeight="1">
      <c r="A3383" s="10" t="s">
        <v>23525</v>
      </c>
      <c r="B3383" s="13" t="s">
        <v>23524</v>
      </c>
    </row>
    <row r="3384" spans="1:2" ht="15" customHeight="1">
      <c r="A3384" s="10" t="s">
        <v>23359</v>
      </c>
      <c r="B3384" s="13" t="s">
        <v>23358</v>
      </c>
    </row>
    <row r="3385" spans="1:2" ht="15" customHeight="1">
      <c r="A3385" s="10" t="s">
        <v>23437</v>
      </c>
      <c r="B3385" s="13" t="s">
        <v>23436</v>
      </c>
    </row>
    <row r="3386" spans="1:2" ht="15" customHeight="1">
      <c r="A3386" s="10" t="s">
        <v>23569</v>
      </c>
      <c r="B3386" s="13" t="s">
        <v>23568</v>
      </c>
    </row>
    <row r="3387" spans="1:2" ht="15" customHeight="1">
      <c r="A3387" s="10" t="s">
        <v>23533</v>
      </c>
      <c r="B3387" s="13" t="s">
        <v>23532</v>
      </c>
    </row>
    <row r="3388" spans="1:2" ht="15" customHeight="1">
      <c r="A3388" s="10" t="s">
        <v>23363</v>
      </c>
      <c r="B3388" s="13" t="s">
        <v>23362</v>
      </c>
    </row>
    <row r="3389" spans="1:2" ht="15" customHeight="1">
      <c r="A3389" s="10" t="s">
        <v>23549</v>
      </c>
      <c r="B3389" s="13" t="s">
        <v>23548</v>
      </c>
    </row>
    <row r="3390" spans="1:2" ht="15" customHeight="1">
      <c r="A3390" s="10" t="s">
        <v>23551</v>
      </c>
      <c r="B3390" s="13" t="s">
        <v>23550</v>
      </c>
    </row>
    <row r="3391" spans="1:2" ht="15" customHeight="1">
      <c r="A3391" s="10" t="s">
        <v>23623</v>
      </c>
      <c r="B3391" s="13" t="s">
        <v>23622</v>
      </c>
    </row>
    <row r="3392" spans="1:2" ht="15" customHeight="1">
      <c r="A3392" s="10" t="s">
        <v>23327</v>
      </c>
      <c r="B3392" s="13" t="s">
        <v>23326</v>
      </c>
    </row>
    <row r="3393" spans="1:2" ht="15" customHeight="1">
      <c r="A3393" s="10" t="s">
        <v>23611</v>
      </c>
      <c r="B3393" s="13" t="s">
        <v>23610</v>
      </c>
    </row>
    <row r="3394" spans="1:2" ht="15" customHeight="1">
      <c r="A3394" s="10" t="s">
        <v>23613</v>
      </c>
      <c r="B3394" s="13" t="s">
        <v>23612</v>
      </c>
    </row>
    <row r="3395" spans="1:2" ht="15" customHeight="1">
      <c r="A3395" s="10" t="s">
        <v>23579</v>
      </c>
      <c r="B3395" s="13" t="s">
        <v>23578</v>
      </c>
    </row>
    <row r="3396" spans="1:2" ht="15" customHeight="1">
      <c r="A3396" s="10" t="s">
        <v>23555</v>
      </c>
      <c r="B3396" s="13" t="s">
        <v>23554</v>
      </c>
    </row>
    <row r="3397" spans="1:2" ht="15" customHeight="1">
      <c r="A3397" s="10" t="s">
        <v>23499</v>
      </c>
      <c r="B3397" s="13" t="s">
        <v>23498</v>
      </c>
    </row>
    <row r="3398" spans="1:2" ht="15" customHeight="1">
      <c r="A3398" s="10" t="s">
        <v>23565</v>
      </c>
      <c r="B3398" s="13" t="s">
        <v>23564</v>
      </c>
    </row>
    <row r="3399" spans="1:2" ht="15" customHeight="1">
      <c r="A3399" s="10" t="s">
        <v>23483</v>
      </c>
      <c r="B3399" s="13" t="s">
        <v>23482</v>
      </c>
    </row>
    <row r="3400" spans="1:2" ht="15" customHeight="1">
      <c r="A3400" s="10" t="s">
        <v>23585</v>
      </c>
      <c r="B3400" s="13" t="s">
        <v>23584</v>
      </c>
    </row>
    <row r="3401" spans="1:2" ht="15" customHeight="1">
      <c r="A3401" s="10" t="s">
        <v>23413</v>
      </c>
      <c r="B3401" s="13" t="s">
        <v>23412</v>
      </c>
    </row>
    <row r="3402" spans="1:2" ht="15" customHeight="1">
      <c r="A3402" s="10" t="s">
        <v>23529</v>
      </c>
      <c r="B3402" s="13" t="s">
        <v>23528</v>
      </c>
    </row>
    <row r="3403" spans="1:2" ht="15" customHeight="1">
      <c r="A3403" s="10" t="s">
        <v>23535</v>
      </c>
      <c r="B3403" s="13" t="s">
        <v>23534</v>
      </c>
    </row>
    <row r="3404" spans="1:2" ht="15" customHeight="1">
      <c r="A3404" s="10" t="s">
        <v>23419</v>
      </c>
      <c r="B3404" s="13" t="s">
        <v>23418</v>
      </c>
    </row>
    <row r="3405" spans="1:2" ht="15" customHeight="1">
      <c r="A3405" s="10" t="s">
        <v>23383</v>
      </c>
      <c r="B3405" s="13" t="s">
        <v>23382</v>
      </c>
    </row>
    <row r="3406" spans="1:2" ht="15" customHeight="1">
      <c r="A3406" s="10" t="s">
        <v>23347</v>
      </c>
      <c r="B3406" s="13" t="s">
        <v>23346</v>
      </c>
    </row>
    <row r="3407" spans="1:2" ht="15" customHeight="1">
      <c r="A3407" s="10" t="s">
        <v>23637</v>
      </c>
      <c r="B3407" s="13" t="s">
        <v>23636</v>
      </c>
    </row>
    <row r="3408" spans="1:2" ht="15" customHeight="1">
      <c r="A3408" s="10" t="s">
        <v>23543</v>
      </c>
      <c r="B3408" s="13" t="s">
        <v>23542</v>
      </c>
    </row>
    <row r="3409" spans="1:2" ht="15" customHeight="1">
      <c r="A3409" s="10" t="s">
        <v>23523</v>
      </c>
      <c r="B3409" s="13" t="s">
        <v>23522</v>
      </c>
    </row>
    <row r="3410" spans="1:2" ht="15" customHeight="1">
      <c r="A3410" s="10" t="s">
        <v>23599</v>
      </c>
      <c r="B3410" s="13" t="s">
        <v>23598</v>
      </c>
    </row>
    <row r="3411" spans="1:2" ht="15" customHeight="1">
      <c r="A3411" s="10" t="s">
        <v>23617</v>
      </c>
      <c r="B3411" s="13" t="s">
        <v>23616</v>
      </c>
    </row>
    <row r="3412" spans="1:2" ht="15" customHeight="1">
      <c r="A3412" s="10" t="s">
        <v>23391</v>
      </c>
      <c r="B3412" s="13" t="s">
        <v>23390</v>
      </c>
    </row>
    <row r="3413" spans="1:2" ht="15" customHeight="1">
      <c r="A3413" s="10" t="s">
        <v>23411</v>
      </c>
      <c r="B3413" s="13" t="s">
        <v>23410</v>
      </c>
    </row>
    <row r="3414" spans="1:2" ht="15" customHeight="1">
      <c r="A3414" s="10" t="s">
        <v>23633</v>
      </c>
      <c r="B3414" s="13" t="s">
        <v>23632</v>
      </c>
    </row>
    <row r="3415" spans="1:2" ht="15" customHeight="1">
      <c r="A3415" s="10" t="s">
        <v>23491</v>
      </c>
      <c r="B3415" s="13" t="s">
        <v>23490</v>
      </c>
    </row>
    <row r="3416" spans="1:2" ht="15" customHeight="1">
      <c r="A3416" s="10" t="s">
        <v>23561</v>
      </c>
      <c r="B3416" s="13" t="s">
        <v>23560</v>
      </c>
    </row>
    <row r="3417" spans="1:2" ht="15" customHeight="1">
      <c r="A3417" s="10" t="s">
        <v>23589</v>
      </c>
      <c r="B3417" s="13" t="s">
        <v>23588</v>
      </c>
    </row>
    <row r="3418" spans="1:2" ht="15" customHeight="1">
      <c r="A3418" s="10" t="s">
        <v>23657</v>
      </c>
      <c r="B3418" s="13" t="s">
        <v>23656</v>
      </c>
    </row>
    <row r="3419" spans="1:2" ht="15" customHeight="1">
      <c r="A3419" s="10" t="s">
        <v>23667</v>
      </c>
      <c r="B3419" s="13" t="s">
        <v>23666</v>
      </c>
    </row>
    <row r="3420" spans="1:2" ht="15" customHeight="1">
      <c r="A3420" s="10" t="s">
        <v>23425</v>
      </c>
      <c r="B3420" s="13" t="s">
        <v>23424</v>
      </c>
    </row>
    <row r="3421" spans="1:2" ht="15" customHeight="1">
      <c r="A3421" s="10" t="s">
        <v>23467</v>
      </c>
      <c r="B3421" s="13" t="s">
        <v>23466</v>
      </c>
    </row>
    <row r="3422" spans="1:2" ht="15" customHeight="1">
      <c r="A3422" s="10" t="s">
        <v>23375</v>
      </c>
      <c r="B3422" s="13" t="s">
        <v>23374</v>
      </c>
    </row>
    <row r="3423" spans="1:2" ht="15" customHeight="1">
      <c r="A3423" s="10" t="s">
        <v>23337</v>
      </c>
      <c r="B3423" s="13" t="s">
        <v>23336</v>
      </c>
    </row>
    <row r="3424" spans="1:2" ht="15" customHeight="1">
      <c r="A3424" s="10" t="s">
        <v>23441</v>
      </c>
      <c r="B3424" s="13" t="s">
        <v>23440</v>
      </c>
    </row>
    <row r="3425" spans="1:2" ht="15" customHeight="1">
      <c r="A3425" s="10" t="s">
        <v>23479</v>
      </c>
      <c r="B3425" s="13" t="s">
        <v>23478</v>
      </c>
    </row>
    <row r="3426" spans="1:2" ht="15" customHeight="1">
      <c r="A3426" s="10" t="s">
        <v>23353</v>
      </c>
      <c r="B3426" s="13" t="s">
        <v>23352</v>
      </c>
    </row>
    <row r="3427" spans="1:2" ht="15" customHeight="1">
      <c r="A3427" s="10" t="s">
        <v>23485</v>
      </c>
      <c r="B3427" s="13" t="s">
        <v>23484</v>
      </c>
    </row>
    <row r="3428" spans="1:2" ht="15" customHeight="1">
      <c r="A3428" s="10" t="s">
        <v>23575</v>
      </c>
      <c r="B3428" s="13" t="s">
        <v>23574</v>
      </c>
    </row>
    <row r="3429" spans="1:2" ht="15" customHeight="1">
      <c r="A3429" s="10" t="s">
        <v>23501</v>
      </c>
      <c r="B3429" s="13" t="s">
        <v>23500</v>
      </c>
    </row>
    <row r="3430" spans="1:2" ht="15" customHeight="1">
      <c r="A3430" s="10" t="s">
        <v>23367</v>
      </c>
      <c r="B3430" s="13" t="s">
        <v>23366</v>
      </c>
    </row>
    <row r="3431" spans="1:2" ht="15" customHeight="1">
      <c r="A3431" s="10" t="s">
        <v>23373</v>
      </c>
      <c r="B3431" s="13" t="s">
        <v>23372</v>
      </c>
    </row>
    <row r="3432" spans="1:2" ht="15" customHeight="1">
      <c r="A3432" s="10" t="s">
        <v>23553</v>
      </c>
      <c r="B3432" s="13" t="s">
        <v>23552</v>
      </c>
    </row>
    <row r="3433" spans="1:2" ht="15" customHeight="1">
      <c r="A3433" s="10" t="s">
        <v>23547</v>
      </c>
      <c r="B3433" s="13" t="s">
        <v>23546</v>
      </c>
    </row>
    <row r="3434" spans="1:2" ht="15" customHeight="1">
      <c r="A3434" s="10" t="s">
        <v>23507</v>
      </c>
      <c r="B3434" s="13" t="s">
        <v>23506</v>
      </c>
    </row>
    <row r="3435" spans="1:2" ht="15" customHeight="1">
      <c r="A3435" s="10" t="s">
        <v>23511</v>
      </c>
      <c r="B3435" s="13" t="s">
        <v>23510</v>
      </c>
    </row>
    <row r="3436" spans="1:2" ht="15" customHeight="1">
      <c r="A3436" s="10" t="s">
        <v>23459</v>
      </c>
      <c r="B3436" s="13" t="s">
        <v>23458</v>
      </c>
    </row>
    <row r="3437" spans="1:2" ht="15" customHeight="1">
      <c r="A3437" s="10" t="s">
        <v>23431</v>
      </c>
      <c r="B3437" s="13" t="s">
        <v>23430</v>
      </c>
    </row>
    <row r="3438" spans="1:2" ht="15" customHeight="1">
      <c r="A3438" s="10" t="s">
        <v>23453</v>
      </c>
      <c r="B3438" s="13" t="s">
        <v>23452</v>
      </c>
    </row>
    <row r="3439" spans="1:2" ht="15" customHeight="1">
      <c r="A3439" s="10" t="s">
        <v>23321</v>
      </c>
      <c r="B3439" s="13" t="s">
        <v>23320</v>
      </c>
    </row>
    <row r="3440" spans="1:2" ht="15" customHeight="1">
      <c r="A3440" s="10" t="s">
        <v>23395</v>
      </c>
      <c r="B3440" s="13" t="s">
        <v>23394</v>
      </c>
    </row>
    <row r="3441" spans="1:2" ht="15" customHeight="1">
      <c r="A3441" s="10" t="s">
        <v>23381</v>
      </c>
      <c r="B3441" s="13" t="s">
        <v>23380</v>
      </c>
    </row>
    <row r="3442" spans="1:2" ht="15" customHeight="1">
      <c r="A3442" s="10" t="s">
        <v>23487</v>
      </c>
      <c r="B3442" s="13" t="s">
        <v>23486</v>
      </c>
    </row>
    <row r="3443" spans="1:2" ht="15" customHeight="1">
      <c r="A3443" s="10" t="s">
        <v>23489</v>
      </c>
      <c r="B3443" s="13" t="s">
        <v>23488</v>
      </c>
    </row>
    <row r="3444" spans="1:2" ht="15" customHeight="1">
      <c r="A3444" s="10" t="s">
        <v>23587</v>
      </c>
      <c r="B3444" s="13" t="s">
        <v>23586</v>
      </c>
    </row>
    <row r="3445" spans="1:2" ht="15" customHeight="1">
      <c r="A3445" s="10" t="s">
        <v>23333</v>
      </c>
      <c r="B3445" s="13" t="s">
        <v>23332</v>
      </c>
    </row>
    <row r="3446" spans="1:2" ht="15" customHeight="1">
      <c r="A3446" s="10" t="s">
        <v>23583</v>
      </c>
      <c r="B3446" s="13" t="s">
        <v>23582</v>
      </c>
    </row>
    <row r="3447" spans="1:2" ht="15" customHeight="1">
      <c r="A3447" s="10" t="s">
        <v>23415</v>
      </c>
      <c r="B3447" s="13" t="s">
        <v>23414</v>
      </c>
    </row>
    <row r="3448" spans="1:2" ht="15" customHeight="1">
      <c r="A3448" s="10" t="s">
        <v>23457</v>
      </c>
      <c r="B3448" s="13" t="s">
        <v>23456</v>
      </c>
    </row>
    <row r="3449" spans="1:2" ht="15" customHeight="1">
      <c r="A3449" s="10" t="s">
        <v>23461</v>
      </c>
      <c r="B3449" s="13" t="s">
        <v>23460</v>
      </c>
    </row>
    <row r="3450" spans="1:2" ht="15" customHeight="1">
      <c r="A3450" s="10" t="s">
        <v>23393</v>
      </c>
      <c r="B3450" s="13" t="s">
        <v>23392</v>
      </c>
    </row>
    <row r="3451" spans="1:2" ht="15" customHeight="1">
      <c r="A3451" s="10" t="s">
        <v>23619</v>
      </c>
      <c r="B3451" s="13" t="s">
        <v>23618</v>
      </c>
    </row>
    <row r="3452" spans="1:2" ht="15" customHeight="1">
      <c r="A3452" s="10" t="s">
        <v>23493</v>
      </c>
      <c r="B3452" s="13" t="s">
        <v>23492</v>
      </c>
    </row>
    <row r="3453" spans="1:2" ht="15" customHeight="1">
      <c r="A3453" s="10" t="s">
        <v>23427</v>
      </c>
      <c r="B3453" s="13" t="s">
        <v>23426</v>
      </c>
    </row>
    <row r="3454" spans="1:2" ht="15" customHeight="1">
      <c r="A3454" s="10" t="s">
        <v>23445</v>
      </c>
      <c r="B3454" s="13" t="s">
        <v>23444</v>
      </c>
    </row>
    <row r="3455" spans="1:2" ht="15" customHeight="1">
      <c r="A3455" s="10" t="s">
        <v>23627</v>
      </c>
      <c r="B3455" s="13" t="s">
        <v>23626</v>
      </c>
    </row>
    <row r="3456" spans="1:2" ht="15" customHeight="1">
      <c r="A3456" s="10" t="s">
        <v>23563</v>
      </c>
      <c r="B3456" s="13" t="s">
        <v>23562</v>
      </c>
    </row>
    <row r="3457" spans="1:2" ht="15" customHeight="1">
      <c r="A3457" s="10" t="s">
        <v>23631</v>
      </c>
      <c r="B3457" s="13" t="s">
        <v>23630</v>
      </c>
    </row>
    <row r="3458" spans="1:2" ht="15" customHeight="1">
      <c r="A3458" s="10" t="s">
        <v>23409</v>
      </c>
      <c r="B3458" s="13" t="s">
        <v>23408</v>
      </c>
    </row>
    <row r="3459" spans="1:2" ht="15" customHeight="1">
      <c r="A3459" s="10" t="s">
        <v>23429</v>
      </c>
      <c r="B3459" s="13" t="s">
        <v>23428</v>
      </c>
    </row>
    <row r="3460" spans="1:2" ht="15" customHeight="1">
      <c r="A3460" s="10" t="s">
        <v>23341</v>
      </c>
      <c r="B3460" s="13" t="s">
        <v>23340</v>
      </c>
    </row>
    <row r="3461" spans="1:2" ht="15" customHeight="1">
      <c r="A3461" s="10" t="s">
        <v>23329</v>
      </c>
      <c r="B3461" s="13" t="s">
        <v>23328</v>
      </c>
    </row>
    <row r="3462" spans="1:2" ht="15" customHeight="1">
      <c r="A3462" s="10" t="s">
        <v>23405</v>
      </c>
      <c r="B3462" s="13" t="s">
        <v>23404</v>
      </c>
    </row>
    <row r="3463" spans="1:2" ht="15" customHeight="1">
      <c r="A3463" s="10" t="s">
        <v>23669</v>
      </c>
      <c r="B3463" s="13" t="s">
        <v>23668</v>
      </c>
    </row>
    <row r="3464" spans="1:2" ht="15" customHeight="1">
      <c r="A3464" s="10" t="s">
        <v>23663</v>
      </c>
      <c r="B3464" s="13" t="s">
        <v>23662</v>
      </c>
    </row>
    <row r="3465" spans="1:2" ht="15" customHeight="1">
      <c r="A3465" s="10" t="s">
        <v>23661</v>
      </c>
      <c r="B3465" s="13" t="s">
        <v>23660</v>
      </c>
    </row>
    <row r="3466" spans="1:2" ht="15" customHeight="1">
      <c r="A3466" s="10" t="s">
        <v>23643</v>
      </c>
      <c r="B3466" s="13" t="s">
        <v>23642</v>
      </c>
    </row>
    <row r="3467" spans="1:2" ht="15" customHeight="1">
      <c r="A3467" s="10" t="s">
        <v>23659</v>
      </c>
      <c r="B3467" s="13" t="s">
        <v>23658</v>
      </c>
    </row>
    <row r="3468" spans="1:2" ht="15" customHeight="1">
      <c r="A3468" s="10" t="s">
        <v>23655</v>
      </c>
      <c r="B3468" s="13" t="s">
        <v>23654</v>
      </c>
    </row>
    <row r="3469" spans="1:2" ht="15" customHeight="1">
      <c r="A3469" s="10" t="s">
        <v>23531</v>
      </c>
      <c r="B3469" s="13" t="s">
        <v>23530</v>
      </c>
    </row>
    <row r="3470" spans="1:2" ht="15" customHeight="1">
      <c r="A3470" s="10" t="s">
        <v>23539</v>
      </c>
      <c r="B3470" s="13" t="s">
        <v>23538</v>
      </c>
    </row>
    <row r="3471" spans="1:2" ht="15" customHeight="1">
      <c r="A3471" s="10" t="s">
        <v>23635</v>
      </c>
      <c r="B3471" s="13" t="s">
        <v>23634</v>
      </c>
    </row>
    <row r="3472" spans="1:2" ht="15" customHeight="1">
      <c r="A3472" s="10" t="s">
        <v>23439</v>
      </c>
      <c r="B3472" s="13" t="s">
        <v>23438</v>
      </c>
    </row>
    <row r="3473" spans="1:2" ht="15" customHeight="1">
      <c r="A3473" s="10" t="s">
        <v>23325</v>
      </c>
      <c r="B3473" s="13" t="s">
        <v>23324</v>
      </c>
    </row>
    <row r="3474" spans="1:2" ht="15" customHeight="1">
      <c r="A3474" s="10" t="s">
        <v>23407</v>
      </c>
      <c r="B3474" s="13" t="s">
        <v>23406</v>
      </c>
    </row>
    <row r="3475" spans="1:2" ht="15" customHeight="1">
      <c r="A3475" s="10" t="s">
        <v>17179</v>
      </c>
      <c r="B3475" s="13" t="s">
        <v>17178</v>
      </c>
    </row>
    <row r="3476" spans="1:2" ht="15" customHeight="1">
      <c r="A3476" s="10" t="s">
        <v>17153</v>
      </c>
      <c r="B3476" s="13" t="s">
        <v>17152</v>
      </c>
    </row>
    <row r="3477" spans="1:2" ht="15" customHeight="1">
      <c r="A3477" s="10" t="s">
        <v>17155</v>
      </c>
      <c r="B3477" s="13" t="s">
        <v>17154</v>
      </c>
    </row>
    <row r="3478" spans="1:2" ht="15" customHeight="1">
      <c r="A3478" s="10" t="s">
        <v>17175</v>
      </c>
      <c r="B3478" s="13" t="s">
        <v>17174</v>
      </c>
    </row>
    <row r="3479" spans="1:2" ht="15" customHeight="1">
      <c r="A3479" s="10" t="s">
        <v>17171</v>
      </c>
      <c r="B3479" s="13" t="s">
        <v>17170</v>
      </c>
    </row>
    <row r="3480" spans="1:2" ht="15" customHeight="1">
      <c r="A3480" s="10" t="s">
        <v>7108</v>
      </c>
      <c r="B3480" s="13" t="s">
        <v>7107</v>
      </c>
    </row>
    <row r="3481" spans="1:2" ht="15" customHeight="1">
      <c r="A3481" s="10" t="s">
        <v>17151</v>
      </c>
      <c r="B3481" s="13" t="s">
        <v>17150</v>
      </c>
    </row>
    <row r="3482" spans="1:2" ht="15" customHeight="1">
      <c r="A3482" s="10" t="s">
        <v>17109</v>
      </c>
      <c r="B3482" s="13" t="s">
        <v>17108</v>
      </c>
    </row>
    <row r="3483" spans="1:2" ht="15" customHeight="1">
      <c r="A3483" s="10" t="s">
        <v>9599</v>
      </c>
      <c r="B3483" s="13" t="s">
        <v>9598</v>
      </c>
    </row>
    <row r="3484" spans="1:2" ht="15" customHeight="1">
      <c r="A3484" s="10" t="s">
        <v>9597</v>
      </c>
      <c r="B3484" s="13" t="s">
        <v>9596</v>
      </c>
    </row>
    <row r="3485" spans="1:2" ht="15" customHeight="1">
      <c r="A3485" s="10" t="s">
        <v>5498</v>
      </c>
      <c r="B3485" s="13" t="s">
        <v>5497</v>
      </c>
    </row>
    <row r="3486" spans="1:2" ht="15" customHeight="1">
      <c r="A3486" s="10" t="s">
        <v>9736</v>
      </c>
      <c r="B3486" s="13" t="s">
        <v>9735</v>
      </c>
    </row>
    <row r="3487" spans="1:2" ht="15" customHeight="1">
      <c r="A3487" s="10" t="s">
        <v>4035</v>
      </c>
      <c r="B3487" s="13" t="s">
        <v>4034</v>
      </c>
    </row>
    <row r="3488" spans="1:2" ht="15" customHeight="1">
      <c r="A3488" s="10" t="s">
        <v>17217</v>
      </c>
      <c r="B3488" s="13" t="s">
        <v>17216</v>
      </c>
    </row>
    <row r="3489" spans="1:2" ht="15" customHeight="1">
      <c r="A3489" s="10" t="s">
        <v>12450</v>
      </c>
      <c r="B3489" s="13" t="s">
        <v>12449</v>
      </c>
    </row>
    <row r="3490" spans="1:2" ht="15" customHeight="1">
      <c r="A3490" s="10" t="s">
        <v>11850</v>
      </c>
      <c r="B3490" s="13" t="s">
        <v>11849</v>
      </c>
    </row>
    <row r="3491" spans="1:2" ht="15" customHeight="1">
      <c r="A3491" s="10" t="s">
        <v>7749</v>
      </c>
      <c r="B3491" s="13" t="s">
        <v>7748</v>
      </c>
    </row>
    <row r="3492" spans="1:2" ht="15" customHeight="1">
      <c r="A3492" s="10" t="s">
        <v>7759</v>
      </c>
      <c r="B3492" s="13" t="s">
        <v>7758</v>
      </c>
    </row>
    <row r="3493" spans="1:2" ht="15" customHeight="1">
      <c r="A3493" s="10" t="s">
        <v>7763</v>
      </c>
      <c r="B3493" s="13" t="s">
        <v>7762</v>
      </c>
    </row>
    <row r="3494" spans="1:2" ht="15" customHeight="1">
      <c r="A3494" s="10" t="s">
        <v>7755</v>
      </c>
      <c r="B3494" s="13" t="s">
        <v>7754</v>
      </c>
    </row>
    <row r="3495" spans="1:2" ht="15" customHeight="1">
      <c r="A3495" s="10" t="s">
        <v>7757</v>
      </c>
      <c r="B3495" s="13" t="s">
        <v>7756</v>
      </c>
    </row>
    <row r="3496" spans="1:2" ht="15" customHeight="1">
      <c r="A3496" s="10" t="s">
        <v>7753</v>
      </c>
      <c r="B3496" s="13" t="s">
        <v>7752</v>
      </c>
    </row>
    <row r="3497" spans="1:2" ht="15" customHeight="1">
      <c r="A3497" s="10" t="s">
        <v>7761</v>
      </c>
      <c r="B3497" s="13" t="s">
        <v>7760</v>
      </c>
    </row>
    <row r="3498" spans="1:2" ht="15" customHeight="1">
      <c r="A3498" s="10" t="s">
        <v>7751</v>
      </c>
      <c r="B3498" s="13" t="s">
        <v>7750</v>
      </c>
    </row>
    <row r="3499" spans="1:2" ht="15" customHeight="1">
      <c r="A3499" s="10" t="s">
        <v>7818</v>
      </c>
      <c r="B3499" s="13" t="s">
        <v>7817</v>
      </c>
    </row>
    <row r="3500" spans="1:2" ht="15" customHeight="1">
      <c r="A3500" s="10" t="s">
        <v>7814</v>
      </c>
      <c r="B3500" s="13" t="s">
        <v>7813</v>
      </c>
    </row>
    <row r="3501" spans="1:2" ht="15" customHeight="1">
      <c r="A3501" s="10" t="s">
        <v>7816</v>
      </c>
      <c r="B3501" s="13" t="s">
        <v>7815</v>
      </c>
    </row>
    <row r="3502" spans="1:2" ht="15" customHeight="1">
      <c r="A3502" s="10" t="s">
        <v>7820</v>
      </c>
      <c r="B3502" s="13" t="s">
        <v>7819</v>
      </c>
    </row>
    <row r="3503" spans="1:2" ht="15" customHeight="1">
      <c r="A3503" s="11" t="s">
        <v>294</v>
      </c>
      <c r="B3503" s="15" t="s">
        <v>295</v>
      </c>
    </row>
    <row r="3504" spans="1:2" ht="15" customHeight="1">
      <c r="A3504" s="10" t="s">
        <v>17197</v>
      </c>
      <c r="B3504" s="13" t="s">
        <v>17196</v>
      </c>
    </row>
    <row r="3505" spans="1:2" ht="15" customHeight="1">
      <c r="A3505" s="10" t="s">
        <v>12448</v>
      </c>
      <c r="B3505" s="13" t="s">
        <v>12447</v>
      </c>
    </row>
    <row r="3506" spans="1:2" ht="15" customHeight="1">
      <c r="A3506" s="11" t="s">
        <v>296</v>
      </c>
      <c r="B3506" s="15" t="s">
        <v>297</v>
      </c>
    </row>
    <row r="3507" spans="1:2" ht="15" customHeight="1">
      <c r="A3507" s="10" t="s">
        <v>17199</v>
      </c>
      <c r="B3507" s="13" t="s">
        <v>17198</v>
      </c>
    </row>
    <row r="3508" spans="1:2" ht="15" customHeight="1">
      <c r="A3508" s="10" t="s">
        <v>12452</v>
      </c>
      <c r="B3508" s="13" t="s">
        <v>12451</v>
      </c>
    </row>
    <row r="3509" spans="1:2" ht="15" customHeight="1">
      <c r="A3509" s="11" t="s">
        <v>298</v>
      </c>
      <c r="B3509" s="15" t="s">
        <v>299</v>
      </c>
    </row>
    <row r="3510" spans="1:2" ht="15" customHeight="1">
      <c r="A3510" s="10" t="s">
        <v>7329</v>
      </c>
      <c r="B3510" s="13" t="s">
        <v>7328</v>
      </c>
    </row>
    <row r="3511" spans="1:2" ht="15" customHeight="1">
      <c r="A3511" s="10" t="s">
        <v>7331</v>
      </c>
      <c r="B3511" s="13" t="s">
        <v>7330</v>
      </c>
    </row>
    <row r="3512" spans="1:2" ht="15" customHeight="1">
      <c r="A3512" s="10" t="s">
        <v>12454</v>
      </c>
      <c r="B3512" s="13" t="s">
        <v>12453</v>
      </c>
    </row>
    <row r="3513" spans="1:2" ht="15" customHeight="1">
      <c r="A3513" s="10" t="s">
        <v>24881</v>
      </c>
      <c r="B3513" s="13" t="s">
        <v>24880</v>
      </c>
    </row>
    <row r="3514" spans="1:2" ht="15" customHeight="1">
      <c r="A3514" s="10" t="s">
        <v>5814</v>
      </c>
      <c r="B3514" s="13" t="s">
        <v>5813</v>
      </c>
    </row>
    <row r="3515" spans="1:2" ht="15" customHeight="1">
      <c r="A3515" s="10" t="s">
        <v>1639</v>
      </c>
      <c r="B3515" s="13" t="s">
        <v>1638</v>
      </c>
    </row>
    <row r="3516" spans="1:2" ht="15" customHeight="1">
      <c r="A3516" s="10" t="s">
        <v>1641</v>
      </c>
      <c r="B3516" s="13" t="s">
        <v>1640</v>
      </c>
    </row>
    <row r="3517" spans="1:2" ht="15" customHeight="1">
      <c r="A3517" s="10" t="s">
        <v>1651</v>
      </c>
      <c r="B3517" s="13" t="s">
        <v>1650</v>
      </c>
    </row>
    <row r="3518" spans="1:2" ht="15" customHeight="1">
      <c r="A3518" s="10" t="s">
        <v>1649</v>
      </c>
      <c r="B3518" s="13" t="s">
        <v>1648</v>
      </c>
    </row>
    <row r="3519" spans="1:2" ht="15" customHeight="1">
      <c r="A3519" s="10" t="s">
        <v>1637</v>
      </c>
      <c r="B3519" s="13" t="s">
        <v>1636</v>
      </c>
    </row>
    <row r="3520" spans="1:2" ht="15" customHeight="1">
      <c r="A3520" s="10" t="s">
        <v>1751</v>
      </c>
      <c r="B3520" s="13" t="s">
        <v>1750</v>
      </c>
    </row>
    <row r="3521" spans="1:2" ht="15" customHeight="1">
      <c r="A3521" s="10" t="s">
        <v>1633</v>
      </c>
      <c r="B3521" s="13" t="s">
        <v>1632</v>
      </c>
    </row>
    <row r="3522" spans="1:2" ht="15" customHeight="1">
      <c r="A3522" s="10" t="s">
        <v>1635</v>
      </c>
      <c r="B3522" s="13" t="s">
        <v>1634</v>
      </c>
    </row>
    <row r="3523" spans="1:2" ht="15" customHeight="1">
      <c r="A3523" s="10" t="s">
        <v>1631</v>
      </c>
      <c r="B3523" s="13" t="s">
        <v>1630</v>
      </c>
    </row>
    <row r="3524" spans="1:2" ht="15" customHeight="1">
      <c r="A3524" s="10" t="s">
        <v>1655</v>
      </c>
      <c r="B3524" s="13" t="s">
        <v>1654</v>
      </c>
    </row>
    <row r="3525" spans="1:2" ht="15" customHeight="1">
      <c r="A3525" s="10" t="s">
        <v>1647</v>
      </c>
      <c r="B3525" s="13" t="s">
        <v>1646</v>
      </c>
    </row>
    <row r="3526" spans="1:2" ht="15" customHeight="1">
      <c r="A3526" s="10" t="s">
        <v>1771</v>
      </c>
      <c r="B3526" s="13" t="s">
        <v>1770</v>
      </c>
    </row>
    <row r="3527" spans="1:2" ht="15" customHeight="1">
      <c r="A3527" s="10" t="s">
        <v>1659</v>
      </c>
      <c r="B3527" s="13" t="s">
        <v>1658</v>
      </c>
    </row>
    <row r="3528" spans="1:2" ht="15" customHeight="1">
      <c r="A3528" s="10" t="s">
        <v>1926</v>
      </c>
      <c r="B3528" s="13" t="s">
        <v>1925</v>
      </c>
    </row>
    <row r="3529" spans="1:2" ht="15" customHeight="1">
      <c r="A3529" s="10" t="s">
        <v>1657</v>
      </c>
      <c r="B3529" s="13" t="s">
        <v>1656</v>
      </c>
    </row>
    <row r="3530" spans="1:2" ht="15" customHeight="1">
      <c r="A3530" s="10" t="s">
        <v>1763</v>
      </c>
      <c r="B3530" s="13" t="s">
        <v>1762</v>
      </c>
    </row>
    <row r="3531" spans="1:2" ht="15" customHeight="1">
      <c r="A3531" s="10" t="s">
        <v>1661</v>
      </c>
      <c r="B3531" s="13" t="s">
        <v>1660</v>
      </c>
    </row>
    <row r="3532" spans="1:2" ht="15" customHeight="1">
      <c r="A3532" s="10" t="s">
        <v>1665</v>
      </c>
      <c r="B3532" s="13" t="s">
        <v>1664</v>
      </c>
    </row>
    <row r="3533" spans="1:2" ht="15" customHeight="1">
      <c r="A3533" s="10" t="s">
        <v>5824</v>
      </c>
      <c r="B3533" s="13" t="s">
        <v>5823</v>
      </c>
    </row>
    <row r="3534" spans="1:2" ht="15" customHeight="1">
      <c r="A3534" s="10" t="s">
        <v>5826</v>
      </c>
      <c r="B3534" s="13" t="s">
        <v>5825</v>
      </c>
    </row>
    <row r="3535" spans="1:2" ht="15" customHeight="1">
      <c r="A3535" s="10" t="s">
        <v>5830</v>
      </c>
      <c r="B3535" s="13" t="s">
        <v>5829</v>
      </c>
    </row>
    <row r="3536" spans="1:2" ht="15" customHeight="1">
      <c r="A3536" s="10" t="s">
        <v>5828</v>
      </c>
      <c r="B3536" s="13" t="s">
        <v>5827</v>
      </c>
    </row>
    <row r="3537" spans="1:2" ht="15" customHeight="1">
      <c r="A3537" s="10" t="s">
        <v>5822</v>
      </c>
      <c r="B3537" s="13" t="s">
        <v>5821</v>
      </c>
    </row>
    <row r="3538" spans="1:2" ht="15" customHeight="1">
      <c r="A3538" s="10" t="s">
        <v>13240</v>
      </c>
      <c r="B3538" s="13" t="s">
        <v>13239</v>
      </c>
    </row>
    <row r="3539" spans="1:2" ht="15" customHeight="1">
      <c r="A3539" s="10" t="s">
        <v>13234</v>
      </c>
      <c r="B3539" s="13" t="s">
        <v>13233</v>
      </c>
    </row>
    <row r="3540" spans="1:2" ht="15" customHeight="1">
      <c r="A3540" s="10" t="s">
        <v>13242</v>
      </c>
      <c r="B3540" s="13" t="s">
        <v>13241</v>
      </c>
    </row>
    <row r="3541" spans="1:2" ht="15" customHeight="1">
      <c r="A3541" s="10" t="s">
        <v>13236</v>
      </c>
      <c r="B3541" s="13" t="s">
        <v>13235</v>
      </c>
    </row>
    <row r="3542" spans="1:2" ht="15" customHeight="1">
      <c r="A3542" s="10" t="s">
        <v>13238</v>
      </c>
      <c r="B3542" s="13" t="s">
        <v>13237</v>
      </c>
    </row>
    <row r="3543" spans="1:2" ht="15" customHeight="1">
      <c r="A3543" s="10" t="s">
        <v>4660</v>
      </c>
      <c r="B3543" s="13" t="s">
        <v>4659</v>
      </c>
    </row>
    <row r="3544" spans="1:2" ht="15" customHeight="1">
      <c r="A3544" s="10" t="s">
        <v>300</v>
      </c>
      <c r="B3544" s="13" t="s">
        <v>7668</v>
      </c>
    </row>
    <row r="3545" spans="1:2" ht="15" customHeight="1">
      <c r="A3545" s="10" t="s">
        <v>13176</v>
      </c>
      <c r="B3545" s="13" t="s">
        <v>13175</v>
      </c>
    </row>
    <row r="3546" spans="1:2" ht="15" customHeight="1">
      <c r="A3546" s="10" t="s">
        <v>6378</v>
      </c>
      <c r="B3546" s="13" t="s">
        <v>6377</v>
      </c>
    </row>
    <row r="3547" spans="1:2" ht="15" customHeight="1">
      <c r="A3547" s="10" t="s">
        <v>6368</v>
      </c>
      <c r="B3547" s="13" t="s">
        <v>6367</v>
      </c>
    </row>
    <row r="3548" spans="1:2" ht="15" customHeight="1">
      <c r="A3548" s="10" t="s">
        <v>14176</v>
      </c>
      <c r="B3548" s="13" t="s">
        <v>14175</v>
      </c>
    </row>
    <row r="3549" spans="1:2" ht="15" customHeight="1">
      <c r="A3549" s="10" t="s">
        <v>5766</v>
      </c>
      <c r="B3549" s="13" t="s">
        <v>5765</v>
      </c>
    </row>
    <row r="3550" spans="1:2" ht="15" customHeight="1">
      <c r="A3550" s="10" t="s">
        <v>14032</v>
      </c>
      <c r="B3550" s="13" t="s">
        <v>14031</v>
      </c>
    </row>
    <row r="3551" spans="1:2" ht="15" customHeight="1">
      <c r="A3551" s="10" t="s">
        <v>14034</v>
      </c>
      <c r="B3551" s="13" t="s">
        <v>14033</v>
      </c>
    </row>
    <row r="3552" spans="1:2" ht="15" customHeight="1">
      <c r="A3552" s="10" t="s">
        <v>14030</v>
      </c>
      <c r="B3552" s="13" t="s">
        <v>14029</v>
      </c>
    </row>
    <row r="3553" spans="1:2" ht="15" customHeight="1">
      <c r="A3553" s="11" t="s">
        <v>301</v>
      </c>
      <c r="B3553" s="15" t="s">
        <v>302</v>
      </c>
    </row>
    <row r="3554" spans="1:2" ht="15" customHeight="1">
      <c r="A3554" s="10" t="s">
        <v>7379</v>
      </c>
      <c r="B3554" s="13" t="s">
        <v>7378</v>
      </c>
    </row>
    <row r="3555" spans="1:2" ht="15" customHeight="1">
      <c r="A3555" s="10" t="s">
        <v>7421</v>
      </c>
      <c r="B3555" s="13" t="s">
        <v>7420</v>
      </c>
    </row>
    <row r="3556" spans="1:2" ht="15" customHeight="1">
      <c r="A3556" s="11" t="s">
        <v>303</v>
      </c>
      <c r="B3556" s="15" t="s">
        <v>302</v>
      </c>
    </row>
    <row r="3557" spans="1:2" ht="15" customHeight="1">
      <c r="A3557" s="10" t="s">
        <v>7377</v>
      </c>
      <c r="B3557" s="13" t="s">
        <v>7376</v>
      </c>
    </row>
    <row r="3558" spans="1:2" ht="15" customHeight="1">
      <c r="A3558" s="10" t="s">
        <v>2022</v>
      </c>
      <c r="B3558" s="13" t="s">
        <v>2021</v>
      </c>
    </row>
    <row r="3559" spans="1:2" ht="15" customHeight="1">
      <c r="A3559" s="10" t="s">
        <v>7176</v>
      </c>
      <c r="B3559" s="13" t="s">
        <v>7175</v>
      </c>
    </row>
    <row r="3560" spans="1:2" ht="15" customHeight="1">
      <c r="A3560" s="10" t="s">
        <v>7433</v>
      </c>
      <c r="B3560" s="13" t="s">
        <v>7432</v>
      </c>
    </row>
    <row r="3561" spans="1:2" ht="15" customHeight="1">
      <c r="A3561" s="10" t="s">
        <v>6810</v>
      </c>
      <c r="B3561" s="13" t="s">
        <v>6809</v>
      </c>
    </row>
    <row r="3562" spans="1:2" ht="15" customHeight="1">
      <c r="A3562" s="10" t="s">
        <v>6788</v>
      </c>
      <c r="B3562" s="13" t="s">
        <v>6787</v>
      </c>
    </row>
    <row r="3563" spans="1:2" ht="15" customHeight="1">
      <c r="A3563" s="11" t="s">
        <v>304</v>
      </c>
      <c r="B3563" s="15" t="s">
        <v>305</v>
      </c>
    </row>
    <row r="3564" spans="1:2" ht="15" customHeight="1">
      <c r="A3564" s="10" t="s">
        <v>11504</v>
      </c>
      <c r="B3564" s="13" t="s">
        <v>11503</v>
      </c>
    </row>
    <row r="3565" spans="1:2" ht="15" customHeight="1">
      <c r="A3565" s="10" t="s">
        <v>11510</v>
      </c>
      <c r="B3565" s="13" t="s">
        <v>11509</v>
      </c>
    </row>
    <row r="3566" spans="1:2" ht="15" customHeight="1">
      <c r="A3566" s="10" t="s">
        <v>11502</v>
      </c>
      <c r="B3566" s="13" t="s">
        <v>11501</v>
      </c>
    </row>
    <row r="3567" spans="1:2" ht="15" customHeight="1">
      <c r="A3567" s="10" t="s">
        <v>11506</v>
      </c>
      <c r="B3567" s="13" t="s">
        <v>11505</v>
      </c>
    </row>
    <row r="3568" spans="1:2" ht="15" customHeight="1">
      <c r="A3568" s="10" t="s">
        <v>11508</v>
      </c>
      <c r="B3568" s="13" t="s">
        <v>11507</v>
      </c>
    </row>
    <row r="3569" spans="1:2" ht="15" customHeight="1">
      <c r="A3569" s="10" t="s">
        <v>11500</v>
      </c>
      <c r="B3569" s="13" t="s">
        <v>11499</v>
      </c>
    </row>
    <row r="3570" spans="1:2" ht="15" customHeight="1">
      <c r="A3570" s="10" t="s">
        <v>11512</v>
      </c>
      <c r="B3570" s="13" t="s">
        <v>11511</v>
      </c>
    </row>
    <row r="3571" spans="1:2" ht="15" customHeight="1">
      <c r="A3571" s="10" t="s">
        <v>11516</v>
      </c>
      <c r="B3571" s="13" t="s">
        <v>11515</v>
      </c>
    </row>
    <row r="3572" spans="1:2" ht="15" customHeight="1">
      <c r="A3572" s="11" t="s">
        <v>306</v>
      </c>
      <c r="B3572" s="15" t="s">
        <v>307</v>
      </c>
    </row>
    <row r="3573" spans="1:2" ht="15" customHeight="1">
      <c r="A3573" s="10" t="s">
        <v>8167</v>
      </c>
      <c r="B3573" s="13" t="s">
        <v>8166</v>
      </c>
    </row>
    <row r="3574" spans="1:2" ht="15" customHeight="1">
      <c r="A3574" s="10" t="s">
        <v>8349</v>
      </c>
      <c r="B3574" s="13" t="s">
        <v>8348</v>
      </c>
    </row>
    <row r="3575" spans="1:2" ht="15" customHeight="1">
      <c r="A3575" s="10" t="s">
        <v>8347</v>
      </c>
      <c r="B3575" s="13" t="s">
        <v>8346</v>
      </c>
    </row>
    <row r="3576" spans="1:2" ht="15" customHeight="1">
      <c r="A3576" s="10" t="s">
        <v>12812</v>
      </c>
      <c r="B3576" s="13" t="s">
        <v>12811</v>
      </c>
    </row>
    <row r="3577" spans="1:2" ht="15" customHeight="1">
      <c r="A3577" s="10" t="s">
        <v>8171</v>
      </c>
      <c r="B3577" s="13" t="s">
        <v>8170</v>
      </c>
    </row>
    <row r="3578" spans="1:2" ht="15" customHeight="1">
      <c r="A3578" s="10" t="s">
        <v>8165</v>
      </c>
      <c r="B3578" s="13" t="s">
        <v>8164</v>
      </c>
    </row>
    <row r="3579" spans="1:2" ht="15" customHeight="1">
      <c r="A3579" s="11" t="s">
        <v>308</v>
      </c>
      <c r="B3579" s="15" t="s">
        <v>309</v>
      </c>
    </row>
    <row r="3580" spans="1:2" ht="15" customHeight="1">
      <c r="A3580" s="10" t="s">
        <v>17211</v>
      </c>
      <c r="B3580" s="13" t="s">
        <v>17210</v>
      </c>
    </row>
    <row r="3581" spans="1:2" ht="15" customHeight="1">
      <c r="A3581" s="10" t="s">
        <v>22991</v>
      </c>
      <c r="B3581" s="13" t="s">
        <v>22990</v>
      </c>
    </row>
    <row r="3582" spans="1:2" ht="15" customHeight="1">
      <c r="A3582" s="10" t="s">
        <v>22995</v>
      </c>
      <c r="B3582" s="13" t="s">
        <v>22994</v>
      </c>
    </row>
    <row r="3583" spans="1:2" ht="15" customHeight="1">
      <c r="A3583" s="10" t="s">
        <v>22997</v>
      </c>
      <c r="B3583" s="13" t="s">
        <v>22996</v>
      </c>
    </row>
    <row r="3584" spans="1:2" ht="15" customHeight="1">
      <c r="A3584" s="10" t="s">
        <v>22989</v>
      </c>
      <c r="B3584" s="13" t="s">
        <v>22988</v>
      </c>
    </row>
    <row r="3585" spans="1:2" ht="15" customHeight="1">
      <c r="A3585" s="10" t="s">
        <v>22999</v>
      </c>
      <c r="B3585" s="13" t="s">
        <v>22998</v>
      </c>
    </row>
    <row r="3586" spans="1:2" ht="15" customHeight="1">
      <c r="A3586" s="10" t="s">
        <v>22987</v>
      </c>
      <c r="B3586" s="13" t="s">
        <v>22986</v>
      </c>
    </row>
    <row r="3587" spans="1:2" ht="15" customHeight="1">
      <c r="A3587" s="10" t="s">
        <v>23003</v>
      </c>
      <c r="B3587" s="13" t="s">
        <v>23002</v>
      </c>
    </row>
    <row r="3588" spans="1:2" ht="15" customHeight="1">
      <c r="A3588" s="10" t="s">
        <v>23001</v>
      </c>
      <c r="B3588" s="13" t="s">
        <v>23000</v>
      </c>
    </row>
    <row r="3589" spans="1:2" ht="15" customHeight="1">
      <c r="A3589" s="10" t="s">
        <v>22985</v>
      </c>
      <c r="B3589" s="13" t="s">
        <v>22984</v>
      </c>
    </row>
    <row r="3590" spans="1:2" ht="15" customHeight="1">
      <c r="A3590" s="10" t="s">
        <v>22993</v>
      </c>
      <c r="B3590" s="13" t="s">
        <v>22992</v>
      </c>
    </row>
    <row r="3591" spans="1:2" ht="15" customHeight="1">
      <c r="A3591" s="10" t="s">
        <v>6497</v>
      </c>
      <c r="B3591" s="13" t="s">
        <v>6496</v>
      </c>
    </row>
    <row r="3592" spans="1:2" ht="15" customHeight="1">
      <c r="A3592" s="10" t="s">
        <v>1036</v>
      </c>
      <c r="B3592" s="13" t="s">
        <v>1035</v>
      </c>
    </row>
    <row r="3593" spans="1:2" ht="15" customHeight="1">
      <c r="A3593" s="10" t="s">
        <v>1089</v>
      </c>
      <c r="B3593" s="13" t="s">
        <v>1088</v>
      </c>
    </row>
    <row r="3594" spans="1:2" ht="15" customHeight="1">
      <c r="A3594" s="10" t="s">
        <v>1034</v>
      </c>
      <c r="B3594" s="13" t="s">
        <v>1033</v>
      </c>
    </row>
    <row r="3595" spans="1:2" ht="15" customHeight="1">
      <c r="A3595" s="10" t="s">
        <v>310</v>
      </c>
      <c r="B3595" s="13" t="s">
        <v>1085</v>
      </c>
    </row>
    <row r="3596" spans="1:2" ht="15" customHeight="1">
      <c r="A3596" s="10" t="s">
        <v>1003</v>
      </c>
      <c r="B3596" s="13" t="s">
        <v>1002</v>
      </c>
    </row>
    <row r="3597" spans="1:2" ht="15" customHeight="1">
      <c r="A3597" s="11" t="s">
        <v>311</v>
      </c>
      <c r="B3597" s="15" t="s">
        <v>312</v>
      </c>
    </row>
    <row r="3598" spans="1:2" ht="15" customHeight="1">
      <c r="A3598" s="10" t="s">
        <v>11528</v>
      </c>
      <c r="B3598" s="13" t="s">
        <v>11527</v>
      </c>
    </row>
    <row r="3599" spans="1:2" ht="15" customHeight="1">
      <c r="A3599" s="10" t="s">
        <v>313</v>
      </c>
      <c r="B3599" s="13" t="s">
        <v>1037</v>
      </c>
    </row>
    <row r="3600" spans="1:2" ht="15" customHeight="1">
      <c r="A3600" s="10" t="s">
        <v>13118</v>
      </c>
      <c r="B3600" s="13" t="s">
        <v>13117</v>
      </c>
    </row>
    <row r="3601" spans="1:2" ht="15" customHeight="1">
      <c r="A3601" s="10" t="s">
        <v>8808</v>
      </c>
      <c r="B3601" s="13" t="s">
        <v>8807</v>
      </c>
    </row>
    <row r="3602" spans="1:2" ht="15" customHeight="1">
      <c r="A3602" s="10" t="s">
        <v>8939</v>
      </c>
      <c r="B3602" s="13" t="s">
        <v>8938</v>
      </c>
    </row>
    <row r="3603" spans="1:2" ht="15" customHeight="1">
      <c r="A3603" s="10" t="s">
        <v>25249</v>
      </c>
      <c r="B3603" s="13" t="s">
        <v>8920</v>
      </c>
    </row>
    <row r="3604" spans="1:2" ht="15" customHeight="1">
      <c r="A3604" s="10" t="s">
        <v>2485</v>
      </c>
      <c r="B3604" s="13" t="s">
        <v>2484</v>
      </c>
    </row>
    <row r="3605" spans="1:2" ht="15" customHeight="1">
      <c r="A3605" s="10" t="s">
        <v>10607</v>
      </c>
      <c r="B3605" s="13" t="s">
        <v>10606</v>
      </c>
    </row>
    <row r="3606" spans="1:2" s="4" customFormat="1" ht="15" customHeight="1">
      <c r="A3606" s="10" t="s">
        <v>10623</v>
      </c>
      <c r="B3606" s="13" t="s">
        <v>10622</v>
      </c>
    </row>
    <row r="3607" spans="1:2" ht="15" customHeight="1">
      <c r="A3607" s="10" t="s">
        <v>10310</v>
      </c>
      <c r="B3607" s="13" t="s">
        <v>10309</v>
      </c>
    </row>
    <row r="3608" spans="1:2" ht="15" customHeight="1">
      <c r="A3608" s="10" t="s">
        <v>15500</v>
      </c>
      <c r="B3608" s="13" t="s">
        <v>15499</v>
      </c>
    </row>
    <row r="3609" spans="1:2" ht="15" customHeight="1">
      <c r="A3609" s="10" t="s">
        <v>15502</v>
      </c>
      <c r="B3609" s="13" t="s">
        <v>15501</v>
      </c>
    </row>
    <row r="3610" spans="1:2" ht="15" customHeight="1">
      <c r="A3610" s="10" t="s">
        <v>15362</v>
      </c>
      <c r="B3610" s="13" t="s">
        <v>15361</v>
      </c>
    </row>
    <row r="3611" spans="1:2" ht="15" customHeight="1">
      <c r="A3611" s="10" t="s">
        <v>15000</v>
      </c>
      <c r="B3611" s="13" t="s">
        <v>14999</v>
      </c>
    </row>
    <row r="3612" spans="1:2" ht="15" customHeight="1">
      <c r="A3612" s="10" t="s">
        <v>15360</v>
      </c>
      <c r="B3612" s="13" t="s">
        <v>15359</v>
      </c>
    </row>
    <row r="3613" spans="1:2" ht="15" customHeight="1">
      <c r="A3613" s="10" t="s">
        <v>15230</v>
      </c>
      <c r="B3613" s="13" t="s">
        <v>15229</v>
      </c>
    </row>
    <row r="3614" spans="1:2" ht="15" customHeight="1">
      <c r="A3614" s="10" t="s">
        <v>15232</v>
      </c>
      <c r="B3614" s="13" t="s">
        <v>15231</v>
      </c>
    </row>
    <row r="3615" spans="1:2" ht="15" customHeight="1">
      <c r="A3615" s="10" t="s">
        <v>15498</v>
      </c>
      <c r="B3615" s="13" t="s">
        <v>15497</v>
      </c>
    </row>
    <row r="3616" spans="1:2" ht="15" customHeight="1">
      <c r="A3616" s="10" t="s">
        <v>15234</v>
      </c>
      <c r="B3616" s="13" t="s">
        <v>15233</v>
      </c>
    </row>
    <row r="3617" spans="1:2" ht="15" customHeight="1">
      <c r="A3617" s="10" t="s">
        <v>15364</v>
      </c>
      <c r="B3617" s="13" t="s">
        <v>15363</v>
      </c>
    </row>
    <row r="3618" spans="1:2" ht="15" customHeight="1">
      <c r="A3618" s="10" t="s">
        <v>15728</v>
      </c>
      <c r="B3618" s="13" t="s">
        <v>15727</v>
      </c>
    </row>
    <row r="3619" spans="1:2" ht="15" customHeight="1">
      <c r="A3619" s="10" t="s">
        <v>15950</v>
      </c>
      <c r="B3619" s="13" t="s">
        <v>15949</v>
      </c>
    </row>
    <row r="3620" spans="1:2" ht="15" customHeight="1">
      <c r="A3620" s="10" t="s">
        <v>15504</v>
      </c>
      <c r="B3620" s="13" t="s">
        <v>15503</v>
      </c>
    </row>
    <row r="3621" spans="1:2" ht="15" customHeight="1">
      <c r="A3621" s="10" t="s">
        <v>16066</v>
      </c>
      <c r="B3621" s="13" t="s">
        <v>16065</v>
      </c>
    </row>
    <row r="3622" spans="1:2" ht="15" customHeight="1">
      <c r="A3622" s="10" t="s">
        <v>15612</v>
      </c>
      <c r="B3622" s="13" t="s">
        <v>15611</v>
      </c>
    </row>
    <row r="3623" spans="1:2" ht="15" customHeight="1">
      <c r="A3623" s="10" t="s">
        <v>14998</v>
      </c>
      <c r="B3623" s="13" t="s">
        <v>14997</v>
      </c>
    </row>
    <row r="3624" spans="1:2" ht="15" customHeight="1">
      <c r="A3624" s="10" t="s">
        <v>15724</v>
      </c>
      <c r="B3624" s="13" t="s">
        <v>15723</v>
      </c>
    </row>
    <row r="3625" spans="1:2" ht="15" customHeight="1">
      <c r="A3625" s="10" t="s">
        <v>15844</v>
      </c>
      <c r="B3625" s="13" t="s">
        <v>15843</v>
      </c>
    </row>
    <row r="3626" spans="1:2" ht="15" customHeight="1">
      <c r="A3626" s="10" t="s">
        <v>16062</v>
      </c>
      <c r="B3626" s="13" t="s">
        <v>16061</v>
      </c>
    </row>
    <row r="3627" spans="1:2" ht="15" customHeight="1">
      <c r="A3627" s="10" t="s">
        <v>16064</v>
      </c>
      <c r="B3627" s="13" t="s">
        <v>16063</v>
      </c>
    </row>
    <row r="3628" spans="1:2" ht="15" customHeight="1">
      <c r="A3628" s="10" t="s">
        <v>15726</v>
      </c>
      <c r="B3628" s="13" t="s">
        <v>15725</v>
      </c>
    </row>
    <row r="3629" spans="1:2" ht="15" customHeight="1">
      <c r="A3629" s="10" t="s">
        <v>15946</v>
      </c>
      <c r="B3629" s="13" t="s">
        <v>15945</v>
      </c>
    </row>
    <row r="3630" spans="1:2" ht="15" customHeight="1">
      <c r="A3630" s="10" t="s">
        <v>15948</v>
      </c>
      <c r="B3630" s="13" t="s">
        <v>15947</v>
      </c>
    </row>
    <row r="3631" spans="1:2" ht="15" customHeight="1">
      <c r="A3631" s="10" t="s">
        <v>13316</v>
      </c>
      <c r="B3631" s="13" t="s">
        <v>13315</v>
      </c>
    </row>
    <row r="3632" spans="1:2" ht="15" customHeight="1">
      <c r="A3632" s="10" t="s">
        <v>6445</v>
      </c>
      <c r="B3632" s="13" t="s">
        <v>6444</v>
      </c>
    </row>
    <row r="3633" spans="1:2" ht="15" customHeight="1">
      <c r="A3633" s="10" t="s">
        <v>17367</v>
      </c>
      <c r="B3633" s="13" t="s">
        <v>17366</v>
      </c>
    </row>
    <row r="3634" spans="1:2" ht="15" customHeight="1">
      <c r="A3634" s="10" t="s">
        <v>5764</v>
      </c>
      <c r="B3634" s="13" t="s">
        <v>5763</v>
      </c>
    </row>
    <row r="3635" spans="1:2" ht="15" customHeight="1">
      <c r="A3635" s="10" t="s">
        <v>21465</v>
      </c>
      <c r="B3635" s="13" t="s">
        <v>21464</v>
      </c>
    </row>
    <row r="3636" spans="1:2" ht="15" customHeight="1">
      <c r="A3636" s="10" t="s">
        <v>21469</v>
      </c>
      <c r="B3636" s="13" t="s">
        <v>21468</v>
      </c>
    </row>
    <row r="3637" spans="1:2" ht="15" customHeight="1">
      <c r="A3637" s="10" t="s">
        <v>21471</v>
      </c>
      <c r="B3637" s="13" t="s">
        <v>21470</v>
      </c>
    </row>
    <row r="3638" spans="1:2" ht="15" customHeight="1">
      <c r="A3638" s="10" t="s">
        <v>21463</v>
      </c>
      <c r="B3638" s="13" t="s">
        <v>21462</v>
      </c>
    </row>
    <row r="3639" spans="1:2" ht="15" customHeight="1">
      <c r="A3639" s="10" t="s">
        <v>21473</v>
      </c>
      <c r="B3639" s="13" t="s">
        <v>21472</v>
      </c>
    </row>
    <row r="3640" spans="1:2" ht="15" customHeight="1">
      <c r="A3640" s="10" t="s">
        <v>21461</v>
      </c>
      <c r="B3640" s="13" t="s">
        <v>21460</v>
      </c>
    </row>
    <row r="3641" spans="1:2" ht="15" customHeight="1">
      <c r="A3641" s="10" t="s">
        <v>21477</v>
      </c>
      <c r="B3641" s="13" t="s">
        <v>21476</v>
      </c>
    </row>
    <row r="3642" spans="1:2" ht="15" customHeight="1">
      <c r="A3642" s="10" t="s">
        <v>21475</v>
      </c>
      <c r="B3642" s="13" t="s">
        <v>21474</v>
      </c>
    </row>
    <row r="3643" spans="1:2" ht="15" customHeight="1">
      <c r="A3643" s="10" t="s">
        <v>21459</v>
      </c>
      <c r="B3643" s="13" t="s">
        <v>21458</v>
      </c>
    </row>
    <row r="3644" spans="1:2" ht="15" customHeight="1">
      <c r="A3644" s="10" t="s">
        <v>21467</v>
      </c>
      <c r="B3644" s="13" t="s">
        <v>21466</v>
      </c>
    </row>
    <row r="3645" spans="1:2" ht="15" customHeight="1">
      <c r="A3645" s="10" t="s">
        <v>21485</v>
      </c>
      <c r="B3645" s="13" t="s">
        <v>21484</v>
      </c>
    </row>
    <row r="3646" spans="1:2" ht="15" customHeight="1">
      <c r="A3646" s="10" t="s">
        <v>21489</v>
      </c>
      <c r="B3646" s="13" t="s">
        <v>21488</v>
      </c>
    </row>
    <row r="3647" spans="1:2" ht="15" customHeight="1">
      <c r="A3647" s="10" t="s">
        <v>21491</v>
      </c>
      <c r="B3647" s="13" t="s">
        <v>21490</v>
      </c>
    </row>
    <row r="3648" spans="1:2" ht="15" customHeight="1">
      <c r="A3648" s="10" t="s">
        <v>21483</v>
      </c>
      <c r="B3648" s="13" t="s">
        <v>21482</v>
      </c>
    </row>
    <row r="3649" spans="1:2" ht="15" customHeight="1">
      <c r="A3649" s="10" t="s">
        <v>21493</v>
      </c>
      <c r="B3649" s="13" t="s">
        <v>21492</v>
      </c>
    </row>
    <row r="3650" spans="1:2" ht="15" customHeight="1">
      <c r="A3650" s="10" t="s">
        <v>21481</v>
      </c>
      <c r="B3650" s="13" t="s">
        <v>21480</v>
      </c>
    </row>
    <row r="3651" spans="1:2" ht="15" customHeight="1">
      <c r="A3651" s="10" t="s">
        <v>21497</v>
      </c>
      <c r="B3651" s="13" t="s">
        <v>21496</v>
      </c>
    </row>
    <row r="3652" spans="1:2" ht="15" customHeight="1">
      <c r="A3652" s="10" t="s">
        <v>21495</v>
      </c>
      <c r="B3652" s="13" t="s">
        <v>21494</v>
      </c>
    </row>
    <row r="3653" spans="1:2" ht="15" customHeight="1">
      <c r="A3653" s="10" t="s">
        <v>21479</v>
      </c>
      <c r="B3653" s="13" t="s">
        <v>21478</v>
      </c>
    </row>
    <row r="3654" spans="1:2" ht="15" customHeight="1">
      <c r="A3654" s="10" t="s">
        <v>21487</v>
      </c>
      <c r="B3654" s="13" t="s">
        <v>21486</v>
      </c>
    </row>
    <row r="3655" spans="1:2" ht="15" customHeight="1">
      <c r="A3655" s="10" t="s">
        <v>21505</v>
      </c>
      <c r="B3655" s="13" t="s">
        <v>21504</v>
      </c>
    </row>
    <row r="3656" spans="1:2" ht="15" customHeight="1">
      <c r="A3656" s="10" t="s">
        <v>21509</v>
      </c>
      <c r="B3656" s="13" t="s">
        <v>21508</v>
      </c>
    </row>
    <row r="3657" spans="1:2" ht="15" customHeight="1">
      <c r="A3657" s="10" t="s">
        <v>21511</v>
      </c>
      <c r="B3657" s="13" t="s">
        <v>21510</v>
      </c>
    </row>
    <row r="3658" spans="1:2" ht="15" customHeight="1">
      <c r="A3658" s="10" t="s">
        <v>21503</v>
      </c>
      <c r="B3658" s="13" t="s">
        <v>21502</v>
      </c>
    </row>
    <row r="3659" spans="1:2" ht="15" customHeight="1">
      <c r="A3659" s="10" t="s">
        <v>21513</v>
      </c>
      <c r="B3659" s="13" t="s">
        <v>21512</v>
      </c>
    </row>
    <row r="3660" spans="1:2" ht="15" customHeight="1">
      <c r="A3660" s="10" t="s">
        <v>21501</v>
      </c>
      <c r="B3660" s="13" t="s">
        <v>21500</v>
      </c>
    </row>
    <row r="3661" spans="1:2" ht="15" customHeight="1">
      <c r="A3661" s="10" t="s">
        <v>21517</v>
      </c>
      <c r="B3661" s="13" t="s">
        <v>21516</v>
      </c>
    </row>
    <row r="3662" spans="1:2" ht="15" customHeight="1">
      <c r="A3662" s="10" t="s">
        <v>21515</v>
      </c>
      <c r="B3662" s="13" t="s">
        <v>21514</v>
      </c>
    </row>
    <row r="3663" spans="1:2" ht="15" customHeight="1">
      <c r="A3663" s="10" t="s">
        <v>21499</v>
      </c>
      <c r="B3663" s="13" t="s">
        <v>21498</v>
      </c>
    </row>
    <row r="3664" spans="1:2" ht="15" customHeight="1">
      <c r="A3664" s="10" t="s">
        <v>21507</v>
      </c>
      <c r="B3664" s="13" t="s">
        <v>21506</v>
      </c>
    </row>
    <row r="3665" spans="1:2" ht="15" customHeight="1">
      <c r="A3665" s="10" t="s">
        <v>21545</v>
      </c>
      <c r="B3665" s="13" t="s">
        <v>21544</v>
      </c>
    </row>
    <row r="3666" spans="1:2" ht="15" customHeight="1">
      <c r="A3666" s="10" t="s">
        <v>21549</v>
      </c>
      <c r="B3666" s="13" t="s">
        <v>21548</v>
      </c>
    </row>
    <row r="3667" spans="1:2" ht="15" customHeight="1">
      <c r="A3667" s="10" t="s">
        <v>21551</v>
      </c>
      <c r="B3667" s="13" t="s">
        <v>21550</v>
      </c>
    </row>
    <row r="3668" spans="1:2" ht="15" customHeight="1">
      <c r="A3668" s="10" t="s">
        <v>21543</v>
      </c>
      <c r="B3668" s="13" t="s">
        <v>21542</v>
      </c>
    </row>
    <row r="3669" spans="1:2" ht="15" customHeight="1">
      <c r="A3669" s="10" t="s">
        <v>21553</v>
      </c>
      <c r="B3669" s="13" t="s">
        <v>21552</v>
      </c>
    </row>
    <row r="3670" spans="1:2" ht="15" customHeight="1">
      <c r="A3670" s="10" t="s">
        <v>21541</v>
      </c>
      <c r="B3670" s="13" t="s">
        <v>21540</v>
      </c>
    </row>
    <row r="3671" spans="1:2" ht="15" customHeight="1">
      <c r="A3671" s="10" t="s">
        <v>21557</v>
      </c>
      <c r="B3671" s="13" t="s">
        <v>21556</v>
      </c>
    </row>
    <row r="3672" spans="1:2" ht="15" customHeight="1">
      <c r="A3672" s="10" t="s">
        <v>21555</v>
      </c>
      <c r="B3672" s="13" t="s">
        <v>21554</v>
      </c>
    </row>
    <row r="3673" spans="1:2" ht="15" customHeight="1">
      <c r="A3673" s="10" t="s">
        <v>21539</v>
      </c>
      <c r="B3673" s="13" t="s">
        <v>21538</v>
      </c>
    </row>
    <row r="3674" spans="1:2" ht="15" customHeight="1">
      <c r="A3674" s="10" t="s">
        <v>21547</v>
      </c>
      <c r="B3674" s="13" t="s">
        <v>21546</v>
      </c>
    </row>
    <row r="3675" spans="1:2" ht="15" customHeight="1">
      <c r="A3675" s="10" t="s">
        <v>21525</v>
      </c>
      <c r="B3675" s="13" t="s">
        <v>21524</v>
      </c>
    </row>
    <row r="3676" spans="1:2" ht="15" customHeight="1">
      <c r="A3676" s="10" t="s">
        <v>21529</v>
      </c>
      <c r="B3676" s="13" t="s">
        <v>21528</v>
      </c>
    </row>
    <row r="3677" spans="1:2" ht="15" customHeight="1">
      <c r="A3677" s="10" t="s">
        <v>21531</v>
      </c>
      <c r="B3677" s="13" t="s">
        <v>21530</v>
      </c>
    </row>
    <row r="3678" spans="1:2" ht="15" customHeight="1">
      <c r="A3678" s="10" t="s">
        <v>21523</v>
      </c>
      <c r="B3678" s="13" t="s">
        <v>21522</v>
      </c>
    </row>
    <row r="3679" spans="1:2" ht="15" customHeight="1">
      <c r="A3679" s="10" t="s">
        <v>21533</v>
      </c>
      <c r="B3679" s="13" t="s">
        <v>21532</v>
      </c>
    </row>
    <row r="3680" spans="1:2" ht="15" customHeight="1">
      <c r="A3680" s="10" t="s">
        <v>21521</v>
      </c>
      <c r="B3680" s="13" t="s">
        <v>21520</v>
      </c>
    </row>
    <row r="3681" spans="1:2" ht="15" customHeight="1">
      <c r="A3681" s="10" t="s">
        <v>21537</v>
      </c>
      <c r="B3681" s="13" t="s">
        <v>21536</v>
      </c>
    </row>
    <row r="3682" spans="1:2" ht="15" customHeight="1">
      <c r="A3682" s="10" t="s">
        <v>21535</v>
      </c>
      <c r="B3682" s="13" t="s">
        <v>21534</v>
      </c>
    </row>
    <row r="3683" spans="1:2" ht="15" customHeight="1">
      <c r="A3683" s="10" t="s">
        <v>21519</v>
      </c>
      <c r="B3683" s="13" t="s">
        <v>21518</v>
      </c>
    </row>
    <row r="3684" spans="1:2" ht="15" customHeight="1">
      <c r="A3684" s="10" t="s">
        <v>21527</v>
      </c>
      <c r="B3684" s="13" t="s">
        <v>21526</v>
      </c>
    </row>
    <row r="3685" spans="1:2" ht="15" customHeight="1">
      <c r="A3685" s="10" t="s">
        <v>21645</v>
      </c>
      <c r="B3685" s="13" t="s">
        <v>21644</v>
      </c>
    </row>
    <row r="3686" spans="1:2" ht="15" customHeight="1">
      <c r="A3686" s="10" t="s">
        <v>21649</v>
      </c>
      <c r="B3686" s="13" t="s">
        <v>21648</v>
      </c>
    </row>
    <row r="3687" spans="1:2" ht="15" customHeight="1">
      <c r="A3687" s="10" t="s">
        <v>21651</v>
      </c>
      <c r="B3687" s="13" t="s">
        <v>21650</v>
      </c>
    </row>
    <row r="3688" spans="1:2" ht="15" customHeight="1">
      <c r="A3688" s="10" t="s">
        <v>21643</v>
      </c>
      <c r="B3688" s="13" t="s">
        <v>21642</v>
      </c>
    </row>
    <row r="3689" spans="1:2" ht="15" customHeight="1">
      <c r="A3689" s="10" t="s">
        <v>21653</v>
      </c>
      <c r="B3689" s="13" t="s">
        <v>21652</v>
      </c>
    </row>
    <row r="3690" spans="1:2" ht="15" customHeight="1">
      <c r="A3690" s="10" t="s">
        <v>21641</v>
      </c>
      <c r="B3690" s="13" t="s">
        <v>21640</v>
      </c>
    </row>
    <row r="3691" spans="1:2" ht="15" customHeight="1">
      <c r="A3691" s="10" t="s">
        <v>21657</v>
      </c>
      <c r="B3691" s="13" t="s">
        <v>21656</v>
      </c>
    </row>
    <row r="3692" spans="1:2" ht="15" customHeight="1">
      <c r="A3692" s="10" t="s">
        <v>21655</v>
      </c>
      <c r="B3692" s="13" t="s">
        <v>21654</v>
      </c>
    </row>
    <row r="3693" spans="1:2" ht="15" customHeight="1">
      <c r="A3693" s="10" t="s">
        <v>21639</v>
      </c>
      <c r="B3693" s="13" t="s">
        <v>21638</v>
      </c>
    </row>
    <row r="3694" spans="1:2" ht="15" customHeight="1">
      <c r="A3694" s="10" t="s">
        <v>21647</v>
      </c>
      <c r="B3694" s="13" t="s">
        <v>21646</v>
      </c>
    </row>
    <row r="3695" spans="1:2" ht="15" customHeight="1">
      <c r="A3695" s="10" t="s">
        <v>21625</v>
      </c>
      <c r="B3695" s="13" t="s">
        <v>21624</v>
      </c>
    </row>
    <row r="3696" spans="1:2" ht="15" customHeight="1">
      <c r="A3696" s="10" t="s">
        <v>21629</v>
      </c>
      <c r="B3696" s="13" t="s">
        <v>21628</v>
      </c>
    </row>
    <row r="3697" spans="1:2" ht="15" customHeight="1">
      <c r="A3697" s="10" t="s">
        <v>21631</v>
      </c>
      <c r="B3697" s="13" t="s">
        <v>21630</v>
      </c>
    </row>
    <row r="3698" spans="1:2" ht="15" customHeight="1">
      <c r="A3698" s="10" t="s">
        <v>21623</v>
      </c>
      <c r="B3698" s="13" t="s">
        <v>21622</v>
      </c>
    </row>
    <row r="3699" spans="1:2" ht="15" customHeight="1">
      <c r="A3699" s="10" t="s">
        <v>21633</v>
      </c>
      <c r="B3699" s="13" t="s">
        <v>21632</v>
      </c>
    </row>
    <row r="3700" spans="1:2" ht="15" customHeight="1">
      <c r="A3700" s="10" t="s">
        <v>21621</v>
      </c>
      <c r="B3700" s="13" t="s">
        <v>21620</v>
      </c>
    </row>
    <row r="3701" spans="1:2" ht="15" customHeight="1">
      <c r="A3701" s="10" t="s">
        <v>21637</v>
      </c>
      <c r="B3701" s="13" t="s">
        <v>21636</v>
      </c>
    </row>
    <row r="3702" spans="1:2" ht="15" customHeight="1">
      <c r="A3702" s="10" t="s">
        <v>21635</v>
      </c>
      <c r="B3702" s="13" t="s">
        <v>21634</v>
      </c>
    </row>
    <row r="3703" spans="1:2" ht="15" customHeight="1">
      <c r="A3703" s="10" t="s">
        <v>21619</v>
      </c>
      <c r="B3703" s="13" t="s">
        <v>21618</v>
      </c>
    </row>
    <row r="3704" spans="1:2" ht="15" customHeight="1">
      <c r="A3704" s="10" t="s">
        <v>21627</v>
      </c>
      <c r="B3704" s="13" t="s">
        <v>21626</v>
      </c>
    </row>
    <row r="3705" spans="1:2" ht="15" customHeight="1">
      <c r="A3705" s="10" t="s">
        <v>21585</v>
      </c>
      <c r="B3705" s="13" t="s">
        <v>21584</v>
      </c>
    </row>
    <row r="3706" spans="1:2" ht="15" customHeight="1">
      <c r="A3706" s="10" t="s">
        <v>21589</v>
      </c>
      <c r="B3706" s="13" t="s">
        <v>21588</v>
      </c>
    </row>
    <row r="3707" spans="1:2" ht="15" customHeight="1">
      <c r="A3707" s="10" t="s">
        <v>21591</v>
      </c>
      <c r="B3707" s="13" t="s">
        <v>21590</v>
      </c>
    </row>
    <row r="3708" spans="1:2" ht="15" customHeight="1">
      <c r="A3708" s="10" t="s">
        <v>21583</v>
      </c>
      <c r="B3708" s="13" t="s">
        <v>21582</v>
      </c>
    </row>
    <row r="3709" spans="1:2" ht="15" customHeight="1">
      <c r="A3709" s="10" t="s">
        <v>21593</v>
      </c>
      <c r="B3709" s="13" t="s">
        <v>21592</v>
      </c>
    </row>
    <row r="3710" spans="1:2" ht="15" customHeight="1">
      <c r="A3710" s="10" t="s">
        <v>21581</v>
      </c>
      <c r="B3710" s="13" t="s">
        <v>21580</v>
      </c>
    </row>
    <row r="3711" spans="1:2" ht="15" customHeight="1">
      <c r="A3711" s="10" t="s">
        <v>21597</v>
      </c>
      <c r="B3711" s="13" t="s">
        <v>21596</v>
      </c>
    </row>
    <row r="3712" spans="1:2" ht="15" customHeight="1">
      <c r="A3712" s="10" t="s">
        <v>21595</v>
      </c>
      <c r="B3712" s="13" t="s">
        <v>21594</v>
      </c>
    </row>
    <row r="3713" spans="1:2" ht="15" customHeight="1">
      <c r="A3713" s="10" t="s">
        <v>21579</v>
      </c>
      <c r="B3713" s="13" t="s">
        <v>21578</v>
      </c>
    </row>
    <row r="3714" spans="1:2" ht="15" customHeight="1">
      <c r="A3714" s="10" t="s">
        <v>21587</v>
      </c>
      <c r="B3714" s="13" t="s">
        <v>21586</v>
      </c>
    </row>
    <row r="3715" spans="1:2" ht="15" customHeight="1">
      <c r="A3715" s="10" t="s">
        <v>21565</v>
      </c>
      <c r="B3715" s="13" t="s">
        <v>21564</v>
      </c>
    </row>
    <row r="3716" spans="1:2" ht="15" customHeight="1">
      <c r="A3716" s="10" t="s">
        <v>21569</v>
      </c>
      <c r="B3716" s="13" t="s">
        <v>21568</v>
      </c>
    </row>
    <row r="3717" spans="1:2" ht="15" customHeight="1">
      <c r="A3717" s="10" t="s">
        <v>21571</v>
      </c>
      <c r="B3717" s="13" t="s">
        <v>21570</v>
      </c>
    </row>
    <row r="3718" spans="1:2" ht="15" customHeight="1">
      <c r="A3718" s="10" t="s">
        <v>21563</v>
      </c>
      <c r="B3718" s="13" t="s">
        <v>21562</v>
      </c>
    </row>
    <row r="3719" spans="1:2" ht="15" customHeight="1">
      <c r="A3719" s="10" t="s">
        <v>21573</v>
      </c>
      <c r="B3719" s="13" t="s">
        <v>21572</v>
      </c>
    </row>
    <row r="3720" spans="1:2" ht="15" customHeight="1">
      <c r="A3720" s="10" t="s">
        <v>21561</v>
      </c>
      <c r="B3720" s="13" t="s">
        <v>21560</v>
      </c>
    </row>
    <row r="3721" spans="1:2" ht="15" customHeight="1">
      <c r="A3721" s="10" t="s">
        <v>21577</v>
      </c>
      <c r="B3721" s="13" t="s">
        <v>21576</v>
      </c>
    </row>
    <row r="3722" spans="1:2" ht="15" customHeight="1">
      <c r="A3722" s="10" t="s">
        <v>21575</v>
      </c>
      <c r="B3722" s="13" t="s">
        <v>21574</v>
      </c>
    </row>
    <row r="3723" spans="1:2" ht="15" customHeight="1">
      <c r="A3723" s="10" t="s">
        <v>21559</v>
      </c>
      <c r="B3723" s="13" t="s">
        <v>21558</v>
      </c>
    </row>
    <row r="3724" spans="1:2" ht="15" customHeight="1">
      <c r="A3724" s="10" t="s">
        <v>21567</v>
      </c>
      <c r="B3724" s="13" t="s">
        <v>21566</v>
      </c>
    </row>
    <row r="3725" spans="1:2" ht="15" customHeight="1">
      <c r="A3725" s="10" t="s">
        <v>22791</v>
      </c>
      <c r="B3725" s="13" t="s">
        <v>22790</v>
      </c>
    </row>
    <row r="3726" spans="1:2" ht="15" customHeight="1">
      <c r="A3726" s="10" t="s">
        <v>22795</v>
      </c>
      <c r="B3726" s="13" t="s">
        <v>22794</v>
      </c>
    </row>
    <row r="3727" spans="1:2" ht="15" customHeight="1">
      <c r="A3727" s="10" t="s">
        <v>22797</v>
      </c>
      <c r="B3727" s="13" t="s">
        <v>22796</v>
      </c>
    </row>
    <row r="3728" spans="1:2" ht="15" customHeight="1">
      <c r="A3728" s="10" t="s">
        <v>22789</v>
      </c>
      <c r="B3728" s="13" t="s">
        <v>22788</v>
      </c>
    </row>
    <row r="3729" spans="1:2" ht="15" customHeight="1">
      <c r="A3729" s="10" t="s">
        <v>22799</v>
      </c>
      <c r="B3729" s="13" t="s">
        <v>22798</v>
      </c>
    </row>
    <row r="3730" spans="1:2" ht="15" customHeight="1">
      <c r="A3730" s="10" t="s">
        <v>22787</v>
      </c>
      <c r="B3730" s="13" t="s">
        <v>22786</v>
      </c>
    </row>
    <row r="3731" spans="1:2" ht="15" customHeight="1">
      <c r="A3731" s="10" t="s">
        <v>22803</v>
      </c>
      <c r="B3731" s="13" t="s">
        <v>22802</v>
      </c>
    </row>
    <row r="3732" spans="1:2" ht="15" customHeight="1">
      <c r="A3732" s="10" t="s">
        <v>22801</v>
      </c>
      <c r="B3732" s="13" t="s">
        <v>22800</v>
      </c>
    </row>
    <row r="3733" spans="1:2" ht="15" customHeight="1">
      <c r="A3733" s="10" t="s">
        <v>22785</v>
      </c>
      <c r="B3733" s="13" t="s">
        <v>22784</v>
      </c>
    </row>
    <row r="3734" spans="1:2" ht="15" customHeight="1">
      <c r="A3734" s="10" t="s">
        <v>22793</v>
      </c>
      <c r="B3734" s="13" t="s">
        <v>22792</v>
      </c>
    </row>
    <row r="3735" spans="1:2" ht="15" customHeight="1">
      <c r="A3735" s="10" t="s">
        <v>22811</v>
      </c>
      <c r="B3735" s="13" t="s">
        <v>22810</v>
      </c>
    </row>
    <row r="3736" spans="1:2" ht="15" customHeight="1">
      <c r="A3736" s="10" t="s">
        <v>22815</v>
      </c>
      <c r="B3736" s="13" t="s">
        <v>22814</v>
      </c>
    </row>
    <row r="3737" spans="1:2" ht="15" customHeight="1">
      <c r="A3737" s="10" t="s">
        <v>22817</v>
      </c>
      <c r="B3737" s="13" t="s">
        <v>22816</v>
      </c>
    </row>
    <row r="3738" spans="1:2" ht="15" customHeight="1">
      <c r="A3738" s="12" t="s">
        <v>22809</v>
      </c>
      <c r="B3738" s="13" t="s">
        <v>22808</v>
      </c>
    </row>
    <row r="3739" spans="1:2" ht="15" customHeight="1">
      <c r="A3739" s="10" t="s">
        <v>22819</v>
      </c>
      <c r="B3739" s="13" t="s">
        <v>22818</v>
      </c>
    </row>
    <row r="3740" spans="1:2" ht="15" customHeight="1">
      <c r="A3740" s="10" t="s">
        <v>22807</v>
      </c>
      <c r="B3740" s="13" t="s">
        <v>22806</v>
      </c>
    </row>
    <row r="3741" spans="1:2" ht="15" customHeight="1">
      <c r="A3741" s="10" t="s">
        <v>22823</v>
      </c>
      <c r="B3741" s="13" t="s">
        <v>22822</v>
      </c>
    </row>
    <row r="3742" spans="1:2" ht="15" customHeight="1">
      <c r="A3742" s="10" t="s">
        <v>22821</v>
      </c>
      <c r="B3742" s="13" t="s">
        <v>22820</v>
      </c>
    </row>
    <row r="3743" spans="1:2" ht="15" customHeight="1">
      <c r="A3743" s="10" t="s">
        <v>22805</v>
      </c>
      <c r="B3743" s="13" t="s">
        <v>22804</v>
      </c>
    </row>
    <row r="3744" spans="1:2" ht="15" customHeight="1">
      <c r="A3744" s="10" t="s">
        <v>22813</v>
      </c>
      <c r="B3744" s="13" t="s">
        <v>22812</v>
      </c>
    </row>
    <row r="3745" spans="1:2" ht="15" customHeight="1">
      <c r="A3745" s="10" t="s">
        <v>22831</v>
      </c>
      <c r="B3745" s="13" t="s">
        <v>22830</v>
      </c>
    </row>
    <row r="3746" spans="1:2" ht="15" customHeight="1">
      <c r="A3746" s="10" t="s">
        <v>22835</v>
      </c>
      <c r="B3746" s="13" t="s">
        <v>22834</v>
      </c>
    </row>
    <row r="3747" spans="1:2" ht="15" customHeight="1">
      <c r="A3747" s="10" t="s">
        <v>22837</v>
      </c>
      <c r="B3747" s="13" t="s">
        <v>22836</v>
      </c>
    </row>
    <row r="3748" spans="1:2" ht="15" customHeight="1">
      <c r="A3748" s="10" t="s">
        <v>22829</v>
      </c>
      <c r="B3748" s="13" t="s">
        <v>22828</v>
      </c>
    </row>
    <row r="3749" spans="1:2" ht="15" customHeight="1">
      <c r="A3749" s="10" t="s">
        <v>22839</v>
      </c>
      <c r="B3749" s="13" t="s">
        <v>22838</v>
      </c>
    </row>
    <row r="3750" spans="1:2" ht="15" customHeight="1">
      <c r="A3750" s="10" t="s">
        <v>22827</v>
      </c>
      <c r="B3750" s="13" t="s">
        <v>22826</v>
      </c>
    </row>
    <row r="3751" spans="1:2" ht="15" customHeight="1">
      <c r="A3751" s="10" t="s">
        <v>22843</v>
      </c>
      <c r="B3751" s="13" t="s">
        <v>22842</v>
      </c>
    </row>
    <row r="3752" spans="1:2" ht="15" customHeight="1">
      <c r="A3752" s="10" t="s">
        <v>22841</v>
      </c>
      <c r="B3752" s="13" t="s">
        <v>22840</v>
      </c>
    </row>
    <row r="3753" spans="1:2" ht="15" customHeight="1">
      <c r="A3753" s="10" t="s">
        <v>22825</v>
      </c>
      <c r="B3753" s="13" t="s">
        <v>22824</v>
      </c>
    </row>
    <row r="3754" spans="1:2" ht="15" customHeight="1">
      <c r="A3754" s="10" t="s">
        <v>22833</v>
      </c>
      <c r="B3754" s="13" t="s">
        <v>22832</v>
      </c>
    </row>
    <row r="3755" spans="1:2" ht="15" customHeight="1">
      <c r="A3755" s="10" t="s">
        <v>22871</v>
      </c>
      <c r="B3755" s="13" t="s">
        <v>22870</v>
      </c>
    </row>
    <row r="3756" spans="1:2" ht="15" customHeight="1">
      <c r="A3756" s="10" t="s">
        <v>22875</v>
      </c>
      <c r="B3756" s="13" t="s">
        <v>22874</v>
      </c>
    </row>
    <row r="3757" spans="1:2" ht="15" customHeight="1">
      <c r="A3757" s="10" t="s">
        <v>22877</v>
      </c>
      <c r="B3757" s="13" t="s">
        <v>22876</v>
      </c>
    </row>
    <row r="3758" spans="1:2" ht="15" customHeight="1">
      <c r="A3758" s="10" t="s">
        <v>22869</v>
      </c>
      <c r="B3758" s="13" t="s">
        <v>22868</v>
      </c>
    </row>
    <row r="3759" spans="1:2" ht="15" customHeight="1">
      <c r="A3759" s="10" t="s">
        <v>22879</v>
      </c>
      <c r="B3759" s="13" t="s">
        <v>22878</v>
      </c>
    </row>
    <row r="3760" spans="1:2" ht="15" customHeight="1">
      <c r="A3760" s="10" t="s">
        <v>22867</v>
      </c>
      <c r="B3760" s="13" t="s">
        <v>22866</v>
      </c>
    </row>
    <row r="3761" spans="1:2" ht="15" customHeight="1">
      <c r="A3761" s="10" t="s">
        <v>22883</v>
      </c>
      <c r="B3761" s="13" t="s">
        <v>22882</v>
      </c>
    </row>
    <row r="3762" spans="1:2" ht="15" customHeight="1">
      <c r="A3762" s="10" t="s">
        <v>22881</v>
      </c>
      <c r="B3762" s="13" t="s">
        <v>22880</v>
      </c>
    </row>
    <row r="3763" spans="1:2" ht="15" customHeight="1">
      <c r="A3763" s="10" t="s">
        <v>22865</v>
      </c>
      <c r="B3763" s="13" t="s">
        <v>22864</v>
      </c>
    </row>
    <row r="3764" spans="1:2" ht="15" customHeight="1">
      <c r="A3764" s="10" t="s">
        <v>22873</v>
      </c>
      <c r="B3764" s="13" t="s">
        <v>22872</v>
      </c>
    </row>
    <row r="3765" spans="1:2" ht="15" customHeight="1">
      <c r="A3765" s="10" t="s">
        <v>22851</v>
      </c>
      <c r="B3765" s="13" t="s">
        <v>22850</v>
      </c>
    </row>
    <row r="3766" spans="1:2" ht="15" customHeight="1">
      <c r="A3766" s="10" t="s">
        <v>22855</v>
      </c>
      <c r="B3766" s="13" t="s">
        <v>22854</v>
      </c>
    </row>
    <row r="3767" spans="1:2" ht="15" customHeight="1">
      <c r="A3767" s="10" t="s">
        <v>22857</v>
      </c>
      <c r="B3767" s="13" t="s">
        <v>22856</v>
      </c>
    </row>
    <row r="3768" spans="1:2" ht="15" customHeight="1">
      <c r="A3768" s="10" t="s">
        <v>22849</v>
      </c>
      <c r="B3768" s="13" t="s">
        <v>22848</v>
      </c>
    </row>
    <row r="3769" spans="1:2" ht="15" customHeight="1">
      <c r="A3769" s="10" t="s">
        <v>22859</v>
      </c>
      <c r="B3769" s="13" t="s">
        <v>22858</v>
      </c>
    </row>
    <row r="3770" spans="1:2" ht="15" customHeight="1">
      <c r="A3770" s="10" t="s">
        <v>22847</v>
      </c>
      <c r="B3770" s="13" t="s">
        <v>22846</v>
      </c>
    </row>
    <row r="3771" spans="1:2" ht="15" customHeight="1">
      <c r="A3771" s="10" t="s">
        <v>22863</v>
      </c>
      <c r="B3771" s="13" t="s">
        <v>22862</v>
      </c>
    </row>
    <row r="3772" spans="1:2" ht="15" customHeight="1">
      <c r="A3772" s="10" t="s">
        <v>22861</v>
      </c>
      <c r="B3772" s="13" t="s">
        <v>22860</v>
      </c>
    </row>
    <row r="3773" spans="1:2" ht="15" customHeight="1">
      <c r="A3773" s="10" t="s">
        <v>22845</v>
      </c>
      <c r="B3773" s="13" t="s">
        <v>22844</v>
      </c>
    </row>
    <row r="3774" spans="1:2" ht="15" customHeight="1">
      <c r="A3774" s="10" t="s">
        <v>22853</v>
      </c>
      <c r="B3774" s="13" t="s">
        <v>22852</v>
      </c>
    </row>
    <row r="3775" spans="1:2" ht="15" customHeight="1">
      <c r="A3775" s="10" t="s">
        <v>22931</v>
      </c>
      <c r="B3775" s="13" t="s">
        <v>22930</v>
      </c>
    </row>
    <row r="3776" spans="1:2" ht="15" customHeight="1">
      <c r="A3776" s="10" t="s">
        <v>22935</v>
      </c>
      <c r="B3776" s="13" t="s">
        <v>22934</v>
      </c>
    </row>
    <row r="3777" spans="1:2" ht="15" customHeight="1">
      <c r="A3777" s="10" t="s">
        <v>22937</v>
      </c>
      <c r="B3777" s="13" t="s">
        <v>22936</v>
      </c>
    </row>
    <row r="3778" spans="1:2" ht="15" customHeight="1">
      <c r="A3778" s="10" t="s">
        <v>22929</v>
      </c>
      <c r="B3778" s="13" t="s">
        <v>22928</v>
      </c>
    </row>
    <row r="3779" spans="1:2" ht="15" customHeight="1">
      <c r="A3779" s="10" t="s">
        <v>22939</v>
      </c>
      <c r="B3779" s="13" t="s">
        <v>22938</v>
      </c>
    </row>
    <row r="3780" spans="1:2" ht="15" customHeight="1">
      <c r="A3780" s="10" t="s">
        <v>22927</v>
      </c>
      <c r="B3780" s="13" t="s">
        <v>22926</v>
      </c>
    </row>
    <row r="3781" spans="1:2" ht="15" customHeight="1">
      <c r="A3781" s="10" t="s">
        <v>22943</v>
      </c>
      <c r="B3781" s="13" t="s">
        <v>22942</v>
      </c>
    </row>
    <row r="3782" spans="1:2" ht="15" customHeight="1">
      <c r="A3782" s="10" t="s">
        <v>22941</v>
      </c>
      <c r="B3782" s="13" t="s">
        <v>22940</v>
      </c>
    </row>
    <row r="3783" spans="1:2" ht="15" customHeight="1">
      <c r="A3783" s="10" t="s">
        <v>22925</v>
      </c>
      <c r="B3783" s="13" t="s">
        <v>22924</v>
      </c>
    </row>
    <row r="3784" spans="1:2" ht="15" customHeight="1">
      <c r="A3784" s="10" t="s">
        <v>22933</v>
      </c>
      <c r="B3784" s="13" t="s">
        <v>22932</v>
      </c>
    </row>
    <row r="3785" spans="1:2" ht="15" customHeight="1">
      <c r="A3785" s="10" t="s">
        <v>22971</v>
      </c>
      <c r="B3785" s="13" t="s">
        <v>22970</v>
      </c>
    </row>
    <row r="3786" spans="1:2" ht="15" customHeight="1">
      <c r="A3786" s="10" t="s">
        <v>22975</v>
      </c>
      <c r="B3786" s="13" t="s">
        <v>22974</v>
      </c>
    </row>
    <row r="3787" spans="1:2" ht="15" customHeight="1">
      <c r="A3787" s="10" t="s">
        <v>22977</v>
      </c>
      <c r="B3787" s="13" t="s">
        <v>22976</v>
      </c>
    </row>
    <row r="3788" spans="1:2" ht="15" customHeight="1">
      <c r="A3788" s="10" t="s">
        <v>22969</v>
      </c>
      <c r="B3788" s="13" t="s">
        <v>22968</v>
      </c>
    </row>
    <row r="3789" spans="1:2" ht="15" customHeight="1">
      <c r="A3789" s="10" t="s">
        <v>22979</v>
      </c>
      <c r="B3789" s="13" t="s">
        <v>22978</v>
      </c>
    </row>
    <row r="3790" spans="1:2" ht="15" customHeight="1">
      <c r="A3790" s="10" t="s">
        <v>22967</v>
      </c>
      <c r="B3790" s="13" t="s">
        <v>22966</v>
      </c>
    </row>
    <row r="3791" spans="1:2" ht="15" customHeight="1">
      <c r="A3791" s="10" t="s">
        <v>22983</v>
      </c>
      <c r="B3791" s="13" t="s">
        <v>22982</v>
      </c>
    </row>
    <row r="3792" spans="1:2" ht="15" customHeight="1">
      <c r="A3792" s="10" t="s">
        <v>22981</v>
      </c>
      <c r="B3792" s="13" t="s">
        <v>22980</v>
      </c>
    </row>
    <row r="3793" spans="1:2" ht="15" customHeight="1">
      <c r="A3793" s="10" t="s">
        <v>22965</v>
      </c>
      <c r="B3793" s="13" t="s">
        <v>22964</v>
      </c>
    </row>
    <row r="3794" spans="1:2" ht="15" customHeight="1">
      <c r="A3794" s="10" t="s">
        <v>22973</v>
      </c>
      <c r="B3794" s="13" t="s">
        <v>22972</v>
      </c>
    </row>
    <row r="3795" spans="1:2" ht="15" customHeight="1">
      <c r="A3795" s="10" t="s">
        <v>22951</v>
      </c>
      <c r="B3795" s="13" t="s">
        <v>22950</v>
      </c>
    </row>
    <row r="3796" spans="1:2" ht="15" customHeight="1">
      <c r="A3796" s="10" t="s">
        <v>22955</v>
      </c>
      <c r="B3796" s="13" t="s">
        <v>22954</v>
      </c>
    </row>
    <row r="3797" spans="1:2" ht="15" customHeight="1">
      <c r="A3797" s="10" t="s">
        <v>22957</v>
      </c>
      <c r="B3797" s="13" t="s">
        <v>22956</v>
      </c>
    </row>
    <row r="3798" spans="1:2" ht="15" customHeight="1">
      <c r="A3798" s="10" t="s">
        <v>22949</v>
      </c>
      <c r="B3798" s="13" t="s">
        <v>22948</v>
      </c>
    </row>
    <row r="3799" spans="1:2" ht="15" customHeight="1">
      <c r="A3799" s="10" t="s">
        <v>22959</v>
      </c>
      <c r="B3799" s="13" t="s">
        <v>22958</v>
      </c>
    </row>
    <row r="3800" spans="1:2" ht="15" customHeight="1">
      <c r="A3800" s="10" t="s">
        <v>22947</v>
      </c>
      <c r="B3800" s="13" t="s">
        <v>22946</v>
      </c>
    </row>
    <row r="3801" spans="1:2" ht="15" customHeight="1">
      <c r="A3801" s="10" t="s">
        <v>22963</v>
      </c>
      <c r="B3801" s="13" t="s">
        <v>22962</v>
      </c>
    </row>
    <row r="3802" spans="1:2" ht="15" customHeight="1">
      <c r="A3802" s="10" t="s">
        <v>22961</v>
      </c>
      <c r="B3802" s="13" t="s">
        <v>22960</v>
      </c>
    </row>
    <row r="3803" spans="1:2" ht="15" customHeight="1">
      <c r="A3803" s="10" t="s">
        <v>22945</v>
      </c>
      <c r="B3803" s="13" t="s">
        <v>22944</v>
      </c>
    </row>
    <row r="3804" spans="1:2" ht="15" customHeight="1">
      <c r="A3804" s="10" t="s">
        <v>22953</v>
      </c>
      <c r="B3804" s="13" t="s">
        <v>22952</v>
      </c>
    </row>
    <row r="3805" spans="1:2" ht="15" customHeight="1">
      <c r="A3805" s="10" t="s">
        <v>22911</v>
      </c>
      <c r="B3805" s="13" t="s">
        <v>22910</v>
      </c>
    </row>
    <row r="3806" spans="1:2" ht="15" customHeight="1">
      <c r="A3806" s="10" t="s">
        <v>22915</v>
      </c>
      <c r="B3806" s="13" t="s">
        <v>22914</v>
      </c>
    </row>
    <row r="3807" spans="1:2" ht="15" customHeight="1">
      <c r="A3807" s="10" t="s">
        <v>22917</v>
      </c>
      <c r="B3807" s="13" t="s">
        <v>22916</v>
      </c>
    </row>
    <row r="3808" spans="1:2" ht="15" customHeight="1">
      <c r="A3808" s="10" t="s">
        <v>22909</v>
      </c>
      <c r="B3808" s="13" t="s">
        <v>22908</v>
      </c>
    </row>
    <row r="3809" spans="1:2" ht="15" customHeight="1">
      <c r="A3809" s="10" t="s">
        <v>22919</v>
      </c>
      <c r="B3809" s="13" t="s">
        <v>22918</v>
      </c>
    </row>
    <row r="3810" spans="1:2" ht="15" customHeight="1">
      <c r="A3810" s="10" t="s">
        <v>22907</v>
      </c>
      <c r="B3810" s="13" t="s">
        <v>22906</v>
      </c>
    </row>
    <row r="3811" spans="1:2" ht="15" customHeight="1">
      <c r="A3811" s="10" t="s">
        <v>22923</v>
      </c>
      <c r="B3811" s="13" t="s">
        <v>22922</v>
      </c>
    </row>
    <row r="3812" spans="1:2" ht="15" customHeight="1">
      <c r="A3812" s="10" t="s">
        <v>22921</v>
      </c>
      <c r="B3812" s="13" t="s">
        <v>22920</v>
      </c>
    </row>
    <row r="3813" spans="1:2" ht="15" customHeight="1">
      <c r="A3813" s="10" t="s">
        <v>22905</v>
      </c>
      <c r="B3813" s="13" t="s">
        <v>22904</v>
      </c>
    </row>
    <row r="3814" spans="1:2" ht="15" customHeight="1">
      <c r="A3814" s="10" t="s">
        <v>22913</v>
      </c>
      <c r="B3814" s="13" t="s">
        <v>22912</v>
      </c>
    </row>
    <row r="3815" spans="1:2" ht="15" customHeight="1">
      <c r="A3815" s="10" t="s">
        <v>22891</v>
      </c>
      <c r="B3815" s="13" t="s">
        <v>22890</v>
      </c>
    </row>
    <row r="3816" spans="1:2" ht="15" customHeight="1">
      <c r="A3816" s="10" t="s">
        <v>22895</v>
      </c>
      <c r="B3816" s="13" t="s">
        <v>22894</v>
      </c>
    </row>
    <row r="3817" spans="1:2" ht="15" customHeight="1">
      <c r="A3817" s="10" t="s">
        <v>22897</v>
      </c>
      <c r="B3817" s="13" t="s">
        <v>22896</v>
      </c>
    </row>
    <row r="3818" spans="1:2" ht="15" customHeight="1">
      <c r="A3818" s="10" t="s">
        <v>22889</v>
      </c>
      <c r="B3818" s="13" t="s">
        <v>22888</v>
      </c>
    </row>
    <row r="3819" spans="1:2" ht="15" customHeight="1">
      <c r="A3819" s="10" t="s">
        <v>22899</v>
      </c>
      <c r="B3819" s="13" t="s">
        <v>22898</v>
      </c>
    </row>
    <row r="3820" spans="1:2" ht="15" customHeight="1">
      <c r="A3820" s="10" t="s">
        <v>22887</v>
      </c>
      <c r="B3820" s="13" t="s">
        <v>22886</v>
      </c>
    </row>
    <row r="3821" spans="1:2" ht="15" customHeight="1">
      <c r="A3821" s="10" t="s">
        <v>22903</v>
      </c>
      <c r="B3821" s="13" t="s">
        <v>22902</v>
      </c>
    </row>
    <row r="3822" spans="1:2" ht="15" customHeight="1">
      <c r="A3822" s="10" t="s">
        <v>22901</v>
      </c>
      <c r="B3822" s="13" t="s">
        <v>22900</v>
      </c>
    </row>
    <row r="3823" spans="1:2" ht="15" customHeight="1">
      <c r="A3823" s="10" t="s">
        <v>22885</v>
      </c>
      <c r="B3823" s="13" t="s">
        <v>22884</v>
      </c>
    </row>
    <row r="3824" spans="1:2" ht="15" customHeight="1">
      <c r="A3824" s="10" t="s">
        <v>22893</v>
      </c>
      <c r="B3824" s="13" t="s">
        <v>22892</v>
      </c>
    </row>
    <row r="3825" spans="1:2" ht="15" customHeight="1">
      <c r="A3825" s="10" t="s">
        <v>23989</v>
      </c>
      <c r="B3825" s="13" t="s">
        <v>23988</v>
      </c>
    </row>
    <row r="3826" spans="1:2" ht="15" customHeight="1">
      <c r="A3826" s="11" t="s">
        <v>314</v>
      </c>
      <c r="B3826" s="15" t="s">
        <v>315</v>
      </c>
    </row>
    <row r="3827" spans="1:2" ht="15" customHeight="1">
      <c r="A3827" s="10" t="s">
        <v>6014</v>
      </c>
      <c r="B3827" s="13" t="s">
        <v>6013</v>
      </c>
    </row>
    <row r="3828" spans="1:2" ht="15" customHeight="1">
      <c r="A3828" s="10" t="s">
        <v>6018</v>
      </c>
      <c r="B3828" s="13" t="s">
        <v>6017</v>
      </c>
    </row>
    <row r="3829" spans="1:2" ht="15" customHeight="1">
      <c r="A3829" s="10" t="s">
        <v>6012</v>
      </c>
      <c r="B3829" s="13" t="s">
        <v>6011</v>
      </c>
    </row>
    <row r="3830" spans="1:2" ht="15" customHeight="1">
      <c r="A3830" s="10" t="s">
        <v>6022</v>
      </c>
      <c r="B3830" s="13" t="s">
        <v>6021</v>
      </c>
    </row>
    <row r="3831" spans="1:2" ht="15" customHeight="1">
      <c r="A3831" s="10" t="s">
        <v>4136</v>
      </c>
      <c r="B3831" s="13" t="s">
        <v>4135</v>
      </c>
    </row>
    <row r="3832" spans="1:2" ht="15" customHeight="1">
      <c r="A3832" s="10" t="s">
        <v>8280</v>
      </c>
      <c r="B3832" s="13" t="s">
        <v>8279</v>
      </c>
    </row>
    <row r="3833" spans="1:2" ht="15" customHeight="1">
      <c r="A3833" s="10" t="s">
        <v>10611</v>
      </c>
      <c r="B3833" s="13" t="s">
        <v>10610</v>
      </c>
    </row>
    <row r="3834" spans="1:2" ht="15" customHeight="1">
      <c r="A3834" s="10" t="s">
        <v>10609</v>
      </c>
      <c r="B3834" s="13" t="s">
        <v>10608</v>
      </c>
    </row>
    <row r="3835" spans="1:2" ht="15" customHeight="1">
      <c r="A3835" s="10" t="s">
        <v>9272</v>
      </c>
      <c r="B3835" s="13" t="s">
        <v>9271</v>
      </c>
    </row>
    <row r="3836" spans="1:2" ht="15" customHeight="1">
      <c r="A3836" s="10" t="s">
        <v>14222</v>
      </c>
      <c r="B3836" s="13" t="s">
        <v>14221</v>
      </c>
    </row>
    <row r="3837" spans="1:2" ht="15" customHeight="1">
      <c r="A3837" s="10" t="s">
        <v>14220</v>
      </c>
      <c r="B3837" s="13" t="s">
        <v>14219</v>
      </c>
    </row>
    <row r="3838" spans="1:2" ht="15" customHeight="1">
      <c r="A3838" s="10" t="s">
        <v>14226</v>
      </c>
      <c r="B3838" s="13" t="s">
        <v>14225</v>
      </c>
    </row>
    <row r="3839" spans="1:2" ht="15" customHeight="1">
      <c r="A3839" s="10" t="s">
        <v>14218</v>
      </c>
      <c r="B3839" s="13" t="s">
        <v>14217</v>
      </c>
    </row>
    <row r="3840" spans="1:2" ht="15" customHeight="1">
      <c r="A3840" s="10" t="s">
        <v>6475</v>
      </c>
      <c r="B3840" s="13" t="s">
        <v>6474</v>
      </c>
    </row>
    <row r="3841" spans="1:2" ht="15" customHeight="1">
      <c r="A3841" s="10" t="s">
        <v>7955</v>
      </c>
      <c r="B3841" s="13" t="s">
        <v>7954</v>
      </c>
    </row>
    <row r="3842" spans="1:2" ht="15" customHeight="1">
      <c r="A3842" s="11" t="s">
        <v>316</v>
      </c>
      <c r="B3842" s="15" t="s">
        <v>317</v>
      </c>
    </row>
    <row r="3843" spans="1:2" ht="15" customHeight="1">
      <c r="A3843" s="10" t="s">
        <v>5988</v>
      </c>
      <c r="B3843" s="13" t="s">
        <v>5987</v>
      </c>
    </row>
    <row r="3844" spans="1:2" ht="15" customHeight="1">
      <c r="A3844" s="10" t="s">
        <v>5982</v>
      </c>
      <c r="B3844" s="13" t="s">
        <v>5981</v>
      </c>
    </row>
    <row r="3845" spans="1:2" ht="15" customHeight="1">
      <c r="A3845" s="10" t="s">
        <v>5986</v>
      </c>
      <c r="B3845" s="13" t="s">
        <v>5985</v>
      </c>
    </row>
    <row r="3846" spans="1:2" ht="15" customHeight="1">
      <c r="A3846" s="10" t="s">
        <v>5984</v>
      </c>
      <c r="B3846" s="13" t="s">
        <v>5983</v>
      </c>
    </row>
    <row r="3847" spans="1:2" ht="15" customHeight="1">
      <c r="A3847" s="10" t="s">
        <v>6000</v>
      </c>
      <c r="B3847" s="13" t="s">
        <v>5999</v>
      </c>
    </row>
    <row r="3848" spans="1:2" ht="15" customHeight="1">
      <c r="A3848" s="10" t="s">
        <v>6555</v>
      </c>
      <c r="B3848" s="13" t="s">
        <v>6554</v>
      </c>
    </row>
    <row r="3849" spans="1:2" ht="15" customHeight="1">
      <c r="A3849" s="10" t="s">
        <v>5340</v>
      </c>
      <c r="B3849" s="13" t="s">
        <v>5339</v>
      </c>
    </row>
    <row r="3850" spans="1:2" ht="15" customHeight="1">
      <c r="A3850" s="10" t="s">
        <v>5338</v>
      </c>
      <c r="B3850" s="13" t="s">
        <v>5337</v>
      </c>
    </row>
    <row r="3851" spans="1:2" ht="15" customHeight="1">
      <c r="A3851" s="10" t="s">
        <v>5334</v>
      </c>
      <c r="B3851" s="13" t="s">
        <v>5333</v>
      </c>
    </row>
    <row r="3852" spans="1:2" ht="15" customHeight="1">
      <c r="A3852" s="10" t="s">
        <v>5336</v>
      </c>
      <c r="B3852" s="13" t="s">
        <v>5335</v>
      </c>
    </row>
    <row r="3853" spans="1:2" ht="15" customHeight="1">
      <c r="A3853" s="10" t="s">
        <v>5344</v>
      </c>
      <c r="B3853" s="13" t="s">
        <v>5343</v>
      </c>
    </row>
    <row r="3854" spans="1:2" ht="15" customHeight="1">
      <c r="A3854" s="10" t="s">
        <v>5312</v>
      </c>
      <c r="B3854" s="13" t="s">
        <v>5311</v>
      </c>
    </row>
    <row r="3855" spans="1:2" ht="15" customHeight="1">
      <c r="A3855" s="10" t="s">
        <v>13948</v>
      </c>
      <c r="B3855" s="13" t="s">
        <v>13947</v>
      </c>
    </row>
    <row r="3856" spans="1:2" ht="15" customHeight="1">
      <c r="A3856" s="11" t="s">
        <v>318</v>
      </c>
      <c r="B3856" s="15" t="s">
        <v>319</v>
      </c>
    </row>
    <row r="3857" spans="1:2" ht="15" customHeight="1">
      <c r="A3857" s="10" t="s">
        <v>14474</v>
      </c>
      <c r="B3857" s="13" t="s">
        <v>14473</v>
      </c>
    </row>
    <row r="3858" spans="1:2" ht="15" customHeight="1">
      <c r="A3858" s="11" t="s">
        <v>320</v>
      </c>
      <c r="B3858" s="15" t="s">
        <v>321</v>
      </c>
    </row>
    <row r="3859" spans="1:2" ht="15" customHeight="1">
      <c r="A3859" s="10" t="s">
        <v>14593</v>
      </c>
      <c r="B3859" s="13" t="s">
        <v>14592</v>
      </c>
    </row>
    <row r="3860" spans="1:2" ht="15" customHeight="1">
      <c r="A3860" s="10" t="s">
        <v>322</v>
      </c>
      <c r="B3860" s="13" t="s">
        <v>323</v>
      </c>
    </row>
    <row r="3861" spans="1:2" ht="15" customHeight="1">
      <c r="A3861" s="11" t="s">
        <v>324</v>
      </c>
      <c r="B3861" s="15" t="s">
        <v>323</v>
      </c>
    </row>
    <row r="3862" spans="1:2" ht="15" customHeight="1">
      <c r="A3862" s="10" t="s">
        <v>1238</v>
      </c>
      <c r="B3862" s="13" t="s">
        <v>1237</v>
      </c>
    </row>
    <row r="3863" spans="1:2" ht="15" customHeight="1">
      <c r="A3863" s="10" t="s">
        <v>1244</v>
      </c>
      <c r="B3863" s="13" t="s">
        <v>1243</v>
      </c>
    </row>
    <row r="3864" spans="1:2" ht="15" customHeight="1">
      <c r="A3864" s="10" t="s">
        <v>9496</v>
      </c>
      <c r="B3864" s="13" t="s">
        <v>9495</v>
      </c>
    </row>
    <row r="3865" spans="1:2" ht="15" customHeight="1">
      <c r="A3865" s="10" t="s">
        <v>9555</v>
      </c>
      <c r="B3865" s="13" t="s">
        <v>9554</v>
      </c>
    </row>
    <row r="3866" spans="1:2" ht="15" customHeight="1">
      <c r="A3866" s="10" t="s">
        <v>14574</v>
      </c>
      <c r="B3866" s="13" t="s">
        <v>14573</v>
      </c>
    </row>
    <row r="3867" spans="1:2" ht="15" customHeight="1">
      <c r="A3867" s="10" t="s">
        <v>9801</v>
      </c>
      <c r="B3867" s="13" t="s">
        <v>9800</v>
      </c>
    </row>
    <row r="3868" spans="1:2" ht="15" customHeight="1">
      <c r="A3868" s="10" t="s">
        <v>9508</v>
      </c>
      <c r="B3868" s="13" t="s">
        <v>9507</v>
      </c>
    </row>
    <row r="3869" spans="1:2" ht="15" customHeight="1">
      <c r="A3869" s="10" t="s">
        <v>1817</v>
      </c>
      <c r="B3869" s="13" t="s">
        <v>1816</v>
      </c>
    </row>
    <row r="3870" spans="1:2" ht="15" customHeight="1">
      <c r="A3870" s="10" t="s">
        <v>9498</v>
      </c>
      <c r="B3870" s="13" t="s">
        <v>9497</v>
      </c>
    </row>
    <row r="3871" spans="1:2" ht="15" customHeight="1">
      <c r="A3871" s="10" t="s">
        <v>9506</v>
      </c>
      <c r="B3871" s="13" t="s">
        <v>9505</v>
      </c>
    </row>
    <row r="3872" spans="1:2" ht="15" customHeight="1">
      <c r="A3872" s="11" t="s">
        <v>325</v>
      </c>
      <c r="B3872" s="15" t="s">
        <v>326</v>
      </c>
    </row>
    <row r="3873" spans="1:2" ht="15" customHeight="1">
      <c r="A3873" s="10" t="s">
        <v>9486</v>
      </c>
      <c r="B3873" s="13" t="s">
        <v>9485</v>
      </c>
    </row>
    <row r="3874" spans="1:2" ht="15" customHeight="1">
      <c r="A3874" s="10" t="s">
        <v>9484</v>
      </c>
      <c r="B3874" s="13" t="s">
        <v>9483</v>
      </c>
    </row>
    <row r="3875" spans="1:2" ht="15" customHeight="1">
      <c r="A3875" s="10" t="s">
        <v>9492</v>
      </c>
      <c r="B3875" s="13" t="s">
        <v>9491</v>
      </c>
    </row>
    <row r="3876" spans="1:2" ht="15" customHeight="1">
      <c r="A3876" s="10" t="s">
        <v>327</v>
      </c>
      <c r="B3876" s="13" t="s">
        <v>328</v>
      </c>
    </row>
    <row r="3877" spans="1:2" ht="15" customHeight="1">
      <c r="A3877" s="10" t="s">
        <v>9494</v>
      </c>
      <c r="B3877" s="13" t="s">
        <v>9493</v>
      </c>
    </row>
    <row r="3878" spans="1:2" ht="15" customHeight="1">
      <c r="A3878" s="10" t="s">
        <v>13146</v>
      </c>
      <c r="B3878" s="13" t="s">
        <v>13145</v>
      </c>
    </row>
    <row r="3879" spans="1:2" ht="15" customHeight="1">
      <c r="A3879" s="10" t="s">
        <v>9238</v>
      </c>
      <c r="B3879" s="13" t="s">
        <v>9237</v>
      </c>
    </row>
    <row r="3880" spans="1:2" ht="15" customHeight="1">
      <c r="A3880" s="10" t="s">
        <v>3349</v>
      </c>
      <c r="B3880" s="13" t="s">
        <v>3348</v>
      </c>
    </row>
    <row r="3881" spans="1:2" ht="15" customHeight="1">
      <c r="A3881" s="10" t="s">
        <v>3347</v>
      </c>
      <c r="B3881" s="13" t="s">
        <v>3346</v>
      </c>
    </row>
    <row r="3882" spans="1:2" ht="15" customHeight="1">
      <c r="A3882" s="10" t="s">
        <v>4163</v>
      </c>
      <c r="B3882" s="13" t="s">
        <v>4162</v>
      </c>
    </row>
    <row r="3883" spans="1:2" ht="15" customHeight="1">
      <c r="A3883" s="10" t="s">
        <v>14210</v>
      </c>
      <c r="B3883" s="13" t="s">
        <v>14209</v>
      </c>
    </row>
    <row r="3884" spans="1:2" ht="15" customHeight="1">
      <c r="A3884" s="10" t="s">
        <v>8409</v>
      </c>
      <c r="B3884" s="13" t="s">
        <v>8408</v>
      </c>
    </row>
    <row r="3885" spans="1:2" ht="15" customHeight="1">
      <c r="A3885" s="10" t="s">
        <v>11604</v>
      </c>
      <c r="B3885" s="13" t="s">
        <v>11603</v>
      </c>
    </row>
    <row r="3886" spans="1:2" ht="15" customHeight="1">
      <c r="A3886" s="10" t="s">
        <v>23735</v>
      </c>
      <c r="B3886" s="13" t="s">
        <v>23734</v>
      </c>
    </row>
    <row r="3887" spans="1:2" ht="15" customHeight="1">
      <c r="A3887" s="10" t="s">
        <v>23743</v>
      </c>
      <c r="B3887" s="13" t="s">
        <v>23742</v>
      </c>
    </row>
    <row r="3888" spans="1:2" ht="15" customHeight="1">
      <c r="A3888" s="10" t="s">
        <v>23741</v>
      </c>
      <c r="B3888" s="13" t="s">
        <v>23740</v>
      </c>
    </row>
    <row r="3889" spans="1:2" ht="15" customHeight="1">
      <c r="A3889" s="10" t="s">
        <v>9362</v>
      </c>
      <c r="B3889" s="13" t="s">
        <v>9361</v>
      </c>
    </row>
    <row r="3890" spans="1:2" ht="15" customHeight="1">
      <c r="A3890" s="10" t="s">
        <v>9364</v>
      </c>
      <c r="B3890" s="13" t="s">
        <v>9363</v>
      </c>
    </row>
    <row r="3891" spans="1:2" ht="15" customHeight="1">
      <c r="A3891" s="10" t="s">
        <v>9528</v>
      </c>
      <c r="B3891" s="13" t="s">
        <v>9527</v>
      </c>
    </row>
    <row r="3892" spans="1:2" ht="15" customHeight="1">
      <c r="A3892" s="11" t="s">
        <v>329</v>
      </c>
      <c r="B3892" s="15" t="s">
        <v>330</v>
      </c>
    </row>
    <row r="3893" spans="1:2" ht="15" customHeight="1">
      <c r="A3893" s="10" t="s">
        <v>2394</v>
      </c>
      <c r="B3893" s="13" t="s">
        <v>330</v>
      </c>
    </row>
    <row r="3894" spans="1:2" ht="15" customHeight="1">
      <c r="A3894" s="10" t="s">
        <v>331</v>
      </c>
      <c r="B3894" s="13" t="s">
        <v>332</v>
      </c>
    </row>
    <row r="3895" spans="1:2" ht="15" customHeight="1">
      <c r="A3895" s="10" t="s">
        <v>14518</v>
      </c>
      <c r="B3895" s="13" t="s">
        <v>14517</v>
      </c>
    </row>
    <row r="3896" spans="1:2" ht="15" customHeight="1">
      <c r="A3896" s="10" t="s">
        <v>2469</v>
      </c>
      <c r="B3896" s="13" t="s">
        <v>2468</v>
      </c>
    </row>
    <row r="3897" spans="1:2" ht="15" customHeight="1">
      <c r="A3897" s="10" t="s">
        <v>13144</v>
      </c>
      <c r="B3897" s="13" t="s">
        <v>13143</v>
      </c>
    </row>
    <row r="3898" spans="1:2" ht="15" customHeight="1">
      <c r="A3898" s="10" t="s">
        <v>6553</v>
      </c>
      <c r="B3898" s="13" t="s">
        <v>6552</v>
      </c>
    </row>
    <row r="3899" spans="1:2" ht="15" customHeight="1">
      <c r="A3899" s="10" t="s">
        <v>6601</v>
      </c>
      <c r="B3899" s="13" t="s">
        <v>6600</v>
      </c>
    </row>
    <row r="3900" spans="1:2" ht="15" customHeight="1">
      <c r="A3900" s="10" t="s">
        <v>9787</v>
      </c>
      <c r="B3900" s="13" t="s">
        <v>9786</v>
      </c>
    </row>
    <row r="3901" spans="1:2" ht="15" customHeight="1">
      <c r="A3901" s="10" t="s">
        <v>9783</v>
      </c>
      <c r="B3901" s="13" t="s">
        <v>9782</v>
      </c>
    </row>
    <row r="3902" spans="1:2" ht="15" customHeight="1">
      <c r="A3902" s="10" t="s">
        <v>9781</v>
      </c>
      <c r="B3902" s="13" t="s">
        <v>9780</v>
      </c>
    </row>
    <row r="3903" spans="1:2" ht="15" customHeight="1">
      <c r="A3903" s="10" t="s">
        <v>5976</v>
      </c>
      <c r="B3903" s="13" t="s">
        <v>5975</v>
      </c>
    </row>
    <row r="3904" spans="1:2" ht="15" customHeight="1">
      <c r="A3904" s="10" t="s">
        <v>5966</v>
      </c>
      <c r="B3904" s="13" t="s">
        <v>5965</v>
      </c>
    </row>
    <row r="3905" spans="1:2" ht="15" customHeight="1">
      <c r="A3905" s="10" t="s">
        <v>9021</v>
      </c>
      <c r="B3905" s="13" t="s">
        <v>9020</v>
      </c>
    </row>
    <row r="3906" spans="1:2" ht="15" customHeight="1">
      <c r="A3906" s="10" t="s">
        <v>333</v>
      </c>
      <c r="B3906" s="13" t="s">
        <v>334</v>
      </c>
    </row>
    <row r="3907" spans="1:2" ht="15" customHeight="1">
      <c r="A3907" s="10" t="s">
        <v>10220</v>
      </c>
      <c r="B3907" s="13" t="s">
        <v>10219</v>
      </c>
    </row>
    <row r="3908" spans="1:2" ht="15" customHeight="1">
      <c r="A3908" s="10" t="s">
        <v>10224</v>
      </c>
      <c r="B3908" s="13" t="s">
        <v>10223</v>
      </c>
    </row>
    <row r="3909" spans="1:2" ht="15" customHeight="1">
      <c r="A3909" s="10" t="s">
        <v>10216</v>
      </c>
      <c r="B3909" s="13" t="s">
        <v>10215</v>
      </c>
    </row>
    <row r="3910" spans="1:2" ht="15" customHeight="1">
      <c r="A3910" s="10" t="s">
        <v>14276</v>
      </c>
      <c r="B3910" s="13" t="s">
        <v>14275</v>
      </c>
    </row>
    <row r="3911" spans="1:2" ht="15" customHeight="1">
      <c r="A3911" s="10" t="s">
        <v>13358</v>
      </c>
      <c r="B3911" s="13" t="s">
        <v>13357</v>
      </c>
    </row>
    <row r="3912" spans="1:2" ht="15" customHeight="1">
      <c r="A3912" s="10" t="s">
        <v>24621</v>
      </c>
      <c r="B3912" s="13" t="s">
        <v>24620</v>
      </c>
    </row>
    <row r="3913" spans="1:2" ht="15" customHeight="1">
      <c r="A3913" s="10" t="s">
        <v>14134</v>
      </c>
      <c r="B3913" s="13" t="s">
        <v>14133</v>
      </c>
    </row>
    <row r="3914" spans="1:2" ht="15" customHeight="1">
      <c r="A3914" s="10" t="s">
        <v>10269</v>
      </c>
      <c r="B3914" s="13" t="s">
        <v>10268</v>
      </c>
    </row>
    <row r="3915" spans="1:2" ht="15" customHeight="1">
      <c r="A3915" s="10" t="s">
        <v>10271</v>
      </c>
      <c r="B3915" s="13" t="s">
        <v>10270</v>
      </c>
    </row>
    <row r="3916" spans="1:2" ht="15" customHeight="1">
      <c r="A3916" s="10" t="s">
        <v>10283</v>
      </c>
      <c r="B3916" s="13" t="s">
        <v>10282</v>
      </c>
    </row>
    <row r="3917" spans="1:2" ht="15" customHeight="1">
      <c r="A3917" s="10" t="s">
        <v>10277</v>
      </c>
      <c r="B3917" s="13" t="s">
        <v>10276</v>
      </c>
    </row>
    <row r="3918" spans="1:2" ht="15" customHeight="1">
      <c r="A3918" s="10" t="s">
        <v>10884</v>
      </c>
      <c r="B3918" s="13" t="s">
        <v>10883</v>
      </c>
    </row>
    <row r="3919" spans="1:2" ht="15" customHeight="1">
      <c r="A3919" s="10" t="s">
        <v>10275</v>
      </c>
      <c r="B3919" s="13" t="s">
        <v>10274</v>
      </c>
    </row>
    <row r="3920" spans="1:2" ht="15" customHeight="1">
      <c r="A3920" s="10" t="s">
        <v>4033</v>
      </c>
      <c r="B3920" s="13" t="s">
        <v>4032</v>
      </c>
    </row>
    <row r="3921" spans="1:2" ht="15" customHeight="1">
      <c r="A3921" s="10" t="s">
        <v>13342</v>
      </c>
      <c r="B3921" s="13" t="s">
        <v>13341</v>
      </c>
    </row>
    <row r="3922" spans="1:2" ht="15" customHeight="1">
      <c r="A3922" s="10" t="s">
        <v>4822</v>
      </c>
      <c r="B3922" s="13" t="s">
        <v>4821</v>
      </c>
    </row>
    <row r="3923" spans="1:2" ht="15" customHeight="1">
      <c r="A3923" s="10" t="s">
        <v>24837</v>
      </c>
      <c r="B3923" s="13" t="s">
        <v>24836</v>
      </c>
    </row>
    <row r="3924" spans="1:2" ht="15" customHeight="1">
      <c r="A3924" s="10" t="s">
        <v>19925</v>
      </c>
      <c r="B3924" s="13" t="s">
        <v>19924</v>
      </c>
    </row>
    <row r="3925" spans="1:2" ht="15" customHeight="1">
      <c r="A3925" s="10" t="s">
        <v>19929</v>
      </c>
      <c r="B3925" s="13" t="s">
        <v>19928</v>
      </c>
    </row>
    <row r="3926" spans="1:2" ht="15" customHeight="1">
      <c r="A3926" s="10" t="s">
        <v>19931</v>
      </c>
      <c r="B3926" s="13" t="s">
        <v>19930</v>
      </c>
    </row>
    <row r="3927" spans="1:2" ht="15" customHeight="1">
      <c r="A3927" s="10" t="s">
        <v>19923</v>
      </c>
      <c r="B3927" s="13" t="s">
        <v>19922</v>
      </c>
    </row>
    <row r="3928" spans="1:2" ht="15" customHeight="1">
      <c r="A3928" s="10" t="s">
        <v>19933</v>
      </c>
      <c r="B3928" s="13" t="s">
        <v>19932</v>
      </c>
    </row>
    <row r="3929" spans="1:2" ht="15" customHeight="1">
      <c r="A3929" s="10" t="s">
        <v>19921</v>
      </c>
      <c r="B3929" s="13" t="s">
        <v>19920</v>
      </c>
    </row>
    <row r="3930" spans="1:2" ht="15" customHeight="1">
      <c r="A3930" s="10" t="s">
        <v>19937</v>
      </c>
      <c r="B3930" s="13" t="s">
        <v>19936</v>
      </c>
    </row>
    <row r="3931" spans="1:2" ht="15" customHeight="1">
      <c r="A3931" s="10" t="s">
        <v>19935</v>
      </c>
      <c r="B3931" s="13" t="s">
        <v>19934</v>
      </c>
    </row>
    <row r="3932" spans="1:2" ht="15" customHeight="1">
      <c r="A3932" s="10" t="s">
        <v>19919</v>
      </c>
      <c r="B3932" s="13" t="s">
        <v>19918</v>
      </c>
    </row>
    <row r="3933" spans="1:2" ht="15" customHeight="1">
      <c r="A3933" s="10" t="s">
        <v>19927</v>
      </c>
      <c r="B3933" s="13" t="s">
        <v>19926</v>
      </c>
    </row>
    <row r="3934" spans="1:2" ht="15" customHeight="1">
      <c r="A3934" s="10" t="s">
        <v>12710</v>
      </c>
      <c r="B3934" s="13" t="s">
        <v>12709</v>
      </c>
    </row>
    <row r="3935" spans="1:2" ht="15" customHeight="1">
      <c r="A3935" s="10" t="s">
        <v>15294</v>
      </c>
      <c r="B3935" s="13" t="s">
        <v>15293</v>
      </c>
    </row>
    <row r="3936" spans="1:2" ht="15" customHeight="1">
      <c r="A3936" s="10" t="s">
        <v>335</v>
      </c>
      <c r="B3936" s="13" t="s">
        <v>336</v>
      </c>
    </row>
    <row r="3937" spans="1:2" ht="15" customHeight="1">
      <c r="A3937" s="10" t="s">
        <v>8604</v>
      </c>
      <c r="B3937" s="13" t="s">
        <v>8603</v>
      </c>
    </row>
    <row r="3938" spans="1:2" ht="15" customHeight="1">
      <c r="A3938" s="10" t="s">
        <v>337</v>
      </c>
      <c r="B3938" s="13" t="s">
        <v>8598</v>
      </c>
    </row>
    <row r="3939" spans="1:2" ht="15" customHeight="1">
      <c r="A3939" s="10" t="s">
        <v>2299</v>
      </c>
      <c r="B3939" s="13" t="s">
        <v>2298</v>
      </c>
    </row>
    <row r="3940" spans="1:2" ht="15" customHeight="1">
      <c r="A3940" s="10" t="s">
        <v>8886</v>
      </c>
      <c r="B3940" s="13" t="s">
        <v>8885</v>
      </c>
    </row>
    <row r="3941" spans="1:2" ht="15" customHeight="1">
      <c r="A3941" s="10" t="s">
        <v>8136</v>
      </c>
      <c r="B3941" s="13" t="s">
        <v>8135</v>
      </c>
    </row>
    <row r="3942" spans="1:2" ht="15" customHeight="1">
      <c r="A3942" s="10" t="s">
        <v>9110</v>
      </c>
      <c r="B3942" s="13" t="s">
        <v>9109</v>
      </c>
    </row>
    <row r="3943" spans="1:2" ht="15" customHeight="1">
      <c r="A3943" s="10" t="s">
        <v>8710</v>
      </c>
      <c r="B3943" s="13" t="s">
        <v>8709</v>
      </c>
    </row>
    <row r="3944" spans="1:2" ht="15" customHeight="1">
      <c r="A3944" s="10" t="s">
        <v>6095</v>
      </c>
      <c r="B3944" s="13" t="s">
        <v>6094</v>
      </c>
    </row>
    <row r="3945" spans="1:2" ht="15" customHeight="1">
      <c r="A3945" s="10" t="s">
        <v>11335</v>
      </c>
      <c r="B3945" s="13" t="s">
        <v>11334</v>
      </c>
    </row>
    <row r="3946" spans="1:2" ht="15" customHeight="1">
      <c r="A3946" s="10" t="s">
        <v>9728</v>
      </c>
      <c r="B3946" s="13" t="s">
        <v>9727</v>
      </c>
    </row>
    <row r="3947" spans="1:2" ht="15" customHeight="1">
      <c r="A3947" s="10" t="s">
        <v>13272</v>
      </c>
      <c r="B3947" s="13" t="s">
        <v>13271</v>
      </c>
    </row>
    <row r="3948" spans="1:2" ht="15" customHeight="1">
      <c r="A3948" s="10" t="s">
        <v>13282</v>
      </c>
      <c r="B3948" s="13" t="s">
        <v>13281</v>
      </c>
    </row>
    <row r="3949" spans="1:2" ht="15" customHeight="1">
      <c r="A3949" s="10" t="s">
        <v>13276</v>
      </c>
      <c r="B3949" s="13" t="s">
        <v>13275</v>
      </c>
    </row>
    <row r="3950" spans="1:2" ht="15" customHeight="1">
      <c r="A3950" s="10" t="s">
        <v>13286</v>
      </c>
      <c r="B3950" s="13" t="s">
        <v>13285</v>
      </c>
    </row>
    <row r="3951" spans="1:2" ht="15" customHeight="1">
      <c r="A3951" s="10" t="s">
        <v>13290</v>
      </c>
      <c r="B3951" s="13" t="s">
        <v>13289</v>
      </c>
    </row>
    <row r="3952" spans="1:2" ht="15" customHeight="1">
      <c r="A3952" s="10" t="s">
        <v>13280</v>
      </c>
      <c r="B3952" s="13" t="s">
        <v>13279</v>
      </c>
    </row>
    <row r="3953" spans="1:2" ht="15" customHeight="1">
      <c r="A3953" s="10" t="s">
        <v>14128</v>
      </c>
      <c r="B3953" s="13" t="s">
        <v>14127</v>
      </c>
    </row>
    <row r="3954" spans="1:2" ht="15" customHeight="1">
      <c r="A3954" s="10" t="s">
        <v>13278</v>
      </c>
      <c r="B3954" s="13" t="s">
        <v>13277</v>
      </c>
    </row>
    <row r="3955" spans="1:2" ht="15" customHeight="1">
      <c r="A3955" s="10" t="s">
        <v>13288</v>
      </c>
      <c r="B3955" s="13" t="s">
        <v>13287</v>
      </c>
    </row>
    <row r="3956" spans="1:2" ht="15" customHeight="1">
      <c r="A3956" s="10" t="s">
        <v>13274</v>
      </c>
      <c r="B3956" s="13" t="s">
        <v>13273</v>
      </c>
    </row>
    <row r="3957" spans="1:2" ht="15" customHeight="1">
      <c r="A3957" s="10" t="s">
        <v>13284</v>
      </c>
      <c r="B3957" s="13" t="s">
        <v>13283</v>
      </c>
    </row>
    <row r="3958" spans="1:2" ht="15" customHeight="1">
      <c r="A3958" s="10" t="s">
        <v>1232</v>
      </c>
      <c r="B3958" s="13" t="s">
        <v>1231</v>
      </c>
    </row>
    <row r="3959" spans="1:2" ht="15" customHeight="1">
      <c r="A3959" s="10" t="s">
        <v>14499</v>
      </c>
      <c r="B3959" s="13" t="s">
        <v>14498</v>
      </c>
    </row>
    <row r="3960" spans="1:2" ht="15" customHeight="1">
      <c r="A3960" s="10" t="s">
        <v>4145</v>
      </c>
      <c r="B3960" s="13" t="s">
        <v>4144</v>
      </c>
    </row>
    <row r="3961" spans="1:2" ht="15" customHeight="1">
      <c r="A3961" s="10" t="s">
        <v>14544</v>
      </c>
      <c r="B3961" s="13" t="s">
        <v>14543</v>
      </c>
    </row>
    <row r="3962" spans="1:2" ht="15" customHeight="1">
      <c r="A3962" s="10" t="s">
        <v>10308</v>
      </c>
      <c r="B3962" s="13" t="s">
        <v>339</v>
      </c>
    </row>
    <row r="3963" spans="1:2" ht="15" customHeight="1">
      <c r="A3963" s="10" t="s">
        <v>9916</v>
      </c>
      <c r="B3963" s="13" t="s">
        <v>9915</v>
      </c>
    </row>
    <row r="3964" spans="1:2" ht="15" customHeight="1">
      <c r="A3964" s="11" t="s">
        <v>338</v>
      </c>
      <c r="B3964" s="15" t="s">
        <v>339</v>
      </c>
    </row>
    <row r="3965" spans="1:2" ht="15" customHeight="1">
      <c r="A3965" s="10" t="s">
        <v>10354</v>
      </c>
      <c r="B3965" s="13" t="s">
        <v>10353</v>
      </c>
    </row>
    <row r="3966" spans="1:2" ht="15" customHeight="1">
      <c r="A3966" s="10" t="s">
        <v>10356</v>
      </c>
      <c r="B3966" s="13" t="s">
        <v>10355</v>
      </c>
    </row>
    <row r="3967" spans="1:2" ht="15" customHeight="1">
      <c r="A3967" s="10" t="s">
        <v>9904</v>
      </c>
      <c r="B3967" s="13" t="s">
        <v>9903</v>
      </c>
    </row>
    <row r="3968" spans="1:2" ht="15" customHeight="1">
      <c r="A3968" s="10" t="s">
        <v>10291</v>
      </c>
      <c r="B3968" s="13" t="s">
        <v>10290</v>
      </c>
    </row>
    <row r="3969" spans="1:2" ht="15" customHeight="1">
      <c r="A3969" s="10" t="s">
        <v>10293</v>
      </c>
      <c r="B3969" s="13" t="s">
        <v>10292</v>
      </c>
    </row>
    <row r="3970" spans="1:2" ht="15" customHeight="1">
      <c r="A3970" s="10" t="s">
        <v>14132</v>
      </c>
      <c r="B3970" s="13" t="s">
        <v>14131</v>
      </c>
    </row>
    <row r="3971" spans="1:2" ht="15" customHeight="1">
      <c r="A3971" s="10" t="s">
        <v>10364</v>
      </c>
      <c r="B3971" s="13" t="s">
        <v>10363</v>
      </c>
    </row>
    <row r="3972" spans="1:2" ht="15" customHeight="1">
      <c r="A3972" s="10" t="s">
        <v>10358</v>
      </c>
      <c r="B3972" s="13" t="s">
        <v>10357</v>
      </c>
    </row>
    <row r="3973" spans="1:2" ht="15" customHeight="1">
      <c r="A3973" s="10" t="s">
        <v>10324</v>
      </c>
      <c r="B3973" s="13" t="s">
        <v>10323</v>
      </c>
    </row>
    <row r="3974" spans="1:2" ht="15" customHeight="1">
      <c r="A3974" s="10" t="s">
        <v>10350</v>
      </c>
      <c r="B3974" s="13" t="s">
        <v>10349</v>
      </c>
    </row>
    <row r="3975" spans="1:2" ht="15" customHeight="1">
      <c r="A3975" s="10" t="s">
        <v>10360</v>
      </c>
      <c r="B3975" s="13" t="s">
        <v>10359</v>
      </c>
    </row>
    <row r="3976" spans="1:2" ht="15" customHeight="1">
      <c r="A3976" s="10" t="s">
        <v>10342</v>
      </c>
      <c r="B3976" s="13" t="s">
        <v>10341</v>
      </c>
    </row>
    <row r="3977" spans="1:2" ht="15" customHeight="1">
      <c r="A3977" s="10" t="s">
        <v>10334</v>
      </c>
      <c r="B3977" s="13" t="s">
        <v>10333</v>
      </c>
    </row>
    <row r="3978" spans="1:2" ht="15" customHeight="1">
      <c r="A3978" s="10" t="s">
        <v>10593</v>
      </c>
      <c r="B3978" s="13" t="s">
        <v>10592</v>
      </c>
    </row>
    <row r="3979" spans="1:2" ht="15" customHeight="1">
      <c r="A3979" s="10" t="s">
        <v>10615</v>
      </c>
      <c r="B3979" s="13" t="s">
        <v>10614</v>
      </c>
    </row>
    <row r="3980" spans="1:2" ht="15" customHeight="1">
      <c r="A3980" s="10" t="s">
        <v>2086</v>
      </c>
      <c r="B3980" s="13" t="s">
        <v>2085</v>
      </c>
    </row>
    <row r="3981" spans="1:2" ht="15" customHeight="1">
      <c r="A3981" s="10" t="s">
        <v>2084</v>
      </c>
      <c r="B3981" s="13" t="s">
        <v>2083</v>
      </c>
    </row>
    <row r="3982" spans="1:2" ht="15" customHeight="1">
      <c r="A3982" s="10" t="s">
        <v>2090</v>
      </c>
      <c r="B3982" s="13" t="s">
        <v>2089</v>
      </c>
    </row>
    <row r="3983" spans="1:2" ht="15" customHeight="1">
      <c r="A3983" s="10" t="s">
        <v>2082</v>
      </c>
      <c r="B3983" s="13" t="s">
        <v>2081</v>
      </c>
    </row>
    <row r="3984" spans="1:2" ht="15" customHeight="1">
      <c r="A3984" s="10" t="s">
        <v>9146</v>
      </c>
      <c r="B3984" s="13" t="s">
        <v>9145</v>
      </c>
    </row>
    <row r="3985" spans="1:2" ht="15" customHeight="1">
      <c r="A3985" s="11" t="s">
        <v>340</v>
      </c>
      <c r="B3985" s="15" t="s">
        <v>341</v>
      </c>
    </row>
    <row r="3986" spans="1:2" ht="15" customHeight="1">
      <c r="A3986" s="10" t="s">
        <v>2235</v>
      </c>
      <c r="B3986" s="13" t="s">
        <v>2234</v>
      </c>
    </row>
    <row r="3987" spans="1:2" ht="15" customHeight="1">
      <c r="A3987" s="10" t="s">
        <v>2239</v>
      </c>
      <c r="B3987" s="13" t="s">
        <v>2238</v>
      </c>
    </row>
    <row r="3988" spans="1:2" ht="15" customHeight="1">
      <c r="A3988" s="10" t="s">
        <v>2237</v>
      </c>
      <c r="B3988" s="13" t="s">
        <v>2236</v>
      </c>
    </row>
    <row r="3989" spans="1:2" ht="15" customHeight="1">
      <c r="A3989" s="10" t="s">
        <v>2245</v>
      </c>
      <c r="B3989" s="13" t="s">
        <v>2244</v>
      </c>
    </row>
    <row r="3990" spans="1:2" ht="15" customHeight="1">
      <c r="A3990" s="11" t="s">
        <v>342</v>
      </c>
      <c r="B3990" s="15" t="s">
        <v>343</v>
      </c>
    </row>
    <row r="3991" spans="1:2" ht="15" customHeight="1">
      <c r="A3991" s="10" t="s">
        <v>5255</v>
      </c>
      <c r="B3991" s="13" t="s">
        <v>5254</v>
      </c>
    </row>
    <row r="3992" spans="1:2" ht="15" customHeight="1">
      <c r="A3992" s="10" t="s">
        <v>5253</v>
      </c>
      <c r="B3992" s="13" t="s">
        <v>5252</v>
      </c>
    </row>
    <row r="3993" spans="1:2" ht="15" customHeight="1">
      <c r="A3993" s="10" t="s">
        <v>5257</v>
      </c>
      <c r="B3993" s="13" t="s">
        <v>5256</v>
      </c>
    </row>
    <row r="3994" spans="1:2" ht="15" customHeight="1">
      <c r="A3994" s="10" t="s">
        <v>5267</v>
      </c>
      <c r="B3994" s="13" t="s">
        <v>5266</v>
      </c>
    </row>
    <row r="3995" spans="1:2" ht="15" customHeight="1">
      <c r="A3995" s="10" t="s">
        <v>5251</v>
      </c>
      <c r="B3995" s="13" t="s">
        <v>5250</v>
      </c>
    </row>
    <row r="3996" spans="1:2" ht="15" customHeight="1">
      <c r="A3996" s="10" t="s">
        <v>5261</v>
      </c>
      <c r="B3996" s="13" t="s">
        <v>5260</v>
      </c>
    </row>
    <row r="3997" spans="1:2" ht="15" customHeight="1">
      <c r="A3997" s="10" t="s">
        <v>5263</v>
      </c>
      <c r="B3997" s="13" t="s">
        <v>5262</v>
      </c>
    </row>
    <row r="3998" spans="1:2" ht="15" customHeight="1">
      <c r="A3998" s="10" t="s">
        <v>21705</v>
      </c>
      <c r="B3998" s="13" t="s">
        <v>21704</v>
      </c>
    </row>
    <row r="3999" spans="1:2" ht="15" customHeight="1">
      <c r="A3999" s="10" t="s">
        <v>21709</v>
      </c>
      <c r="B3999" s="13" t="s">
        <v>21708</v>
      </c>
    </row>
    <row r="4000" spans="1:2" ht="15" customHeight="1">
      <c r="A4000" s="10" t="s">
        <v>21711</v>
      </c>
      <c r="B4000" s="13" t="s">
        <v>21710</v>
      </c>
    </row>
    <row r="4001" spans="1:2" ht="15" customHeight="1">
      <c r="A4001" s="10" t="s">
        <v>21703</v>
      </c>
      <c r="B4001" s="13" t="s">
        <v>21702</v>
      </c>
    </row>
    <row r="4002" spans="1:2" ht="15" customHeight="1">
      <c r="A4002" s="10" t="s">
        <v>21713</v>
      </c>
      <c r="B4002" s="13" t="s">
        <v>21712</v>
      </c>
    </row>
    <row r="4003" spans="1:2" ht="15" customHeight="1">
      <c r="A4003" s="10" t="s">
        <v>21701</v>
      </c>
      <c r="B4003" s="13" t="s">
        <v>21700</v>
      </c>
    </row>
    <row r="4004" spans="1:2" ht="15" customHeight="1">
      <c r="A4004" s="10" t="s">
        <v>21717</v>
      </c>
      <c r="B4004" s="13" t="s">
        <v>21716</v>
      </c>
    </row>
    <row r="4005" spans="1:2" ht="15" customHeight="1">
      <c r="A4005" s="10" t="s">
        <v>21715</v>
      </c>
      <c r="B4005" s="13" t="s">
        <v>21714</v>
      </c>
    </row>
    <row r="4006" spans="1:2" ht="15" customHeight="1">
      <c r="A4006" s="10" t="s">
        <v>21699</v>
      </c>
      <c r="B4006" s="13" t="s">
        <v>21698</v>
      </c>
    </row>
    <row r="4007" spans="1:2" ht="15" customHeight="1">
      <c r="A4007" s="10" t="s">
        <v>21707</v>
      </c>
      <c r="B4007" s="13" t="s">
        <v>21706</v>
      </c>
    </row>
    <row r="4008" spans="1:2" ht="15" customHeight="1">
      <c r="A4008" s="10" t="s">
        <v>5021</v>
      </c>
      <c r="B4008" s="13" t="s">
        <v>5020</v>
      </c>
    </row>
    <row r="4009" spans="1:2" ht="15" customHeight="1">
      <c r="A4009" s="10" t="s">
        <v>11719</v>
      </c>
      <c r="B4009" s="13" t="s">
        <v>11718</v>
      </c>
    </row>
    <row r="4010" spans="1:2" ht="15" customHeight="1">
      <c r="A4010" s="10" t="s">
        <v>5410</v>
      </c>
      <c r="B4010" s="13" t="s">
        <v>5409</v>
      </c>
    </row>
    <row r="4011" spans="1:2" ht="15" customHeight="1">
      <c r="A4011" s="11" t="s">
        <v>344</v>
      </c>
      <c r="B4011" s="15" t="s">
        <v>345</v>
      </c>
    </row>
    <row r="4012" spans="1:2" ht="15" customHeight="1">
      <c r="A4012" s="10" t="s">
        <v>14701</v>
      </c>
      <c r="B4012" s="13" t="s">
        <v>14700</v>
      </c>
    </row>
    <row r="4013" spans="1:2" ht="15" customHeight="1">
      <c r="A4013" s="10" t="s">
        <v>6002</v>
      </c>
      <c r="B4013" s="13" t="s">
        <v>6001</v>
      </c>
    </row>
    <row r="4014" spans="1:2" ht="15" customHeight="1">
      <c r="A4014" s="10" t="s">
        <v>24205</v>
      </c>
      <c r="B4014" s="13" t="s">
        <v>24204</v>
      </c>
    </row>
    <row r="4015" spans="1:2" ht="15" customHeight="1">
      <c r="A4015" s="10" t="s">
        <v>346</v>
      </c>
      <c r="B4015" s="13" t="s">
        <v>347</v>
      </c>
    </row>
    <row r="4016" spans="1:2" ht="15" customHeight="1">
      <c r="A4016" s="10" t="s">
        <v>6016</v>
      </c>
      <c r="B4016" s="13" t="s">
        <v>6015</v>
      </c>
    </row>
    <row r="4017" spans="1:2" ht="15" customHeight="1">
      <c r="A4017" s="11" t="s">
        <v>348</v>
      </c>
      <c r="B4017" s="15" t="s">
        <v>349</v>
      </c>
    </row>
    <row r="4018" spans="1:2" ht="15" customHeight="1">
      <c r="A4018" s="10" t="s">
        <v>6006</v>
      </c>
      <c r="B4018" s="13" t="s">
        <v>6005</v>
      </c>
    </row>
    <row r="4019" spans="1:2" ht="15" customHeight="1">
      <c r="A4019" s="10" t="s">
        <v>6010</v>
      </c>
      <c r="B4019" s="13" t="s">
        <v>6009</v>
      </c>
    </row>
    <row r="4020" spans="1:2" ht="15" customHeight="1">
      <c r="A4020" s="10" t="s">
        <v>6004</v>
      </c>
      <c r="B4020" s="13" t="s">
        <v>6003</v>
      </c>
    </row>
    <row r="4021" spans="1:2" ht="15" customHeight="1">
      <c r="A4021" s="10" t="s">
        <v>5424</v>
      </c>
      <c r="B4021" s="13" t="s">
        <v>5423</v>
      </c>
    </row>
    <row r="4022" spans="1:2" ht="15" customHeight="1">
      <c r="A4022" s="10" t="s">
        <v>2463</v>
      </c>
      <c r="B4022" s="13" t="s">
        <v>2462</v>
      </c>
    </row>
    <row r="4023" spans="1:2" ht="15" customHeight="1">
      <c r="A4023" s="10" t="s">
        <v>8208</v>
      </c>
      <c r="B4023" s="13" t="s">
        <v>8207</v>
      </c>
    </row>
    <row r="4024" spans="1:2" ht="15" customHeight="1">
      <c r="A4024" s="10" t="s">
        <v>9656</v>
      </c>
      <c r="B4024" s="13" t="s">
        <v>9655</v>
      </c>
    </row>
    <row r="4025" spans="1:2" ht="15" customHeight="1">
      <c r="A4025" s="10" t="s">
        <v>9150</v>
      </c>
      <c r="B4025" s="13" t="s">
        <v>9149</v>
      </c>
    </row>
    <row r="4026" spans="1:2" ht="15" customHeight="1">
      <c r="A4026" s="11" t="s">
        <v>350</v>
      </c>
      <c r="B4026" s="15" t="s">
        <v>351</v>
      </c>
    </row>
    <row r="4027" spans="1:2" ht="15" customHeight="1">
      <c r="A4027" s="10" t="s">
        <v>7391</v>
      </c>
      <c r="B4027" s="13" t="s">
        <v>7390</v>
      </c>
    </row>
    <row r="4028" spans="1:2" ht="15" customHeight="1">
      <c r="A4028" s="10" t="s">
        <v>7395</v>
      </c>
      <c r="B4028" s="13" t="s">
        <v>7394</v>
      </c>
    </row>
    <row r="4029" spans="1:2" ht="15" customHeight="1">
      <c r="A4029" s="10" t="s">
        <v>7385</v>
      </c>
      <c r="B4029" s="13" t="s">
        <v>7384</v>
      </c>
    </row>
    <row r="4030" spans="1:2" ht="15" customHeight="1">
      <c r="A4030" s="10" t="s">
        <v>7405</v>
      </c>
      <c r="B4030" s="13" t="s">
        <v>7404</v>
      </c>
    </row>
    <row r="4031" spans="1:2" ht="15" customHeight="1">
      <c r="A4031" s="10" t="s">
        <v>7401</v>
      </c>
      <c r="B4031" s="13" t="s">
        <v>7400</v>
      </c>
    </row>
    <row r="4032" spans="1:2" ht="15" customHeight="1">
      <c r="A4032" s="10" t="s">
        <v>11273</v>
      </c>
      <c r="B4032" s="13" t="s">
        <v>11272</v>
      </c>
    </row>
    <row r="4033" spans="1:2" ht="15" customHeight="1">
      <c r="A4033" s="10" t="s">
        <v>6971</v>
      </c>
      <c r="B4033" s="13" t="s">
        <v>6970</v>
      </c>
    </row>
    <row r="4034" spans="1:2" ht="15" customHeight="1">
      <c r="A4034" s="11" t="s">
        <v>352</v>
      </c>
      <c r="B4034" s="15" t="s">
        <v>353</v>
      </c>
    </row>
    <row r="4035" spans="1:2" ht="15" customHeight="1">
      <c r="A4035" s="10" t="s">
        <v>7196</v>
      </c>
      <c r="B4035" s="13" t="s">
        <v>7195</v>
      </c>
    </row>
    <row r="4036" spans="1:2" ht="15" customHeight="1">
      <c r="A4036" s="10" t="s">
        <v>7200</v>
      </c>
      <c r="B4036" s="13" t="s">
        <v>7199</v>
      </c>
    </row>
    <row r="4037" spans="1:2" ht="15" customHeight="1">
      <c r="A4037" s="10" t="s">
        <v>13554</v>
      </c>
      <c r="B4037" s="13" t="s">
        <v>13553</v>
      </c>
    </row>
    <row r="4038" spans="1:2" ht="15" customHeight="1">
      <c r="A4038" s="10" t="s">
        <v>13482</v>
      </c>
      <c r="B4038" s="13" t="s">
        <v>13481</v>
      </c>
    </row>
    <row r="4039" spans="1:2" ht="15" customHeight="1">
      <c r="A4039" s="10" t="s">
        <v>13466</v>
      </c>
      <c r="B4039" s="13" t="s">
        <v>13465</v>
      </c>
    </row>
    <row r="4040" spans="1:2" ht="15" customHeight="1">
      <c r="A4040" s="10" t="s">
        <v>13472</v>
      </c>
      <c r="B4040" s="13" t="s">
        <v>13471</v>
      </c>
    </row>
    <row r="4041" spans="1:2" ht="15" customHeight="1">
      <c r="A4041" s="10" t="s">
        <v>13534</v>
      </c>
      <c r="B4041" s="13" t="s">
        <v>13533</v>
      </c>
    </row>
    <row r="4042" spans="1:2" ht="15" customHeight="1">
      <c r="A4042" s="10" t="s">
        <v>13610</v>
      </c>
      <c r="B4042" s="13" t="s">
        <v>13609</v>
      </c>
    </row>
    <row r="4043" spans="1:2" ht="15" customHeight="1">
      <c r="A4043" s="10" t="s">
        <v>13696</v>
      </c>
      <c r="B4043" s="13" t="s">
        <v>13695</v>
      </c>
    </row>
    <row r="4044" spans="1:2" ht="15" customHeight="1">
      <c r="A4044" s="10" t="s">
        <v>13520</v>
      </c>
      <c r="B4044" s="13" t="s">
        <v>13519</v>
      </c>
    </row>
    <row r="4045" spans="1:2" ht="15" customHeight="1">
      <c r="A4045" s="10" t="s">
        <v>13526</v>
      </c>
      <c r="B4045" s="13" t="s">
        <v>13525</v>
      </c>
    </row>
    <row r="4046" spans="1:2" ht="15" customHeight="1">
      <c r="A4046" s="10" t="s">
        <v>10336</v>
      </c>
      <c r="B4046" s="13" t="s">
        <v>10335</v>
      </c>
    </row>
    <row r="4047" spans="1:2" ht="15" customHeight="1">
      <c r="A4047" s="10" t="s">
        <v>8138</v>
      </c>
      <c r="B4047" s="13" t="s">
        <v>8137</v>
      </c>
    </row>
    <row r="4048" spans="1:2" ht="15" customHeight="1">
      <c r="A4048" s="10" t="s">
        <v>7411</v>
      </c>
      <c r="B4048" s="13" t="s">
        <v>7410</v>
      </c>
    </row>
    <row r="4049" spans="1:2" ht="15" customHeight="1">
      <c r="A4049" s="10" t="s">
        <v>7415</v>
      </c>
      <c r="B4049" s="13" t="s">
        <v>7414</v>
      </c>
    </row>
    <row r="4050" spans="1:2" ht="15" customHeight="1">
      <c r="A4050" s="10" t="s">
        <v>7767</v>
      </c>
      <c r="B4050" s="13" t="s">
        <v>7766</v>
      </c>
    </row>
    <row r="4051" spans="1:2" ht="15" customHeight="1">
      <c r="A4051" s="10" t="s">
        <v>10902</v>
      </c>
      <c r="B4051" s="13" t="s">
        <v>10901</v>
      </c>
    </row>
    <row r="4052" spans="1:2" ht="15" customHeight="1">
      <c r="A4052" s="10" t="s">
        <v>10896</v>
      </c>
      <c r="B4052" s="13" t="s">
        <v>10895</v>
      </c>
    </row>
    <row r="4053" spans="1:2" ht="15" customHeight="1">
      <c r="A4053" s="10" t="s">
        <v>10900</v>
      </c>
      <c r="B4053" s="13" t="s">
        <v>10899</v>
      </c>
    </row>
    <row r="4054" spans="1:2" ht="15" customHeight="1">
      <c r="A4054" s="10" t="s">
        <v>10906</v>
      </c>
      <c r="B4054" s="13" t="s">
        <v>10905</v>
      </c>
    </row>
    <row r="4055" spans="1:2" ht="15" customHeight="1">
      <c r="A4055" s="10" t="s">
        <v>8919</v>
      </c>
      <c r="B4055" s="13" t="s">
        <v>8918</v>
      </c>
    </row>
    <row r="4056" spans="1:2" ht="15" customHeight="1">
      <c r="A4056" s="10" t="s">
        <v>13502</v>
      </c>
      <c r="B4056" s="13" t="s">
        <v>13501</v>
      </c>
    </row>
    <row r="4057" spans="1:2" ht="15" customHeight="1">
      <c r="A4057" s="10" t="s">
        <v>13768</v>
      </c>
      <c r="B4057" s="13" t="s">
        <v>13767</v>
      </c>
    </row>
    <row r="4058" spans="1:2" ht="15" customHeight="1">
      <c r="A4058" s="10" t="s">
        <v>8708</v>
      </c>
      <c r="B4058" s="13" t="s">
        <v>8707</v>
      </c>
    </row>
    <row r="4059" spans="1:2" ht="15" customHeight="1">
      <c r="A4059" s="10" t="s">
        <v>6481</v>
      </c>
      <c r="B4059" s="13" t="s">
        <v>6480</v>
      </c>
    </row>
    <row r="4060" spans="1:2" ht="15" customHeight="1">
      <c r="A4060" s="10" t="s">
        <v>13708</v>
      </c>
      <c r="B4060" s="13" t="s">
        <v>13707</v>
      </c>
    </row>
    <row r="4061" spans="1:2" ht="15" customHeight="1">
      <c r="A4061" s="10" t="s">
        <v>354</v>
      </c>
      <c r="B4061" s="13" t="s">
        <v>7186</v>
      </c>
    </row>
    <row r="4062" spans="1:2" ht="15" customHeight="1">
      <c r="A4062" s="10" t="s">
        <v>7190</v>
      </c>
      <c r="B4062" s="13" t="s">
        <v>7189</v>
      </c>
    </row>
    <row r="4063" spans="1:2" ht="15" customHeight="1">
      <c r="A4063" s="10" t="s">
        <v>13486</v>
      </c>
      <c r="B4063" s="13" t="s">
        <v>13485</v>
      </c>
    </row>
    <row r="4064" spans="1:2" ht="15" customHeight="1">
      <c r="A4064" s="10" t="s">
        <v>10898</v>
      </c>
      <c r="B4064" s="13" t="s">
        <v>10897</v>
      </c>
    </row>
    <row r="4065" spans="1:2" ht="15" customHeight="1">
      <c r="A4065" s="10" t="s">
        <v>10904</v>
      </c>
      <c r="B4065" s="13" t="s">
        <v>10903</v>
      </c>
    </row>
    <row r="4066" spans="1:2" ht="15" customHeight="1">
      <c r="A4066" s="10" t="s">
        <v>13322</v>
      </c>
      <c r="B4066" s="13" t="s">
        <v>13321</v>
      </c>
    </row>
    <row r="4067" spans="1:2" ht="15" customHeight="1">
      <c r="A4067" s="10" t="s">
        <v>8706</v>
      </c>
      <c r="B4067" s="13" t="s">
        <v>8705</v>
      </c>
    </row>
    <row r="4068" spans="1:2" ht="15" customHeight="1">
      <c r="A4068" s="11" t="s">
        <v>355</v>
      </c>
      <c r="B4068" s="15" t="s">
        <v>356</v>
      </c>
    </row>
    <row r="4069" spans="1:2" ht="15" customHeight="1">
      <c r="A4069" s="10" t="s">
        <v>13504</v>
      </c>
      <c r="B4069" s="13" t="s">
        <v>13503</v>
      </c>
    </row>
    <row r="4070" spans="1:2" ht="15" customHeight="1">
      <c r="A4070" s="10" t="s">
        <v>13592</v>
      </c>
      <c r="B4070" s="13" t="s">
        <v>13591</v>
      </c>
    </row>
    <row r="4071" spans="1:2" ht="15" customHeight="1">
      <c r="A4071" s="10" t="s">
        <v>8333</v>
      </c>
      <c r="B4071" s="13" t="s">
        <v>8332</v>
      </c>
    </row>
    <row r="4072" spans="1:2" ht="15" customHeight="1">
      <c r="A4072" s="10" t="s">
        <v>357</v>
      </c>
      <c r="B4072" s="13" t="s">
        <v>7205</v>
      </c>
    </row>
    <row r="4073" spans="1:2" ht="15" customHeight="1">
      <c r="A4073" s="10" t="s">
        <v>7208</v>
      </c>
      <c r="B4073" s="13" t="s">
        <v>7207</v>
      </c>
    </row>
    <row r="4074" spans="1:2" ht="15" customHeight="1">
      <c r="A4074" s="10" t="s">
        <v>11269</v>
      </c>
      <c r="B4074" s="13" t="s">
        <v>11268</v>
      </c>
    </row>
    <row r="4075" spans="1:2" ht="15" customHeight="1">
      <c r="A4075" s="10" t="s">
        <v>11267</v>
      </c>
      <c r="B4075" s="13" t="s">
        <v>11266</v>
      </c>
    </row>
    <row r="4076" spans="1:2" ht="15" customHeight="1">
      <c r="A4076" s="10" t="s">
        <v>5772</v>
      </c>
      <c r="B4076" s="13" t="s">
        <v>5771</v>
      </c>
    </row>
    <row r="4077" spans="1:2" ht="15" customHeight="1">
      <c r="A4077" s="10" t="s">
        <v>24305</v>
      </c>
      <c r="B4077" s="13" t="s">
        <v>24304</v>
      </c>
    </row>
    <row r="4078" spans="1:2" ht="15" customHeight="1">
      <c r="A4078" s="10" t="s">
        <v>4029</v>
      </c>
      <c r="B4078" s="13" t="s">
        <v>4028</v>
      </c>
    </row>
    <row r="4079" spans="1:2" ht="15" customHeight="1">
      <c r="A4079" s="10" t="s">
        <v>4015</v>
      </c>
      <c r="B4079" s="13" t="s">
        <v>4014</v>
      </c>
    </row>
    <row r="4080" spans="1:2" ht="15" customHeight="1">
      <c r="A4080" s="10" t="s">
        <v>2010</v>
      </c>
      <c r="B4080" s="13" t="s">
        <v>2009</v>
      </c>
    </row>
    <row r="4081" spans="1:2" ht="15" customHeight="1">
      <c r="A4081" s="10" t="s">
        <v>1550</v>
      </c>
      <c r="B4081" s="13" t="s">
        <v>1549</v>
      </c>
    </row>
    <row r="4082" spans="1:2" ht="15" customHeight="1">
      <c r="A4082" s="10" t="s">
        <v>1819</v>
      </c>
      <c r="B4082" s="13" t="s">
        <v>1818</v>
      </c>
    </row>
    <row r="4083" spans="1:2" ht="15" customHeight="1">
      <c r="A4083" s="10" t="s">
        <v>6850</v>
      </c>
      <c r="B4083" s="13" t="s">
        <v>6849</v>
      </c>
    </row>
    <row r="4084" spans="1:2" ht="15" customHeight="1">
      <c r="A4084" s="10" t="s">
        <v>6852</v>
      </c>
      <c r="B4084" s="13" t="s">
        <v>6851</v>
      </c>
    </row>
    <row r="4085" spans="1:2" ht="15" customHeight="1">
      <c r="A4085" s="10" t="s">
        <v>6862</v>
      </c>
      <c r="B4085" s="13" t="s">
        <v>6861</v>
      </c>
    </row>
    <row r="4086" spans="1:2" ht="15" customHeight="1">
      <c r="A4086" s="10" t="s">
        <v>6866</v>
      </c>
      <c r="B4086" s="13" t="s">
        <v>6865</v>
      </c>
    </row>
    <row r="4087" spans="1:2" ht="15" customHeight="1">
      <c r="A4087" s="11" t="s">
        <v>358</v>
      </c>
      <c r="B4087" s="15" t="s">
        <v>359</v>
      </c>
    </row>
    <row r="4088" spans="1:2" ht="15" customHeight="1">
      <c r="A4088" s="10" t="s">
        <v>6848</v>
      </c>
      <c r="B4088" s="13" t="s">
        <v>6847</v>
      </c>
    </row>
    <row r="4089" spans="1:2" ht="15" customHeight="1">
      <c r="A4089" s="10" t="s">
        <v>6854</v>
      </c>
      <c r="B4089" s="13" t="s">
        <v>6853</v>
      </c>
    </row>
    <row r="4090" spans="1:2" ht="15" customHeight="1">
      <c r="A4090" s="10" t="s">
        <v>11759</v>
      </c>
      <c r="B4090" s="13" t="s">
        <v>11758</v>
      </c>
    </row>
    <row r="4091" spans="1:2" ht="15" customHeight="1">
      <c r="A4091" s="10" t="s">
        <v>11638</v>
      </c>
      <c r="B4091" s="13" t="s">
        <v>11637</v>
      </c>
    </row>
    <row r="4092" spans="1:2" ht="15" customHeight="1">
      <c r="A4092" s="10" t="s">
        <v>11618</v>
      </c>
      <c r="B4092" s="13" t="s">
        <v>11617</v>
      </c>
    </row>
    <row r="4093" spans="1:2" ht="15" customHeight="1">
      <c r="A4093" s="10" t="s">
        <v>1234</v>
      </c>
      <c r="B4093" s="13" t="s">
        <v>1233</v>
      </c>
    </row>
    <row r="4094" spans="1:2" ht="15" customHeight="1">
      <c r="A4094" s="10" t="s">
        <v>2447</v>
      </c>
      <c r="B4094" s="13" t="s">
        <v>2446</v>
      </c>
    </row>
    <row r="4095" spans="1:2" ht="15" customHeight="1">
      <c r="A4095" s="10" t="s">
        <v>2449</v>
      </c>
      <c r="B4095" s="13" t="s">
        <v>2448</v>
      </c>
    </row>
    <row r="4096" spans="1:2" ht="15" customHeight="1">
      <c r="A4096" s="10" t="s">
        <v>2451</v>
      </c>
      <c r="B4096" s="13" t="s">
        <v>2450</v>
      </c>
    </row>
    <row r="4097" spans="1:2" ht="15" customHeight="1">
      <c r="A4097" s="10" t="s">
        <v>2457</v>
      </c>
      <c r="B4097" s="13" t="s">
        <v>2456</v>
      </c>
    </row>
    <row r="4098" spans="1:2" ht="15" customHeight="1">
      <c r="A4098" s="10" t="s">
        <v>9754</v>
      </c>
      <c r="B4098" s="13" t="s">
        <v>9753</v>
      </c>
    </row>
    <row r="4099" spans="1:2" ht="15" customHeight="1">
      <c r="A4099" s="10" t="s">
        <v>14487</v>
      </c>
      <c r="B4099" s="13" t="s">
        <v>14486</v>
      </c>
    </row>
    <row r="4100" spans="1:2" ht="15" customHeight="1">
      <c r="A4100" s="11" t="s">
        <v>360</v>
      </c>
      <c r="B4100" s="15" t="s">
        <v>361</v>
      </c>
    </row>
    <row r="4101" spans="1:2" ht="15" customHeight="1">
      <c r="A4101" s="10" t="s">
        <v>2345</v>
      </c>
      <c r="B4101" s="13" t="s">
        <v>2344</v>
      </c>
    </row>
    <row r="4102" spans="1:2" ht="15" customHeight="1">
      <c r="A4102" s="10" t="s">
        <v>2347</v>
      </c>
      <c r="B4102" s="13" t="s">
        <v>2346</v>
      </c>
    </row>
    <row r="4103" spans="1:2" ht="15" customHeight="1">
      <c r="A4103" s="10" t="s">
        <v>2343</v>
      </c>
      <c r="B4103" s="13" t="s">
        <v>2342</v>
      </c>
    </row>
    <row r="4104" spans="1:2" ht="15" customHeight="1">
      <c r="A4104" s="10" t="s">
        <v>2349</v>
      </c>
      <c r="B4104" s="13" t="s">
        <v>2348</v>
      </c>
    </row>
    <row r="4105" spans="1:2" ht="15" customHeight="1">
      <c r="A4105" s="10" t="s">
        <v>362</v>
      </c>
      <c r="B4105" s="13" t="s">
        <v>14656</v>
      </c>
    </row>
    <row r="4106" spans="1:2" ht="15" customHeight="1">
      <c r="A4106" s="10" t="s">
        <v>5422</v>
      </c>
      <c r="B4106" s="13" t="s">
        <v>5421</v>
      </c>
    </row>
    <row r="4107" spans="1:2" ht="15" customHeight="1">
      <c r="A4107" s="10" t="s">
        <v>2142</v>
      </c>
      <c r="B4107" s="13" t="s">
        <v>2141</v>
      </c>
    </row>
    <row r="4108" spans="1:2" ht="15" customHeight="1">
      <c r="A4108" s="10" t="s">
        <v>24743</v>
      </c>
      <c r="B4108" s="13" t="s">
        <v>24742</v>
      </c>
    </row>
    <row r="4109" spans="1:2" ht="15" customHeight="1">
      <c r="A4109" s="10" t="s">
        <v>24731</v>
      </c>
      <c r="B4109" s="13" t="s">
        <v>24730</v>
      </c>
    </row>
    <row r="4110" spans="1:2" ht="15" customHeight="1">
      <c r="A4110" s="10" t="s">
        <v>14839</v>
      </c>
      <c r="B4110" s="13" t="s">
        <v>14838</v>
      </c>
    </row>
    <row r="4111" spans="1:2" ht="15" customHeight="1">
      <c r="A4111" s="10" t="s">
        <v>24021</v>
      </c>
      <c r="B4111" s="13" t="s">
        <v>24020</v>
      </c>
    </row>
    <row r="4112" spans="1:2" ht="15" customHeight="1">
      <c r="A4112" s="10" t="s">
        <v>24009</v>
      </c>
      <c r="B4112" s="13" t="s">
        <v>24008</v>
      </c>
    </row>
    <row r="4113" spans="1:2" ht="15" customHeight="1">
      <c r="A4113" s="10" t="s">
        <v>24029</v>
      </c>
      <c r="B4113" s="13" t="s">
        <v>24028</v>
      </c>
    </row>
    <row r="4114" spans="1:2" ht="15" customHeight="1">
      <c r="A4114" s="10" t="s">
        <v>24001</v>
      </c>
      <c r="B4114" s="13" t="s">
        <v>24000</v>
      </c>
    </row>
    <row r="4115" spans="1:2" ht="15" customHeight="1">
      <c r="A4115" s="10" t="s">
        <v>24119</v>
      </c>
      <c r="B4115" s="13" t="s">
        <v>24118</v>
      </c>
    </row>
    <row r="4116" spans="1:2" ht="15" customHeight="1">
      <c r="A4116" s="10" t="s">
        <v>24103</v>
      </c>
      <c r="B4116" s="13" t="s">
        <v>24102</v>
      </c>
    </row>
    <row r="4117" spans="1:2" ht="15" customHeight="1">
      <c r="A4117" s="10" t="s">
        <v>24099</v>
      </c>
      <c r="B4117" s="13" t="s">
        <v>24098</v>
      </c>
    </row>
    <row r="4118" spans="1:2" ht="15" customHeight="1">
      <c r="A4118" s="10" t="s">
        <v>24115</v>
      </c>
      <c r="B4118" s="13" t="s">
        <v>24114</v>
      </c>
    </row>
    <row r="4119" spans="1:2" ht="15" customHeight="1">
      <c r="A4119" s="10" t="s">
        <v>24109</v>
      </c>
      <c r="B4119" s="13" t="s">
        <v>24108</v>
      </c>
    </row>
    <row r="4120" spans="1:2" ht="15" customHeight="1">
      <c r="A4120" s="10" t="s">
        <v>24095</v>
      </c>
      <c r="B4120" s="13" t="s">
        <v>24094</v>
      </c>
    </row>
    <row r="4121" spans="1:2" ht="15" customHeight="1">
      <c r="A4121" s="10" t="s">
        <v>24107</v>
      </c>
      <c r="B4121" s="13" t="s">
        <v>24106</v>
      </c>
    </row>
    <row r="4122" spans="1:2" ht="15" customHeight="1">
      <c r="A4122" s="10" t="s">
        <v>24093</v>
      </c>
      <c r="B4122" s="13" t="s">
        <v>24092</v>
      </c>
    </row>
    <row r="4123" spans="1:2" ht="15" customHeight="1">
      <c r="A4123" s="10" t="s">
        <v>24105</v>
      </c>
      <c r="B4123" s="13" t="s">
        <v>24104</v>
      </c>
    </row>
    <row r="4124" spans="1:2" ht="15" customHeight="1">
      <c r="A4124" s="10" t="s">
        <v>24091</v>
      </c>
      <c r="B4124" s="13" t="s">
        <v>24090</v>
      </c>
    </row>
    <row r="4125" spans="1:2" ht="15" customHeight="1">
      <c r="A4125" s="10" t="s">
        <v>24113</v>
      </c>
      <c r="B4125" s="13" t="s">
        <v>24112</v>
      </c>
    </row>
    <row r="4126" spans="1:2" ht="15" customHeight="1">
      <c r="A4126" s="10" t="s">
        <v>24111</v>
      </c>
      <c r="B4126" s="13" t="s">
        <v>24110</v>
      </c>
    </row>
    <row r="4127" spans="1:2" ht="15" customHeight="1">
      <c r="A4127" s="10" t="s">
        <v>24097</v>
      </c>
      <c r="B4127" s="13" t="s">
        <v>24096</v>
      </c>
    </row>
    <row r="4128" spans="1:2" ht="15" customHeight="1">
      <c r="A4128" s="10" t="s">
        <v>24101</v>
      </c>
      <c r="B4128" s="13" t="s">
        <v>24100</v>
      </c>
    </row>
    <row r="4129" spans="1:2" ht="15" customHeight="1">
      <c r="A4129" s="10" t="s">
        <v>24117</v>
      </c>
      <c r="B4129" s="13" t="s">
        <v>24116</v>
      </c>
    </row>
    <row r="4130" spans="1:2" ht="15" customHeight="1">
      <c r="A4130" s="10" t="s">
        <v>24019</v>
      </c>
      <c r="B4130" s="13" t="s">
        <v>24018</v>
      </c>
    </row>
    <row r="4131" spans="1:2" ht="15" customHeight="1">
      <c r="A4131" s="10" t="s">
        <v>24005</v>
      </c>
      <c r="B4131" s="13" t="s">
        <v>24004</v>
      </c>
    </row>
    <row r="4132" spans="1:2" ht="15" customHeight="1">
      <c r="A4132" s="10" t="s">
        <v>24015</v>
      </c>
      <c r="B4132" s="13" t="s">
        <v>24014</v>
      </c>
    </row>
    <row r="4133" spans="1:2" ht="15" customHeight="1">
      <c r="A4133" s="10" t="s">
        <v>24017</v>
      </c>
      <c r="B4133" s="13" t="s">
        <v>24016</v>
      </c>
    </row>
    <row r="4134" spans="1:2" ht="15" customHeight="1">
      <c r="A4134" s="10" t="s">
        <v>24077</v>
      </c>
      <c r="B4134" s="13" t="s">
        <v>24076</v>
      </c>
    </row>
    <row r="4135" spans="1:2" ht="15" customHeight="1">
      <c r="A4135" s="10" t="s">
        <v>24075</v>
      </c>
      <c r="B4135" s="13" t="s">
        <v>24074</v>
      </c>
    </row>
    <row r="4136" spans="1:2" ht="15" customHeight="1">
      <c r="A4136" s="10" t="s">
        <v>24081</v>
      </c>
      <c r="B4136" s="13" t="s">
        <v>24080</v>
      </c>
    </row>
    <row r="4137" spans="1:2" ht="15" customHeight="1">
      <c r="A4137" s="10" t="s">
        <v>24079</v>
      </c>
      <c r="B4137" s="13" t="s">
        <v>24078</v>
      </c>
    </row>
    <row r="4138" spans="1:2" ht="15" customHeight="1">
      <c r="A4138" s="10" t="s">
        <v>24083</v>
      </c>
      <c r="B4138" s="13" t="s">
        <v>24082</v>
      </c>
    </row>
    <row r="4139" spans="1:2" ht="15" customHeight="1">
      <c r="A4139" s="10" t="s">
        <v>24087</v>
      </c>
      <c r="B4139" s="13" t="s">
        <v>24086</v>
      </c>
    </row>
    <row r="4140" spans="1:2" ht="15" customHeight="1">
      <c r="A4140" s="10" t="s">
        <v>24089</v>
      </c>
      <c r="B4140" s="13" t="s">
        <v>24088</v>
      </c>
    </row>
    <row r="4141" spans="1:2" ht="15" customHeight="1">
      <c r="A4141" s="10" t="s">
        <v>24173</v>
      </c>
      <c r="B4141" s="13" t="s">
        <v>24172</v>
      </c>
    </row>
    <row r="4142" spans="1:2" ht="15" customHeight="1">
      <c r="A4142" s="10" t="s">
        <v>24167</v>
      </c>
      <c r="B4142" s="13" t="s">
        <v>24166</v>
      </c>
    </row>
    <row r="4143" spans="1:2" ht="15" customHeight="1">
      <c r="A4143" s="10" t="s">
        <v>24177</v>
      </c>
      <c r="B4143" s="13" t="s">
        <v>24176</v>
      </c>
    </row>
    <row r="4144" spans="1:2" ht="15" customHeight="1">
      <c r="A4144" s="10" t="s">
        <v>24165</v>
      </c>
      <c r="B4144" s="13" t="s">
        <v>24164</v>
      </c>
    </row>
    <row r="4145" spans="1:2" ht="15" customHeight="1">
      <c r="A4145" s="10" t="s">
        <v>24175</v>
      </c>
      <c r="B4145" s="13" t="s">
        <v>24174</v>
      </c>
    </row>
    <row r="4146" spans="1:2" ht="15" customHeight="1">
      <c r="A4146" s="10" t="s">
        <v>24129</v>
      </c>
      <c r="B4146" s="13" t="s">
        <v>24128</v>
      </c>
    </row>
    <row r="4147" spans="1:2" ht="15" customHeight="1">
      <c r="A4147" s="10" t="s">
        <v>24135</v>
      </c>
      <c r="B4147" s="13" t="s">
        <v>24134</v>
      </c>
    </row>
    <row r="4148" spans="1:2" ht="15" customHeight="1">
      <c r="A4148" s="10" t="s">
        <v>24179</v>
      </c>
      <c r="B4148" s="13" t="s">
        <v>24178</v>
      </c>
    </row>
    <row r="4149" spans="1:2" ht="15" customHeight="1">
      <c r="A4149" s="10" t="s">
        <v>24159</v>
      </c>
      <c r="B4149" s="13" t="s">
        <v>24158</v>
      </c>
    </row>
    <row r="4150" spans="1:2" ht="15" customHeight="1">
      <c r="A4150" s="10" t="s">
        <v>24157</v>
      </c>
      <c r="B4150" s="13" t="s">
        <v>24156</v>
      </c>
    </row>
    <row r="4151" spans="1:2" ht="15" customHeight="1">
      <c r="A4151" s="10" t="s">
        <v>24153</v>
      </c>
      <c r="B4151" s="13" t="s">
        <v>24152</v>
      </c>
    </row>
    <row r="4152" spans="1:2" ht="15" customHeight="1">
      <c r="A4152" s="10" t="s">
        <v>24151</v>
      </c>
      <c r="B4152" s="13" t="s">
        <v>24150</v>
      </c>
    </row>
    <row r="4153" spans="1:2" ht="15" customHeight="1">
      <c r="A4153" s="10" t="s">
        <v>24155</v>
      </c>
      <c r="B4153" s="13" t="s">
        <v>24154</v>
      </c>
    </row>
    <row r="4154" spans="1:2" ht="15" customHeight="1">
      <c r="A4154" s="10" t="s">
        <v>24147</v>
      </c>
      <c r="B4154" s="13" t="s">
        <v>24146</v>
      </c>
    </row>
    <row r="4155" spans="1:2" ht="15" customHeight="1">
      <c r="A4155" s="10" t="s">
        <v>24149</v>
      </c>
      <c r="B4155" s="13" t="s">
        <v>24148</v>
      </c>
    </row>
    <row r="4156" spans="1:2" ht="15" customHeight="1">
      <c r="A4156" s="10" t="s">
        <v>24163</v>
      </c>
      <c r="B4156" s="13" t="s">
        <v>24162</v>
      </c>
    </row>
    <row r="4157" spans="1:2" ht="15" customHeight="1">
      <c r="A4157" s="10" t="s">
        <v>24161</v>
      </c>
      <c r="B4157" s="13" t="s">
        <v>24160</v>
      </c>
    </row>
    <row r="4158" spans="1:2" ht="15" customHeight="1">
      <c r="A4158" s="10" t="s">
        <v>24133</v>
      </c>
      <c r="B4158" s="13" t="s">
        <v>24132</v>
      </c>
    </row>
    <row r="4159" spans="1:2" ht="15" customHeight="1">
      <c r="A4159" s="10" t="s">
        <v>24181</v>
      </c>
      <c r="B4159" s="13" t="s">
        <v>24180</v>
      </c>
    </row>
    <row r="4160" spans="1:2" ht="15" customHeight="1">
      <c r="A4160" s="10" t="s">
        <v>24143</v>
      </c>
      <c r="B4160" s="13" t="s">
        <v>24142</v>
      </c>
    </row>
    <row r="4161" spans="1:2" ht="15" customHeight="1">
      <c r="A4161" s="10" t="s">
        <v>24141</v>
      </c>
      <c r="B4161" s="13" t="s">
        <v>24140</v>
      </c>
    </row>
    <row r="4162" spans="1:2" ht="15" customHeight="1">
      <c r="A4162" s="10" t="s">
        <v>24139</v>
      </c>
      <c r="B4162" s="13" t="s">
        <v>24138</v>
      </c>
    </row>
    <row r="4163" spans="1:2" ht="15" customHeight="1">
      <c r="A4163" s="10" t="s">
        <v>24171</v>
      </c>
      <c r="B4163" s="13" t="s">
        <v>24170</v>
      </c>
    </row>
    <row r="4164" spans="1:2" ht="15" customHeight="1">
      <c r="A4164" s="10" t="s">
        <v>24169</v>
      </c>
      <c r="B4164" s="13" t="s">
        <v>24168</v>
      </c>
    </row>
    <row r="4165" spans="1:2" ht="15" customHeight="1">
      <c r="A4165" s="10" t="s">
        <v>24131</v>
      </c>
      <c r="B4165" s="13" t="s">
        <v>24130</v>
      </c>
    </row>
    <row r="4166" spans="1:2" ht="15" customHeight="1">
      <c r="A4166" s="10" t="s">
        <v>24137</v>
      </c>
      <c r="B4166" s="13" t="s">
        <v>24136</v>
      </c>
    </row>
    <row r="4167" spans="1:2" ht="15" customHeight="1">
      <c r="A4167" s="10" t="s">
        <v>24183</v>
      </c>
      <c r="B4167" s="13" t="s">
        <v>24182</v>
      </c>
    </row>
    <row r="4168" spans="1:2" ht="15" customHeight="1">
      <c r="A4168" s="10" t="s">
        <v>24145</v>
      </c>
      <c r="B4168" s="13" t="s">
        <v>24144</v>
      </c>
    </row>
    <row r="4169" spans="1:2" ht="15" customHeight="1">
      <c r="A4169" s="10" t="s">
        <v>24033</v>
      </c>
      <c r="B4169" s="13" t="s">
        <v>24032</v>
      </c>
    </row>
    <row r="4170" spans="1:2" ht="15" customHeight="1">
      <c r="A4170" s="10" t="s">
        <v>24125</v>
      </c>
      <c r="B4170" s="13" t="s">
        <v>24124</v>
      </c>
    </row>
    <row r="4171" spans="1:2" ht="15" customHeight="1">
      <c r="A4171" s="10" t="s">
        <v>24127</v>
      </c>
      <c r="B4171" s="13" t="s">
        <v>24126</v>
      </c>
    </row>
    <row r="4172" spans="1:2" ht="15" customHeight="1">
      <c r="A4172" s="10" t="s">
        <v>24123</v>
      </c>
      <c r="B4172" s="13" t="s">
        <v>24122</v>
      </c>
    </row>
    <row r="4173" spans="1:2" ht="15" customHeight="1">
      <c r="A4173" s="10" t="s">
        <v>24121</v>
      </c>
      <c r="B4173" s="13" t="s">
        <v>24120</v>
      </c>
    </row>
    <row r="4174" spans="1:2" ht="15" customHeight="1">
      <c r="A4174" s="10" t="s">
        <v>24023</v>
      </c>
      <c r="B4174" s="13" t="s">
        <v>24022</v>
      </c>
    </row>
    <row r="4175" spans="1:2" ht="15" customHeight="1">
      <c r="A4175" s="10" t="s">
        <v>23999</v>
      </c>
      <c r="B4175" s="13" t="s">
        <v>23998</v>
      </c>
    </row>
    <row r="4176" spans="1:2" ht="15" customHeight="1">
      <c r="A4176" s="10" t="s">
        <v>24053</v>
      </c>
      <c r="B4176" s="13" t="s">
        <v>24052</v>
      </c>
    </row>
    <row r="4177" spans="1:2" ht="15" customHeight="1">
      <c r="A4177" s="10" t="s">
        <v>24003</v>
      </c>
      <c r="B4177" s="13" t="s">
        <v>24002</v>
      </c>
    </row>
    <row r="4178" spans="1:2" ht="15" customHeight="1">
      <c r="A4178" s="10" t="s">
        <v>24041</v>
      </c>
      <c r="B4178" s="13" t="s">
        <v>24040</v>
      </c>
    </row>
    <row r="4179" spans="1:2" ht="15" customHeight="1">
      <c r="A4179" s="10" t="s">
        <v>24035</v>
      </c>
      <c r="B4179" s="13" t="s">
        <v>24034</v>
      </c>
    </row>
    <row r="4180" spans="1:2" ht="15" customHeight="1">
      <c r="A4180" s="10" t="s">
        <v>24039</v>
      </c>
      <c r="B4180" s="13" t="s">
        <v>24038</v>
      </c>
    </row>
    <row r="4181" spans="1:2" ht="15" customHeight="1">
      <c r="A4181" s="10" t="s">
        <v>24011</v>
      </c>
      <c r="B4181" s="13" t="s">
        <v>24010</v>
      </c>
    </row>
    <row r="4182" spans="1:2" ht="15" customHeight="1">
      <c r="A4182" s="10" t="s">
        <v>24047</v>
      </c>
      <c r="B4182" s="13" t="s">
        <v>24046</v>
      </c>
    </row>
    <row r="4183" spans="1:2" ht="15" customHeight="1">
      <c r="A4183" s="10" t="s">
        <v>24043</v>
      </c>
      <c r="B4183" s="13" t="s">
        <v>24042</v>
      </c>
    </row>
    <row r="4184" spans="1:2" ht="15" customHeight="1">
      <c r="A4184" s="10" t="s">
        <v>24045</v>
      </c>
      <c r="B4184" s="13" t="s">
        <v>24044</v>
      </c>
    </row>
    <row r="4185" spans="1:2" ht="15" customHeight="1">
      <c r="A4185" s="10" t="s">
        <v>24037</v>
      </c>
      <c r="B4185" s="13" t="s">
        <v>24036</v>
      </c>
    </row>
    <row r="4186" spans="1:2" ht="15" customHeight="1">
      <c r="A4186" s="10" t="s">
        <v>24007</v>
      </c>
      <c r="B4186" s="13" t="s">
        <v>24006</v>
      </c>
    </row>
    <row r="4187" spans="1:2" ht="15" customHeight="1">
      <c r="A4187" s="10" t="s">
        <v>24085</v>
      </c>
      <c r="B4187" s="13" t="s">
        <v>24084</v>
      </c>
    </row>
    <row r="4188" spans="1:2" ht="15" customHeight="1">
      <c r="A4188" s="10" t="s">
        <v>24027</v>
      </c>
      <c r="B4188" s="13" t="s">
        <v>24026</v>
      </c>
    </row>
    <row r="4189" spans="1:2" ht="15" customHeight="1">
      <c r="A4189" s="10" t="s">
        <v>14845</v>
      </c>
      <c r="B4189" s="13" t="s">
        <v>14844</v>
      </c>
    </row>
    <row r="4190" spans="1:2" ht="15" customHeight="1">
      <c r="A4190" s="10" t="s">
        <v>1815</v>
      </c>
      <c r="B4190" s="13" t="s">
        <v>1814</v>
      </c>
    </row>
    <row r="4191" spans="1:2" ht="15" customHeight="1">
      <c r="A4191" s="10" t="s">
        <v>17119</v>
      </c>
      <c r="B4191" s="13" t="s">
        <v>17118</v>
      </c>
    </row>
    <row r="4192" spans="1:2" ht="15" customHeight="1">
      <c r="A4192" s="10" t="s">
        <v>17117</v>
      </c>
      <c r="B4192" s="13" t="s">
        <v>17116</v>
      </c>
    </row>
    <row r="4193" spans="1:2" ht="15" customHeight="1">
      <c r="A4193" s="10" t="s">
        <v>17121</v>
      </c>
      <c r="B4193" s="13" t="s">
        <v>17120</v>
      </c>
    </row>
    <row r="4194" spans="1:2" ht="15" customHeight="1">
      <c r="A4194" s="10" t="s">
        <v>17157</v>
      </c>
      <c r="B4194" s="13" t="s">
        <v>17156</v>
      </c>
    </row>
    <row r="4195" spans="1:2" ht="15" customHeight="1">
      <c r="A4195" s="10" t="s">
        <v>17159</v>
      </c>
      <c r="B4195" s="13" t="s">
        <v>17158</v>
      </c>
    </row>
    <row r="4196" spans="1:2" ht="15" customHeight="1">
      <c r="A4196" s="10" t="s">
        <v>4560</v>
      </c>
      <c r="B4196" s="13" t="s">
        <v>4559</v>
      </c>
    </row>
    <row r="4197" spans="1:2" ht="15" customHeight="1">
      <c r="A4197" s="10" t="s">
        <v>4558</v>
      </c>
      <c r="B4197" s="13" t="s">
        <v>4557</v>
      </c>
    </row>
    <row r="4198" spans="1:2" ht="15" customHeight="1">
      <c r="A4198" s="10" t="s">
        <v>21665</v>
      </c>
      <c r="B4198" s="13" t="s">
        <v>21664</v>
      </c>
    </row>
    <row r="4199" spans="1:2" ht="15" customHeight="1">
      <c r="A4199" s="10" t="s">
        <v>21669</v>
      </c>
      <c r="B4199" s="13" t="s">
        <v>21668</v>
      </c>
    </row>
    <row r="4200" spans="1:2" ht="15" customHeight="1">
      <c r="A4200" s="10" t="s">
        <v>21671</v>
      </c>
      <c r="B4200" s="13" t="s">
        <v>21670</v>
      </c>
    </row>
    <row r="4201" spans="1:2" ht="15" customHeight="1">
      <c r="A4201" s="10" t="s">
        <v>21663</v>
      </c>
      <c r="B4201" s="13" t="s">
        <v>21662</v>
      </c>
    </row>
    <row r="4202" spans="1:2" ht="15" customHeight="1">
      <c r="A4202" s="10" t="s">
        <v>21673</v>
      </c>
      <c r="B4202" s="13" t="s">
        <v>21672</v>
      </c>
    </row>
    <row r="4203" spans="1:2" ht="15" customHeight="1">
      <c r="A4203" s="10" t="s">
        <v>21661</v>
      </c>
      <c r="B4203" s="13" t="s">
        <v>21660</v>
      </c>
    </row>
    <row r="4204" spans="1:2" ht="15" customHeight="1">
      <c r="A4204" s="10" t="s">
        <v>21677</v>
      </c>
      <c r="B4204" s="13" t="s">
        <v>21676</v>
      </c>
    </row>
    <row r="4205" spans="1:2" ht="15" customHeight="1">
      <c r="A4205" s="10" t="s">
        <v>21675</v>
      </c>
      <c r="B4205" s="13" t="s">
        <v>21674</v>
      </c>
    </row>
    <row r="4206" spans="1:2" ht="15" customHeight="1">
      <c r="A4206" s="10" t="s">
        <v>21659</v>
      </c>
      <c r="B4206" s="13" t="s">
        <v>21658</v>
      </c>
    </row>
    <row r="4207" spans="1:2" ht="15" customHeight="1">
      <c r="A4207" s="10" t="s">
        <v>21667</v>
      </c>
      <c r="B4207" s="13" t="s">
        <v>21666</v>
      </c>
    </row>
    <row r="4208" spans="1:2" ht="15" customHeight="1">
      <c r="A4208" s="10" t="s">
        <v>24717</v>
      </c>
      <c r="B4208" s="13" t="s">
        <v>24716</v>
      </c>
    </row>
    <row r="4209" spans="1:2" ht="15" customHeight="1">
      <c r="A4209" s="10" t="s">
        <v>23295</v>
      </c>
      <c r="B4209" s="13" t="s">
        <v>23294</v>
      </c>
    </row>
    <row r="4210" spans="1:2" ht="15" customHeight="1">
      <c r="A4210" s="10" t="s">
        <v>8487</v>
      </c>
      <c r="B4210" s="13" t="s">
        <v>8486</v>
      </c>
    </row>
    <row r="4211" spans="1:2" ht="15" customHeight="1">
      <c r="A4211" s="10" t="s">
        <v>5578</v>
      </c>
      <c r="B4211" s="13" t="s">
        <v>5577</v>
      </c>
    </row>
    <row r="4212" spans="1:2" ht="15" customHeight="1">
      <c r="A4212" s="10" t="s">
        <v>6509</v>
      </c>
      <c r="B4212" s="13" t="s">
        <v>6508</v>
      </c>
    </row>
    <row r="4213" spans="1:2" ht="15" customHeight="1">
      <c r="A4213" s="10" t="s">
        <v>14190</v>
      </c>
      <c r="B4213" s="13" t="s">
        <v>14189</v>
      </c>
    </row>
    <row r="4214" spans="1:2" ht="15" customHeight="1">
      <c r="A4214" s="10" t="s">
        <v>14180</v>
      </c>
      <c r="B4214" s="13" t="s">
        <v>14179</v>
      </c>
    </row>
    <row r="4215" spans="1:2" ht="15" customHeight="1">
      <c r="A4215" s="10" t="s">
        <v>24739</v>
      </c>
      <c r="B4215" s="13" t="s">
        <v>24738</v>
      </c>
    </row>
    <row r="4216" spans="1:2" ht="15" customHeight="1">
      <c r="A4216" s="10" t="s">
        <v>19725</v>
      </c>
      <c r="B4216" s="13" t="s">
        <v>19724</v>
      </c>
    </row>
    <row r="4217" spans="1:2" ht="15" customHeight="1">
      <c r="A4217" s="10" t="s">
        <v>19729</v>
      </c>
      <c r="B4217" s="13" t="s">
        <v>19728</v>
      </c>
    </row>
    <row r="4218" spans="1:2" ht="15" customHeight="1">
      <c r="A4218" s="10" t="s">
        <v>19731</v>
      </c>
      <c r="B4218" s="13" t="s">
        <v>19730</v>
      </c>
    </row>
    <row r="4219" spans="1:2" ht="15" customHeight="1">
      <c r="A4219" s="10" t="s">
        <v>19723</v>
      </c>
      <c r="B4219" s="13" t="s">
        <v>19722</v>
      </c>
    </row>
    <row r="4220" spans="1:2" ht="15" customHeight="1">
      <c r="A4220" s="10" t="s">
        <v>19733</v>
      </c>
      <c r="B4220" s="13" t="s">
        <v>19732</v>
      </c>
    </row>
    <row r="4221" spans="1:2" ht="15" customHeight="1">
      <c r="A4221" s="10" t="s">
        <v>19721</v>
      </c>
      <c r="B4221" s="13" t="s">
        <v>19720</v>
      </c>
    </row>
    <row r="4222" spans="1:2" ht="15" customHeight="1">
      <c r="A4222" s="10" t="s">
        <v>19737</v>
      </c>
      <c r="B4222" s="13" t="s">
        <v>19736</v>
      </c>
    </row>
    <row r="4223" spans="1:2" ht="15" customHeight="1">
      <c r="A4223" s="10" t="s">
        <v>19735</v>
      </c>
      <c r="B4223" s="13" t="s">
        <v>19734</v>
      </c>
    </row>
    <row r="4224" spans="1:2" ht="15" customHeight="1">
      <c r="A4224" s="10" t="s">
        <v>19719</v>
      </c>
      <c r="B4224" s="13" t="s">
        <v>19718</v>
      </c>
    </row>
    <row r="4225" spans="1:2" ht="15" customHeight="1">
      <c r="A4225" s="10" t="s">
        <v>19727</v>
      </c>
      <c r="B4225" s="13" t="s">
        <v>19726</v>
      </c>
    </row>
    <row r="4226" spans="1:2" ht="15" customHeight="1">
      <c r="A4226" s="10" t="s">
        <v>19625</v>
      </c>
      <c r="B4226" s="13" t="s">
        <v>19624</v>
      </c>
    </row>
    <row r="4227" spans="1:2" ht="15" customHeight="1">
      <c r="A4227" s="10" t="s">
        <v>19629</v>
      </c>
      <c r="B4227" s="13" t="s">
        <v>19628</v>
      </c>
    </row>
    <row r="4228" spans="1:2" ht="15" customHeight="1">
      <c r="A4228" s="10" t="s">
        <v>19631</v>
      </c>
      <c r="B4228" s="13" t="s">
        <v>19630</v>
      </c>
    </row>
    <row r="4229" spans="1:2" ht="15" customHeight="1">
      <c r="A4229" s="10" t="s">
        <v>19623</v>
      </c>
      <c r="B4229" s="13" t="s">
        <v>19622</v>
      </c>
    </row>
    <row r="4230" spans="1:2" ht="15" customHeight="1">
      <c r="A4230" s="10" t="s">
        <v>19633</v>
      </c>
      <c r="B4230" s="13" t="s">
        <v>19632</v>
      </c>
    </row>
    <row r="4231" spans="1:2" ht="15" customHeight="1">
      <c r="A4231" s="10" t="s">
        <v>19621</v>
      </c>
      <c r="B4231" s="13" t="s">
        <v>19620</v>
      </c>
    </row>
    <row r="4232" spans="1:2" ht="15" customHeight="1">
      <c r="A4232" s="10" t="s">
        <v>19637</v>
      </c>
      <c r="B4232" s="13" t="s">
        <v>19636</v>
      </c>
    </row>
    <row r="4233" spans="1:2" ht="15" customHeight="1">
      <c r="A4233" s="10" t="s">
        <v>19635</v>
      </c>
      <c r="B4233" s="13" t="s">
        <v>19634</v>
      </c>
    </row>
    <row r="4234" spans="1:2" ht="15" customHeight="1">
      <c r="A4234" s="10" t="s">
        <v>19619</v>
      </c>
      <c r="B4234" s="13" t="s">
        <v>19618</v>
      </c>
    </row>
    <row r="4235" spans="1:2" ht="15" customHeight="1">
      <c r="A4235" s="10" t="s">
        <v>19627</v>
      </c>
      <c r="B4235" s="13" t="s">
        <v>19626</v>
      </c>
    </row>
    <row r="4236" spans="1:2" ht="15" customHeight="1">
      <c r="A4236" s="10" t="s">
        <v>19645</v>
      </c>
      <c r="B4236" s="13" t="s">
        <v>19644</v>
      </c>
    </row>
    <row r="4237" spans="1:2" ht="15" customHeight="1">
      <c r="A4237" s="10" t="s">
        <v>19649</v>
      </c>
      <c r="B4237" s="13" t="s">
        <v>19648</v>
      </c>
    </row>
    <row r="4238" spans="1:2" ht="15" customHeight="1">
      <c r="A4238" s="10" t="s">
        <v>19651</v>
      </c>
      <c r="B4238" s="13" t="s">
        <v>19650</v>
      </c>
    </row>
    <row r="4239" spans="1:2" ht="15" customHeight="1">
      <c r="A4239" s="10" t="s">
        <v>19643</v>
      </c>
      <c r="B4239" s="13" t="s">
        <v>19642</v>
      </c>
    </row>
    <row r="4240" spans="1:2" ht="15" customHeight="1">
      <c r="A4240" s="10" t="s">
        <v>19653</v>
      </c>
      <c r="B4240" s="13" t="s">
        <v>19652</v>
      </c>
    </row>
    <row r="4241" spans="1:2" ht="15" customHeight="1">
      <c r="A4241" s="10" t="s">
        <v>19641</v>
      </c>
      <c r="B4241" s="13" t="s">
        <v>19640</v>
      </c>
    </row>
    <row r="4242" spans="1:2" ht="15" customHeight="1">
      <c r="A4242" s="10" t="s">
        <v>19657</v>
      </c>
      <c r="B4242" s="13" t="s">
        <v>19656</v>
      </c>
    </row>
    <row r="4243" spans="1:2" ht="15" customHeight="1">
      <c r="A4243" s="10" t="s">
        <v>19655</v>
      </c>
      <c r="B4243" s="13" t="s">
        <v>19654</v>
      </c>
    </row>
    <row r="4244" spans="1:2" ht="15" customHeight="1">
      <c r="A4244" s="10" t="s">
        <v>19639</v>
      </c>
      <c r="B4244" s="13" t="s">
        <v>19638</v>
      </c>
    </row>
    <row r="4245" spans="1:2" ht="15" customHeight="1">
      <c r="A4245" s="10" t="s">
        <v>19647</v>
      </c>
      <c r="B4245" s="13" t="s">
        <v>19646</v>
      </c>
    </row>
    <row r="4246" spans="1:2" ht="15" customHeight="1">
      <c r="A4246" s="10" t="s">
        <v>19685</v>
      </c>
      <c r="B4246" s="13" t="s">
        <v>19684</v>
      </c>
    </row>
    <row r="4247" spans="1:2" ht="15" customHeight="1">
      <c r="A4247" s="10" t="s">
        <v>19689</v>
      </c>
      <c r="B4247" s="13" t="s">
        <v>19688</v>
      </c>
    </row>
    <row r="4248" spans="1:2" ht="15" customHeight="1">
      <c r="A4248" s="10" t="s">
        <v>19691</v>
      </c>
      <c r="B4248" s="13" t="s">
        <v>19690</v>
      </c>
    </row>
    <row r="4249" spans="1:2" ht="15" customHeight="1">
      <c r="A4249" s="10" t="s">
        <v>19683</v>
      </c>
      <c r="B4249" s="13" t="s">
        <v>19682</v>
      </c>
    </row>
    <row r="4250" spans="1:2" ht="15" customHeight="1">
      <c r="A4250" s="10" t="s">
        <v>19693</v>
      </c>
      <c r="B4250" s="13" t="s">
        <v>19692</v>
      </c>
    </row>
    <row r="4251" spans="1:2" ht="15" customHeight="1">
      <c r="A4251" s="10" t="s">
        <v>19681</v>
      </c>
      <c r="B4251" s="13" t="s">
        <v>19680</v>
      </c>
    </row>
    <row r="4252" spans="1:2" ht="15" customHeight="1">
      <c r="A4252" s="10" t="s">
        <v>19697</v>
      </c>
      <c r="B4252" s="13" t="s">
        <v>19696</v>
      </c>
    </row>
    <row r="4253" spans="1:2" ht="15" customHeight="1">
      <c r="A4253" s="10" t="s">
        <v>19695</v>
      </c>
      <c r="B4253" s="13" t="s">
        <v>19694</v>
      </c>
    </row>
    <row r="4254" spans="1:2" ht="15" customHeight="1">
      <c r="A4254" s="10" t="s">
        <v>19679</v>
      </c>
      <c r="B4254" s="13" t="s">
        <v>19678</v>
      </c>
    </row>
    <row r="4255" spans="1:2" ht="15" customHeight="1">
      <c r="A4255" s="10" t="s">
        <v>19687</v>
      </c>
      <c r="B4255" s="13" t="s">
        <v>19686</v>
      </c>
    </row>
    <row r="4256" spans="1:2" ht="15" customHeight="1">
      <c r="A4256" s="10" t="s">
        <v>19665</v>
      </c>
      <c r="B4256" s="13" t="s">
        <v>19664</v>
      </c>
    </row>
    <row r="4257" spans="1:2" ht="15" customHeight="1">
      <c r="A4257" s="10" t="s">
        <v>19669</v>
      </c>
      <c r="B4257" s="13" t="s">
        <v>19668</v>
      </c>
    </row>
    <row r="4258" spans="1:2" ht="15" customHeight="1">
      <c r="A4258" s="10" t="s">
        <v>19671</v>
      </c>
      <c r="B4258" s="13" t="s">
        <v>19670</v>
      </c>
    </row>
    <row r="4259" spans="1:2" ht="15" customHeight="1">
      <c r="A4259" s="10" t="s">
        <v>19663</v>
      </c>
      <c r="B4259" s="13" t="s">
        <v>19662</v>
      </c>
    </row>
    <row r="4260" spans="1:2" ht="15" customHeight="1">
      <c r="A4260" s="10" t="s">
        <v>19673</v>
      </c>
      <c r="B4260" s="13" t="s">
        <v>19672</v>
      </c>
    </row>
    <row r="4261" spans="1:2" ht="15" customHeight="1">
      <c r="A4261" s="10" t="s">
        <v>19661</v>
      </c>
      <c r="B4261" s="13" t="s">
        <v>19660</v>
      </c>
    </row>
    <row r="4262" spans="1:2" ht="15" customHeight="1">
      <c r="A4262" s="10" t="s">
        <v>19677</v>
      </c>
      <c r="B4262" s="13" t="s">
        <v>19676</v>
      </c>
    </row>
    <row r="4263" spans="1:2" ht="15" customHeight="1">
      <c r="A4263" s="10" t="s">
        <v>19675</v>
      </c>
      <c r="B4263" s="13" t="s">
        <v>19674</v>
      </c>
    </row>
    <row r="4264" spans="1:2" ht="15" customHeight="1">
      <c r="A4264" s="10" t="s">
        <v>19659</v>
      </c>
      <c r="B4264" s="13" t="s">
        <v>19658</v>
      </c>
    </row>
    <row r="4265" spans="1:2" ht="15" customHeight="1">
      <c r="A4265" s="10" t="s">
        <v>19667</v>
      </c>
      <c r="B4265" s="13" t="s">
        <v>19666</v>
      </c>
    </row>
    <row r="4266" spans="1:2" ht="15" customHeight="1">
      <c r="A4266" s="10" t="s">
        <v>20645</v>
      </c>
      <c r="B4266" s="13" t="s">
        <v>20644</v>
      </c>
    </row>
    <row r="4267" spans="1:2" ht="15" customHeight="1">
      <c r="A4267" s="10" t="s">
        <v>20649</v>
      </c>
      <c r="B4267" s="13" t="s">
        <v>20648</v>
      </c>
    </row>
    <row r="4268" spans="1:2" ht="15" customHeight="1">
      <c r="A4268" s="10" t="s">
        <v>20651</v>
      </c>
      <c r="B4268" s="13" t="s">
        <v>20650</v>
      </c>
    </row>
    <row r="4269" spans="1:2" ht="15" customHeight="1">
      <c r="A4269" s="10" t="s">
        <v>20643</v>
      </c>
      <c r="B4269" s="13" t="s">
        <v>20642</v>
      </c>
    </row>
    <row r="4270" spans="1:2" ht="15" customHeight="1">
      <c r="A4270" s="10" t="s">
        <v>20653</v>
      </c>
      <c r="B4270" s="13" t="s">
        <v>20652</v>
      </c>
    </row>
    <row r="4271" spans="1:2" ht="15" customHeight="1">
      <c r="A4271" s="10" t="s">
        <v>20641</v>
      </c>
      <c r="B4271" s="13" t="s">
        <v>20640</v>
      </c>
    </row>
    <row r="4272" spans="1:2" ht="15" customHeight="1">
      <c r="A4272" s="10" t="s">
        <v>20657</v>
      </c>
      <c r="B4272" s="13" t="s">
        <v>20656</v>
      </c>
    </row>
    <row r="4273" spans="1:2" ht="15" customHeight="1">
      <c r="A4273" s="10" t="s">
        <v>20655</v>
      </c>
      <c r="B4273" s="13" t="s">
        <v>20654</v>
      </c>
    </row>
    <row r="4274" spans="1:2" ht="15" customHeight="1">
      <c r="A4274" s="10" t="s">
        <v>20639</v>
      </c>
      <c r="B4274" s="13" t="s">
        <v>20638</v>
      </c>
    </row>
    <row r="4275" spans="1:2" ht="15" customHeight="1">
      <c r="A4275" s="10" t="s">
        <v>20647</v>
      </c>
      <c r="B4275" s="13" t="s">
        <v>20646</v>
      </c>
    </row>
    <row r="4276" spans="1:2" ht="15" customHeight="1">
      <c r="A4276" s="10" t="s">
        <v>21265</v>
      </c>
      <c r="B4276" s="13" t="s">
        <v>21264</v>
      </c>
    </row>
    <row r="4277" spans="1:2" ht="15" customHeight="1">
      <c r="A4277" s="10" t="s">
        <v>21269</v>
      </c>
      <c r="B4277" s="13" t="s">
        <v>21268</v>
      </c>
    </row>
    <row r="4278" spans="1:2" ht="15" customHeight="1">
      <c r="A4278" s="10" t="s">
        <v>21271</v>
      </c>
      <c r="B4278" s="13" t="s">
        <v>21270</v>
      </c>
    </row>
    <row r="4279" spans="1:2" ht="15" customHeight="1">
      <c r="A4279" s="10" t="s">
        <v>21263</v>
      </c>
      <c r="B4279" s="13" t="s">
        <v>21262</v>
      </c>
    </row>
    <row r="4280" spans="1:2" ht="15" customHeight="1">
      <c r="A4280" s="10" t="s">
        <v>21273</v>
      </c>
      <c r="B4280" s="13" t="s">
        <v>21272</v>
      </c>
    </row>
    <row r="4281" spans="1:2" ht="15" customHeight="1">
      <c r="A4281" s="10" t="s">
        <v>21261</v>
      </c>
      <c r="B4281" s="13" t="s">
        <v>21260</v>
      </c>
    </row>
    <row r="4282" spans="1:2" ht="15" customHeight="1">
      <c r="A4282" s="10" t="s">
        <v>21277</v>
      </c>
      <c r="B4282" s="13" t="s">
        <v>21276</v>
      </c>
    </row>
    <row r="4283" spans="1:2" ht="15" customHeight="1">
      <c r="A4283" s="10" t="s">
        <v>21275</v>
      </c>
      <c r="B4283" s="13" t="s">
        <v>21274</v>
      </c>
    </row>
    <row r="4284" spans="1:2" ht="15" customHeight="1">
      <c r="A4284" s="10" t="s">
        <v>21259</v>
      </c>
      <c r="B4284" s="13" t="s">
        <v>21258</v>
      </c>
    </row>
    <row r="4285" spans="1:2" ht="15" customHeight="1">
      <c r="A4285" s="10" t="s">
        <v>21267</v>
      </c>
      <c r="B4285" s="13" t="s">
        <v>21266</v>
      </c>
    </row>
    <row r="4286" spans="1:2" ht="15" customHeight="1">
      <c r="A4286" s="10" t="s">
        <v>24803</v>
      </c>
      <c r="B4286" s="13" t="s">
        <v>24802</v>
      </c>
    </row>
    <row r="4287" spans="1:2" ht="15" customHeight="1">
      <c r="A4287" s="10" t="s">
        <v>20805</v>
      </c>
      <c r="B4287" s="13" t="s">
        <v>20804</v>
      </c>
    </row>
    <row r="4288" spans="1:2" ht="15" customHeight="1">
      <c r="A4288" s="10" t="s">
        <v>20809</v>
      </c>
      <c r="B4288" s="13" t="s">
        <v>20808</v>
      </c>
    </row>
    <row r="4289" spans="1:2" ht="15" customHeight="1">
      <c r="A4289" s="10" t="s">
        <v>20811</v>
      </c>
      <c r="B4289" s="13" t="s">
        <v>20810</v>
      </c>
    </row>
    <row r="4290" spans="1:2" ht="15" customHeight="1">
      <c r="A4290" s="10" t="s">
        <v>20803</v>
      </c>
      <c r="B4290" s="13" t="s">
        <v>20802</v>
      </c>
    </row>
    <row r="4291" spans="1:2" ht="15" customHeight="1">
      <c r="A4291" s="10" t="s">
        <v>20813</v>
      </c>
      <c r="B4291" s="13" t="s">
        <v>20812</v>
      </c>
    </row>
    <row r="4292" spans="1:2" ht="15" customHeight="1">
      <c r="A4292" s="10" t="s">
        <v>20801</v>
      </c>
      <c r="B4292" s="13" t="s">
        <v>20800</v>
      </c>
    </row>
    <row r="4293" spans="1:2" ht="15" customHeight="1">
      <c r="A4293" s="10" t="s">
        <v>20817</v>
      </c>
      <c r="B4293" s="13" t="s">
        <v>20816</v>
      </c>
    </row>
    <row r="4294" spans="1:2" ht="15" customHeight="1">
      <c r="A4294" s="10" t="s">
        <v>20815</v>
      </c>
      <c r="B4294" s="13" t="s">
        <v>20814</v>
      </c>
    </row>
    <row r="4295" spans="1:2" ht="15" customHeight="1">
      <c r="A4295" s="10" t="s">
        <v>20799</v>
      </c>
      <c r="B4295" s="13" t="s">
        <v>20798</v>
      </c>
    </row>
    <row r="4296" spans="1:2" ht="15" customHeight="1">
      <c r="A4296" s="10" t="s">
        <v>20807</v>
      </c>
      <c r="B4296" s="13" t="s">
        <v>20806</v>
      </c>
    </row>
    <row r="4297" spans="1:2" ht="15" customHeight="1">
      <c r="A4297" s="10" t="s">
        <v>20785</v>
      </c>
      <c r="B4297" s="13" t="s">
        <v>20784</v>
      </c>
    </row>
    <row r="4298" spans="1:2" ht="15" customHeight="1">
      <c r="A4298" s="10" t="s">
        <v>20789</v>
      </c>
      <c r="B4298" s="13" t="s">
        <v>20788</v>
      </c>
    </row>
    <row r="4299" spans="1:2" ht="15" customHeight="1">
      <c r="A4299" s="10" t="s">
        <v>20791</v>
      </c>
      <c r="B4299" s="13" t="s">
        <v>20790</v>
      </c>
    </row>
    <row r="4300" spans="1:2" ht="15" customHeight="1">
      <c r="A4300" s="10" t="s">
        <v>20783</v>
      </c>
      <c r="B4300" s="13" t="s">
        <v>20782</v>
      </c>
    </row>
    <row r="4301" spans="1:2" ht="15" customHeight="1">
      <c r="A4301" s="10" t="s">
        <v>20793</v>
      </c>
      <c r="B4301" s="13" t="s">
        <v>20792</v>
      </c>
    </row>
    <row r="4302" spans="1:2" ht="15" customHeight="1">
      <c r="A4302" s="10" t="s">
        <v>20781</v>
      </c>
      <c r="B4302" s="13" t="s">
        <v>20780</v>
      </c>
    </row>
    <row r="4303" spans="1:2" ht="15" customHeight="1">
      <c r="A4303" s="10" t="s">
        <v>20797</v>
      </c>
      <c r="B4303" s="13" t="s">
        <v>20796</v>
      </c>
    </row>
    <row r="4304" spans="1:2" ht="15" customHeight="1">
      <c r="A4304" s="10" t="s">
        <v>20795</v>
      </c>
      <c r="B4304" s="13" t="s">
        <v>20794</v>
      </c>
    </row>
    <row r="4305" spans="1:2" ht="15" customHeight="1">
      <c r="A4305" s="10" t="s">
        <v>20779</v>
      </c>
      <c r="B4305" s="13" t="s">
        <v>20778</v>
      </c>
    </row>
    <row r="4306" spans="1:2" ht="15" customHeight="1">
      <c r="A4306" s="10" t="s">
        <v>20787</v>
      </c>
      <c r="B4306" s="13" t="s">
        <v>20786</v>
      </c>
    </row>
    <row r="4307" spans="1:2" ht="15" customHeight="1">
      <c r="A4307" s="10" t="s">
        <v>20765</v>
      </c>
      <c r="B4307" s="13" t="s">
        <v>20764</v>
      </c>
    </row>
    <row r="4308" spans="1:2" ht="15" customHeight="1">
      <c r="A4308" s="10" t="s">
        <v>20769</v>
      </c>
      <c r="B4308" s="13" t="s">
        <v>20768</v>
      </c>
    </row>
    <row r="4309" spans="1:2" ht="15" customHeight="1">
      <c r="A4309" s="10" t="s">
        <v>20771</v>
      </c>
      <c r="B4309" s="13" t="s">
        <v>20770</v>
      </c>
    </row>
    <row r="4310" spans="1:2" ht="15" customHeight="1">
      <c r="A4310" s="10" t="s">
        <v>20763</v>
      </c>
      <c r="B4310" s="13" t="s">
        <v>20762</v>
      </c>
    </row>
    <row r="4311" spans="1:2" ht="15" customHeight="1">
      <c r="A4311" s="10" t="s">
        <v>20773</v>
      </c>
      <c r="B4311" s="13" t="s">
        <v>20772</v>
      </c>
    </row>
    <row r="4312" spans="1:2" ht="15" customHeight="1">
      <c r="A4312" s="10" t="s">
        <v>20761</v>
      </c>
      <c r="B4312" s="13" t="s">
        <v>20760</v>
      </c>
    </row>
    <row r="4313" spans="1:2" ht="15" customHeight="1">
      <c r="A4313" s="10" t="s">
        <v>20777</v>
      </c>
      <c r="B4313" s="13" t="s">
        <v>20776</v>
      </c>
    </row>
    <row r="4314" spans="1:2" ht="15" customHeight="1">
      <c r="A4314" s="10" t="s">
        <v>20775</v>
      </c>
      <c r="B4314" s="13" t="s">
        <v>20774</v>
      </c>
    </row>
    <row r="4315" spans="1:2" ht="15" customHeight="1">
      <c r="A4315" s="10" t="s">
        <v>20759</v>
      </c>
      <c r="B4315" s="13" t="s">
        <v>20758</v>
      </c>
    </row>
    <row r="4316" spans="1:2" ht="15" customHeight="1">
      <c r="A4316" s="10" t="s">
        <v>20767</v>
      </c>
      <c r="B4316" s="13" t="s">
        <v>20766</v>
      </c>
    </row>
    <row r="4317" spans="1:2" ht="15" customHeight="1">
      <c r="A4317" s="11" t="s">
        <v>363</v>
      </c>
      <c r="B4317" s="15" t="s">
        <v>364</v>
      </c>
    </row>
    <row r="4318" spans="1:2" ht="15" customHeight="1">
      <c r="A4318" s="10" t="s">
        <v>20505</v>
      </c>
      <c r="B4318" s="13" t="s">
        <v>20504</v>
      </c>
    </row>
    <row r="4319" spans="1:2" ht="15" customHeight="1">
      <c r="A4319" s="10" t="s">
        <v>20509</v>
      </c>
      <c r="B4319" s="13" t="s">
        <v>20508</v>
      </c>
    </row>
    <row r="4320" spans="1:2" ht="15" customHeight="1">
      <c r="A4320" s="10" t="s">
        <v>20511</v>
      </c>
      <c r="B4320" s="13" t="s">
        <v>20510</v>
      </c>
    </row>
    <row r="4321" spans="1:2" ht="15" customHeight="1">
      <c r="A4321" s="10" t="s">
        <v>20503</v>
      </c>
      <c r="B4321" s="13" t="s">
        <v>20502</v>
      </c>
    </row>
    <row r="4322" spans="1:2" ht="15" customHeight="1">
      <c r="A4322" s="10" t="s">
        <v>20513</v>
      </c>
      <c r="B4322" s="13" t="s">
        <v>20512</v>
      </c>
    </row>
    <row r="4323" spans="1:2" ht="15" customHeight="1">
      <c r="A4323" s="10" t="s">
        <v>20501</v>
      </c>
      <c r="B4323" s="13" t="s">
        <v>20500</v>
      </c>
    </row>
    <row r="4324" spans="1:2" ht="15" customHeight="1">
      <c r="A4324" s="10" t="s">
        <v>20517</v>
      </c>
      <c r="B4324" s="13" t="s">
        <v>20516</v>
      </c>
    </row>
    <row r="4325" spans="1:2" ht="15" customHeight="1">
      <c r="A4325" s="10" t="s">
        <v>20515</v>
      </c>
      <c r="B4325" s="13" t="s">
        <v>20514</v>
      </c>
    </row>
    <row r="4326" spans="1:2" ht="15" customHeight="1">
      <c r="A4326" s="10" t="s">
        <v>20499</v>
      </c>
      <c r="B4326" s="13" t="s">
        <v>20498</v>
      </c>
    </row>
    <row r="4327" spans="1:2" ht="15" customHeight="1">
      <c r="A4327" s="10" t="s">
        <v>20507</v>
      </c>
      <c r="B4327" s="13" t="s">
        <v>20506</v>
      </c>
    </row>
    <row r="4328" spans="1:2" ht="15" customHeight="1">
      <c r="A4328" s="10" t="s">
        <v>21799</v>
      </c>
      <c r="B4328" s="13" t="s">
        <v>21798</v>
      </c>
    </row>
    <row r="4329" spans="1:2" ht="15" customHeight="1">
      <c r="A4329" s="10" t="s">
        <v>21801</v>
      </c>
      <c r="B4329" s="13" t="s">
        <v>21800</v>
      </c>
    </row>
    <row r="4330" spans="1:2" ht="15" customHeight="1">
      <c r="A4330" s="10" t="s">
        <v>20725</v>
      </c>
      <c r="B4330" s="13" t="s">
        <v>20724</v>
      </c>
    </row>
    <row r="4331" spans="1:2" ht="15" customHeight="1">
      <c r="A4331" s="10" t="s">
        <v>20729</v>
      </c>
      <c r="B4331" s="13" t="s">
        <v>20728</v>
      </c>
    </row>
    <row r="4332" spans="1:2" ht="15" customHeight="1">
      <c r="A4332" s="10" t="s">
        <v>20731</v>
      </c>
      <c r="B4332" s="13" t="s">
        <v>20730</v>
      </c>
    </row>
    <row r="4333" spans="1:2" ht="15" customHeight="1">
      <c r="A4333" s="10" t="s">
        <v>20723</v>
      </c>
      <c r="B4333" s="13" t="s">
        <v>20722</v>
      </c>
    </row>
    <row r="4334" spans="1:2" ht="15" customHeight="1">
      <c r="A4334" s="10" t="s">
        <v>20733</v>
      </c>
      <c r="B4334" s="13" t="s">
        <v>20732</v>
      </c>
    </row>
    <row r="4335" spans="1:2" ht="15" customHeight="1">
      <c r="A4335" s="10" t="s">
        <v>20721</v>
      </c>
      <c r="B4335" s="13" t="s">
        <v>20720</v>
      </c>
    </row>
    <row r="4336" spans="1:2" ht="15" customHeight="1">
      <c r="A4336" s="10" t="s">
        <v>20737</v>
      </c>
      <c r="B4336" s="13" t="s">
        <v>20736</v>
      </c>
    </row>
    <row r="4337" spans="1:2" ht="15" customHeight="1">
      <c r="A4337" s="10" t="s">
        <v>20735</v>
      </c>
      <c r="B4337" s="13" t="s">
        <v>20734</v>
      </c>
    </row>
    <row r="4338" spans="1:2" ht="15" customHeight="1">
      <c r="A4338" s="10" t="s">
        <v>20719</v>
      </c>
      <c r="B4338" s="13" t="s">
        <v>20718</v>
      </c>
    </row>
    <row r="4339" spans="1:2" ht="15" customHeight="1">
      <c r="A4339" s="10" t="s">
        <v>20727</v>
      </c>
      <c r="B4339" s="13" t="s">
        <v>20726</v>
      </c>
    </row>
    <row r="4340" spans="1:2" ht="15" customHeight="1">
      <c r="A4340" s="10" t="s">
        <v>20745</v>
      </c>
      <c r="B4340" s="13" t="s">
        <v>20744</v>
      </c>
    </row>
    <row r="4341" spans="1:2" ht="15" customHeight="1">
      <c r="A4341" s="10" t="s">
        <v>20749</v>
      </c>
      <c r="B4341" s="13" t="s">
        <v>20748</v>
      </c>
    </row>
    <row r="4342" spans="1:2" ht="15" customHeight="1">
      <c r="A4342" s="10" t="s">
        <v>20751</v>
      </c>
      <c r="B4342" s="13" t="s">
        <v>20750</v>
      </c>
    </row>
    <row r="4343" spans="1:2" ht="15" customHeight="1">
      <c r="A4343" s="10" t="s">
        <v>20743</v>
      </c>
      <c r="B4343" s="13" t="s">
        <v>20742</v>
      </c>
    </row>
    <row r="4344" spans="1:2" ht="15" customHeight="1">
      <c r="A4344" s="10" t="s">
        <v>20753</v>
      </c>
      <c r="B4344" s="13" t="s">
        <v>20752</v>
      </c>
    </row>
    <row r="4345" spans="1:2" ht="15" customHeight="1">
      <c r="A4345" s="10" t="s">
        <v>20741</v>
      </c>
      <c r="B4345" s="13" t="s">
        <v>20740</v>
      </c>
    </row>
    <row r="4346" spans="1:2" ht="15" customHeight="1">
      <c r="A4346" s="10" t="s">
        <v>20757</v>
      </c>
      <c r="B4346" s="13" t="s">
        <v>20756</v>
      </c>
    </row>
    <row r="4347" spans="1:2" ht="15" customHeight="1">
      <c r="A4347" s="10" t="s">
        <v>20755</v>
      </c>
      <c r="B4347" s="13" t="s">
        <v>20754</v>
      </c>
    </row>
    <row r="4348" spans="1:2" ht="15" customHeight="1">
      <c r="A4348" s="10" t="s">
        <v>20739</v>
      </c>
      <c r="B4348" s="13" t="s">
        <v>20738</v>
      </c>
    </row>
    <row r="4349" spans="1:2" ht="15" customHeight="1">
      <c r="A4349" s="10" t="s">
        <v>20747</v>
      </c>
      <c r="B4349" s="13" t="s">
        <v>20746</v>
      </c>
    </row>
    <row r="4350" spans="1:2" ht="15" customHeight="1">
      <c r="A4350" s="10" t="s">
        <v>20685</v>
      </c>
      <c r="B4350" s="13" t="s">
        <v>20684</v>
      </c>
    </row>
    <row r="4351" spans="1:2" ht="15" customHeight="1">
      <c r="A4351" s="10" t="s">
        <v>20689</v>
      </c>
      <c r="B4351" s="13" t="s">
        <v>20688</v>
      </c>
    </row>
    <row r="4352" spans="1:2" ht="15" customHeight="1">
      <c r="A4352" s="10" t="s">
        <v>20691</v>
      </c>
      <c r="B4352" s="13" t="s">
        <v>20690</v>
      </c>
    </row>
    <row r="4353" spans="1:2" ht="15" customHeight="1">
      <c r="A4353" s="10" t="s">
        <v>20683</v>
      </c>
      <c r="B4353" s="13" t="s">
        <v>20682</v>
      </c>
    </row>
    <row r="4354" spans="1:2" ht="15" customHeight="1">
      <c r="A4354" s="10" t="s">
        <v>20693</v>
      </c>
      <c r="B4354" s="13" t="s">
        <v>20692</v>
      </c>
    </row>
    <row r="4355" spans="1:2" ht="15" customHeight="1">
      <c r="A4355" s="10" t="s">
        <v>20681</v>
      </c>
      <c r="B4355" s="13" t="s">
        <v>20680</v>
      </c>
    </row>
    <row r="4356" spans="1:2" ht="15" customHeight="1">
      <c r="A4356" s="10" t="s">
        <v>20697</v>
      </c>
      <c r="B4356" s="13" t="s">
        <v>20696</v>
      </c>
    </row>
    <row r="4357" spans="1:2" ht="15" customHeight="1">
      <c r="A4357" s="10" t="s">
        <v>20695</v>
      </c>
      <c r="B4357" s="13" t="s">
        <v>20694</v>
      </c>
    </row>
    <row r="4358" spans="1:2" ht="15" customHeight="1">
      <c r="A4358" s="10" t="s">
        <v>20679</v>
      </c>
      <c r="B4358" s="13" t="s">
        <v>20678</v>
      </c>
    </row>
    <row r="4359" spans="1:2" ht="15" customHeight="1">
      <c r="A4359" s="10" t="s">
        <v>20687</v>
      </c>
      <c r="B4359" s="13" t="s">
        <v>20686</v>
      </c>
    </row>
    <row r="4360" spans="1:2" ht="15" customHeight="1">
      <c r="A4360" s="10" t="s">
        <v>20705</v>
      </c>
      <c r="B4360" s="13" t="s">
        <v>20704</v>
      </c>
    </row>
    <row r="4361" spans="1:2" ht="15" customHeight="1">
      <c r="A4361" s="10" t="s">
        <v>20709</v>
      </c>
      <c r="B4361" s="13" t="s">
        <v>20708</v>
      </c>
    </row>
    <row r="4362" spans="1:2" ht="15" customHeight="1">
      <c r="A4362" s="10" t="s">
        <v>20711</v>
      </c>
      <c r="B4362" s="13" t="s">
        <v>20710</v>
      </c>
    </row>
    <row r="4363" spans="1:2" ht="15" customHeight="1">
      <c r="A4363" s="10" t="s">
        <v>20703</v>
      </c>
      <c r="B4363" s="13" t="s">
        <v>20702</v>
      </c>
    </row>
    <row r="4364" spans="1:2" ht="15" customHeight="1">
      <c r="A4364" s="10" t="s">
        <v>20713</v>
      </c>
      <c r="B4364" s="13" t="s">
        <v>20712</v>
      </c>
    </row>
    <row r="4365" spans="1:2" ht="15" customHeight="1">
      <c r="A4365" s="10" t="s">
        <v>20701</v>
      </c>
      <c r="B4365" s="13" t="s">
        <v>20700</v>
      </c>
    </row>
    <row r="4366" spans="1:2" ht="15" customHeight="1">
      <c r="A4366" s="10" t="s">
        <v>20717</v>
      </c>
      <c r="B4366" s="13" t="s">
        <v>20716</v>
      </c>
    </row>
    <row r="4367" spans="1:2" ht="15" customHeight="1">
      <c r="A4367" s="10" t="s">
        <v>20715</v>
      </c>
      <c r="B4367" s="13" t="s">
        <v>20714</v>
      </c>
    </row>
    <row r="4368" spans="1:2" ht="15" customHeight="1">
      <c r="A4368" s="10" t="s">
        <v>20699</v>
      </c>
      <c r="B4368" s="13" t="s">
        <v>20698</v>
      </c>
    </row>
    <row r="4369" spans="1:2" ht="15" customHeight="1">
      <c r="A4369" s="10" t="s">
        <v>20707</v>
      </c>
      <c r="B4369" s="13" t="s">
        <v>20706</v>
      </c>
    </row>
    <row r="4370" spans="1:2" ht="15" customHeight="1">
      <c r="A4370" s="10" t="s">
        <v>20545</v>
      </c>
      <c r="B4370" s="13" t="s">
        <v>20544</v>
      </c>
    </row>
    <row r="4371" spans="1:2" ht="15" customHeight="1">
      <c r="A4371" s="10" t="s">
        <v>20549</v>
      </c>
      <c r="B4371" s="13" t="s">
        <v>20548</v>
      </c>
    </row>
    <row r="4372" spans="1:2" ht="15" customHeight="1">
      <c r="A4372" s="10" t="s">
        <v>20551</v>
      </c>
      <c r="B4372" s="13" t="s">
        <v>20550</v>
      </c>
    </row>
    <row r="4373" spans="1:2" ht="15" customHeight="1">
      <c r="A4373" s="10" t="s">
        <v>20543</v>
      </c>
      <c r="B4373" s="13" t="s">
        <v>20542</v>
      </c>
    </row>
    <row r="4374" spans="1:2" ht="15" customHeight="1">
      <c r="A4374" s="10" t="s">
        <v>20553</v>
      </c>
      <c r="B4374" s="13" t="s">
        <v>20552</v>
      </c>
    </row>
    <row r="4375" spans="1:2" ht="15" customHeight="1">
      <c r="A4375" s="10" t="s">
        <v>20541</v>
      </c>
      <c r="B4375" s="13" t="s">
        <v>20540</v>
      </c>
    </row>
    <row r="4376" spans="1:2" ht="15" customHeight="1">
      <c r="A4376" s="10" t="s">
        <v>20557</v>
      </c>
      <c r="B4376" s="13" t="s">
        <v>20556</v>
      </c>
    </row>
    <row r="4377" spans="1:2" ht="15" customHeight="1">
      <c r="A4377" s="10" t="s">
        <v>20555</v>
      </c>
      <c r="B4377" s="13" t="s">
        <v>20554</v>
      </c>
    </row>
    <row r="4378" spans="1:2" ht="15" customHeight="1">
      <c r="A4378" s="10" t="s">
        <v>20539</v>
      </c>
      <c r="B4378" s="13" t="s">
        <v>20538</v>
      </c>
    </row>
    <row r="4379" spans="1:2" ht="15" customHeight="1">
      <c r="A4379" s="10" t="s">
        <v>20547</v>
      </c>
      <c r="B4379" s="13" t="s">
        <v>20546</v>
      </c>
    </row>
    <row r="4380" spans="1:2" ht="15" customHeight="1">
      <c r="A4380" s="10" t="s">
        <v>21285</v>
      </c>
      <c r="B4380" s="13" t="s">
        <v>21284</v>
      </c>
    </row>
    <row r="4381" spans="1:2" ht="15" customHeight="1">
      <c r="A4381" s="10" t="s">
        <v>21289</v>
      </c>
      <c r="B4381" s="13" t="s">
        <v>21288</v>
      </c>
    </row>
    <row r="4382" spans="1:2" ht="15" customHeight="1">
      <c r="A4382" s="10" t="s">
        <v>21291</v>
      </c>
      <c r="B4382" s="13" t="s">
        <v>21290</v>
      </c>
    </row>
    <row r="4383" spans="1:2" ht="15" customHeight="1">
      <c r="A4383" s="10" t="s">
        <v>21283</v>
      </c>
      <c r="B4383" s="13" t="s">
        <v>21282</v>
      </c>
    </row>
    <row r="4384" spans="1:2" ht="15" customHeight="1">
      <c r="A4384" s="10" t="s">
        <v>21293</v>
      </c>
      <c r="B4384" s="13" t="s">
        <v>21292</v>
      </c>
    </row>
    <row r="4385" spans="1:2" ht="15" customHeight="1">
      <c r="A4385" s="10" t="s">
        <v>21281</v>
      </c>
      <c r="B4385" s="13" t="s">
        <v>21280</v>
      </c>
    </row>
    <row r="4386" spans="1:2" ht="15" customHeight="1">
      <c r="A4386" s="10" t="s">
        <v>21297</v>
      </c>
      <c r="B4386" s="13" t="s">
        <v>21296</v>
      </c>
    </row>
    <row r="4387" spans="1:2" ht="15" customHeight="1">
      <c r="A4387" s="10" t="s">
        <v>21295</v>
      </c>
      <c r="B4387" s="13" t="s">
        <v>21294</v>
      </c>
    </row>
    <row r="4388" spans="1:2" ht="15" customHeight="1">
      <c r="A4388" s="10" t="s">
        <v>21279</v>
      </c>
      <c r="B4388" s="13" t="s">
        <v>21278</v>
      </c>
    </row>
    <row r="4389" spans="1:2" ht="15" customHeight="1">
      <c r="A4389" s="10" t="s">
        <v>21287</v>
      </c>
      <c r="B4389" s="13" t="s">
        <v>21286</v>
      </c>
    </row>
    <row r="4390" spans="1:2" ht="15" customHeight="1">
      <c r="A4390" s="10" t="s">
        <v>24683</v>
      </c>
      <c r="B4390" s="13" t="s">
        <v>24682</v>
      </c>
    </row>
    <row r="4391" spans="1:2" ht="15" customHeight="1">
      <c r="A4391" s="10" t="s">
        <v>23111</v>
      </c>
      <c r="B4391" s="13" t="s">
        <v>23110</v>
      </c>
    </row>
    <row r="4392" spans="1:2" ht="15" customHeight="1">
      <c r="A4392" s="10" t="s">
        <v>23115</v>
      </c>
      <c r="B4392" s="13" t="s">
        <v>23114</v>
      </c>
    </row>
    <row r="4393" spans="1:2" ht="15" customHeight="1">
      <c r="A4393" s="10" t="s">
        <v>23117</v>
      </c>
      <c r="B4393" s="13" t="s">
        <v>23116</v>
      </c>
    </row>
    <row r="4394" spans="1:2" ht="15" customHeight="1">
      <c r="A4394" s="10" t="s">
        <v>23109</v>
      </c>
      <c r="B4394" s="13" t="s">
        <v>23108</v>
      </c>
    </row>
    <row r="4395" spans="1:2" ht="15" customHeight="1">
      <c r="A4395" s="10" t="s">
        <v>23119</v>
      </c>
      <c r="B4395" s="13" t="s">
        <v>23118</v>
      </c>
    </row>
    <row r="4396" spans="1:2" ht="15" customHeight="1">
      <c r="A4396" s="10" t="s">
        <v>23107</v>
      </c>
      <c r="B4396" s="13" t="s">
        <v>23106</v>
      </c>
    </row>
    <row r="4397" spans="1:2" ht="15" customHeight="1">
      <c r="A4397" s="10" t="s">
        <v>23123</v>
      </c>
      <c r="B4397" s="13" t="s">
        <v>23122</v>
      </c>
    </row>
    <row r="4398" spans="1:2" ht="15" customHeight="1">
      <c r="A4398" s="10" t="s">
        <v>23121</v>
      </c>
      <c r="B4398" s="13" t="s">
        <v>23120</v>
      </c>
    </row>
    <row r="4399" spans="1:2" ht="15" customHeight="1">
      <c r="A4399" s="10" t="s">
        <v>23105</v>
      </c>
      <c r="B4399" s="13" t="s">
        <v>23104</v>
      </c>
    </row>
    <row r="4400" spans="1:2" ht="15" customHeight="1">
      <c r="A4400" s="10" t="s">
        <v>23113</v>
      </c>
      <c r="B4400" s="13" t="s">
        <v>23112</v>
      </c>
    </row>
    <row r="4401" spans="1:2" ht="15" customHeight="1">
      <c r="A4401" s="10" t="s">
        <v>20465</v>
      </c>
      <c r="B4401" s="13" t="s">
        <v>20464</v>
      </c>
    </row>
    <row r="4402" spans="1:2" ht="15" customHeight="1">
      <c r="A4402" s="10" t="s">
        <v>20469</v>
      </c>
      <c r="B4402" s="13" t="s">
        <v>20468</v>
      </c>
    </row>
    <row r="4403" spans="1:2" ht="15" customHeight="1">
      <c r="A4403" s="10" t="s">
        <v>20471</v>
      </c>
      <c r="B4403" s="13" t="s">
        <v>20470</v>
      </c>
    </row>
    <row r="4404" spans="1:2" ht="15" customHeight="1">
      <c r="A4404" s="10" t="s">
        <v>20463</v>
      </c>
      <c r="B4404" s="13" t="s">
        <v>20462</v>
      </c>
    </row>
    <row r="4405" spans="1:2" ht="15" customHeight="1">
      <c r="A4405" s="10" t="s">
        <v>20473</v>
      </c>
      <c r="B4405" s="13" t="s">
        <v>20472</v>
      </c>
    </row>
    <row r="4406" spans="1:2" ht="15" customHeight="1">
      <c r="A4406" s="10" t="s">
        <v>20461</v>
      </c>
      <c r="B4406" s="13" t="s">
        <v>20460</v>
      </c>
    </row>
    <row r="4407" spans="1:2" ht="15" customHeight="1">
      <c r="A4407" s="10" t="s">
        <v>20477</v>
      </c>
      <c r="B4407" s="13" t="s">
        <v>20476</v>
      </c>
    </row>
    <row r="4408" spans="1:2" ht="15" customHeight="1">
      <c r="A4408" s="10" t="s">
        <v>20475</v>
      </c>
      <c r="B4408" s="13" t="s">
        <v>20474</v>
      </c>
    </row>
    <row r="4409" spans="1:2" ht="15" customHeight="1">
      <c r="A4409" s="10" t="s">
        <v>20459</v>
      </c>
      <c r="B4409" s="13" t="s">
        <v>20458</v>
      </c>
    </row>
    <row r="4410" spans="1:2" ht="15" customHeight="1">
      <c r="A4410" s="10" t="s">
        <v>20467</v>
      </c>
      <c r="B4410" s="13" t="s">
        <v>20466</v>
      </c>
    </row>
    <row r="4411" spans="1:2" ht="15" customHeight="1">
      <c r="A4411" s="10" t="s">
        <v>21305</v>
      </c>
      <c r="B4411" s="13" t="s">
        <v>21304</v>
      </c>
    </row>
    <row r="4412" spans="1:2" ht="15" customHeight="1">
      <c r="A4412" s="10" t="s">
        <v>21309</v>
      </c>
      <c r="B4412" s="13" t="s">
        <v>21308</v>
      </c>
    </row>
    <row r="4413" spans="1:2" ht="15" customHeight="1">
      <c r="A4413" s="10" t="s">
        <v>21311</v>
      </c>
      <c r="B4413" s="13" t="s">
        <v>21310</v>
      </c>
    </row>
    <row r="4414" spans="1:2" ht="15" customHeight="1">
      <c r="A4414" s="10" t="s">
        <v>21303</v>
      </c>
      <c r="B4414" s="13" t="s">
        <v>21302</v>
      </c>
    </row>
    <row r="4415" spans="1:2" ht="15" customHeight="1">
      <c r="A4415" s="10" t="s">
        <v>21313</v>
      </c>
      <c r="B4415" s="13" t="s">
        <v>21312</v>
      </c>
    </row>
    <row r="4416" spans="1:2" ht="15" customHeight="1">
      <c r="A4416" s="10" t="s">
        <v>21301</v>
      </c>
      <c r="B4416" s="13" t="s">
        <v>21300</v>
      </c>
    </row>
    <row r="4417" spans="1:2" ht="15" customHeight="1">
      <c r="A4417" s="10" t="s">
        <v>21317</v>
      </c>
      <c r="B4417" s="13" t="s">
        <v>21316</v>
      </c>
    </row>
    <row r="4418" spans="1:2" ht="15" customHeight="1">
      <c r="A4418" s="10" t="s">
        <v>21315</v>
      </c>
      <c r="B4418" s="13" t="s">
        <v>21314</v>
      </c>
    </row>
    <row r="4419" spans="1:2" ht="15" customHeight="1">
      <c r="A4419" s="10" t="s">
        <v>21299</v>
      </c>
      <c r="B4419" s="13" t="s">
        <v>21298</v>
      </c>
    </row>
    <row r="4420" spans="1:2" ht="15" customHeight="1">
      <c r="A4420" s="10" t="s">
        <v>21307</v>
      </c>
      <c r="B4420" s="13" t="s">
        <v>21306</v>
      </c>
    </row>
    <row r="4421" spans="1:2" ht="15" customHeight="1">
      <c r="A4421" s="10" t="s">
        <v>20485</v>
      </c>
      <c r="B4421" s="13" t="s">
        <v>20484</v>
      </c>
    </row>
    <row r="4422" spans="1:2" ht="15" customHeight="1">
      <c r="A4422" s="10" t="s">
        <v>20489</v>
      </c>
      <c r="B4422" s="13" t="s">
        <v>20488</v>
      </c>
    </row>
    <row r="4423" spans="1:2" ht="15" customHeight="1">
      <c r="A4423" s="10" t="s">
        <v>20491</v>
      </c>
      <c r="B4423" s="13" t="s">
        <v>20490</v>
      </c>
    </row>
    <row r="4424" spans="1:2" ht="15" customHeight="1">
      <c r="A4424" s="10" t="s">
        <v>20483</v>
      </c>
      <c r="B4424" s="13" t="s">
        <v>20482</v>
      </c>
    </row>
    <row r="4425" spans="1:2" ht="15" customHeight="1">
      <c r="A4425" s="10" t="s">
        <v>20493</v>
      </c>
      <c r="B4425" s="13" t="s">
        <v>20492</v>
      </c>
    </row>
    <row r="4426" spans="1:2" ht="15" customHeight="1">
      <c r="A4426" s="10" t="s">
        <v>20481</v>
      </c>
      <c r="B4426" s="13" t="s">
        <v>20480</v>
      </c>
    </row>
    <row r="4427" spans="1:2" ht="15" customHeight="1">
      <c r="A4427" s="10" t="s">
        <v>20497</v>
      </c>
      <c r="B4427" s="13" t="s">
        <v>20496</v>
      </c>
    </row>
    <row r="4428" spans="1:2" ht="15" customHeight="1">
      <c r="A4428" s="10" t="s">
        <v>20495</v>
      </c>
      <c r="B4428" s="13" t="s">
        <v>20494</v>
      </c>
    </row>
    <row r="4429" spans="1:2" ht="15" customHeight="1">
      <c r="A4429" s="10" t="s">
        <v>20479</v>
      </c>
      <c r="B4429" s="13" t="s">
        <v>20478</v>
      </c>
    </row>
    <row r="4430" spans="1:2" ht="15" customHeight="1">
      <c r="A4430" s="10" t="s">
        <v>20487</v>
      </c>
      <c r="B4430" s="13" t="s">
        <v>20486</v>
      </c>
    </row>
    <row r="4431" spans="1:2" ht="15" customHeight="1">
      <c r="A4431" s="10" t="s">
        <v>21445</v>
      </c>
      <c r="B4431" s="13" t="s">
        <v>21444</v>
      </c>
    </row>
    <row r="4432" spans="1:2" ht="15" customHeight="1">
      <c r="A4432" s="10" t="s">
        <v>21449</v>
      </c>
      <c r="B4432" s="13" t="s">
        <v>21448</v>
      </c>
    </row>
    <row r="4433" spans="1:2" ht="15" customHeight="1">
      <c r="A4433" s="10" t="s">
        <v>21451</v>
      </c>
      <c r="B4433" s="13" t="s">
        <v>21450</v>
      </c>
    </row>
    <row r="4434" spans="1:2" ht="15" customHeight="1">
      <c r="A4434" s="10" t="s">
        <v>21443</v>
      </c>
      <c r="B4434" s="13" t="s">
        <v>21442</v>
      </c>
    </row>
    <row r="4435" spans="1:2" ht="15" customHeight="1">
      <c r="A4435" s="10" t="s">
        <v>21453</v>
      </c>
      <c r="B4435" s="13" t="s">
        <v>21452</v>
      </c>
    </row>
    <row r="4436" spans="1:2" ht="15" customHeight="1">
      <c r="A4436" s="10" t="s">
        <v>21441</v>
      </c>
      <c r="B4436" s="13" t="s">
        <v>21440</v>
      </c>
    </row>
    <row r="4437" spans="1:2" ht="15" customHeight="1">
      <c r="A4437" s="10" t="s">
        <v>21457</v>
      </c>
      <c r="B4437" s="13" t="s">
        <v>21456</v>
      </c>
    </row>
    <row r="4438" spans="1:2" ht="15" customHeight="1">
      <c r="A4438" s="10" t="s">
        <v>21455</v>
      </c>
      <c r="B4438" s="13" t="s">
        <v>21454</v>
      </c>
    </row>
    <row r="4439" spans="1:2" ht="15" customHeight="1">
      <c r="A4439" s="10" t="s">
        <v>21439</v>
      </c>
      <c r="B4439" s="13" t="s">
        <v>21438</v>
      </c>
    </row>
    <row r="4440" spans="1:2" ht="15" customHeight="1">
      <c r="A4440" s="10" t="s">
        <v>21447</v>
      </c>
      <c r="B4440" s="13" t="s">
        <v>21446</v>
      </c>
    </row>
    <row r="4441" spans="1:2" ht="15" customHeight="1">
      <c r="A4441" s="10" t="s">
        <v>20105</v>
      </c>
      <c r="B4441" s="13" t="s">
        <v>20104</v>
      </c>
    </row>
    <row r="4442" spans="1:2" ht="15" customHeight="1">
      <c r="A4442" s="10" t="s">
        <v>20109</v>
      </c>
      <c r="B4442" s="13" t="s">
        <v>20108</v>
      </c>
    </row>
    <row r="4443" spans="1:2" ht="15" customHeight="1">
      <c r="A4443" s="10" t="s">
        <v>20111</v>
      </c>
      <c r="B4443" s="13" t="s">
        <v>20110</v>
      </c>
    </row>
    <row r="4444" spans="1:2" ht="15" customHeight="1">
      <c r="A4444" s="10" t="s">
        <v>20103</v>
      </c>
      <c r="B4444" s="13" t="s">
        <v>20102</v>
      </c>
    </row>
    <row r="4445" spans="1:2" ht="15" customHeight="1">
      <c r="A4445" s="10" t="s">
        <v>20113</v>
      </c>
      <c r="B4445" s="13" t="s">
        <v>20112</v>
      </c>
    </row>
    <row r="4446" spans="1:2" ht="15" customHeight="1">
      <c r="A4446" s="10" t="s">
        <v>20101</v>
      </c>
      <c r="B4446" s="13" t="s">
        <v>20100</v>
      </c>
    </row>
    <row r="4447" spans="1:2" ht="15" customHeight="1">
      <c r="A4447" s="10" t="s">
        <v>20117</v>
      </c>
      <c r="B4447" s="13" t="s">
        <v>20116</v>
      </c>
    </row>
    <row r="4448" spans="1:2" ht="15" customHeight="1">
      <c r="A4448" s="10" t="s">
        <v>20115</v>
      </c>
      <c r="B4448" s="13" t="s">
        <v>20114</v>
      </c>
    </row>
    <row r="4449" spans="1:2" ht="15" customHeight="1">
      <c r="A4449" s="10" t="s">
        <v>20099</v>
      </c>
      <c r="B4449" s="13" t="s">
        <v>20098</v>
      </c>
    </row>
    <row r="4450" spans="1:2" ht="15" customHeight="1">
      <c r="A4450" s="10" t="s">
        <v>20107</v>
      </c>
      <c r="B4450" s="13" t="s">
        <v>20106</v>
      </c>
    </row>
    <row r="4451" spans="1:2" ht="15" customHeight="1">
      <c r="A4451" s="10" t="s">
        <v>19865</v>
      </c>
      <c r="B4451" s="13" t="s">
        <v>19864</v>
      </c>
    </row>
    <row r="4452" spans="1:2" ht="15" customHeight="1">
      <c r="A4452" s="10" t="s">
        <v>19869</v>
      </c>
      <c r="B4452" s="13" t="s">
        <v>19868</v>
      </c>
    </row>
    <row r="4453" spans="1:2" ht="15" customHeight="1">
      <c r="A4453" s="10" t="s">
        <v>19871</v>
      </c>
      <c r="B4453" s="13" t="s">
        <v>19870</v>
      </c>
    </row>
    <row r="4454" spans="1:2" ht="15" customHeight="1">
      <c r="A4454" s="10" t="s">
        <v>19863</v>
      </c>
      <c r="B4454" s="13" t="s">
        <v>19862</v>
      </c>
    </row>
    <row r="4455" spans="1:2" ht="15" customHeight="1">
      <c r="A4455" s="10" t="s">
        <v>19873</v>
      </c>
      <c r="B4455" s="13" t="s">
        <v>19872</v>
      </c>
    </row>
    <row r="4456" spans="1:2" ht="15" customHeight="1">
      <c r="A4456" s="10" t="s">
        <v>19861</v>
      </c>
      <c r="B4456" s="13" t="s">
        <v>19860</v>
      </c>
    </row>
    <row r="4457" spans="1:2" ht="15" customHeight="1">
      <c r="A4457" s="10" t="s">
        <v>19877</v>
      </c>
      <c r="B4457" s="13" t="s">
        <v>19876</v>
      </c>
    </row>
    <row r="4458" spans="1:2" ht="15" customHeight="1">
      <c r="A4458" s="10" t="s">
        <v>19875</v>
      </c>
      <c r="B4458" s="13" t="s">
        <v>19874</v>
      </c>
    </row>
    <row r="4459" spans="1:2" ht="15" customHeight="1">
      <c r="A4459" s="10" t="s">
        <v>19859</v>
      </c>
      <c r="B4459" s="13" t="s">
        <v>19858</v>
      </c>
    </row>
    <row r="4460" spans="1:2" ht="15" customHeight="1">
      <c r="A4460" s="10" t="s">
        <v>19867</v>
      </c>
      <c r="B4460" s="13" t="s">
        <v>19866</v>
      </c>
    </row>
    <row r="4461" spans="1:2" ht="15" customHeight="1">
      <c r="A4461" s="10" t="s">
        <v>24679</v>
      </c>
      <c r="B4461" s="13" t="s">
        <v>24678</v>
      </c>
    </row>
    <row r="4462" spans="1:2" ht="15" customHeight="1">
      <c r="A4462" s="10" t="s">
        <v>20825</v>
      </c>
      <c r="B4462" s="13" t="s">
        <v>20824</v>
      </c>
    </row>
    <row r="4463" spans="1:2" ht="15" customHeight="1">
      <c r="A4463" s="10" t="s">
        <v>20829</v>
      </c>
      <c r="B4463" s="13" t="s">
        <v>20828</v>
      </c>
    </row>
    <row r="4464" spans="1:2" ht="15" customHeight="1">
      <c r="A4464" s="10" t="s">
        <v>20831</v>
      </c>
      <c r="B4464" s="13" t="s">
        <v>20830</v>
      </c>
    </row>
    <row r="4465" spans="1:2" ht="15" customHeight="1">
      <c r="A4465" s="10" t="s">
        <v>20823</v>
      </c>
      <c r="B4465" s="13" t="s">
        <v>20822</v>
      </c>
    </row>
    <row r="4466" spans="1:2" ht="15" customHeight="1">
      <c r="A4466" s="10" t="s">
        <v>20833</v>
      </c>
      <c r="B4466" s="13" t="s">
        <v>20832</v>
      </c>
    </row>
    <row r="4467" spans="1:2" ht="15" customHeight="1">
      <c r="A4467" s="10" t="s">
        <v>20821</v>
      </c>
      <c r="B4467" s="13" t="s">
        <v>20820</v>
      </c>
    </row>
    <row r="4468" spans="1:2" ht="15" customHeight="1">
      <c r="A4468" s="10" t="s">
        <v>20837</v>
      </c>
      <c r="B4468" s="13" t="s">
        <v>20836</v>
      </c>
    </row>
    <row r="4469" spans="1:2" ht="15" customHeight="1">
      <c r="A4469" s="10" t="s">
        <v>20835</v>
      </c>
      <c r="B4469" s="13" t="s">
        <v>20834</v>
      </c>
    </row>
    <row r="4470" spans="1:2" ht="15" customHeight="1">
      <c r="A4470" s="10" t="s">
        <v>20819</v>
      </c>
      <c r="B4470" s="13" t="s">
        <v>20818</v>
      </c>
    </row>
    <row r="4471" spans="1:2" ht="15" customHeight="1">
      <c r="A4471" s="10" t="s">
        <v>20827</v>
      </c>
      <c r="B4471" s="13" t="s">
        <v>20826</v>
      </c>
    </row>
    <row r="4472" spans="1:2" ht="15" customHeight="1">
      <c r="A4472" s="10" t="s">
        <v>20665</v>
      </c>
      <c r="B4472" s="13" t="s">
        <v>20664</v>
      </c>
    </row>
    <row r="4473" spans="1:2" ht="15" customHeight="1">
      <c r="A4473" s="10" t="s">
        <v>20669</v>
      </c>
      <c r="B4473" s="13" t="s">
        <v>20668</v>
      </c>
    </row>
    <row r="4474" spans="1:2" ht="15" customHeight="1">
      <c r="A4474" s="10" t="s">
        <v>20671</v>
      </c>
      <c r="B4474" s="13" t="s">
        <v>20670</v>
      </c>
    </row>
    <row r="4475" spans="1:2" ht="15" customHeight="1">
      <c r="A4475" s="10" t="s">
        <v>20663</v>
      </c>
      <c r="B4475" s="13" t="s">
        <v>20662</v>
      </c>
    </row>
    <row r="4476" spans="1:2" ht="15" customHeight="1">
      <c r="A4476" s="10" t="s">
        <v>20673</v>
      </c>
      <c r="B4476" s="13" t="s">
        <v>20672</v>
      </c>
    </row>
    <row r="4477" spans="1:2" ht="15" customHeight="1">
      <c r="A4477" s="10" t="s">
        <v>20661</v>
      </c>
      <c r="B4477" s="13" t="s">
        <v>20660</v>
      </c>
    </row>
    <row r="4478" spans="1:2" ht="15" customHeight="1">
      <c r="A4478" s="10" t="s">
        <v>20677</v>
      </c>
      <c r="B4478" s="13" t="s">
        <v>20676</v>
      </c>
    </row>
    <row r="4479" spans="1:2" ht="15" customHeight="1">
      <c r="A4479" s="10" t="s">
        <v>20675</v>
      </c>
      <c r="B4479" s="13" t="s">
        <v>20674</v>
      </c>
    </row>
    <row r="4480" spans="1:2" ht="15" customHeight="1">
      <c r="A4480" s="10" t="s">
        <v>20659</v>
      </c>
      <c r="B4480" s="13" t="s">
        <v>20658</v>
      </c>
    </row>
    <row r="4481" spans="1:2" ht="15" customHeight="1">
      <c r="A4481" s="10" t="s">
        <v>20667</v>
      </c>
      <c r="B4481" s="13" t="s">
        <v>20666</v>
      </c>
    </row>
    <row r="4482" spans="1:2" ht="15" customHeight="1">
      <c r="A4482" s="10" t="s">
        <v>21785</v>
      </c>
      <c r="B4482" s="13" t="s">
        <v>21784</v>
      </c>
    </row>
    <row r="4483" spans="1:2" ht="15" customHeight="1">
      <c r="A4483" s="10" t="s">
        <v>21789</v>
      </c>
      <c r="B4483" s="13" t="s">
        <v>21788</v>
      </c>
    </row>
    <row r="4484" spans="1:2" ht="15" customHeight="1">
      <c r="A4484" s="10" t="s">
        <v>21791</v>
      </c>
      <c r="B4484" s="13" t="s">
        <v>21790</v>
      </c>
    </row>
    <row r="4485" spans="1:2" ht="15" customHeight="1">
      <c r="A4485" s="10" t="s">
        <v>21783</v>
      </c>
      <c r="B4485" s="13" t="s">
        <v>21782</v>
      </c>
    </row>
    <row r="4486" spans="1:2" ht="15" customHeight="1">
      <c r="A4486" s="10" t="s">
        <v>21793</v>
      </c>
      <c r="B4486" s="13" t="s">
        <v>21792</v>
      </c>
    </row>
    <row r="4487" spans="1:2" ht="15" customHeight="1">
      <c r="A4487" s="10" t="s">
        <v>21781</v>
      </c>
      <c r="B4487" s="13" t="s">
        <v>21780</v>
      </c>
    </row>
    <row r="4488" spans="1:2" ht="15" customHeight="1">
      <c r="A4488" s="10" t="s">
        <v>21797</v>
      </c>
      <c r="B4488" s="13" t="s">
        <v>21796</v>
      </c>
    </row>
    <row r="4489" spans="1:2" ht="15" customHeight="1">
      <c r="A4489" s="10" t="s">
        <v>21795</v>
      </c>
      <c r="B4489" s="13" t="s">
        <v>21794</v>
      </c>
    </row>
    <row r="4490" spans="1:2" ht="15" customHeight="1">
      <c r="A4490" s="10" t="s">
        <v>21779</v>
      </c>
      <c r="B4490" s="13" t="s">
        <v>21778</v>
      </c>
    </row>
    <row r="4491" spans="1:2" ht="15" customHeight="1">
      <c r="A4491" s="10" t="s">
        <v>21787</v>
      </c>
      <c r="B4491" s="13" t="s">
        <v>21786</v>
      </c>
    </row>
    <row r="4492" spans="1:2" ht="15" customHeight="1">
      <c r="A4492" s="10" t="s">
        <v>20565</v>
      </c>
      <c r="B4492" s="13" t="s">
        <v>20564</v>
      </c>
    </row>
    <row r="4493" spans="1:2" ht="15" customHeight="1">
      <c r="A4493" s="10" t="s">
        <v>20569</v>
      </c>
      <c r="B4493" s="13" t="s">
        <v>20568</v>
      </c>
    </row>
    <row r="4494" spans="1:2" ht="15" customHeight="1">
      <c r="A4494" s="10" t="s">
        <v>20571</v>
      </c>
      <c r="B4494" s="13" t="s">
        <v>20570</v>
      </c>
    </row>
    <row r="4495" spans="1:2" ht="15" customHeight="1">
      <c r="A4495" s="10" t="s">
        <v>20563</v>
      </c>
      <c r="B4495" s="13" t="s">
        <v>20562</v>
      </c>
    </row>
    <row r="4496" spans="1:2" ht="15" customHeight="1">
      <c r="A4496" s="10" t="s">
        <v>20573</v>
      </c>
      <c r="B4496" s="13" t="s">
        <v>20572</v>
      </c>
    </row>
    <row r="4497" spans="1:2" ht="15" customHeight="1">
      <c r="A4497" s="10" t="s">
        <v>20561</v>
      </c>
      <c r="B4497" s="13" t="s">
        <v>20560</v>
      </c>
    </row>
    <row r="4498" spans="1:2" ht="15" customHeight="1">
      <c r="A4498" s="10" t="s">
        <v>20577</v>
      </c>
      <c r="B4498" s="13" t="s">
        <v>20576</v>
      </c>
    </row>
    <row r="4499" spans="1:2" ht="15" customHeight="1">
      <c r="A4499" s="10" t="s">
        <v>20575</v>
      </c>
      <c r="B4499" s="13" t="s">
        <v>20574</v>
      </c>
    </row>
    <row r="4500" spans="1:2" ht="15" customHeight="1">
      <c r="A4500" s="10" t="s">
        <v>20559</v>
      </c>
      <c r="B4500" s="13" t="s">
        <v>20558</v>
      </c>
    </row>
    <row r="4501" spans="1:2" ht="15" customHeight="1">
      <c r="A4501" s="10" t="s">
        <v>20567</v>
      </c>
      <c r="B4501" s="13" t="s">
        <v>20566</v>
      </c>
    </row>
    <row r="4502" spans="1:2" ht="15" customHeight="1">
      <c r="A4502" s="10" t="s">
        <v>24671</v>
      </c>
      <c r="B4502" s="13" t="s">
        <v>24670</v>
      </c>
    </row>
    <row r="4503" spans="1:2" ht="15" customHeight="1">
      <c r="A4503" s="10" t="s">
        <v>24673</v>
      </c>
      <c r="B4503" s="13" t="s">
        <v>24672</v>
      </c>
    </row>
    <row r="4504" spans="1:2" ht="15" customHeight="1">
      <c r="A4504" s="10" t="s">
        <v>24675</v>
      </c>
      <c r="B4504" s="13" t="s">
        <v>24674</v>
      </c>
    </row>
    <row r="4505" spans="1:2" ht="15" customHeight="1">
      <c r="A4505" s="10" t="s">
        <v>24677</v>
      </c>
      <c r="B4505" s="13" t="s">
        <v>24676</v>
      </c>
    </row>
    <row r="4506" spans="1:2" ht="15" customHeight="1">
      <c r="A4506" s="11" t="s">
        <v>365</v>
      </c>
      <c r="B4506" s="15" t="s">
        <v>366</v>
      </c>
    </row>
    <row r="4507" spans="1:2" ht="15" customHeight="1">
      <c r="A4507" s="10" t="s">
        <v>20525</v>
      </c>
      <c r="B4507" s="13" t="s">
        <v>20524</v>
      </c>
    </row>
    <row r="4508" spans="1:2" ht="15" customHeight="1">
      <c r="A4508" s="10" t="s">
        <v>20529</v>
      </c>
      <c r="B4508" s="13" t="s">
        <v>20528</v>
      </c>
    </row>
    <row r="4509" spans="1:2" ht="15" customHeight="1">
      <c r="A4509" s="10" t="s">
        <v>20531</v>
      </c>
      <c r="B4509" s="13" t="s">
        <v>20530</v>
      </c>
    </row>
    <row r="4510" spans="1:2" ht="15" customHeight="1">
      <c r="A4510" s="10" t="s">
        <v>20523</v>
      </c>
      <c r="B4510" s="13" t="s">
        <v>20522</v>
      </c>
    </row>
    <row r="4511" spans="1:2" ht="15" customHeight="1">
      <c r="A4511" s="10" t="s">
        <v>20533</v>
      </c>
      <c r="B4511" s="13" t="s">
        <v>20532</v>
      </c>
    </row>
    <row r="4512" spans="1:2" ht="15" customHeight="1">
      <c r="A4512" s="10" t="s">
        <v>20521</v>
      </c>
      <c r="B4512" s="13" t="s">
        <v>20520</v>
      </c>
    </row>
    <row r="4513" spans="1:2" ht="15" customHeight="1">
      <c r="A4513" s="10" t="s">
        <v>20537</v>
      </c>
      <c r="B4513" s="13" t="s">
        <v>20536</v>
      </c>
    </row>
    <row r="4514" spans="1:2" ht="15" customHeight="1">
      <c r="A4514" s="10" t="s">
        <v>20535</v>
      </c>
      <c r="B4514" s="13" t="s">
        <v>20534</v>
      </c>
    </row>
    <row r="4515" spans="1:2" ht="15" customHeight="1">
      <c r="A4515" s="10" t="s">
        <v>20519</v>
      </c>
      <c r="B4515" s="13" t="s">
        <v>20518</v>
      </c>
    </row>
    <row r="4516" spans="1:2" ht="15" customHeight="1">
      <c r="A4516" s="10" t="s">
        <v>20527</v>
      </c>
      <c r="B4516" s="13" t="s">
        <v>20526</v>
      </c>
    </row>
    <row r="4517" spans="1:2" ht="15" customHeight="1">
      <c r="A4517" s="10" t="s">
        <v>20845</v>
      </c>
      <c r="B4517" s="13" t="s">
        <v>20844</v>
      </c>
    </row>
    <row r="4518" spans="1:2" ht="15" customHeight="1">
      <c r="A4518" s="10" t="s">
        <v>20849</v>
      </c>
      <c r="B4518" s="13" t="s">
        <v>20848</v>
      </c>
    </row>
    <row r="4519" spans="1:2" ht="15" customHeight="1">
      <c r="A4519" s="10" t="s">
        <v>20851</v>
      </c>
      <c r="B4519" s="13" t="s">
        <v>20850</v>
      </c>
    </row>
    <row r="4520" spans="1:2" ht="15" customHeight="1">
      <c r="A4520" s="10" t="s">
        <v>20843</v>
      </c>
      <c r="B4520" s="13" t="s">
        <v>20842</v>
      </c>
    </row>
    <row r="4521" spans="1:2" ht="15" customHeight="1">
      <c r="A4521" s="10" t="s">
        <v>20853</v>
      </c>
      <c r="B4521" s="13" t="s">
        <v>20852</v>
      </c>
    </row>
    <row r="4522" spans="1:2" ht="15" customHeight="1">
      <c r="A4522" s="10" t="s">
        <v>20841</v>
      </c>
      <c r="B4522" s="13" t="s">
        <v>20840</v>
      </c>
    </row>
    <row r="4523" spans="1:2" ht="15" customHeight="1">
      <c r="A4523" s="10" t="s">
        <v>20857</v>
      </c>
      <c r="B4523" s="13" t="s">
        <v>20856</v>
      </c>
    </row>
    <row r="4524" spans="1:2" ht="15" customHeight="1">
      <c r="A4524" s="10" t="s">
        <v>20855</v>
      </c>
      <c r="B4524" s="13" t="s">
        <v>20854</v>
      </c>
    </row>
    <row r="4525" spans="1:2" ht="15" customHeight="1">
      <c r="A4525" s="10" t="s">
        <v>20839</v>
      </c>
      <c r="B4525" s="13" t="s">
        <v>20838</v>
      </c>
    </row>
    <row r="4526" spans="1:2" ht="15" customHeight="1">
      <c r="A4526" s="10" t="s">
        <v>20847</v>
      </c>
      <c r="B4526" s="13" t="s">
        <v>20846</v>
      </c>
    </row>
    <row r="4527" spans="1:2" ht="15" customHeight="1">
      <c r="A4527" s="10" t="s">
        <v>20585</v>
      </c>
      <c r="B4527" s="13" t="s">
        <v>20584</v>
      </c>
    </row>
    <row r="4528" spans="1:2" ht="15" customHeight="1">
      <c r="A4528" s="10" t="s">
        <v>20589</v>
      </c>
      <c r="B4528" s="13" t="s">
        <v>20588</v>
      </c>
    </row>
    <row r="4529" spans="1:2" ht="15" customHeight="1">
      <c r="A4529" s="10" t="s">
        <v>20591</v>
      </c>
      <c r="B4529" s="13" t="s">
        <v>20590</v>
      </c>
    </row>
    <row r="4530" spans="1:2" ht="15" customHeight="1">
      <c r="A4530" s="10" t="s">
        <v>20583</v>
      </c>
      <c r="B4530" s="13" t="s">
        <v>20582</v>
      </c>
    </row>
    <row r="4531" spans="1:2" ht="15" customHeight="1">
      <c r="A4531" s="10" t="s">
        <v>20593</v>
      </c>
      <c r="B4531" s="13" t="s">
        <v>20592</v>
      </c>
    </row>
    <row r="4532" spans="1:2" ht="15" customHeight="1">
      <c r="A4532" s="10" t="s">
        <v>20581</v>
      </c>
      <c r="B4532" s="13" t="s">
        <v>20580</v>
      </c>
    </row>
    <row r="4533" spans="1:2" ht="15" customHeight="1">
      <c r="A4533" s="10" t="s">
        <v>20597</v>
      </c>
      <c r="B4533" s="13" t="s">
        <v>20596</v>
      </c>
    </row>
    <row r="4534" spans="1:2" ht="15" customHeight="1">
      <c r="A4534" s="10" t="s">
        <v>20595</v>
      </c>
      <c r="B4534" s="13" t="s">
        <v>20594</v>
      </c>
    </row>
    <row r="4535" spans="1:2" ht="15" customHeight="1">
      <c r="A4535" s="10" t="s">
        <v>20579</v>
      </c>
      <c r="B4535" s="13" t="s">
        <v>20578</v>
      </c>
    </row>
    <row r="4536" spans="1:2" ht="15" customHeight="1">
      <c r="A4536" s="10" t="s">
        <v>20587</v>
      </c>
      <c r="B4536" s="13" t="s">
        <v>20586</v>
      </c>
    </row>
    <row r="4537" spans="1:2" ht="15" customHeight="1">
      <c r="A4537" s="10" t="s">
        <v>20605</v>
      </c>
      <c r="B4537" s="13" t="s">
        <v>20604</v>
      </c>
    </row>
    <row r="4538" spans="1:2" ht="15" customHeight="1">
      <c r="A4538" s="10" t="s">
        <v>20609</v>
      </c>
      <c r="B4538" s="13" t="s">
        <v>20608</v>
      </c>
    </row>
    <row r="4539" spans="1:2" ht="15" customHeight="1">
      <c r="A4539" s="10" t="s">
        <v>20611</v>
      </c>
      <c r="B4539" s="13" t="s">
        <v>20610</v>
      </c>
    </row>
    <row r="4540" spans="1:2" ht="15" customHeight="1">
      <c r="A4540" s="10" t="s">
        <v>20603</v>
      </c>
      <c r="B4540" s="13" t="s">
        <v>20602</v>
      </c>
    </row>
    <row r="4541" spans="1:2" ht="15" customHeight="1">
      <c r="A4541" s="10" t="s">
        <v>20613</v>
      </c>
      <c r="B4541" s="13" t="s">
        <v>20612</v>
      </c>
    </row>
    <row r="4542" spans="1:2" ht="15" customHeight="1">
      <c r="A4542" s="10" t="s">
        <v>20601</v>
      </c>
      <c r="B4542" s="13" t="s">
        <v>20600</v>
      </c>
    </row>
    <row r="4543" spans="1:2" ht="15" customHeight="1">
      <c r="A4543" s="10" t="s">
        <v>20617</v>
      </c>
      <c r="B4543" s="13" t="s">
        <v>20616</v>
      </c>
    </row>
    <row r="4544" spans="1:2" ht="15" customHeight="1">
      <c r="A4544" s="10" t="s">
        <v>20615</v>
      </c>
      <c r="B4544" s="13" t="s">
        <v>20614</v>
      </c>
    </row>
    <row r="4545" spans="1:2" ht="15" customHeight="1">
      <c r="A4545" s="10" t="s">
        <v>20599</v>
      </c>
      <c r="B4545" s="13" t="s">
        <v>20598</v>
      </c>
    </row>
    <row r="4546" spans="1:2" ht="15" customHeight="1">
      <c r="A4546" s="10" t="s">
        <v>20607</v>
      </c>
      <c r="B4546" s="13" t="s">
        <v>20606</v>
      </c>
    </row>
    <row r="4547" spans="1:2" ht="15" customHeight="1">
      <c r="A4547" s="10" t="s">
        <v>20625</v>
      </c>
      <c r="B4547" s="13" t="s">
        <v>20624</v>
      </c>
    </row>
    <row r="4548" spans="1:2" ht="15" customHeight="1">
      <c r="A4548" s="10" t="s">
        <v>20629</v>
      </c>
      <c r="B4548" s="13" t="s">
        <v>20628</v>
      </c>
    </row>
    <row r="4549" spans="1:2" ht="15" customHeight="1">
      <c r="A4549" s="10" t="s">
        <v>20631</v>
      </c>
      <c r="B4549" s="13" t="s">
        <v>20630</v>
      </c>
    </row>
    <row r="4550" spans="1:2" ht="15" customHeight="1">
      <c r="A4550" s="10" t="s">
        <v>20623</v>
      </c>
      <c r="B4550" s="13" t="s">
        <v>20622</v>
      </c>
    </row>
    <row r="4551" spans="1:2" ht="15" customHeight="1">
      <c r="A4551" s="10" t="s">
        <v>20633</v>
      </c>
      <c r="B4551" s="13" t="s">
        <v>20632</v>
      </c>
    </row>
    <row r="4552" spans="1:2" ht="15" customHeight="1">
      <c r="A4552" s="10" t="s">
        <v>20621</v>
      </c>
      <c r="B4552" s="13" t="s">
        <v>20620</v>
      </c>
    </row>
    <row r="4553" spans="1:2" ht="15" customHeight="1">
      <c r="A4553" s="10" t="s">
        <v>20637</v>
      </c>
      <c r="B4553" s="13" t="s">
        <v>20636</v>
      </c>
    </row>
    <row r="4554" spans="1:2" ht="15" customHeight="1">
      <c r="A4554" s="10" t="s">
        <v>20635</v>
      </c>
      <c r="B4554" s="13" t="s">
        <v>20634</v>
      </c>
    </row>
    <row r="4555" spans="1:2" ht="15" customHeight="1">
      <c r="A4555" s="10" t="s">
        <v>20619</v>
      </c>
      <c r="B4555" s="13" t="s">
        <v>20618</v>
      </c>
    </row>
    <row r="4556" spans="1:2" ht="15" customHeight="1">
      <c r="A4556" s="10" t="s">
        <v>20627</v>
      </c>
      <c r="B4556" s="13" t="s">
        <v>20626</v>
      </c>
    </row>
    <row r="4557" spans="1:2" ht="15" customHeight="1">
      <c r="A4557" s="10" t="s">
        <v>19745</v>
      </c>
      <c r="B4557" s="13" t="s">
        <v>19744</v>
      </c>
    </row>
    <row r="4558" spans="1:2" ht="15" customHeight="1">
      <c r="A4558" s="10" t="s">
        <v>19749</v>
      </c>
      <c r="B4558" s="13" t="s">
        <v>19748</v>
      </c>
    </row>
    <row r="4559" spans="1:2" ht="15" customHeight="1">
      <c r="A4559" s="10" t="s">
        <v>19751</v>
      </c>
      <c r="B4559" s="13" t="s">
        <v>19750</v>
      </c>
    </row>
    <row r="4560" spans="1:2" ht="15" customHeight="1">
      <c r="A4560" s="10" t="s">
        <v>19743</v>
      </c>
      <c r="B4560" s="13" t="s">
        <v>19742</v>
      </c>
    </row>
    <row r="4561" spans="1:2" ht="15" customHeight="1">
      <c r="A4561" s="10" t="s">
        <v>19753</v>
      </c>
      <c r="B4561" s="13" t="s">
        <v>19752</v>
      </c>
    </row>
    <row r="4562" spans="1:2" ht="15" customHeight="1">
      <c r="A4562" s="10" t="s">
        <v>19741</v>
      </c>
      <c r="B4562" s="13" t="s">
        <v>19740</v>
      </c>
    </row>
    <row r="4563" spans="1:2" ht="15" customHeight="1">
      <c r="A4563" s="10" t="s">
        <v>19757</v>
      </c>
      <c r="B4563" s="13" t="s">
        <v>19756</v>
      </c>
    </row>
    <row r="4564" spans="1:2" ht="15" customHeight="1">
      <c r="A4564" s="10" t="s">
        <v>19755</v>
      </c>
      <c r="B4564" s="13" t="s">
        <v>19754</v>
      </c>
    </row>
    <row r="4565" spans="1:2" ht="15" customHeight="1">
      <c r="A4565" s="10" t="s">
        <v>19739</v>
      </c>
      <c r="B4565" s="13" t="s">
        <v>19738</v>
      </c>
    </row>
    <row r="4566" spans="1:2" ht="15" customHeight="1">
      <c r="A4566" s="10" t="s">
        <v>19747</v>
      </c>
      <c r="B4566" s="13" t="s">
        <v>19746</v>
      </c>
    </row>
    <row r="4567" spans="1:2" ht="15" customHeight="1">
      <c r="A4567" s="10" t="s">
        <v>23131</v>
      </c>
      <c r="B4567" s="13" t="s">
        <v>23130</v>
      </c>
    </row>
    <row r="4568" spans="1:2" ht="15" customHeight="1">
      <c r="A4568" s="10" t="s">
        <v>23135</v>
      </c>
      <c r="B4568" s="13" t="s">
        <v>23134</v>
      </c>
    </row>
    <row r="4569" spans="1:2" ht="15" customHeight="1">
      <c r="A4569" s="10" t="s">
        <v>23137</v>
      </c>
      <c r="B4569" s="13" t="s">
        <v>23136</v>
      </c>
    </row>
    <row r="4570" spans="1:2" ht="15" customHeight="1">
      <c r="A4570" s="10" t="s">
        <v>23129</v>
      </c>
      <c r="B4570" s="13" t="s">
        <v>23128</v>
      </c>
    </row>
    <row r="4571" spans="1:2" ht="15" customHeight="1">
      <c r="A4571" s="10" t="s">
        <v>23139</v>
      </c>
      <c r="B4571" s="13" t="s">
        <v>23138</v>
      </c>
    </row>
    <row r="4572" spans="1:2" ht="15" customHeight="1">
      <c r="A4572" s="10" t="s">
        <v>23127</v>
      </c>
      <c r="B4572" s="13" t="s">
        <v>23126</v>
      </c>
    </row>
    <row r="4573" spans="1:2" ht="15" customHeight="1">
      <c r="A4573" s="10" t="s">
        <v>23143</v>
      </c>
      <c r="B4573" s="13" t="s">
        <v>23142</v>
      </c>
    </row>
    <row r="4574" spans="1:2" ht="15" customHeight="1">
      <c r="A4574" s="10" t="s">
        <v>23141</v>
      </c>
      <c r="B4574" s="13" t="s">
        <v>23140</v>
      </c>
    </row>
    <row r="4575" spans="1:2" ht="15" customHeight="1">
      <c r="A4575" s="10" t="s">
        <v>23125</v>
      </c>
      <c r="B4575" s="13" t="s">
        <v>23124</v>
      </c>
    </row>
    <row r="4576" spans="1:2" ht="15" customHeight="1">
      <c r="A4576" s="10" t="s">
        <v>23133</v>
      </c>
      <c r="B4576" s="13" t="s">
        <v>23132</v>
      </c>
    </row>
    <row r="4577" spans="1:2" ht="15" customHeight="1">
      <c r="A4577" s="10" t="s">
        <v>19785</v>
      </c>
      <c r="B4577" s="13" t="s">
        <v>19784</v>
      </c>
    </row>
    <row r="4578" spans="1:2" ht="15" customHeight="1">
      <c r="A4578" s="10" t="s">
        <v>19789</v>
      </c>
      <c r="B4578" s="13" t="s">
        <v>19788</v>
      </c>
    </row>
    <row r="4579" spans="1:2" ht="15" customHeight="1">
      <c r="A4579" s="10" t="s">
        <v>19791</v>
      </c>
      <c r="B4579" s="13" t="s">
        <v>19790</v>
      </c>
    </row>
    <row r="4580" spans="1:2" ht="15" customHeight="1">
      <c r="A4580" s="10" t="s">
        <v>19783</v>
      </c>
      <c r="B4580" s="13" t="s">
        <v>19782</v>
      </c>
    </row>
    <row r="4581" spans="1:2" ht="15" customHeight="1">
      <c r="A4581" s="10" t="s">
        <v>19793</v>
      </c>
      <c r="B4581" s="13" t="s">
        <v>19792</v>
      </c>
    </row>
    <row r="4582" spans="1:2" ht="15" customHeight="1">
      <c r="A4582" s="10" t="s">
        <v>19781</v>
      </c>
      <c r="B4582" s="13" t="s">
        <v>19780</v>
      </c>
    </row>
    <row r="4583" spans="1:2" ht="15" customHeight="1">
      <c r="A4583" s="10" t="s">
        <v>19797</v>
      </c>
      <c r="B4583" s="13" t="s">
        <v>19796</v>
      </c>
    </row>
    <row r="4584" spans="1:2" ht="15" customHeight="1">
      <c r="A4584" s="10" t="s">
        <v>19795</v>
      </c>
      <c r="B4584" s="13" t="s">
        <v>19794</v>
      </c>
    </row>
    <row r="4585" spans="1:2" ht="15" customHeight="1">
      <c r="A4585" s="10" t="s">
        <v>19779</v>
      </c>
      <c r="B4585" s="13" t="s">
        <v>19778</v>
      </c>
    </row>
    <row r="4586" spans="1:2" ht="15" customHeight="1">
      <c r="A4586" s="10" t="s">
        <v>19787</v>
      </c>
      <c r="B4586" s="13" t="s">
        <v>19786</v>
      </c>
    </row>
    <row r="4587" spans="1:2" ht="15" customHeight="1">
      <c r="A4587" s="10" t="s">
        <v>24669</v>
      </c>
      <c r="B4587" s="13" t="s">
        <v>24668</v>
      </c>
    </row>
    <row r="4588" spans="1:2" ht="15" customHeight="1">
      <c r="A4588" s="10" t="s">
        <v>19765</v>
      </c>
      <c r="B4588" s="13" t="s">
        <v>19764</v>
      </c>
    </row>
    <row r="4589" spans="1:2" ht="15" customHeight="1">
      <c r="A4589" s="10" t="s">
        <v>19769</v>
      </c>
      <c r="B4589" s="13" t="s">
        <v>19768</v>
      </c>
    </row>
    <row r="4590" spans="1:2" ht="15" customHeight="1">
      <c r="A4590" s="10" t="s">
        <v>19771</v>
      </c>
      <c r="B4590" s="13" t="s">
        <v>19770</v>
      </c>
    </row>
    <row r="4591" spans="1:2" ht="15" customHeight="1">
      <c r="A4591" s="10" t="s">
        <v>19763</v>
      </c>
      <c r="B4591" s="13" t="s">
        <v>19762</v>
      </c>
    </row>
    <row r="4592" spans="1:2" ht="15" customHeight="1">
      <c r="A4592" s="10" t="s">
        <v>19773</v>
      </c>
      <c r="B4592" s="13" t="s">
        <v>19772</v>
      </c>
    </row>
    <row r="4593" spans="1:2" ht="15" customHeight="1">
      <c r="A4593" s="10" t="s">
        <v>19761</v>
      </c>
      <c r="B4593" s="13" t="s">
        <v>19760</v>
      </c>
    </row>
    <row r="4594" spans="1:2" ht="15" customHeight="1">
      <c r="A4594" s="10" t="s">
        <v>19777</v>
      </c>
      <c r="B4594" s="13" t="s">
        <v>19776</v>
      </c>
    </row>
    <row r="4595" spans="1:2" ht="15" customHeight="1">
      <c r="A4595" s="10" t="s">
        <v>19775</v>
      </c>
      <c r="B4595" s="13" t="s">
        <v>19774</v>
      </c>
    </row>
    <row r="4596" spans="1:2" ht="15" customHeight="1">
      <c r="A4596" s="10" t="s">
        <v>19759</v>
      </c>
      <c r="B4596" s="13" t="s">
        <v>19758</v>
      </c>
    </row>
    <row r="4597" spans="1:2" ht="15" customHeight="1">
      <c r="A4597" s="10" t="s">
        <v>19767</v>
      </c>
      <c r="B4597" s="13" t="s">
        <v>19766</v>
      </c>
    </row>
    <row r="4598" spans="1:2" ht="15" customHeight="1">
      <c r="A4598" s="10" t="s">
        <v>23733</v>
      </c>
      <c r="B4598" s="13" t="s">
        <v>23732</v>
      </c>
    </row>
    <row r="4599" spans="1:2" ht="15" customHeight="1">
      <c r="A4599" s="10" t="s">
        <v>24659</v>
      </c>
      <c r="B4599" s="13" t="s">
        <v>24658</v>
      </c>
    </row>
    <row r="4600" spans="1:2" ht="15" customHeight="1">
      <c r="A4600" s="10" t="s">
        <v>24657</v>
      </c>
      <c r="B4600" s="13" t="s">
        <v>24656</v>
      </c>
    </row>
    <row r="4601" spans="1:2" ht="15" customHeight="1">
      <c r="A4601" s="10" t="s">
        <v>24667</v>
      </c>
      <c r="B4601" s="13" t="s">
        <v>24666</v>
      </c>
    </row>
    <row r="4602" spans="1:2" ht="15" customHeight="1">
      <c r="A4602" s="10" t="s">
        <v>24655</v>
      </c>
      <c r="B4602" s="13" t="s">
        <v>24654</v>
      </c>
    </row>
    <row r="4603" spans="1:2" ht="15" customHeight="1">
      <c r="A4603" s="10" t="s">
        <v>24665</v>
      </c>
      <c r="B4603" s="13" t="s">
        <v>24664</v>
      </c>
    </row>
    <row r="4604" spans="1:2" ht="15" customHeight="1">
      <c r="A4604" s="10" t="s">
        <v>24653</v>
      </c>
      <c r="B4604" s="13" t="s">
        <v>24652</v>
      </c>
    </row>
    <row r="4605" spans="1:2" ht="15" customHeight="1">
      <c r="A4605" s="10" t="s">
        <v>24651</v>
      </c>
      <c r="B4605" s="13" t="s">
        <v>24650</v>
      </c>
    </row>
    <row r="4606" spans="1:2" ht="15" customHeight="1">
      <c r="A4606" s="10" t="s">
        <v>24661</v>
      </c>
      <c r="B4606" s="13" t="s">
        <v>24660</v>
      </c>
    </row>
    <row r="4607" spans="1:2" ht="15" customHeight="1">
      <c r="A4607" s="10" t="s">
        <v>24663</v>
      </c>
      <c r="B4607" s="13" t="s">
        <v>24662</v>
      </c>
    </row>
    <row r="4608" spans="1:2" ht="15" customHeight="1">
      <c r="A4608" s="10" t="s">
        <v>24649</v>
      </c>
      <c r="B4608" s="13" t="s">
        <v>24648</v>
      </c>
    </row>
    <row r="4609" spans="1:2" ht="15" customHeight="1">
      <c r="A4609" s="10" t="s">
        <v>24307</v>
      </c>
      <c r="B4609" s="13" t="s">
        <v>24306</v>
      </c>
    </row>
    <row r="4610" spans="1:2" ht="15" customHeight="1">
      <c r="A4610" s="10" t="s">
        <v>12400</v>
      </c>
      <c r="B4610" s="13" t="s">
        <v>12399</v>
      </c>
    </row>
    <row r="4611" spans="1:2" ht="15" customHeight="1">
      <c r="A4611" s="10" t="s">
        <v>14648</v>
      </c>
      <c r="B4611" s="13" t="s">
        <v>14647</v>
      </c>
    </row>
    <row r="4612" spans="1:2" ht="15" customHeight="1">
      <c r="A4612" s="10" t="s">
        <v>13950</v>
      </c>
      <c r="B4612" s="13" t="s">
        <v>13949</v>
      </c>
    </row>
    <row r="4613" spans="1:2" ht="15" customHeight="1">
      <c r="A4613" s="10" t="s">
        <v>24871</v>
      </c>
      <c r="B4613" s="13" t="s">
        <v>24870</v>
      </c>
    </row>
    <row r="4614" spans="1:2" ht="15" customHeight="1">
      <c r="A4614" s="10" t="s">
        <v>14280</v>
      </c>
      <c r="B4614" s="13" t="s">
        <v>14279</v>
      </c>
    </row>
    <row r="4615" spans="1:2" ht="15" customHeight="1">
      <c r="A4615" s="11" t="s">
        <v>367</v>
      </c>
      <c r="B4615" s="15" t="s">
        <v>368</v>
      </c>
    </row>
    <row r="4616" spans="1:2" ht="15" customHeight="1">
      <c r="A4616" s="10" t="s">
        <v>17123</v>
      </c>
      <c r="B4616" s="13" t="s">
        <v>17122</v>
      </c>
    </row>
    <row r="4617" spans="1:2" ht="15" customHeight="1">
      <c r="A4617" s="10" t="s">
        <v>17343</v>
      </c>
      <c r="B4617" s="13" t="s">
        <v>17342</v>
      </c>
    </row>
    <row r="4618" spans="1:2" ht="15" customHeight="1">
      <c r="A4618" s="10" t="s">
        <v>17335</v>
      </c>
      <c r="B4618" s="13" t="s">
        <v>17334</v>
      </c>
    </row>
    <row r="4619" spans="1:2" ht="15" customHeight="1">
      <c r="A4619" s="10" t="s">
        <v>17339</v>
      </c>
      <c r="B4619" s="13" t="s">
        <v>17338</v>
      </c>
    </row>
    <row r="4620" spans="1:2" ht="15" customHeight="1">
      <c r="A4620" s="10" t="s">
        <v>17333</v>
      </c>
      <c r="B4620" s="13" t="s">
        <v>17332</v>
      </c>
    </row>
    <row r="4621" spans="1:2" ht="15" customHeight="1">
      <c r="A4621" s="10" t="s">
        <v>17337</v>
      </c>
      <c r="B4621" s="13" t="s">
        <v>17336</v>
      </c>
    </row>
    <row r="4622" spans="1:2" ht="15" customHeight="1">
      <c r="A4622" s="10" t="s">
        <v>11832</v>
      </c>
      <c r="B4622" s="13" t="s">
        <v>11831</v>
      </c>
    </row>
    <row r="4623" spans="1:2" ht="15" customHeight="1">
      <c r="A4623" s="10" t="s">
        <v>11830</v>
      </c>
      <c r="B4623" s="13" t="s">
        <v>11829</v>
      </c>
    </row>
    <row r="4624" spans="1:2" ht="15" customHeight="1">
      <c r="A4624" s="10" t="s">
        <v>11828</v>
      </c>
      <c r="B4624" s="13" t="s">
        <v>11827</v>
      </c>
    </row>
    <row r="4625" spans="1:2" ht="15" customHeight="1">
      <c r="A4625" s="10" t="s">
        <v>11826</v>
      </c>
      <c r="B4625" s="13" t="s">
        <v>11825</v>
      </c>
    </row>
    <row r="4626" spans="1:2" ht="15" customHeight="1">
      <c r="A4626" s="10" t="s">
        <v>11834</v>
      </c>
      <c r="B4626" s="13" t="s">
        <v>11833</v>
      </c>
    </row>
    <row r="4627" spans="1:2" ht="15" customHeight="1">
      <c r="A4627" s="10" t="s">
        <v>12248</v>
      </c>
      <c r="B4627" s="13" t="s">
        <v>12247</v>
      </c>
    </row>
    <row r="4628" spans="1:2" ht="15" customHeight="1">
      <c r="A4628" s="10" t="s">
        <v>5494</v>
      </c>
      <c r="B4628" s="13" t="s">
        <v>5493</v>
      </c>
    </row>
    <row r="4629" spans="1:2" ht="15" customHeight="1">
      <c r="A4629" s="10" t="s">
        <v>23755</v>
      </c>
      <c r="B4629" s="13" t="s">
        <v>23754</v>
      </c>
    </row>
    <row r="4630" spans="1:2" ht="15" customHeight="1">
      <c r="A4630" s="10" t="s">
        <v>12246</v>
      </c>
      <c r="B4630" s="13" t="s">
        <v>12245</v>
      </c>
    </row>
    <row r="4631" spans="1:2" ht="15" customHeight="1">
      <c r="A4631" s="10" t="s">
        <v>12182</v>
      </c>
      <c r="B4631" s="13" t="s">
        <v>12181</v>
      </c>
    </row>
    <row r="4632" spans="1:2" ht="15" customHeight="1">
      <c r="A4632" s="10" t="s">
        <v>12178</v>
      </c>
      <c r="B4632" s="13" t="s">
        <v>12177</v>
      </c>
    </row>
    <row r="4633" spans="1:2" ht="15" customHeight="1">
      <c r="A4633" s="10" t="s">
        <v>12176</v>
      </c>
      <c r="B4633" s="13" t="s">
        <v>12175</v>
      </c>
    </row>
    <row r="4634" spans="1:2" ht="15" customHeight="1">
      <c r="A4634" s="10" t="s">
        <v>23759</v>
      </c>
      <c r="B4634" s="13" t="s">
        <v>23758</v>
      </c>
    </row>
    <row r="4635" spans="1:2" ht="15" customHeight="1">
      <c r="A4635" s="10" t="s">
        <v>12470</v>
      </c>
      <c r="B4635" s="13" t="s">
        <v>12469</v>
      </c>
    </row>
    <row r="4636" spans="1:2" ht="15" customHeight="1">
      <c r="A4636" s="10" t="s">
        <v>12344</v>
      </c>
      <c r="B4636" s="13" t="s">
        <v>12343</v>
      </c>
    </row>
    <row r="4637" spans="1:2" ht="15" customHeight="1">
      <c r="A4637" s="10" t="s">
        <v>11998</v>
      </c>
      <c r="B4637" s="13" t="s">
        <v>11997</v>
      </c>
    </row>
    <row r="4638" spans="1:2" ht="15" customHeight="1">
      <c r="A4638" s="10" t="s">
        <v>12162</v>
      </c>
      <c r="B4638" s="13" t="s">
        <v>12161</v>
      </c>
    </row>
    <row r="4639" spans="1:2" ht="15" customHeight="1">
      <c r="A4639" s="10" t="s">
        <v>12164</v>
      </c>
      <c r="B4639" s="13" t="s">
        <v>12163</v>
      </c>
    </row>
    <row r="4640" spans="1:2" ht="15" customHeight="1">
      <c r="A4640" s="10" t="s">
        <v>12166</v>
      </c>
      <c r="B4640" s="13" t="s">
        <v>12165</v>
      </c>
    </row>
    <row r="4641" spans="1:2" ht="15" customHeight="1">
      <c r="A4641" s="10" t="s">
        <v>21745</v>
      </c>
      <c r="B4641" s="13" t="s">
        <v>21744</v>
      </c>
    </row>
    <row r="4642" spans="1:2" ht="15" customHeight="1">
      <c r="A4642" s="10" t="s">
        <v>21749</v>
      </c>
      <c r="B4642" s="13" t="s">
        <v>21748</v>
      </c>
    </row>
    <row r="4643" spans="1:2" ht="15" customHeight="1">
      <c r="A4643" s="10" t="s">
        <v>21751</v>
      </c>
      <c r="B4643" s="13" t="s">
        <v>21750</v>
      </c>
    </row>
    <row r="4644" spans="1:2" ht="15" customHeight="1">
      <c r="A4644" s="10" t="s">
        <v>21743</v>
      </c>
      <c r="B4644" s="13" t="s">
        <v>21742</v>
      </c>
    </row>
    <row r="4645" spans="1:2" ht="15" customHeight="1">
      <c r="A4645" s="10" t="s">
        <v>21753</v>
      </c>
      <c r="B4645" s="13" t="s">
        <v>21752</v>
      </c>
    </row>
    <row r="4646" spans="1:2" ht="15" customHeight="1">
      <c r="A4646" s="10" t="s">
        <v>21741</v>
      </c>
      <c r="B4646" s="13" t="s">
        <v>21740</v>
      </c>
    </row>
    <row r="4647" spans="1:2" ht="15" customHeight="1">
      <c r="A4647" s="10" t="s">
        <v>21757</v>
      </c>
      <c r="B4647" s="13" t="s">
        <v>21756</v>
      </c>
    </row>
    <row r="4648" spans="1:2" ht="15" customHeight="1">
      <c r="A4648" s="10" t="s">
        <v>21755</v>
      </c>
      <c r="B4648" s="13" t="s">
        <v>21754</v>
      </c>
    </row>
    <row r="4649" spans="1:2" ht="15" customHeight="1">
      <c r="A4649" s="10" t="s">
        <v>21739</v>
      </c>
      <c r="B4649" s="13" t="s">
        <v>21738</v>
      </c>
    </row>
    <row r="4650" spans="1:2" ht="15" customHeight="1">
      <c r="A4650" s="10" t="s">
        <v>21747</v>
      </c>
      <c r="B4650" s="13" t="s">
        <v>21746</v>
      </c>
    </row>
    <row r="4651" spans="1:2" ht="15" customHeight="1">
      <c r="A4651" s="10" t="s">
        <v>24697</v>
      </c>
      <c r="B4651" s="13" t="s">
        <v>24696</v>
      </c>
    </row>
    <row r="4652" spans="1:2" ht="15" customHeight="1">
      <c r="A4652" s="10" t="s">
        <v>21725</v>
      </c>
      <c r="B4652" s="13" t="s">
        <v>21724</v>
      </c>
    </row>
    <row r="4653" spans="1:2" ht="15" customHeight="1">
      <c r="A4653" s="10" t="s">
        <v>21729</v>
      </c>
      <c r="B4653" s="13" t="s">
        <v>21728</v>
      </c>
    </row>
    <row r="4654" spans="1:2" ht="15" customHeight="1">
      <c r="A4654" s="10" t="s">
        <v>21731</v>
      </c>
      <c r="B4654" s="13" t="s">
        <v>21730</v>
      </c>
    </row>
    <row r="4655" spans="1:2" ht="15" customHeight="1">
      <c r="A4655" s="10" t="s">
        <v>21723</v>
      </c>
      <c r="B4655" s="13" t="s">
        <v>21722</v>
      </c>
    </row>
    <row r="4656" spans="1:2" ht="15" customHeight="1">
      <c r="A4656" s="10" t="s">
        <v>21733</v>
      </c>
      <c r="B4656" s="13" t="s">
        <v>21732</v>
      </c>
    </row>
    <row r="4657" spans="1:2" ht="15" customHeight="1">
      <c r="A4657" s="10" t="s">
        <v>21721</v>
      </c>
      <c r="B4657" s="13" t="s">
        <v>21720</v>
      </c>
    </row>
    <row r="4658" spans="1:2" ht="15" customHeight="1">
      <c r="A4658" s="10" t="s">
        <v>21737</v>
      </c>
      <c r="B4658" s="13" t="s">
        <v>21736</v>
      </c>
    </row>
    <row r="4659" spans="1:2" ht="15" customHeight="1">
      <c r="A4659" s="10" t="s">
        <v>21735</v>
      </c>
      <c r="B4659" s="13" t="s">
        <v>21734</v>
      </c>
    </row>
    <row r="4660" spans="1:2" ht="15" customHeight="1">
      <c r="A4660" s="10" t="s">
        <v>21719</v>
      </c>
      <c r="B4660" s="13" t="s">
        <v>21718</v>
      </c>
    </row>
    <row r="4661" spans="1:2" ht="15" customHeight="1">
      <c r="A4661" s="10" t="s">
        <v>21727</v>
      </c>
      <c r="B4661" s="13" t="s">
        <v>21726</v>
      </c>
    </row>
    <row r="4662" spans="1:2" ht="15" customHeight="1">
      <c r="A4662" s="10" t="s">
        <v>24865</v>
      </c>
      <c r="B4662" s="13" t="s">
        <v>24864</v>
      </c>
    </row>
    <row r="4663" spans="1:2" ht="15" customHeight="1">
      <c r="A4663" s="10" t="s">
        <v>24689</v>
      </c>
      <c r="B4663" s="13" t="s">
        <v>24688</v>
      </c>
    </row>
    <row r="4664" spans="1:2" ht="15" customHeight="1">
      <c r="A4664" s="10" t="s">
        <v>24825</v>
      </c>
      <c r="B4664" s="13" t="s">
        <v>24824</v>
      </c>
    </row>
    <row r="4665" spans="1:2" ht="15" customHeight="1">
      <c r="A4665" s="10" t="s">
        <v>24839</v>
      </c>
      <c r="B4665" s="13" t="s">
        <v>24838</v>
      </c>
    </row>
    <row r="4666" spans="1:2" ht="15" customHeight="1">
      <c r="A4666" s="11" t="s">
        <v>369</v>
      </c>
      <c r="B4666" s="15" t="s">
        <v>370</v>
      </c>
    </row>
    <row r="4667" spans="1:2" ht="15" customHeight="1">
      <c r="A4667" s="10" t="s">
        <v>7937</v>
      </c>
      <c r="B4667" s="13" t="s">
        <v>7936</v>
      </c>
    </row>
    <row r="4668" spans="1:2" ht="15" customHeight="1">
      <c r="A4668" s="10" t="s">
        <v>7939</v>
      </c>
      <c r="B4668" s="13" t="s">
        <v>7938</v>
      </c>
    </row>
    <row r="4669" spans="1:2" ht="15" customHeight="1">
      <c r="A4669" s="10" t="s">
        <v>8074</v>
      </c>
      <c r="B4669" s="13" t="s">
        <v>8073</v>
      </c>
    </row>
    <row r="4670" spans="1:2" ht="15" customHeight="1">
      <c r="A4670" s="10" t="s">
        <v>7935</v>
      </c>
      <c r="B4670" s="13" t="s">
        <v>7934</v>
      </c>
    </row>
    <row r="4671" spans="1:2" ht="15" customHeight="1">
      <c r="A4671" s="10" t="s">
        <v>1472</v>
      </c>
      <c r="B4671" s="13" t="s">
        <v>1471</v>
      </c>
    </row>
    <row r="4672" spans="1:2" ht="15" customHeight="1">
      <c r="A4672" s="10" t="s">
        <v>1821</v>
      </c>
      <c r="B4672" s="13" t="s">
        <v>1820</v>
      </c>
    </row>
    <row r="4673" spans="1:2" ht="15" customHeight="1">
      <c r="A4673" s="10" t="s">
        <v>1946</v>
      </c>
      <c r="B4673" s="13" t="s">
        <v>1945</v>
      </c>
    </row>
    <row r="4674" spans="1:2" ht="15" customHeight="1">
      <c r="A4674" s="10" t="s">
        <v>14605</v>
      </c>
      <c r="B4674" s="13" t="s">
        <v>14604</v>
      </c>
    </row>
    <row r="4675" spans="1:2" ht="15" customHeight="1">
      <c r="A4675" s="10" t="s">
        <v>10233</v>
      </c>
      <c r="B4675" s="13" t="s">
        <v>10232</v>
      </c>
    </row>
    <row r="4676" spans="1:2" ht="15" customHeight="1">
      <c r="A4676" s="10" t="s">
        <v>10561</v>
      </c>
      <c r="B4676" s="13" t="s">
        <v>10560</v>
      </c>
    </row>
    <row r="4677" spans="1:2" ht="15" customHeight="1">
      <c r="A4677" s="10" t="s">
        <v>2253</v>
      </c>
      <c r="B4677" s="13" t="s">
        <v>2252</v>
      </c>
    </row>
    <row r="4678" spans="1:2" ht="15" customHeight="1">
      <c r="A4678" s="10" t="s">
        <v>2257</v>
      </c>
      <c r="B4678" s="13" t="s">
        <v>2256</v>
      </c>
    </row>
    <row r="4679" spans="1:2" ht="15" customHeight="1">
      <c r="A4679" s="10" t="s">
        <v>1563</v>
      </c>
      <c r="B4679" s="13" t="s">
        <v>1562</v>
      </c>
    </row>
    <row r="4680" spans="1:2" ht="15" customHeight="1">
      <c r="A4680" s="10" t="s">
        <v>1561</v>
      </c>
      <c r="B4680" s="13" t="s">
        <v>1560</v>
      </c>
    </row>
    <row r="4681" spans="1:2" ht="15" customHeight="1">
      <c r="A4681" s="10" t="s">
        <v>5518</v>
      </c>
      <c r="B4681" s="13" t="s">
        <v>5517</v>
      </c>
    </row>
    <row r="4682" spans="1:2" ht="15" customHeight="1">
      <c r="A4682" s="10" t="s">
        <v>23271</v>
      </c>
      <c r="B4682" s="13" t="s">
        <v>23270</v>
      </c>
    </row>
    <row r="4683" spans="1:2" ht="15" customHeight="1">
      <c r="A4683" s="10" t="s">
        <v>23275</v>
      </c>
      <c r="B4683" s="13" t="s">
        <v>23274</v>
      </c>
    </row>
    <row r="4684" spans="1:2" ht="15" customHeight="1">
      <c r="A4684" s="10" t="s">
        <v>23277</v>
      </c>
      <c r="B4684" s="13" t="s">
        <v>23276</v>
      </c>
    </row>
    <row r="4685" spans="1:2" ht="15" customHeight="1">
      <c r="A4685" s="10" t="s">
        <v>23269</v>
      </c>
      <c r="B4685" s="13" t="s">
        <v>23268</v>
      </c>
    </row>
    <row r="4686" spans="1:2" ht="15" customHeight="1">
      <c r="A4686" s="10" t="s">
        <v>23279</v>
      </c>
      <c r="B4686" s="13" t="s">
        <v>23278</v>
      </c>
    </row>
    <row r="4687" spans="1:2" ht="15" customHeight="1">
      <c r="A4687" s="10" t="s">
        <v>23267</v>
      </c>
      <c r="B4687" s="13" t="s">
        <v>23266</v>
      </c>
    </row>
    <row r="4688" spans="1:2" ht="15" customHeight="1">
      <c r="A4688" s="10" t="s">
        <v>23283</v>
      </c>
      <c r="B4688" s="13" t="s">
        <v>23282</v>
      </c>
    </row>
    <row r="4689" spans="1:2" ht="15" customHeight="1">
      <c r="A4689" s="10" t="s">
        <v>23281</v>
      </c>
      <c r="B4689" s="13" t="s">
        <v>23280</v>
      </c>
    </row>
    <row r="4690" spans="1:2" ht="15" customHeight="1">
      <c r="A4690" s="10" t="s">
        <v>23265</v>
      </c>
      <c r="B4690" s="13" t="s">
        <v>23264</v>
      </c>
    </row>
    <row r="4691" spans="1:2" ht="15" customHeight="1">
      <c r="A4691" s="10" t="s">
        <v>23273</v>
      </c>
      <c r="B4691" s="13" t="s">
        <v>23272</v>
      </c>
    </row>
    <row r="4692" spans="1:2" ht="15" customHeight="1">
      <c r="A4692" s="11" t="s">
        <v>371</v>
      </c>
      <c r="B4692" s="15" t="s">
        <v>372</v>
      </c>
    </row>
    <row r="4693" spans="1:2" ht="15" customHeight="1">
      <c r="A4693" s="10" t="s">
        <v>1715</v>
      </c>
      <c r="B4693" s="13" t="s">
        <v>1714</v>
      </c>
    </row>
    <row r="4694" spans="1:2" ht="15" customHeight="1">
      <c r="A4694" s="10" t="s">
        <v>1711</v>
      </c>
      <c r="B4694" s="13" t="s">
        <v>1710</v>
      </c>
    </row>
    <row r="4695" spans="1:2" ht="15" customHeight="1">
      <c r="A4695" s="10" t="s">
        <v>1713</v>
      </c>
      <c r="B4695" s="13" t="s">
        <v>1712</v>
      </c>
    </row>
    <row r="4696" spans="1:2" ht="15" customHeight="1">
      <c r="A4696" s="10" t="s">
        <v>1597</v>
      </c>
      <c r="B4696" s="13" t="s">
        <v>1596</v>
      </c>
    </row>
    <row r="4697" spans="1:2" ht="15" customHeight="1">
      <c r="A4697" s="10" t="s">
        <v>1687</v>
      </c>
      <c r="B4697" s="13" t="s">
        <v>1686</v>
      </c>
    </row>
    <row r="4698" spans="1:2" ht="15" customHeight="1">
      <c r="A4698" s="10" t="s">
        <v>1721</v>
      </c>
      <c r="B4698" s="13" t="s">
        <v>1720</v>
      </c>
    </row>
    <row r="4699" spans="1:2" ht="15" customHeight="1">
      <c r="A4699" s="10" t="s">
        <v>1689</v>
      </c>
      <c r="B4699" s="13" t="s">
        <v>1688</v>
      </c>
    </row>
    <row r="4700" spans="1:2" ht="15" customHeight="1">
      <c r="A4700" s="10" t="s">
        <v>12432</v>
      </c>
      <c r="B4700" s="13" t="s">
        <v>12431</v>
      </c>
    </row>
    <row r="4701" spans="1:2" ht="15" customHeight="1">
      <c r="A4701" s="11" t="s">
        <v>373</v>
      </c>
      <c r="B4701" s="15" t="s">
        <v>374</v>
      </c>
    </row>
    <row r="4702" spans="1:2" ht="15" customHeight="1">
      <c r="A4702" s="10" t="s">
        <v>1701</v>
      </c>
      <c r="B4702" s="13" t="s">
        <v>1700</v>
      </c>
    </row>
    <row r="4703" spans="1:2" ht="15" customHeight="1">
      <c r="A4703" s="10" t="s">
        <v>1705</v>
      </c>
      <c r="B4703" s="13" t="s">
        <v>1704</v>
      </c>
    </row>
    <row r="4704" spans="1:2" ht="15" customHeight="1">
      <c r="A4704" s="10" t="s">
        <v>1695</v>
      </c>
      <c r="B4704" s="13" t="s">
        <v>1694</v>
      </c>
    </row>
    <row r="4705" spans="1:2" ht="15" customHeight="1">
      <c r="A4705" s="10" t="s">
        <v>12354</v>
      </c>
      <c r="B4705" s="13" t="s">
        <v>12353</v>
      </c>
    </row>
    <row r="4706" spans="1:2" ht="15" customHeight="1">
      <c r="A4706" s="10" t="s">
        <v>1691</v>
      </c>
      <c r="B4706" s="13" t="s">
        <v>1690</v>
      </c>
    </row>
    <row r="4707" spans="1:2" ht="15" customHeight="1">
      <c r="A4707" s="10" t="s">
        <v>1677</v>
      </c>
      <c r="B4707" s="13" t="s">
        <v>1676</v>
      </c>
    </row>
    <row r="4708" spans="1:2" ht="15" customHeight="1">
      <c r="A4708" s="10" t="s">
        <v>1737</v>
      </c>
      <c r="B4708" s="13" t="s">
        <v>1736</v>
      </c>
    </row>
    <row r="4709" spans="1:2" ht="15" customHeight="1">
      <c r="A4709" s="10" t="s">
        <v>1727</v>
      </c>
      <c r="B4709" s="13" t="s">
        <v>1726</v>
      </c>
    </row>
    <row r="4710" spans="1:2" ht="15" customHeight="1">
      <c r="A4710" s="10" t="s">
        <v>1717</v>
      </c>
      <c r="B4710" s="13" t="s">
        <v>1716</v>
      </c>
    </row>
    <row r="4711" spans="1:2" ht="15" customHeight="1">
      <c r="A4711" s="10" t="s">
        <v>1719</v>
      </c>
      <c r="B4711" s="13" t="s">
        <v>1718</v>
      </c>
    </row>
    <row r="4712" spans="1:2" ht="15" customHeight="1">
      <c r="A4712" s="10" t="s">
        <v>1729</v>
      </c>
      <c r="B4712" s="13" t="s">
        <v>1728</v>
      </c>
    </row>
    <row r="4713" spans="1:2" ht="15" customHeight="1">
      <c r="A4713" s="10" t="s">
        <v>1685</v>
      </c>
      <c r="B4713" s="13" t="s">
        <v>195</v>
      </c>
    </row>
    <row r="4714" spans="1:2" ht="15" customHeight="1">
      <c r="A4714" s="10" t="s">
        <v>1725</v>
      </c>
      <c r="B4714" s="13" t="s">
        <v>1724</v>
      </c>
    </row>
    <row r="4715" spans="1:2" ht="15" customHeight="1">
      <c r="A4715" s="10" t="s">
        <v>14745</v>
      </c>
      <c r="B4715" s="13" t="s">
        <v>14744</v>
      </c>
    </row>
    <row r="4716" spans="1:2" ht="15" customHeight="1">
      <c r="A4716" s="10" t="s">
        <v>1589</v>
      </c>
      <c r="B4716" s="13" t="s">
        <v>1588</v>
      </c>
    </row>
    <row r="4717" spans="1:2" ht="15" customHeight="1">
      <c r="A4717" s="10" t="s">
        <v>1587</v>
      </c>
      <c r="B4717" s="13" t="s">
        <v>1586</v>
      </c>
    </row>
    <row r="4718" spans="1:2" ht="15" customHeight="1">
      <c r="A4718" s="10" t="s">
        <v>1593</v>
      </c>
      <c r="B4718" s="13" t="s">
        <v>1592</v>
      </c>
    </row>
    <row r="4719" spans="1:2" ht="15" customHeight="1">
      <c r="A4719" s="10" t="s">
        <v>1585</v>
      </c>
      <c r="B4719" s="13" t="s">
        <v>1584</v>
      </c>
    </row>
    <row r="4720" spans="1:2" ht="15" customHeight="1">
      <c r="A4720" s="10" t="s">
        <v>1583</v>
      </c>
      <c r="B4720" s="13" t="s">
        <v>1582</v>
      </c>
    </row>
    <row r="4721" spans="1:2" ht="15" customHeight="1">
      <c r="A4721" s="10" t="s">
        <v>14749</v>
      </c>
      <c r="B4721" s="13" t="s">
        <v>14748</v>
      </c>
    </row>
    <row r="4722" spans="1:2" ht="15" customHeight="1">
      <c r="A4722" s="10" t="s">
        <v>375</v>
      </c>
      <c r="B4722" s="13" t="s">
        <v>995</v>
      </c>
    </row>
    <row r="4723" spans="1:2" ht="15" customHeight="1">
      <c r="A4723" s="10" t="s">
        <v>997</v>
      </c>
      <c r="B4723" s="13" t="s">
        <v>996</v>
      </c>
    </row>
    <row r="4724" spans="1:2" ht="15" customHeight="1">
      <c r="A4724" s="10" t="s">
        <v>999</v>
      </c>
      <c r="B4724" s="13" t="s">
        <v>998</v>
      </c>
    </row>
    <row r="4725" spans="1:2" ht="15" customHeight="1">
      <c r="A4725" s="10" t="s">
        <v>1001</v>
      </c>
      <c r="B4725" s="13" t="s">
        <v>1000</v>
      </c>
    </row>
    <row r="4726" spans="1:2" ht="15" customHeight="1">
      <c r="A4726" s="10" t="s">
        <v>1703</v>
      </c>
      <c r="B4726" s="13" t="s">
        <v>1702</v>
      </c>
    </row>
    <row r="4727" spans="1:2" ht="15" customHeight="1">
      <c r="A4727" s="10" t="s">
        <v>1397</v>
      </c>
      <c r="B4727" s="13" t="s">
        <v>1396</v>
      </c>
    </row>
    <row r="4728" spans="1:2" ht="15" customHeight="1">
      <c r="A4728" s="10" t="s">
        <v>1595</v>
      </c>
      <c r="B4728" s="13" t="s">
        <v>1594</v>
      </c>
    </row>
    <row r="4729" spans="1:2" ht="15" customHeight="1">
      <c r="A4729" s="10" t="s">
        <v>1548</v>
      </c>
      <c r="B4729" s="13" t="s">
        <v>1547</v>
      </c>
    </row>
    <row r="4730" spans="1:2" ht="15" customHeight="1">
      <c r="A4730" s="10" t="s">
        <v>1546</v>
      </c>
      <c r="B4730" s="13" t="s">
        <v>1545</v>
      </c>
    </row>
    <row r="4731" spans="1:2" ht="15" customHeight="1">
      <c r="A4731" s="10" t="s">
        <v>1544</v>
      </c>
      <c r="B4731" s="13" t="s">
        <v>1543</v>
      </c>
    </row>
    <row r="4732" spans="1:2" ht="15" customHeight="1">
      <c r="A4732" s="11" t="s">
        <v>376</v>
      </c>
      <c r="B4732" s="15" t="s">
        <v>377</v>
      </c>
    </row>
    <row r="4733" spans="1:2" ht="15" customHeight="1">
      <c r="A4733" s="10" t="s">
        <v>7172</v>
      </c>
      <c r="B4733" s="13" t="s">
        <v>377</v>
      </c>
    </row>
    <row r="4734" spans="1:2" ht="15" customHeight="1">
      <c r="A4734" s="10" t="s">
        <v>378</v>
      </c>
      <c r="B4734" s="13" t="s">
        <v>994</v>
      </c>
    </row>
    <row r="4735" spans="1:2" ht="15" customHeight="1">
      <c r="A4735" s="10" t="s">
        <v>1236</v>
      </c>
      <c r="B4735" s="13" t="s">
        <v>1235</v>
      </c>
    </row>
    <row r="4736" spans="1:2" ht="15" customHeight="1">
      <c r="A4736" s="10" t="s">
        <v>1709</v>
      </c>
      <c r="B4736" s="13" t="s">
        <v>1708</v>
      </c>
    </row>
    <row r="4737" spans="1:2" ht="15" customHeight="1">
      <c r="A4737" s="10" t="s">
        <v>1699</v>
      </c>
      <c r="B4737" s="13" t="s">
        <v>1698</v>
      </c>
    </row>
    <row r="4738" spans="1:2" ht="15" customHeight="1">
      <c r="A4738" s="10" t="s">
        <v>1741</v>
      </c>
      <c r="B4738" s="13" t="s">
        <v>1740</v>
      </c>
    </row>
    <row r="4739" spans="1:2" ht="15" customHeight="1">
      <c r="A4739" s="10" t="s">
        <v>24321</v>
      </c>
      <c r="B4739" s="13" t="s">
        <v>24320</v>
      </c>
    </row>
    <row r="4740" spans="1:2" ht="15" customHeight="1">
      <c r="A4740" s="10" t="s">
        <v>13646</v>
      </c>
      <c r="B4740" s="13" t="s">
        <v>13645</v>
      </c>
    </row>
    <row r="4741" spans="1:2" ht="15" customHeight="1">
      <c r="A4741" s="10" t="s">
        <v>13668</v>
      </c>
      <c r="B4741" s="13" t="s">
        <v>13667</v>
      </c>
    </row>
    <row r="4742" spans="1:2" ht="15" customHeight="1">
      <c r="A4742" s="10" t="s">
        <v>13670</v>
      </c>
      <c r="B4742" s="13" t="s">
        <v>13669</v>
      </c>
    </row>
    <row r="4743" spans="1:2" ht="15" customHeight="1">
      <c r="A4743" s="10" t="s">
        <v>13640</v>
      </c>
      <c r="B4743" s="13" t="s">
        <v>13639</v>
      </c>
    </row>
    <row r="4744" spans="1:2" ht="15" customHeight="1">
      <c r="A4744" s="10" t="s">
        <v>13644</v>
      </c>
      <c r="B4744" s="13" t="s">
        <v>13643</v>
      </c>
    </row>
    <row r="4745" spans="1:2" ht="15" customHeight="1">
      <c r="A4745" s="10" t="s">
        <v>13656</v>
      </c>
      <c r="B4745" s="13" t="s">
        <v>13655</v>
      </c>
    </row>
    <row r="4746" spans="1:2" ht="15" customHeight="1">
      <c r="A4746" s="10" t="s">
        <v>13658</v>
      </c>
      <c r="B4746" s="13" t="s">
        <v>13657</v>
      </c>
    </row>
    <row r="4747" spans="1:2" ht="15" customHeight="1">
      <c r="A4747" s="10" t="s">
        <v>13642</v>
      </c>
      <c r="B4747" s="13" t="s">
        <v>13641</v>
      </c>
    </row>
    <row r="4748" spans="1:2" ht="15" customHeight="1">
      <c r="A4748" s="10" t="s">
        <v>13660</v>
      </c>
      <c r="B4748" s="13" t="s">
        <v>13659</v>
      </c>
    </row>
    <row r="4749" spans="1:2" ht="15" customHeight="1">
      <c r="A4749" s="10" t="s">
        <v>13662</v>
      </c>
      <c r="B4749" s="13" t="s">
        <v>13661</v>
      </c>
    </row>
    <row r="4750" spans="1:2" ht="15" customHeight="1">
      <c r="A4750" s="10" t="s">
        <v>13664</v>
      </c>
      <c r="B4750" s="13" t="s">
        <v>13663</v>
      </c>
    </row>
    <row r="4751" spans="1:2" ht="15" customHeight="1">
      <c r="A4751" s="10" t="s">
        <v>13666</v>
      </c>
      <c r="B4751" s="13" t="s">
        <v>13665</v>
      </c>
    </row>
    <row r="4752" spans="1:2" ht="15" customHeight="1">
      <c r="A4752" s="10" t="s">
        <v>13650</v>
      </c>
      <c r="B4752" s="13" t="s">
        <v>13649</v>
      </c>
    </row>
    <row r="4753" spans="1:2" ht="15" customHeight="1">
      <c r="A4753" s="10" t="s">
        <v>13652</v>
      </c>
      <c r="B4753" s="13" t="s">
        <v>13651</v>
      </c>
    </row>
    <row r="4754" spans="1:2" ht="15" customHeight="1">
      <c r="A4754" s="10" t="s">
        <v>13654</v>
      </c>
      <c r="B4754" s="13" t="s">
        <v>13653</v>
      </c>
    </row>
    <row r="4755" spans="1:2" ht="15" customHeight="1">
      <c r="A4755" s="10" t="s">
        <v>13648</v>
      </c>
      <c r="B4755" s="13" t="s">
        <v>13647</v>
      </c>
    </row>
    <row r="4756" spans="1:2" ht="15" customHeight="1">
      <c r="A4756" s="10" t="s">
        <v>4758</v>
      </c>
      <c r="B4756" s="13" t="s">
        <v>4757</v>
      </c>
    </row>
    <row r="4757" spans="1:2" ht="15" customHeight="1">
      <c r="A4757" s="10" t="s">
        <v>14960</v>
      </c>
      <c r="B4757" s="13" t="s">
        <v>14959</v>
      </c>
    </row>
    <row r="4758" spans="1:2" ht="15" customHeight="1">
      <c r="A4758" s="10" t="s">
        <v>15820</v>
      </c>
      <c r="B4758" s="13" t="s">
        <v>15819</v>
      </c>
    </row>
    <row r="4759" spans="1:2" ht="15" customHeight="1">
      <c r="A4759" s="10" t="s">
        <v>15102</v>
      </c>
      <c r="B4759" s="13" t="s">
        <v>15101</v>
      </c>
    </row>
    <row r="4760" spans="1:2" ht="15" customHeight="1">
      <c r="A4760" s="10" t="s">
        <v>15196</v>
      </c>
      <c r="B4760" s="13" t="s">
        <v>15195</v>
      </c>
    </row>
    <row r="4761" spans="1:2" ht="15" customHeight="1">
      <c r="A4761" s="10" t="s">
        <v>14954</v>
      </c>
      <c r="B4761" s="13" t="s">
        <v>14953</v>
      </c>
    </row>
    <row r="4762" spans="1:2" ht="15" customHeight="1">
      <c r="A4762" s="10" t="s">
        <v>15320</v>
      </c>
      <c r="B4762" s="13" t="s">
        <v>15319</v>
      </c>
    </row>
    <row r="4763" spans="1:2" ht="15" customHeight="1">
      <c r="A4763" s="10" t="s">
        <v>15198</v>
      </c>
      <c r="B4763" s="13" t="s">
        <v>15197</v>
      </c>
    </row>
    <row r="4764" spans="1:2" ht="15" customHeight="1">
      <c r="A4764" s="10" t="s">
        <v>15200</v>
      </c>
      <c r="B4764" s="13" t="s">
        <v>15199</v>
      </c>
    </row>
    <row r="4765" spans="1:2" ht="15" customHeight="1">
      <c r="A4765" s="10" t="s">
        <v>15916</v>
      </c>
      <c r="B4765" s="13" t="s">
        <v>15915</v>
      </c>
    </row>
    <row r="4766" spans="1:2" ht="15" customHeight="1">
      <c r="A4766" s="10" t="s">
        <v>15326</v>
      </c>
      <c r="B4766" s="13" t="s">
        <v>15325</v>
      </c>
    </row>
    <row r="4767" spans="1:2" ht="15" customHeight="1">
      <c r="A4767" s="10" t="s">
        <v>15688</v>
      </c>
      <c r="B4767" s="13" t="s">
        <v>15687</v>
      </c>
    </row>
    <row r="4768" spans="1:2" ht="15" customHeight="1">
      <c r="A4768" s="10" t="s">
        <v>15686</v>
      </c>
      <c r="B4768" s="13" t="s">
        <v>15685</v>
      </c>
    </row>
    <row r="4769" spans="1:2" ht="15" customHeight="1">
      <c r="A4769" s="10" t="s">
        <v>16284</v>
      </c>
      <c r="B4769" s="13" t="s">
        <v>16283</v>
      </c>
    </row>
    <row r="4770" spans="1:2" ht="15" customHeight="1">
      <c r="A4770" s="10" t="s">
        <v>15914</v>
      </c>
      <c r="B4770" s="13" t="s">
        <v>15913</v>
      </c>
    </row>
    <row r="4771" spans="1:2" ht="15" customHeight="1">
      <c r="A4771" s="10" t="s">
        <v>15580</v>
      </c>
      <c r="B4771" s="13" t="s">
        <v>15579</v>
      </c>
    </row>
    <row r="4772" spans="1:2" ht="15" customHeight="1">
      <c r="A4772" s="10" t="s">
        <v>16034</v>
      </c>
      <c r="B4772" s="13" t="s">
        <v>16033</v>
      </c>
    </row>
    <row r="4773" spans="1:2" ht="15" customHeight="1">
      <c r="A4773" s="10" t="s">
        <v>15692</v>
      </c>
      <c r="B4773" s="13" t="s">
        <v>15691</v>
      </c>
    </row>
    <row r="4774" spans="1:2" ht="15" customHeight="1">
      <c r="A4774" s="10" t="s">
        <v>15204</v>
      </c>
      <c r="B4774" s="13" t="s">
        <v>15203</v>
      </c>
    </row>
    <row r="4775" spans="1:2" ht="15" customHeight="1">
      <c r="A4775" s="10" t="s">
        <v>15472</v>
      </c>
      <c r="B4775" s="13" t="s">
        <v>15471</v>
      </c>
    </row>
    <row r="4776" spans="1:2" ht="15" customHeight="1">
      <c r="A4776" s="10" t="s">
        <v>15332</v>
      </c>
      <c r="B4776" s="13" t="s">
        <v>15331</v>
      </c>
    </row>
    <row r="4777" spans="1:2" ht="15" customHeight="1">
      <c r="A4777" s="10" t="s">
        <v>15328</v>
      </c>
      <c r="B4777" s="13" t="s">
        <v>15327</v>
      </c>
    </row>
    <row r="4778" spans="1:2" ht="15" customHeight="1">
      <c r="A4778" s="10" t="s">
        <v>16302</v>
      </c>
      <c r="B4778" s="13" t="s">
        <v>16301</v>
      </c>
    </row>
    <row r="4779" spans="1:2" ht="15" customHeight="1">
      <c r="A4779" s="10" t="s">
        <v>15582</v>
      </c>
      <c r="B4779" s="13" t="s">
        <v>15581</v>
      </c>
    </row>
    <row r="4780" spans="1:2" ht="15" customHeight="1">
      <c r="A4780" s="10" t="s">
        <v>15468</v>
      </c>
      <c r="B4780" s="13" t="s">
        <v>15467</v>
      </c>
    </row>
    <row r="4781" spans="1:2" ht="15" customHeight="1">
      <c r="A4781" s="10" t="s">
        <v>15576</v>
      </c>
      <c r="B4781" s="13" t="s">
        <v>15575</v>
      </c>
    </row>
    <row r="4782" spans="1:2" ht="15" customHeight="1">
      <c r="A4782" s="10" t="s">
        <v>14952</v>
      </c>
      <c r="B4782" s="13" t="s">
        <v>14951</v>
      </c>
    </row>
    <row r="4783" spans="1:2" ht="15" customHeight="1">
      <c r="A4783" s="10" t="s">
        <v>15318</v>
      </c>
      <c r="B4783" s="13" t="s">
        <v>15317</v>
      </c>
    </row>
    <row r="4784" spans="1:2" ht="15" customHeight="1">
      <c r="A4784" s="10" t="s">
        <v>15324</v>
      </c>
      <c r="B4784" s="13" t="s">
        <v>15323</v>
      </c>
    </row>
    <row r="4785" spans="1:2" ht="15" customHeight="1">
      <c r="A4785" s="10" t="s">
        <v>15910</v>
      </c>
      <c r="B4785" s="13" t="s">
        <v>15909</v>
      </c>
    </row>
    <row r="4786" spans="1:2" ht="15" customHeight="1">
      <c r="A4786" s="10" t="s">
        <v>14962</v>
      </c>
      <c r="B4786" s="13" t="s">
        <v>14961</v>
      </c>
    </row>
    <row r="4787" spans="1:2" ht="15" customHeight="1">
      <c r="A4787" s="10" t="s">
        <v>16264</v>
      </c>
      <c r="B4787" s="13" t="s">
        <v>16263</v>
      </c>
    </row>
    <row r="4788" spans="1:2" ht="15" customHeight="1">
      <c r="A4788" s="10" t="s">
        <v>14956</v>
      </c>
      <c r="B4788" s="13" t="s">
        <v>14955</v>
      </c>
    </row>
    <row r="4789" spans="1:2" ht="15" customHeight="1">
      <c r="A4789" s="10" t="s">
        <v>15466</v>
      </c>
      <c r="B4789" s="13" t="s">
        <v>15465</v>
      </c>
    </row>
    <row r="4790" spans="1:2" ht="15" customHeight="1">
      <c r="A4790" s="10" t="s">
        <v>14958</v>
      </c>
      <c r="B4790" s="13" t="s">
        <v>14957</v>
      </c>
    </row>
    <row r="4791" spans="1:2" ht="15" customHeight="1">
      <c r="A4791" s="10" t="s">
        <v>15322</v>
      </c>
      <c r="B4791" s="13" t="s">
        <v>15321</v>
      </c>
    </row>
    <row r="4792" spans="1:2" ht="15" customHeight="1">
      <c r="A4792" s="10" t="s">
        <v>15694</v>
      </c>
      <c r="B4792" s="13" t="s">
        <v>15693</v>
      </c>
    </row>
    <row r="4793" spans="1:2" ht="15" customHeight="1">
      <c r="A4793" s="10" t="s">
        <v>15818</v>
      </c>
      <c r="B4793" s="13" t="s">
        <v>15817</v>
      </c>
    </row>
    <row r="4794" spans="1:2" ht="15" customHeight="1">
      <c r="A4794" s="10" t="s">
        <v>15206</v>
      </c>
      <c r="B4794" s="13" t="s">
        <v>15205</v>
      </c>
    </row>
    <row r="4795" spans="1:2" ht="15" customHeight="1">
      <c r="A4795" s="10" t="s">
        <v>16028</v>
      </c>
      <c r="B4795" s="13" t="s">
        <v>16027</v>
      </c>
    </row>
    <row r="4796" spans="1:2" ht="15" customHeight="1">
      <c r="A4796" s="10" t="s">
        <v>16244</v>
      </c>
      <c r="B4796" s="13" t="s">
        <v>16243</v>
      </c>
    </row>
    <row r="4797" spans="1:2" ht="15" customHeight="1">
      <c r="A4797" s="10" t="s">
        <v>16032</v>
      </c>
      <c r="B4797" s="13" t="s">
        <v>16031</v>
      </c>
    </row>
    <row r="4798" spans="1:2" ht="15" customHeight="1">
      <c r="A4798" s="10" t="s">
        <v>16030</v>
      </c>
      <c r="B4798" s="13" t="s">
        <v>16029</v>
      </c>
    </row>
    <row r="4799" spans="1:2" ht="15" customHeight="1">
      <c r="A4799" s="10" t="s">
        <v>15104</v>
      </c>
      <c r="B4799" s="13" t="s">
        <v>15103</v>
      </c>
    </row>
    <row r="4800" spans="1:2" ht="15" customHeight="1">
      <c r="A4800" s="10" t="s">
        <v>15100</v>
      </c>
      <c r="B4800" s="13" t="s">
        <v>15099</v>
      </c>
    </row>
    <row r="4801" spans="1:2" ht="15" customHeight="1">
      <c r="A4801" s="10" t="s">
        <v>14966</v>
      </c>
      <c r="B4801" s="13" t="s">
        <v>14965</v>
      </c>
    </row>
    <row r="4802" spans="1:2" ht="15" customHeight="1">
      <c r="A4802" s="10" t="s">
        <v>14968</v>
      </c>
      <c r="B4802" s="13" t="s">
        <v>14967</v>
      </c>
    </row>
    <row r="4803" spans="1:2" ht="15" customHeight="1">
      <c r="A4803" s="10" t="s">
        <v>15030</v>
      </c>
      <c r="B4803" s="13" t="s">
        <v>15029</v>
      </c>
    </row>
    <row r="4804" spans="1:2" ht="15" customHeight="1">
      <c r="A4804" s="10" t="s">
        <v>15032</v>
      </c>
      <c r="B4804" s="13" t="s">
        <v>15031</v>
      </c>
    </row>
    <row r="4805" spans="1:2" ht="15" customHeight="1">
      <c r="A4805" s="10" t="s">
        <v>15034</v>
      </c>
      <c r="B4805" s="13" t="s">
        <v>15033</v>
      </c>
    </row>
    <row r="4806" spans="1:2" ht="15" customHeight="1">
      <c r="A4806" s="10" t="s">
        <v>15108</v>
      </c>
      <c r="B4806" s="13" t="s">
        <v>15107</v>
      </c>
    </row>
    <row r="4807" spans="1:2" ht="15" customHeight="1">
      <c r="A4807" s="10" t="s">
        <v>15824</v>
      </c>
      <c r="B4807" s="13" t="s">
        <v>15823</v>
      </c>
    </row>
    <row r="4808" spans="1:2" ht="15" customHeight="1">
      <c r="A4808" s="10" t="s">
        <v>15110</v>
      </c>
      <c r="B4808" s="13" t="s">
        <v>15109</v>
      </c>
    </row>
    <row r="4809" spans="1:2" ht="15" customHeight="1">
      <c r="A4809" s="10" t="s">
        <v>16142</v>
      </c>
      <c r="B4809" s="13" t="s">
        <v>16141</v>
      </c>
    </row>
    <row r="4810" spans="1:2" ht="15" customHeight="1">
      <c r="A4810" s="10" t="s">
        <v>16148</v>
      </c>
      <c r="B4810" s="13" t="s">
        <v>16147</v>
      </c>
    </row>
    <row r="4811" spans="1:2" ht="15" customHeight="1">
      <c r="A4811" s="10" t="s">
        <v>16144</v>
      </c>
      <c r="B4811" s="13" t="s">
        <v>16143</v>
      </c>
    </row>
    <row r="4812" spans="1:2" ht="15" customHeight="1">
      <c r="A4812" s="10" t="s">
        <v>16152</v>
      </c>
      <c r="B4812" s="13" t="s">
        <v>16151</v>
      </c>
    </row>
    <row r="4813" spans="1:2" ht="15" customHeight="1">
      <c r="A4813" s="10" t="s">
        <v>16146</v>
      </c>
      <c r="B4813" s="13" t="s">
        <v>16145</v>
      </c>
    </row>
    <row r="4814" spans="1:2" ht="15" customHeight="1">
      <c r="A4814" s="10" t="s">
        <v>16150</v>
      </c>
      <c r="B4814" s="13" t="s">
        <v>16149</v>
      </c>
    </row>
    <row r="4815" spans="1:2" ht="15" customHeight="1">
      <c r="A4815" s="10" t="s">
        <v>14964</v>
      </c>
      <c r="B4815" s="13" t="s">
        <v>14963</v>
      </c>
    </row>
    <row r="4816" spans="1:2" ht="15" customHeight="1">
      <c r="A4816" s="10" t="s">
        <v>15202</v>
      </c>
      <c r="B4816" s="13" t="s">
        <v>15201</v>
      </c>
    </row>
    <row r="4817" spans="1:2" ht="15" customHeight="1">
      <c r="A4817" s="10" t="s">
        <v>15912</v>
      </c>
      <c r="B4817" s="13" t="s">
        <v>15911</v>
      </c>
    </row>
    <row r="4818" spans="1:2" ht="15" customHeight="1">
      <c r="A4818" s="10" t="s">
        <v>15330</v>
      </c>
      <c r="B4818" s="13" t="s">
        <v>15329</v>
      </c>
    </row>
    <row r="4819" spans="1:2" ht="15" customHeight="1">
      <c r="A4819" s="10" t="s">
        <v>15578</v>
      </c>
      <c r="B4819" s="13" t="s">
        <v>15577</v>
      </c>
    </row>
    <row r="4820" spans="1:2" ht="15" customHeight="1">
      <c r="A4820" s="10" t="s">
        <v>15470</v>
      </c>
      <c r="B4820" s="13" t="s">
        <v>15469</v>
      </c>
    </row>
    <row r="4821" spans="1:2" ht="15" customHeight="1">
      <c r="A4821" s="10" t="s">
        <v>15106</v>
      </c>
      <c r="B4821" s="13" t="s">
        <v>15105</v>
      </c>
    </row>
    <row r="4822" spans="1:2" ht="15" customHeight="1">
      <c r="A4822" s="10" t="s">
        <v>15690</v>
      </c>
      <c r="B4822" s="13" t="s">
        <v>15689</v>
      </c>
    </row>
    <row r="4823" spans="1:2" ht="15" customHeight="1">
      <c r="A4823" s="10" t="s">
        <v>15822</v>
      </c>
      <c r="B4823" s="13" t="s">
        <v>15821</v>
      </c>
    </row>
    <row r="4824" spans="1:2" ht="15" customHeight="1">
      <c r="A4824" s="10" t="s">
        <v>16036</v>
      </c>
      <c r="B4824" s="13" t="s">
        <v>16035</v>
      </c>
    </row>
    <row r="4825" spans="1:2" ht="15" customHeight="1">
      <c r="A4825" s="10" t="s">
        <v>16154</v>
      </c>
      <c r="B4825" s="13" t="s">
        <v>16153</v>
      </c>
    </row>
    <row r="4826" spans="1:2" ht="15" customHeight="1">
      <c r="A4826" s="10" t="s">
        <v>5574</v>
      </c>
      <c r="B4826" s="13" t="s">
        <v>5573</v>
      </c>
    </row>
    <row r="4827" spans="1:2" ht="15" customHeight="1">
      <c r="A4827" s="10" t="s">
        <v>14212</v>
      </c>
      <c r="B4827" s="13" t="s">
        <v>14211</v>
      </c>
    </row>
    <row r="4828" spans="1:2" ht="15" customHeight="1">
      <c r="A4828" s="10" t="s">
        <v>12648</v>
      </c>
      <c r="B4828" s="13" t="s">
        <v>12647</v>
      </c>
    </row>
    <row r="4829" spans="1:2" ht="15" customHeight="1">
      <c r="A4829" s="10" t="s">
        <v>12642</v>
      </c>
      <c r="B4829" s="13" t="s">
        <v>12641</v>
      </c>
    </row>
    <row r="4830" spans="1:2" ht="15" customHeight="1">
      <c r="A4830" s="10" t="s">
        <v>12644</v>
      </c>
      <c r="B4830" s="13" t="s">
        <v>12643</v>
      </c>
    </row>
    <row r="4831" spans="1:2" ht="15" customHeight="1">
      <c r="A4831" s="10" t="s">
        <v>12640</v>
      </c>
      <c r="B4831" s="13" t="s">
        <v>12639</v>
      </c>
    </row>
    <row r="4832" spans="1:2" ht="15" customHeight="1">
      <c r="A4832" s="10" t="s">
        <v>12576</v>
      </c>
      <c r="B4832" s="13" t="s">
        <v>12575</v>
      </c>
    </row>
    <row r="4833" spans="1:2" ht="15" customHeight="1">
      <c r="A4833" s="10" t="s">
        <v>12596</v>
      </c>
      <c r="B4833" s="13" t="s">
        <v>12595</v>
      </c>
    </row>
    <row r="4834" spans="1:2" ht="15" customHeight="1">
      <c r="A4834" s="10" t="s">
        <v>12636</v>
      </c>
      <c r="B4834" s="13" t="s">
        <v>12635</v>
      </c>
    </row>
    <row r="4835" spans="1:2" ht="15" customHeight="1">
      <c r="A4835" s="10" t="s">
        <v>12616</v>
      </c>
      <c r="B4835" s="13" t="s">
        <v>12615</v>
      </c>
    </row>
    <row r="4836" spans="1:2" ht="15" customHeight="1">
      <c r="A4836" s="10" t="s">
        <v>12592</v>
      </c>
      <c r="B4836" s="13" t="s">
        <v>12591</v>
      </c>
    </row>
    <row r="4837" spans="1:2" ht="15" customHeight="1">
      <c r="A4837" s="10" t="s">
        <v>12634</v>
      </c>
      <c r="B4837" s="13" t="s">
        <v>12633</v>
      </c>
    </row>
    <row r="4838" spans="1:2" ht="15" customHeight="1">
      <c r="A4838" s="10" t="s">
        <v>12630</v>
      </c>
      <c r="B4838" s="13" t="s">
        <v>12629</v>
      </c>
    </row>
    <row r="4839" spans="1:2" ht="15" customHeight="1">
      <c r="A4839" s="10" t="s">
        <v>12612</v>
      </c>
      <c r="B4839" s="13" t="s">
        <v>12611</v>
      </c>
    </row>
    <row r="4840" spans="1:2" ht="15" customHeight="1">
      <c r="A4840" s="10" t="s">
        <v>12562</v>
      </c>
      <c r="B4840" s="13" t="s">
        <v>12561</v>
      </c>
    </row>
    <row r="4841" spans="1:2" ht="15" customHeight="1">
      <c r="A4841" s="10" t="s">
        <v>12560</v>
      </c>
      <c r="B4841" s="13" t="s">
        <v>12559</v>
      </c>
    </row>
    <row r="4842" spans="1:2" ht="15" customHeight="1">
      <c r="A4842" s="10" t="s">
        <v>12586</v>
      </c>
      <c r="B4842" s="13" t="s">
        <v>12585</v>
      </c>
    </row>
    <row r="4843" spans="1:2" ht="15" customHeight="1">
      <c r="A4843" s="10" t="s">
        <v>12588</v>
      </c>
      <c r="B4843" s="13" t="s">
        <v>12587</v>
      </c>
    </row>
    <row r="4844" spans="1:2" ht="15" customHeight="1">
      <c r="A4844" s="10" t="s">
        <v>12578</v>
      </c>
      <c r="B4844" s="13" t="s">
        <v>12577</v>
      </c>
    </row>
    <row r="4845" spans="1:2" ht="15" customHeight="1">
      <c r="A4845" s="10" t="s">
        <v>12652</v>
      </c>
      <c r="B4845" s="13" t="s">
        <v>12651</v>
      </c>
    </row>
    <row r="4846" spans="1:2" ht="15" customHeight="1">
      <c r="A4846" s="10" t="s">
        <v>12570</v>
      </c>
      <c r="B4846" s="13" t="s">
        <v>12569</v>
      </c>
    </row>
    <row r="4847" spans="1:2" ht="15" customHeight="1">
      <c r="A4847" s="10" t="s">
        <v>12590</v>
      </c>
      <c r="B4847" s="13" t="s">
        <v>12589</v>
      </c>
    </row>
    <row r="4848" spans="1:2" ht="15" customHeight="1">
      <c r="A4848" s="10" t="s">
        <v>12582</v>
      </c>
      <c r="B4848" s="13" t="s">
        <v>12581</v>
      </c>
    </row>
    <row r="4849" spans="1:2" ht="15" customHeight="1">
      <c r="A4849" s="10" t="s">
        <v>12610</v>
      </c>
      <c r="B4849" s="13" t="s">
        <v>12609</v>
      </c>
    </row>
    <row r="4850" spans="1:2" ht="15" customHeight="1">
      <c r="A4850" s="10" t="s">
        <v>12574</v>
      </c>
      <c r="B4850" s="13" t="s">
        <v>12573</v>
      </c>
    </row>
    <row r="4851" spans="1:2" ht="15" customHeight="1">
      <c r="A4851" s="10" t="s">
        <v>12614</v>
      </c>
      <c r="B4851" s="13" t="s">
        <v>12613</v>
      </c>
    </row>
    <row r="4852" spans="1:2" ht="15" customHeight="1">
      <c r="A4852" s="10" t="s">
        <v>12602</v>
      </c>
      <c r="B4852" s="13" t="s">
        <v>12601</v>
      </c>
    </row>
    <row r="4853" spans="1:2" ht="15" customHeight="1">
      <c r="A4853" s="10" t="s">
        <v>12620</v>
      </c>
      <c r="B4853" s="13" t="s">
        <v>12619</v>
      </c>
    </row>
    <row r="4854" spans="1:2" ht="15" customHeight="1">
      <c r="A4854" s="10" t="s">
        <v>12632</v>
      </c>
      <c r="B4854" s="13" t="s">
        <v>12631</v>
      </c>
    </row>
    <row r="4855" spans="1:2" ht="15" customHeight="1">
      <c r="A4855" s="10" t="s">
        <v>12594</v>
      </c>
      <c r="B4855" s="13" t="s">
        <v>12593</v>
      </c>
    </row>
    <row r="4856" spans="1:2" ht="15" customHeight="1">
      <c r="A4856" s="10" t="s">
        <v>12608</v>
      </c>
      <c r="B4856" s="13" t="s">
        <v>12607</v>
      </c>
    </row>
    <row r="4857" spans="1:2" ht="15" customHeight="1">
      <c r="A4857" s="10" t="s">
        <v>12564</v>
      </c>
      <c r="B4857" s="13" t="s">
        <v>12563</v>
      </c>
    </row>
    <row r="4858" spans="1:2" ht="15" customHeight="1">
      <c r="A4858" s="10" t="s">
        <v>12600</v>
      </c>
      <c r="B4858" s="13" t="s">
        <v>12599</v>
      </c>
    </row>
    <row r="4859" spans="1:2" ht="15" customHeight="1">
      <c r="A4859" s="10" t="s">
        <v>12650</v>
      </c>
      <c r="B4859" s="13" t="s">
        <v>12649</v>
      </c>
    </row>
    <row r="4860" spans="1:2" ht="15" customHeight="1">
      <c r="A4860" s="10" t="s">
        <v>12638</v>
      </c>
      <c r="B4860" s="13" t="s">
        <v>12637</v>
      </c>
    </row>
    <row r="4861" spans="1:2" ht="15" customHeight="1">
      <c r="A4861" s="10" t="s">
        <v>12572</v>
      </c>
      <c r="B4861" s="13" t="s">
        <v>12571</v>
      </c>
    </row>
    <row r="4862" spans="1:2" ht="15" customHeight="1">
      <c r="A4862" s="10" t="s">
        <v>12618</v>
      </c>
      <c r="B4862" s="13" t="s">
        <v>12617</v>
      </c>
    </row>
    <row r="4863" spans="1:2" ht="15" customHeight="1">
      <c r="A4863" s="10" t="s">
        <v>12626</v>
      </c>
      <c r="B4863" s="13" t="s">
        <v>12625</v>
      </c>
    </row>
    <row r="4864" spans="1:2" ht="15" customHeight="1">
      <c r="A4864" s="10" t="s">
        <v>12622</v>
      </c>
      <c r="B4864" s="13" t="s">
        <v>12621</v>
      </c>
    </row>
    <row r="4865" spans="1:2" ht="15" customHeight="1">
      <c r="A4865" s="10" t="s">
        <v>12624</v>
      </c>
      <c r="B4865" s="13" t="s">
        <v>12623</v>
      </c>
    </row>
    <row r="4866" spans="1:2" ht="15" customHeight="1">
      <c r="A4866" s="10" t="s">
        <v>12628</v>
      </c>
      <c r="B4866" s="13" t="s">
        <v>12627</v>
      </c>
    </row>
    <row r="4867" spans="1:2" ht="15" customHeight="1">
      <c r="A4867" s="10" t="s">
        <v>12598</v>
      </c>
      <c r="B4867" s="13" t="s">
        <v>12597</v>
      </c>
    </row>
    <row r="4868" spans="1:2" ht="15" customHeight="1">
      <c r="A4868" s="10" t="s">
        <v>12584</v>
      </c>
      <c r="B4868" s="13" t="s">
        <v>12583</v>
      </c>
    </row>
    <row r="4869" spans="1:2" ht="15" customHeight="1">
      <c r="A4869" s="10" t="s">
        <v>12606</v>
      </c>
      <c r="B4869" s="13" t="s">
        <v>12605</v>
      </c>
    </row>
    <row r="4870" spans="1:2" ht="15" customHeight="1">
      <c r="A4870" s="10" t="s">
        <v>12580</v>
      </c>
      <c r="B4870" s="13" t="s">
        <v>12579</v>
      </c>
    </row>
    <row r="4871" spans="1:2" ht="15" customHeight="1">
      <c r="A4871" s="10" t="s">
        <v>12604</v>
      </c>
      <c r="B4871" s="13" t="s">
        <v>12603</v>
      </c>
    </row>
    <row r="4872" spans="1:2" ht="15" customHeight="1">
      <c r="A4872" s="10" t="s">
        <v>12558</v>
      </c>
      <c r="B4872" s="13" t="s">
        <v>12557</v>
      </c>
    </row>
    <row r="4873" spans="1:2" ht="15" customHeight="1">
      <c r="A4873" s="10" t="s">
        <v>12566</v>
      </c>
      <c r="B4873" s="13" t="s">
        <v>12565</v>
      </c>
    </row>
    <row r="4874" spans="1:2" ht="15" customHeight="1">
      <c r="A4874" s="10" t="s">
        <v>12568</v>
      </c>
      <c r="B4874" s="13" t="s">
        <v>12567</v>
      </c>
    </row>
    <row r="4875" spans="1:2" ht="15" customHeight="1">
      <c r="A4875" s="10" t="s">
        <v>12646</v>
      </c>
      <c r="B4875" s="13" t="s">
        <v>12645</v>
      </c>
    </row>
    <row r="4876" spans="1:2" ht="15" customHeight="1">
      <c r="A4876" s="10" t="s">
        <v>12014</v>
      </c>
      <c r="B4876" s="13" t="s">
        <v>12013</v>
      </c>
    </row>
    <row r="4877" spans="1:2" ht="15" customHeight="1">
      <c r="A4877" s="11" t="s">
        <v>379</v>
      </c>
      <c r="B4877" s="15" t="s">
        <v>380</v>
      </c>
    </row>
    <row r="4878" spans="1:2" ht="15" customHeight="1">
      <c r="A4878" s="11" t="s">
        <v>381</v>
      </c>
      <c r="B4878" s="15" t="s">
        <v>380</v>
      </c>
    </row>
    <row r="4879" spans="1:2" ht="15" customHeight="1">
      <c r="A4879" s="11" t="s">
        <v>382</v>
      </c>
      <c r="B4879" s="15" t="s">
        <v>383</v>
      </c>
    </row>
    <row r="4880" spans="1:2" ht="15" customHeight="1">
      <c r="A4880" s="10" t="s">
        <v>11394</v>
      </c>
      <c r="B4880" s="13" t="s">
        <v>11393</v>
      </c>
    </row>
    <row r="4881" spans="1:2" ht="15" customHeight="1">
      <c r="A4881" s="10" t="s">
        <v>7459</v>
      </c>
      <c r="B4881" s="13" t="s">
        <v>7458</v>
      </c>
    </row>
    <row r="4882" spans="1:2" ht="15" customHeight="1">
      <c r="A4882" s="10" t="s">
        <v>10235</v>
      </c>
      <c r="B4882" s="13" t="s">
        <v>10234</v>
      </c>
    </row>
    <row r="4883" spans="1:2" ht="15" customHeight="1">
      <c r="A4883" s="10" t="s">
        <v>10557</v>
      </c>
      <c r="B4883" s="13" t="s">
        <v>10556</v>
      </c>
    </row>
    <row r="4884" spans="1:2" ht="15" customHeight="1">
      <c r="A4884" s="10" t="s">
        <v>10553</v>
      </c>
      <c r="B4884" s="13" t="s">
        <v>10552</v>
      </c>
    </row>
    <row r="4885" spans="1:2" ht="15" customHeight="1">
      <c r="A4885" s="10" t="s">
        <v>10559</v>
      </c>
      <c r="B4885" s="13" t="s">
        <v>10558</v>
      </c>
    </row>
    <row r="4886" spans="1:2" ht="15" customHeight="1">
      <c r="A4886" s="10" t="s">
        <v>384</v>
      </c>
      <c r="B4886" s="13" t="s">
        <v>10638</v>
      </c>
    </row>
    <row r="4887" spans="1:2" ht="15" customHeight="1">
      <c r="A4887" s="10" t="s">
        <v>11396</v>
      </c>
      <c r="B4887" s="13" t="s">
        <v>11395</v>
      </c>
    </row>
    <row r="4888" spans="1:2" ht="15" customHeight="1">
      <c r="A4888" s="10" t="s">
        <v>8200</v>
      </c>
      <c r="B4888" s="13" t="s">
        <v>8199</v>
      </c>
    </row>
    <row r="4889" spans="1:2" ht="15" customHeight="1">
      <c r="A4889" s="10" t="s">
        <v>8204</v>
      </c>
      <c r="B4889" s="13" t="s">
        <v>8203</v>
      </c>
    </row>
    <row r="4890" spans="1:2" ht="15" customHeight="1">
      <c r="A4890" s="11" t="s">
        <v>385</v>
      </c>
      <c r="B4890" s="15" t="s">
        <v>386</v>
      </c>
    </row>
    <row r="4891" spans="1:2" ht="15" customHeight="1">
      <c r="A4891" s="10" t="s">
        <v>4910</v>
      </c>
      <c r="B4891" s="13" t="s">
        <v>4909</v>
      </c>
    </row>
    <row r="4892" spans="1:2" ht="15" customHeight="1">
      <c r="A4892" s="10" t="s">
        <v>4908</v>
      </c>
      <c r="B4892" s="13" t="s">
        <v>4907</v>
      </c>
    </row>
    <row r="4893" spans="1:2" ht="15" customHeight="1">
      <c r="A4893" s="10" t="s">
        <v>4912</v>
      </c>
      <c r="B4893" s="13" t="s">
        <v>4911</v>
      </c>
    </row>
    <row r="4894" spans="1:2" ht="15" customHeight="1">
      <c r="A4894" s="10" t="s">
        <v>4914</v>
      </c>
      <c r="B4894" s="13" t="s">
        <v>4913</v>
      </c>
    </row>
    <row r="4895" spans="1:2" ht="15" customHeight="1">
      <c r="A4895" s="10" t="s">
        <v>8975</v>
      </c>
      <c r="B4895" s="13" t="s">
        <v>8974</v>
      </c>
    </row>
    <row r="4896" spans="1:2" ht="15" customHeight="1">
      <c r="A4896" s="10" t="s">
        <v>9019</v>
      </c>
      <c r="B4896" s="13" t="s">
        <v>9018</v>
      </c>
    </row>
    <row r="4897" spans="1:2" ht="15" customHeight="1">
      <c r="A4897" s="10" t="s">
        <v>9023</v>
      </c>
      <c r="B4897" s="13" t="s">
        <v>9022</v>
      </c>
    </row>
    <row r="4898" spans="1:2" ht="15" customHeight="1">
      <c r="A4898" s="10" t="s">
        <v>8557</v>
      </c>
      <c r="B4898" s="13" t="s">
        <v>8556</v>
      </c>
    </row>
    <row r="4899" spans="1:2" ht="15" customHeight="1">
      <c r="A4899" s="10" t="s">
        <v>8317</v>
      </c>
      <c r="B4899" s="13" t="s">
        <v>8316</v>
      </c>
    </row>
    <row r="4900" spans="1:2" ht="15" customHeight="1">
      <c r="A4900" s="10" t="s">
        <v>8971</v>
      </c>
      <c r="B4900" s="13" t="s">
        <v>8970</v>
      </c>
    </row>
    <row r="4901" spans="1:2" ht="15" customHeight="1">
      <c r="A4901" s="10" t="s">
        <v>25145</v>
      </c>
      <c r="B4901" s="13" t="s">
        <v>25144</v>
      </c>
    </row>
    <row r="4902" spans="1:2" ht="15" customHeight="1">
      <c r="A4902" s="11" t="s">
        <v>387</v>
      </c>
      <c r="B4902" s="15" t="s">
        <v>388</v>
      </c>
    </row>
    <row r="4903" spans="1:2" ht="15" customHeight="1">
      <c r="A4903" s="10" t="s">
        <v>2325</v>
      </c>
      <c r="B4903" s="13" t="s">
        <v>2324</v>
      </c>
    </row>
    <row r="4904" spans="1:2" ht="15" customHeight="1">
      <c r="A4904" s="10" t="s">
        <v>2315</v>
      </c>
      <c r="B4904" s="13" t="s">
        <v>2314</v>
      </c>
    </row>
    <row r="4905" spans="1:2" ht="15" customHeight="1">
      <c r="A4905" s="10" t="s">
        <v>2317</v>
      </c>
      <c r="B4905" s="13" t="s">
        <v>2316</v>
      </c>
    </row>
    <row r="4906" spans="1:2" ht="15" customHeight="1">
      <c r="A4906" s="10" t="s">
        <v>2313</v>
      </c>
      <c r="B4906" s="13" t="s">
        <v>2312</v>
      </c>
    </row>
    <row r="4907" spans="1:2" ht="15" customHeight="1">
      <c r="A4907" s="10" t="s">
        <v>8892</v>
      </c>
      <c r="B4907" s="13" t="s">
        <v>8891</v>
      </c>
    </row>
    <row r="4908" spans="1:2" ht="15" customHeight="1">
      <c r="A4908" s="10" t="s">
        <v>8894</v>
      </c>
      <c r="B4908" s="13" t="s">
        <v>8893</v>
      </c>
    </row>
    <row r="4909" spans="1:2" ht="15" customHeight="1">
      <c r="A4909" s="10" t="s">
        <v>8896</v>
      </c>
      <c r="B4909" s="13" t="s">
        <v>8895</v>
      </c>
    </row>
    <row r="4910" spans="1:2" ht="15" customHeight="1">
      <c r="A4910" s="11" t="s">
        <v>389</v>
      </c>
      <c r="B4910" s="15" t="s">
        <v>390</v>
      </c>
    </row>
    <row r="4911" spans="1:2" ht="15" customHeight="1">
      <c r="A4911" s="10" t="s">
        <v>11410</v>
      </c>
      <c r="B4911" s="13" t="s">
        <v>11409</v>
      </c>
    </row>
    <row r="4912" spans="1:2" ht="15" customHeight="1">
      <c r="A4912" s="10" t="s">
        <v>13582</v>
      </c>
      <c r="B4912" s="13" t="s">
        <v>13581</v>
      </c>
    </row>
    <row r="4913" spans="1:2" ht="15" customHeight="1">
      <c r="A4913" s="10" t="s">
        <v>12500</v>
      </c>
      <c r="B4913" s="13" t="s">
        <v>12499</v>
      </c>
    </row>
    <row r="4914" spans="1:2" ht="15" customHeight="1">
      <c r="A4914" s="10" t="s">
        <v>8898</v>
      </c>
      <c r="B4914" s="13" t="s">
        <v>8897</v>
      </c>
    </row>
    <row r="4915" spans="1:2" ht="15" customHeight="1">
      <c r="A4915" s="10" t="s">
        <v>8902</v>
      </c>
      <c r="B4915" s="13" t="s">
        <v>8901</v>
      </c>
    </row>
    <row r="4916" spans="1:2" ht="15" customHeight="1">
      <c r="A4916" s="10" t="s">
        <v>7765</v>
      </c>
      <c r="B4916" s="13" t="s">
        <v>7764</v>
      </c>
    </row>
    <row r="4917" spans="1:2" ht="15" customHeight="1">
      <c r="A4917" s="10" t="s">
        <v>7343</v>
      </c>
      <c r="B4917" s="13" t="s">
        <v>7342</v>
      </c>
    </row>
    <row r="4918" spans="1:2" ht="15" customHeight="1">
      <c r="A4918" s="10" t="s">
        <v>10154</v>
      </c>
      <c r="B4918" s="13" t="s">
        <v>10153</v>
      </c>
    </row>
    <row r="4919" spans="1:2" ht="15" customHeight="1">
      <c r="A4919" s="10" t="s">
        <v>13754</v>
      </c>
      <c r="B4919" s="13" t="s">
        <v>13753</v>
      </c>
    </row>
    <row r="4920" spans="1:2" ht="15" customHeight="1">
      <c r="A4920" s="10" t="s">
        <v>13818</v>
      </c>
      <c r="B4920" s="13" t="s">
        <v>13817</v>
      </c>
    </row>
    <row r="4921" spans="1:2" ht="15" customHeight="1">
      <c r="A4921" s="10" t="s">
        <v>9095</v>
      </c>
      <c r="B4921" s="13" t="s">
        <v>9094</v>
      </c>
    </row>
    <row r="4922" spans="1:2" ht="15" customHeight="1">
      <c r="A4922" s="10" t="s">
        <v>8529</v>
      </c>
      <c r="B4922" s="13" t="s">
        <v>8528</v>
      </c>
    </row>
    <row r="4923" spans="1:2" ht="15" customHeight="1">
      <c r="A4923" s="10" t="s">
        <v>9108</v>
      </c>
      <c r="B4923" s="13" t="s">
        <v>9107</v>
      </c>
    </row>
    <row r="4924" spans="1:2" ht="15" customHeight="1">
      <c r="A4924" s="10" t="s">
        <v>8740</v>
      </c>
      <c r="B4924" s="13" t="s">
        <v>8739</v>
      </c>
    </row>
    <row r="4925" spans="1:2" ht="15" customHeight="1">
      <c r="A4925" s="10" t="s">
        <v>8716</v>
      </c>
      <c r="B4925" s="13" t="s">
        <v>8715</v>
      </c>
    </row>
    <row r="4926" spans="1:2" ht="15" customHeight="1">
      <c r="A4926" s="10" t="s">
        <v>8935</v>
      </c>
      <c r="B4926" s="13" t="s">
        <v>8934</v>
      </c>
    </row>
    <row r="4927" spans="1:2" ht="15" customHeight="1">
      <c r="A4927" s="10" t="s">
        <v>7104</v>
      </c>
      <c r="B4927" s="13" t="s">
        <v>7103</v>
      </c>
    </row>
    <row r="4928" spans="1:2" ht="15" customHeight="1">
      <c r="A4928" s="10" t="s">
        <v>11243</v>
      </c>
      <c r="B4928" s="13" t="s">
        <v>11242</v>
      </c>
    </row>
    <row r="4929" spans="1:2" ht="15" customHeight="1">
      <c r="A4929" s="10" t="s">
        <v>13546</v>
      </c>
      <c r="B4929" s="13" t="s">
        <v>13545</v>
      </c>
    </row>
    <row r="4930" spans="1:2" ht="15" customHeight="1">
      <c r="A4930" s="10" t="s">
        <v>11546</v>
      </c>
      <c r="B4930" s="13" t="s">
        <v>11545</v>
      </c>
    </row>
    <row r="4931" spans="1:2" ht="15" customHeight="1">
      <c r="A4931" s="10" t="s">
        <v>6407</v>
      </c>
      <c r="B4931" s="13" t="s">
        <v>6406</v>
      </c>
    </row>
    <row r="4932" spans="1:2" ht="15" customHeight="1">
      <c r="A4932" s="10" t="s">
        <v>8900</v>
      </c>
      <c r="B4932" s="13" t="s">
        <v>8899</v>
      </c>
    </row>
    <row r="4933" spans="1:2" ht="15" customHeight="1">
      <c r="A4933" s="10" t="s">
        <v>13828</v>
      </c>
      <c r="B4933" s="13" t="s">
        <v>13827</v>
      </c>
    </row>
    <row r="4934" spans="1:2" ht="15" customHeight="1">
      <c r="A4934" s="10" t="s">
        <v>13694</v>
      </c>
      <c r="B4934" s="13" t="s">
        <v>13693</v>
      </c>
    </row>
    <row r="4935" spans="1:2" ht="15" customHeight="1">
      <c r="A4935" s="10" t="s">
        <v>11275</v>
      </c>
      <c r="B4935" s="13" t="s">
        <v>11274</v>
      </c>
    </row>
    <row r="4936" spans="1:2" ht="15" customHeight="1">
      <c r="A4936" s="10" t="s">
        <v>11542</v>
      </c>
      <c r="B4936" s="13" t="s">
        <v>11541</v>
      </c>
    </row>
    <row r="4937" spans="1:2" ht="15" customHeight="1">
      <c r="A4937" s="10" t="s">
        <v>11540</v>
      </c>
      <c r="B4937" s="13" t="s">
        <v>11539</v>
      </c>
    </row>
    <row r="4938" spans="1:2" ht="15" customHeight="1">
      <c r="A4938" s="10" t="s">
        <v>11245</v>
      </c>
      <c r="B4938" s="13" t="s">
        <v>11244</v>
      </c>
    </row>
    <row r="4939" spans="1:2" ht="15" customHeight="1">
      <c r="A4939" s="10" t="s">
        <v>11536</v>
      </c>
      <c r="B4939" s="13" t="s">
        <v>11535</v>
      </c>
    </row>
    <row r="4940" spans="1:2" ht="15" customHeight="1">
      <c r="A4940" s="10" t="s">
        <v>11550</v>
      </c>
      <c r="B4940" s="13" t="s">
        <v>11549</v>
      </c>
    </row>
    <row r="4941" spans="1:2" ht="15" customHeight="1">
      <c r="A4941" s="10" t="s">
        <v>10156</v>
      </c>
      <c r="B4941" s="13" t="s">
        <v>10155</v>
      </c>
    </row>
    <row r="4942" spans="1:2" ht="15" customHeight="1">
      <c r="A4942" s="10" t="s">
        <v>14538</v>
      </c>
      <c r="B4942" s="13" t="s">
        <v>14537</v>
      </c>
    </row>
    <row r="4943" spans="1:2" ht="15" customHeight="1">
      <c r="A4943" s="10" t="s">
        <v>9033</v>
      </c>
      <c r="B4943" s="13" t="s">
        <v>9032</v>
      </c>
    </row>
    <row r="4944" spans="1:2" ht="15" customHeight="1">
      <c r="A4944" s="11" t="s">
        <v>391</v>
      </c>
      <c r="B4944" s="15" t="s">
        <v>392</v>
      </c>
    </row>
    <row r="4945" spans="1:2" ht="15" customHeight="1">
      <c r="A4945" s="10" t="s">
        <v>7801</v>
      </c>
      <c r="B4945" s="13" t="s">
        <v>7800</v>
      </c>
    </row>
    <row r="4946" spans="1:2" ht="15" customHeight="1">
      <c r="A4946" s="10" t="s">
        <v>7809</v>
      </c>
      <c r="B4946" s="13" t="s">
        <v>7808</v>
      </c>
    </row>
    <row r="4947" spans="1:2" ht="15" customHeight="1">
      <c r="A4947" s="10" t="s">
        <v>7807</v>
      </c>
      <c r="B4947" s="13" t="s">
        <v>7806</v>
      </c>
    </row>
    <row r="4948" spans="1:2" ht="15" customHeight="1">
      <c r="A4948" s="10" t="s">
        <v>7803</v>
      </c>
      <c r="B4948" s="13" t="s">
        <v>7802</v>
      </c>
    </row>
    <row r="4949" spans="1:2" ht="15" customHeight="1">
      <c r="A4949" s="10" t="s">
        <v>7805</v>
      </c>
      <c r="B4949" s="13" t="s">
        <v>7804</v>
      </c>
    </row>
    <row r="4950" spans="1:2" ht="15" customHeight="1">
      <c r="A4950" s="10" t="s">
        <v>7799</v>
      </c>
      <c r="B4950" s="13" t="s">
        <v>7798</v>
      </c>
    </row>
    <row r="4951" spans="1:2" ht="15" customHeight="1">
      <c r="A4951" s="10" t="s">
        <v>5840</v>
      </c>
      <c r="B4951" s="13" t="s">
        <v>5839</v>
      </c>
    </row>
    <row r="4952" spans="1:2" ht="15" customHeight="1">
      <c r="A4952" s="10" t="s">
        <v>11926</v>
      </c>
      <c r="B4952" s="13" t="s">
        <v>11925</v>
      </c>
    </row>
    <row r="4953" spans="1:2" ht="15" customHeight="1">
      <c r="A4953" s="11" t="s">
        <v>393</v>
      </c>
      <c r="B4953" s="15" t="s">
        <v>123</v>
      </c>
    </row>
    <row r="4954" spans="1:2" ht="15" customHeight="1">
      <c r="A4954" s="10" t="s">
        <v>10716</v>
      </c>
      <c r="B4954" s="13" t="s">
        <v>10715</v>
      </c>
    </row>
    <row r="4955" spans="1:2" ht="15" customHeight="1">
      <c r="A4955" s="11" t="s">
        <v>394</v>
      </c>
      <c r="B4955" s="15" t="s">
        <v>380</v>
      </c>
    </row>
    <row r="4956" spans="1:2" ht="15" customHeight="1">
      <c r="A4956" s="10" t="s">
        <v>7523</v>
      </c>
      <c r="B4956" s="13" t="s">
        <v>380</v>
      </c>
    </row>
    <row r="4957" spans="1:2" ht="15" customHeight="1">
      <c r="A4957" s="10" t="s">
        <v>7525</v>
      </c>
      <c r="B4957" s="13" t="s">
        <v>7524</v>
      </c>
    </row>
    <row r="4958" spans="1:2" ht="15" customHeight="1">
      <c r="A4958" s="11" t="s">
        <v>395</v>
      </c>
      <c r="B4958" s="15" t="s">
        <v>383</v>
      </c>
    </row>
    <row r="4959" spans="1:2" ht="15" customHeight="1">
      <c r="A4959" s="10" t="s">
        <v>5380</v>
      </c>
      <c r="B4959" s="13" t="s">
        <v>5379</v>
      </c>
    </row>
    <row r="4960" spans="1:2" ht="15" customHeight="1">
      <c r="A4960" s="10" t="s">
        <v>5378</v>
      </c>
      <c r="B4960" s="13" t="s">
        <v>5377</v>
      </c>
    </row>
    <row r="4961" spans="1:2" ht="15" customHeight="1">
      <c r="A4961" s="10" t="s">
        <v>14096</v>
      </c>
      <c r="B4961" s="13" t="s">
        <v>14095</v>
      </c>
    </row>
    <row r="4962" spans="1:2" ht="15" customHeight="1">
      <c r="A4962" s="10" t="s">
        <v>9611</v>
      </c>
      <c r="B4962" s="13" t="s">
        <v>9610</v>
      </c>
    </row>
    <row r="4963" spans="1:2" ht="15" customHeight="1">
      <c r="A4963" s="10" t="s">
        <v>9615</v>
      </c>
      <c r="B4963" s="13" t="s">
        <v>9614</v>
      </c>
    </row>
    <row r="4964" spans="1:2" ht="15" customHeight="1">
      <c r="A4964" s="10" t="s">
        <v>12382</v>
      </c>
      <c r="B4964" s="13" t="s">
        <v>12381</v>
      </c>
    </row>
    <row r="4965" spans="1:2" ht="15" customHeight="1">
      <c r="A4965" s="10" t="s">
        <v>2201</v>
      </c>
      <c r="B4965" s="13" t="s">
        <v>2200</v>
      </c>
    </row>
    <row r="4966" spans="1:2" ht="15" customHeight="1">
      <c r="A4966" s="10" t="s">
        <v>2203</v>
      </c>
      <c r="B4966" s="13" t="s">
        <v>2202</v>
      </c>
    </row>
    <row r="4967" spans="1:2" ht="15" customHeight="1">
      <c r="A4967" s="10" t="s">
        <v>8431</v>
      </c>
      <c r="B4967" s="13" t="s">
        <v>8430</v>
      </c>
    </row>
    <row r="4968" spans="1:2" ht="15" customHeight="1">
      <c r="A4968" s="10" t="s">
        <v>14970</v>
      </c>
      <c r="B4968" s="13" t="s">
        <v>14969</v>
      </c>
    </row>
    <row r="4969" spans="1:2" ht="15" customHeight="1">
      <c r="A4969" s="10" t="s">
        <v>14972</v>
      </c>
      <c r="B4969" s="13" t="s">
        <v>14971</v>
      </c>
    </row>
    <row r="4970" spans="1:2" ht="15" customHeight="1">
      <c r="A4970" s="10" t="s">
        <v>15488</v>
      </c>
      <c r="B4970" s="13" t="s">
        <v>15487</v>
      </c>
    </row>
    <row r="4971" spans="1:2" ht="15" customHeight="1">
      <c r="A4971" s="10" t="s">
        <v>15474</v>
      </c>
      <c r="B4971" s="13" t="s">
        <v>15473</v>
      </c>
    </row>
    <row r="4972" spans="1:2" ht="15" customHeight="1">
      <c r="A4972" s="10" t="s">
        <v>12726</v>
      </c>
      <c r="B4972" s="13" t="s">
        <v>12725</v>
      </c>
    </row>
    <row r="4973" spans="1:2" ht="15" customHeight="1">
      <c r="A4973" s="10" t="s">
        <v>16240</v>
      </c>
      <c r="B4973" s="13" t="s">
        <v>16239</v>
      </c>
    </row>
    <row r="4974" spans="1:2" ht="15" customHeight="1">
      <c r="A4974" s="10" t="s">
        <v>15922</v>
      </c>
      <c r="B4974" s="13" t="s">
        <v>15921</v>
      </c>
    </row>
    <row r="4975" spans="1:2" ht="15" customHeight="1">
      <c r="A4975" s="10" t="s">
        <v>15588</v>
      </c>
      <c r="B4975" s="13" t="s">
        <v>15587</v>
      </c>
    </row>
    <row r="4976" spans="1:2" ht="15" customHeight="1">
      <c r="A4976" s="10" t="s">
        <v>15832</v>
      </c>
      <c r="B4976" s="13" t="s">
        <v>15831</v>
      </c>
    </row>
    <row r="4977" spans="1:2" ht="15" customHeight="1">
      <c r="A4977" s="10" t="s">
        <v>15590</v>
      </c>
      <c r="B4977" s="13" t="s">
        <v>15589</v>
      </c>
    </row>
    <row r="4978" spans="1:2" ht="15" customHeight="1">
      <c r="A4978" s="10" t="s">
        <v>15480</v>
      </c>
      <c r="B4978" s="13" t="s">
        <v>15479</v>
      </c>
    </row>
    <row r="4979" spans="1:2" ht="15" customHeight="1">
      <c r="A4979" s="10" t="s">
        <v>15924</v>
      </c>
      <c r="B4979" s="13" t="s">
        <v>15923</v>
      </c>
    </row>
    <row r="4980" spans="1:2" ht="15" customHeight="1">
      <c r="A4980" s="10" t="s">
        <v>15834</v>
      </c>
      <c r="B4980" s="13" t="s">
        <v>15833</v>
      </c>
    </row>
    <row r="4981" spans="1:2" ht="15" customHeight="1">
      <c r="A4981" s="10" t="s">
        <v>15594</v>
      </c>
      <c r="B4981" s="13" t="s">
        <v>15593</v>
      </c>
    </row>
    <row r="4982" spans="1:2" ht="15" customHeight="1">
      <c r="A4982" s="10" t="s">
        <v>15596</v>
      </c>
      <c r="B4982" s="13" t="s">
        <v>15595</v>
      </c>
    </row>
    <row r="4983" spans="1:2" ht="15" customHeight="1">
      <c r="A4983" s="10" t="s">
        <v>15482</v>
      </c>
      <c r="B4983" s="13" t="s">
        <v>15481</v>
      </c>
    </row>
    <row r="4984" spans="1:2" ht="15" customHeight="1">
      <c r="A4984" s="10" t="s">
        <v>15920</v>
      </c>
      <c r="B4984" s="13" t="s">
        <v>15919</v>
      </c>
    </row>
    <row r="4985" spans="1:2" ht="15" customHeight="1">
      <c r="A4985" s="10" t="s">
        <v>15584</v>
      </c>
      <c r="B4985" s="13" t="s">
        <v>15583</v>
      </c>
    </row>
    <row r="4986" spans="1:2" ht="15" customHeight="1">
      <c r="A4986" s="10" t="s">
        <v>15586</v>
      </c>
      <c r="B4986" s="13" t="s">
        <v>15585</v>
      </c>
    </row>
    <row r="4987" spans="1:2" ht="15" customHeight="1">
      <c r="A4987" s="10" t="s">
        <v>15478</v>
      </c>
      <c r="B4987" s="13" t="s">
        <v>15477</v>
      </c>
    </row>
    <row r="4988" spans="1:2" ht="15" customHeight="1">
      <c r="A4988" s="10" t="s">
        <v>15476</v>
      </c>
      <c r="B4988" s="13" t="s">
        <v>15475</v>
      </c>
    </row>
    <row r="4989" spans="1:2" ht="15" customHeight="1">
      <c r="A4989" s="10" t="s">
        <v>15936</v>
      </c>
      <c r="B4989" s="13" t="s">
        <v>15935</v>
      </c>
    </row>
    <row r="4990" spans="1:2" ht="15" customHeight="1">
      <c r="A4990" s="10" t="s">
        <v>15112</v>
      </c>
      <c r="B4990" s="13" t="s">
        <v>15111</v>
      </c>
    </row>
    <row r="4991" spans="1:2" ht="15" customHeight="1">
      <c r="A4991" s="10" t="s">
        <v>15918</v>
      </c>
      <c r="B4991" s="13" t="s">
        <v>15917</v>
      </c>
    </row>
    <row r="4992" spans="1:2" ht="15" customHeight="1">
      <c r="A4992" s="10" t="s">
        <v>15114</v>
      </c>
      <c r="B4992" s="13" t="s">
        <v>15113</v>
      </c>
    </row>
    <row r="4993" spans="1:2" ht="15" customHeight="1">
      <c r="A4993" s="10" t="s">
        <v>15592</v>
      </c>
      <c r="B4993" s="13" t="s">
        <v>15591</v>
      </c>
    </row>
    <row r="4994" spans="1:2" ht="15" customHeight="1">
      <c r="A4994" s="10" t="s">
        <v>15214</v>
      </c>
      <c r="B4994" s="13" t="s">
        <v>15213</v>
      </c>
    </row>
    <row r="4995" spans="1:2" ht="15" customHeight="1">
      <c r="A4995" s="10" t="s">
        <v>12718</v>
      </c>
      <c r="B4995" s="13" t="s">
        <v>12717</v>
      </c>
    </row>
    <row r="4996" spans="1:2" ht="15" customHeight="1">
      <c r="A4996" s="10" t="s">
        <v>14980</v>
      </c>
      <c r="B4996" s="13" t="s">
        <v>14979</v>
      </c>
    </row>
    <row r="4997" spans="1:2" ht="15" customHeight="1">
      <c r="A4997" s="10" t="s">
        <v>10706</v>
      </c>
      <c r="B4997" s="13" t="s">
        <v>10705</v>
      </c>
    </row>
    <row r="4998" spans="1:2" ht="15" customHeight="1">
      <c r="A4998" s="10" t="s">
        <v>10344</v>
      </c>
      <c r="B4998" s="13" t="s">
        <v>10343</v>
      </c>
    </row>
    <row r="4999" spans="1:2" ht="15" customHeight="1">
      <c r="A4999" s="10" t="s">
        <v>14982</v>
      </c>
      <c r="B4999" s="13" t="s">
        <v>14981</v>
      </c>
    </row>
    <row r="5000" spans="1:2" ht="15" customHeight="1">
      <c r="A5000" s="10" t="s">
        <v>10886</v>
      </c>
      <c r="B5000" s="13" t="s">
        <v>10885</v>
      </c>
    </row>
    <row r="5001" spans="1:2" ht="15" customHeight="1">
      <c r="A5001" s="10" t="s">
        <v>16044</v>
      </c>
      <c r="B5001" s="13" t="s">
        <v>16043</v>
      </c>
    </row>
    <row r="5002" spans="1:2" ht="15" customHeight="1">
      <c r="A5002" s="10" t="s">
        <v>15348</v>
      </c>
      <c r="B5002" s="13" t="s">
        <v>15347</v>
      </c>
    </row>
    <row r="5003" spans="1:2" ht="15" customHeight="1">
      <c r="A5003" s="10" t="s">
        <v>15934</v>
      </c>
      <c r="B5003" s="13" t="s">
        <v>15933</v>
      </c>
    </row>
    <row r="5004" spans="1:2" ht="15" customHeight="1">
      <c r="A5004" s="10" t="s">
        <v>15600</v>
      </c>
      <c r="B5004" s="13" t="s">
        <v>15599</v>
      </c>
    </row>
    <row r="5005" spans="1:2" ht="15" customHeight="1">
      <c r="A5005" s="10" t="s">
        <v>15486</v>
      </c>
      <c r="B5005" s="13" t="s">
        <v>15485</v>
      </c>
    </row>
    <row r="5006" spans="1:2" ht="15" customHeight="1">
      <c r="A5006" s="10" t="s">
        <v>15120</v>
      </c>
      <c r="B5006" s="13" t="s">
        <v>15119</v>
      </c>
    </row>
    <row r="5007" spans="1:2" ht="15" customHeight="1">
      <c r="A5007" s="10" t="s">
        <v>15712</v>
      </c>
      <c r="B5007" s="13" t="s">
        <v>15711</v>
      </c>
    </row>
    <row r="5008" spans="1:2" ht="15" customHeight="1">
      <c r="A5008" s="10" t="s">
        <v>15116</v>
      </c>
      <c r="B5008" s="13" t="s">
        <v>15115</v>
      </c>
    </row>
    <row r="5009" spans="1:2" ht="15" customHeight="1">
      <c r="A5009" s="10" t="s">
        <v>16048</v>
      </c>
      <c r="B5009" s="13" t="s">
        <v>16047</v>
      </c>
    </row>
    <row r="5010" spans="1:2" ht="15" customHeight="1">
      <c r="A5010" s="10" t="s">
        <v>15698</v>
      </c>
      <c r="B5010" s="13" t="s">
        <v>15697</v>
      </c>
    </row>
    <row r="5011" spans="1:2" ht="15" customHeight="1">
      <c r="A5011" s="10" t="s">
        <v>15708</v>
      </c>
      <c r="B5011" s="13" t="s">
        <v>15707</v>
      </c>
    </row>
    <row r="5012" spans="1:2" ht="15" customHeight="1">
      <c r="A5012" s="10" t="s">
        <v>15702</v>
      </c>
      <c r="B5012" s="13" t="s">
        <v>15701</v>
      </c>
    </row>
    <row r="5013" spans="1:2" ht="15" customHeight="1">
      <c r="A5013" s="10" t="s">
        <v>16042</v>
      </c>
      <c r="B5013" s="13" t="s">
        <v>16041</v>
      </c>
    </row>
    <row r="5014" spans="1:2" ht="15" customHeight="1">
      <c r="A5014" s="10" t="s">
        <v>16304</v>
      </c>
      <c r="B5014" s="13" t="s">
        <v>16303</v>
      </c>
    </row>
    <row r="5015" spans="1:2" ht="15" customHeight="1">
      <c r="A5015" s="10" t="s">
        <v>15334</v>
      </c>
      <c r="B5015" s="13" t="s">
        <v>15333</v>
      </c>
    </row>
    <row r="5016" spans="1:2" ht="15" customHeight="1">
      <c r="A5016" s="10" t="s">
        <v>15208</v>
      </c>
      <c r="B5016" s="13" t="s">
        <v>15207</v>
      </c>
    </row>
    <row r="5017" spans="1:2" ht="15" customHeight="1">
      <c r="A5017" s="10" t="s">
        <v>15342</v>
      </c>
      <c r="B5017" s="13" t="s">
        <v>15341</v>
      </c>
    </row>
    <row r="5018" spans="1:2" ht="15" customHeight="1">
      <c r="A5018" s="10" t="s">
        <v>15602</v>
      </c>
      <c r="B5018" s="13" t="s">
        <v>15601</v>
      </c>
    </row>
    <row r="5019" spans="1:2" ht="15" customHeight="1">
      <c r="A5019" s="10" t="s">
        <v>14976</v>
      </c>
      <c r="B5019" s="13" t="s">
        <v>14975</v>
      </c>
    </row>
    <row r="5020" spans="1:2" ht="15" customHeight="1">
      <c r="A5020" s="10" t="s">
        <v>16040</v>
      </c>
      <c r="B5020" s="13" t="s">
        <v>16039</v>
      </c>
    </row>
    <row r="5021" spans="1:2" ht="15" customHeight="1">
      <c r="A5021" s="10" t="s">
        <v>16038</v>
      </c>
      <c r="B5021" s="13" t="s">
        <v>16037</v>
      </c>
    </row>
    <row r="5022" spans="1:2" ht="15" customHeight="1">
      <c r="A5022" s="10" t="s">
        <v>15338</v>
      </c>
      <c r="B5022" s="13" t="s">
        <v>15337</v>
      </c>
    </row>
    <row r="5023" spans="1:2" ht="15" customHeight="1">
      <c r="A5023" s="10" t="s">
        <v>15826</v>
      </c>
      <c r="B5023" s="13" t="s">
        <v>15825</v>
      </c>
    </row>
    <row r="5024" spans="1:2" ht="15" customHeight="1">
      <c r="A5024" s="11" t="s">
        <v>396</v>
      </c>
      <c r="B5024" s="15" t="s">
        <v>397</v>
      </c>
    </row>
    <row r="5025" spans="1:2" ht="15" customHeight="1">
      <c r="A5025" s="10" t="s">
        <v>14988</v>
      </c>
      <c r="B5025" s="13" t="s">
        <v>14987</v>
      </c>
    </row>
    <row r="5026" spans="1:2" ht="15" customHeight="1">
      <c r="A5026" s="10" t="s">
        <v>15212</v>
      </c>
      <c r="B5026" s="13" t="s">
        <v>15211</v>
      </c>
    </row>
    <row r="5027" spans="1:2" ht="15" customHeight="1">
      <c r="A5027" s="10" t="s">
        <v>15840</v>
      </c>
      <c r="B5027" s="13" t="s">
        <v>15839</v>
      </c>
    </row>
    <row r="5028" spans="1:2" ht="15" customHeight="1">
      <c r="A5028" s="10" t="s">
        <v>16046</v>
      </c>
      <c r="B5028" s="13" t="s">
        <v>16045</v>
      </c>
    </row>
    <row r="5029" spans="1:2" ht="15" customHeight="1">
      <c r="A5029" s="10" t="s">
        <v>15340</v>
      </c>
      <c r="B5029" s="13" t="s">
        <v>15339</v>
      </c>
    </row>
    <row r="5030" spans="1:2" ht="15" customHeight="1">
      <c r="A5030" s="10" t="s">
        <v>15930</v>
      </c>
      <c r="B5030" s="13" t="s">
        <v>15929</v>
      </c>
    </row>
    <row r="5031" spans="1:2" ht="15" customHeight="1">
      <c r="A5031" s="10" t="s">
        <v>15928</v>
      </c>
      <c r="B5031" s="13" t="s">
        <v>15927</v>
      </c>
    </row>
    <row r="5032" spans="1:2" ht="15" customHeight="1">
      <c r="A5032" s="10" t="s">
        <v>16280</v>
      </c>
      <c r="B5032" s="13" t="s">
        <v>16279</v>
      </c>
    </row>
    <row r="5033" spans="1:2" ht="15" customHeight="1">
      <c r="A5033" s="10" t="s">
        <v>16260</v>
      </c>
      <c r="B5033" s="13" t="s">
        <v>16259</v>
      </c>
    </row>
    <row r="5034" spans="1:2" ht="15" customHeight="1">
      <c r="A5034" s="10" t="s">
        <v>15696</v>
      </c>
      <c r="B5034" s="13" t="s">
        <v>15695</v>
      </c>
    </row>
    <row r="5035" spans="1:2" ht="15" customHeight="1">
      <c r="A5035" s="10" t="s">
        <v>16052</v>
      </c>
      <c r="B5035" s="13" t="s">
        <v>16051</v>
      </c>
    </row>
    <row r="5036" spans="1:2" ht="15" customHeight="1">
      <c r="A5036" s="10" t="s">
        <v>15926</v>
      </c>
      <c r="B5036" s="13" t="s">
        <v>15925</v>
      </c>
    </row>
    <row r="5037" spans="1:2" ht="15" customHeight="1">
      <c r="A5037" s="10" t="s">
        <v>15122</v>
      </c>
      <c r="B5037" s="13" t="s">
        <v>15121</v>
      </c>
    </row>
    <row r="5038" spans="1:2" ht="15" customHeight="1">
      <c r="A5038" s="10" t="s">
        <v>15706</v>
      </c>
      <c r="B5038" s="13" t="s">
        <v>15705</v>
      </c>
    </row>
    <row r="5039" spans="1:2" ht="15" customHeight="1">
      <c r="A5039" s="10" t="s">
        <v>15700</v>
      </c>
      <c r="B5039" s="13" t="s">
        <v>15699</v>
      </c>
    </row>
    <row r="5040" spans="1:2" ht="15" customHeight="1">
      <c r="A5040" s="10" t="s">
        <v>15344</v>
      </c>
      <c r="B5040" s="13" t="s">
        <v>15343</v>
      </c>
    </row>
    <row r="5041" spans="1:2" ht="15" customHeight="1">
      <c r="A5041" s="10" t="s">
        <v>15336</v>
      </c>
      <c r="B5041" s="13" t="s">
        <v>15335</v>
      </c>
    </row>
    <row r="5042" spans="1:2" ht="15" customHeight="1">
      <c r="A5042" s="10" t="s">
        <v>15222</v>
      </c>
      <c r="B5042" s="13" t="s">
        <v>15221</v>
      </c>
    </row>
    <row r="5043" spans="1:2" ht="15" customHeight="1">
      <c r="A5043" s="10" t="s">
        <v>14978</v>
      </c>
      <c r="B5043" s="13" t="s">
        <v>14977</v>
      </c>
    </row>
    <row r="5044" spans="1:2" ht="15" customHeight="1">
      <c r="A5044" s="10" t="s">
        <v>14974</v>
      </c>
      <c r="B5044" s="13" t="s">
        <v>14973</v>
      </c>
    </row>
    <row r="5045" spans="1:2" ht="15" customHeight="1">
      <c r="A5045" s="10" t="s">
        <v>10800</v>
      </c>
      <c r="B5045" s="13" t="s">
        <v>10799</v>
      </c>
    </row>
    <row r="5046" spans="1:2" ht="15" customHeight="1">
      <c r="A5046" s="10" t="s">
        <v>10708</v>
      </c>
      <c r="B5046" s="13" t="s">
        <v>10707</v>
      </c>
    </row>
    <row r="5047" spans="1:2" ht="15" customHeight="1">
      <c r="A5047" s="10" t="s">
        <v>15828</v>
      </c>
      <c r="B5047" s="13" t="s">
        <v>15827</v>
      </c>
    </row>
    <row r="5048" spans="1:2" ht="15" customHeight="1">
      <c r="A5048" s="10" t="s">
        <v>15830</v>
      </c>
      <c r="B5048" s="13" t="s">
        <v>15829</v>
      </c>
    </row>
    <row r="5049" spans="1:2" ht="15" customHeight="1">
      <c r="A5049" s="10" t="s">
        <v>15838</v>
      </c>
      <c r="B5049" s="13" t="s">
        <v>15837</v>
      </c>
    </row>
    <row r="5050" spans="1:2" ht="15" customHeight="1">
      <c r="A5050" s="10" t="s">
        <v>15220</v>
      </c>
      <c r="B5050" s="13" t="s">
        <v>15219</v>
      </c>
    </row>
    <row r="5051" spans="1:2" ht="15" customHeight="1">
      <c r="A5051" s="10" t="s">
        <v>16156</v>
      </c>
      <c r="B5051" s="13" t="s">
        <v>16155</v>
      </c>
    </row>
    <row r="5052" spans="1:2" ht="15" customHeight="1">
      <c r="A5052" s="10" t="s">
        <v>16172</v>
      </c>
      <c r="B5052" s="13" t="s">
        <v>16171</v>
      </c>
    </row>
    <row r="5053" spans="1:2" ht="15" customHeight="1">
      <c r="A5053" s="10" t="s">
        <v>16166</v>
      </c>
      <c r="B5053" s="13" t="s">
        <v>16165</v>
      </c>
    </row>
    <row r="5054" spans="1:2" ht="15" customHeight="1">
      <c r="A5054" s="10" t="s">
        <v>16164</v>
      </c>
      <c r="B5054" s="13" t="s">
        <v>16163</v>
      </c>
    </row>
    <row r="5055" spans="1:2" ht="15" customHeight="1">
      <c r="A5055" s="10" t="s">
        <v>16162</v>
      </c>
      <c r="B5055" s="13" t="s">
        <v>16161</v>
      </c>
    </row>
    <row r="5056" spans="1:2" ht="15" customHeight="1">
      <c r="A5056" s="10" t="s">
        <v>16160</v>
      </c>
      <c r="B5056" s="13" t="s">
        <v>16159</v>
      </c>
    </row>
    <row r="5057" spans="1:2" ht="15" customHeight="1">
      <c r="A5057" s="10" t="s">
        <v>16168</v>
      </c>
      <c r="B5057" s="13" t="s">
        <v>16167</v>
      </c>
    </row>
    <row r="5058" spans="1:2" ht="15" customHeight="1">
      <c r="A5058" s="10" t="s">
        <v>16158</v>
      </c>
      <c r="B5058" s="13" t="s">
        <v>16157</v>
      </c>
    </row>
    <row r="5059" spans="1:2" ht="15" customHeight="1">
      <c r="A5059" s="10" t="s">
        <v>16170</v>
      </c>
      <c r="B5059" s="13" t="s">
        <v>16169</v>
      </c>
    </row>
    <row r="5060" spans="1:2" ht="15" customHeight="1">
      <c r="A5060" s="10" t="s">
        <v>15484</v>
      </c>
      <c r="B5060" s="13" t="s">
        <v>15483</v>
      </c>
    </row>
    <row r="5061" spans="1:2" ht="15" customHeight="1">
      <c r="A5061" s="10" t="s">
        <v>15118</v>
      </c>
      <c r="B5061" s="13" t="s">
        <v>15117</v>
      </c>
    </row>
    <row r="5062" spans="1:2" ht="15" customHeight="1">
      <c r="A5062" s="10" t="s">
        <v>15210</v>
      </c>
      <c r="B5062" s="13" t="s">
        <v>15209</v>
      </c>
    </row>
    <row r="5063" spans="1:2" ht="15" customHeight="1">
      <c r="A5063" s="10" t="s">
        <v>15932</v>
      </c>
      <c r="B5063" s="13" t="s">
        <v>15931</v>
      </c>
    </row>
    <row r="5064" spans="1:2" ht="15" customHeight="1">
      <c r="A5064" s="10" t="s">
        <v>15346</v>
      </c>
      <c r="B5064" s="13" t="s">
        <v>15345</v>
      </c>
    </row>
    <row r="5065" spans="1:2" ht="15" customHeight="1">
      <c r="A5065" s="10" t="s">
        <v>15216</v>
      </c>
      <c r="B5065" s="13" t="s">
        <v>15215</v>
      </c>
    </row>
    <row r="5066" spans="1:2" ht="15" customHeight="1">
      <c r="A5066" s="10" t="s">
        <v>15710</v>
      </c>
      <c r="B5066" s="13" t="s">
        <v>15709</v>
      </c>
    </row>
    <row r="5067" spans="1:2" ht="15" customHeight="1">
      <c r="A5067" s="10" t="s">
        <v>15704</v>
      </c>
      <c r="B5067" s="13" t="s">
        <v>15703</v>
      </c>
    </row>
    <row r="5068" spans="1:2" ht="15" customHeight="1">
      <c r="A5068" s="10" t="s">
        <v>15598</v>
      </c>
      <c r="B5068" s="13" t="s">
        <v>15597</v>
      </c>
    </row>
    <row r="5069" spans="1:2" ht="15" customHeight="1">
      <c r="A5069" s="10" t="s">
        <v>15836</v>
      </c>
      <c r="B5069" s="13" t="s">
        <v>15835</v>
      </c>
    </row>
    <row r="5070" spans="1:2" ht="15" customHeight="1">
      <c r="A5070" s="10" t="s">
        <v>16050</v>
      </c>
      <c r="B5070" s="13" t="s">
        <v>16049</v>
      </c>
    </row>
    <row r="5071" spans="1:2" ht="15" customHeight="1">
      <c r="A5071" s="10" t="s">
        <v>14984</v>
      </c>
      <c r="B5071" s="13" t="s">
        <v>14983</v>
      </c>
    </row>
    <row r="5072" spans="1:2" ht="15" customHeight="1">
      <c r="A5072" s="10" t="s">
        <v>16174</v>
      </c>
      <c r="B5072" s="13" t="s">
        <v>16173</v>
      </c>
    </row>
    <row r="5073" spans="1:2" ht="15" customHeight="1">
      <c r="A5073" s="10" t="s">
        <v>2391</v>
      </c>
      <c r="B5073" s="13" t="s">
        <v>2390</v>
      </c>
    </row>
    <row r="5074" spans="1:2" ht="15" customHeight="1">
      <c r="A5074" s="10" t="s">
        <v>5420</v>
      </c>
      <c r="B5074" s="13" t="s">
        <v>5419</v>
      </c>
    </row>
    <row r="5075" spans="1:2" ht="15" customHeight="1">
      <c r="A5075" s="11" t="s">
        <v>398</v>
      </c>
      <c r="B5075" s="15" t="s">
        <v>9</v>
      </c>
    </row>
    <row r="5076" spans="1:2" ht="15" customHeight="1">
      <c r="A5076" s="10" t="s">
        <v>13834</v>
      </c>
      <c r="B5076" s="13" t="s">
        <v>13833</v>
      </c>
    </row>
    <row r="5077" spans="1:2" ht="15" customHeight="1">
      <c r="A5077" s="10" t="s">
        <v>5774</v>
      </c>
      <c r="B5077" s="13" t="s">
        <v>5773</v>
      </c>
    </row>
    <row r="5078" spans="1:2" ht="15" customHeight="1">
      <c r="A5078" s="10" t="s">
        <v>12510</v>
      </c>
      <c r="B5078" s="13" t="s">
        <v>12509</v>
      </c>
    </row>
    <row r="5079" spans="1:2" ht="15" customHeight="1">
      <c r="A5079" s="10" t="s">
        <v>11416</v>
      </c>
      <c r="B5079" s="13" t="s">
        <v>11415</v>
      </c>
    </row>
    <row r="5080" spans="1:2" ht="15" customHeight="1">
      <c r="A5080" s="10" t="s">
        <v>3933</v>
      </c>
      <c r="B5080" s="13" t="s">
        <v>3932</v>
      </c>
    </row>
    <row r="5081" spans="1:2" ht="15" customHeight="1">
      <c r="A5081" s="10" t="s">
        <v>6091</v>
      </c>
      <c r="B5081" s="13" t="s">
        <v>6090</v>
      </c>
    </row>
    <row r="5082" spans="1:2" ht="15" customHeight="1">
      <c r="A5082" s="10" t="s">
        <v>10507</v>
      </c>
      <c r="B5082" s="13" t="s">
        <v>10506</v>
      </c>
    </row>
    <row r="5083" spans="1:2" ht="15" customHeight="1">
      <c r="A5083" s="10" t="s">
        <v>4816</v>
      </c>
      <c r="B5083" s="13" t="s">
        <v>4815</v>
      </c>
    </row>
    <row r="5084" spans="1:2" ht="15" customHeight="1">
      <c r="A5084" s="10" t="s">
        <v>1524</v>
      </c>
      <c r="B5084" s="13" t="s">
        <v>1523</v>
      </c>
    </row>
    <row r="5085" spans="1:2" ht="15" customHeight="1">
      <c r="A5085" s="10" t="s">
        <v>8288</v>
      </c>
      <c r="B5085" s="13" t="s">
        <v>8287</v>
      </c>
    </row>
    <row r="5086" spans="1:2" ht="15" customHeight="1">
      <c r="A5086" s="10" t="s">
        <v>399</v>
      </c>
      <c r="B5086" s="13" t="s">
        <v>1391</v>
      </c>
    </row>
    <row r="5087" spans="1:2" ht="15" customHeight="1">
      <c r="A5087" s="10" t="s">
        <v>14468</v>
      </c>
      <c r="B5087" s="13" t="s">
        <v>14467</v>
      </c>
    </row>
    <row r="5088" spans="1:2" ht="15" customHeight="1">
      <c r="A5088" s="10" t="s">
        <v>14805</v>
      </c>
      <c r="B5088" s="13" t="s">
        <v>14804</v>
      </c>
    </row>
    <row r="5089" spans="1:2" ht="15" customHeight="1">
      <c r="A5089" s="10" t="s">
        <v>11966</v>
      </c>
      <c r="B5089" s="13" t="s">
        <v>11965</v>
      </c>
    </row>
    <row r="5090" spans="1:2" ht="15" customHeight="1">
      <c r="A5090" s="10" t="s">
        <v>11964</v>
      </c>
      <c r="B5090" s="13" t="s">
        <v>11963</v>
      </c>
    </row>
    <row r="5091" spans="1:2" ht="15" customHeight="1">
      <c r="A5091" s="10" t="s">
        <v>8686</v>
      </c>
      <c r="B5091" s="13" t="s">
        <v>8685</v>
      </c>
    </row>
    <row r="5092" spans="1:2" ht="15" customHeight="1">
      <c r="A5092" s="10" t="s">
        <v>8690</v>
      </c>
      <c r="B5092" s="13" t="s">
        <v>8689</v>
      </c>
    </row>
    <row r="5093" spans="1:2" ht="15" customHeight="1">
      <c r="A5093" s="10" t="s">
        <v>8692</v>
      </c>
      <c r="B5093" s="13" t="s">
        <v>8691</v>
      </c>
    </row>
    <row r="5094" spans="1:2" ht="15" customHeight="1">
      <c r="A5094" s="11" t="s">
        <v>400</v>
      </c>
      <c r="B5094" s="15" t="s">
        <v>401</v>
      </c>
    </row>
    <row r="5095" spans="1:2" ht="15" customHeight="1">
      <c r="A5095" s="10" t="s">
        <v>8682</v>
      </c>
      <c r="B5095" s="13" t="s">
        <v>8681</v>
      </c>
    </row>
    <row r="5096" spans="1:2" ht="15" customHeight="1">
      <c r="A5096" s="10" t="s">
        <v>8696</v>
      </c>
      <c r="B5096" s="13" t="s">
        <v>8695</v>
      </c>
    </row>
    <row r="5097" spans="1:2" ht="15" customHeight="1">
      <c r="A5097" s="10" t="s">
        <v>8688</v>
      </c>
      <c r="B5097" s="13" t="s">
        <v>8687</v>
      </c>
    </row>
    <row r="5098" spans="1:2" ht="15" customHeight="1">
      <c r="A5098" s="10" t="s">
        <v>8700</v>
      </c>
      <c r="B5098" s="13" t="s">
        <v>8699</v>
      </c>
    </row>
    <row r="5099" spans="1:2" ht="15" customHeight="1">
      <c r="A5099" s="11" t="s">
        <v>402</v>
      </c>
      <c r="B5099" s="15" t="s">
        <v>228</v>
      </c>
    </row>
    <row r="5100" spans="1:2" ht="15" customHeight="1">
      <c r="A5100" s="10" t="s">
        <v>8828</v>
      </c>
      <c r="B5100" s="13" t="s">
        <v>8827</v>
      </c>
    </row>
    <row r="5101" spans="1:2" ht="15" customHeight="1">
      <c r="A5101" s="10" t="s">
        <v>8824</v>
      </c>
      <c r="B5101" s="13" t="s">
        <v>8823</v>
      </c>
    </row>
    <row r="5102" spans="1:2" ht="15" customHeight="1">
      <c r="A5102" s="10" t="s">
        <v>8832</v>
      </c>
      <c r="B5102" s="13" t="s">
        <v>8831</v>
      </c>
    </row>
    <row r="5103" spans="1:2" ht="15" customHeight="1">
      <c r="A5103" s="10" t="s">
        <v>8826</v>
      </c>
      <c r="B5103" s="13" t="s">
        <v>8825</v>
      </c>
    </row>
    <row r="5104" spans="1:2" ht="15" customHeight="1">
      <c r="A5104" s="11" t="s">
        <v>403</v>
      </c>
      <c r="B5104" s="15" t="s">
        <v>228</v>
      </c>
    </row>
    <row r="5105" spans="1:2" ht="15" customHeight="1">
      <c r="A5105" s="10" t="s">
        <v>1087</v>
      </c>
      <c r="B5105" s="13" t="s">
        <v>1086</v>
      </c>
    </row>
    <row r="5106" spans="1:2" ht="15" customHeight="1">
      <c r="A5106" s="10" t="s">
        <v>14192</v>
      </c>
      <c r="B5106" s="13" t="s">
        <v>14191</v>
      </c>
    </row>
    <row r="5107" spans="1:2" ht="15" customHeight="1">
      <c r="A5107" s="10" t="s">
        <v>25121</v>
      </c>
      <c r="B5107" s="13" t="s">
        <v>25120</v>
      </c>
    </row>
    <row r="5108" spans="1:2" ht="15" customHeight="1">
      <c r="A5108" s="10" t="s">
        <v>16598</v>
      </c>
      <c r="B5108" s="13" t="s">
        <v>16597</v>
      </c>
    </row>
    <row r="5109" spans="1:2" ht="15" customHeight="1">
      <c r="A5109" s="10" t="s">
        <v>16604</v>
      </c>
      <c r="B5109" s="13" t="s">
        <v>16603</v>
      </c>
    </row>
    <row r="5110" spans="1:2" ht="15" customHeight="1">
      <c r="A5110" s="10" t="s">
        <v>16616</v>
      </c>
      <c r="B5110" s="13" t="s">
        <v>16615</v>
      </c>
    </row>
    <row r="5111" spans="1:2" ht="15" customHeight="1">
      <c r="A5111" s="10" t="s">
        <v>16606</v>
      </c>
      <c r="B5111" s="13" t="s">
        <v>16605</v>
      </c>
    </row>
    <row r="5112" spans="1:2" ht="15" customHeight="1">
      <c r="A5112" s="10" t="s">
        <v>16612</v>
      </c>
      <c r="B5112" s="13" t="s">
        <v>16611</v>
      </c>
    </row>
    <row r="5113" spans="1:2" ht="15" customHeight="1">
      <c r="A5113" s="10" t="s">
        <v>16600</v>
      </c>
      <c r="B5113" s="13" t="s">
        <v>16599</v>
      </c>
    </row>
    <row r="5114" spans="1:2" ht="15" customHeight="1">
      <c r="A5114" s="10" t="s">
        <v>16608</v>
      </c>
      <c r="B5114" s="13" t="s">
        <v>16607</v>
      </c>
    </row>
    <row r="5115" spans="1:2" ht="15" customHeight="1">
      <c r="A5115" s="10" t="s">
        <v>16610</v>
      </c>
      <c r="B5115" s="13" t="s">
        <v>16609</v>
      </c>
    </row>
    <row r="5116" spans="1:2" ht="15" customHeight="1">
      <c r="A5116" s="10" t="s">
        <v>16602</v>
      </c>
      <c r="B5116" s="13" t="s">
        <v>16601</v>
      </c>
    </row>
    <row r="5117" spans="1:2" ht="15" customHeight="1">
      <c r="A5117" s="10" t="s">
        <v>16614</v>
      </c>
      <c r="B5117" s="13" t="s">
        <v>16613</v>
      </c>
    </row>
    <row r="5118" spans="1:2" ht="15" customHeight="1">
      <c r="A5118" s="10" t="s">
        <v>16638</v>
      </c>
      <c r="B5118" s="13" t="s">
        <v>16637</v>
      </c>
    </row>
    <row r="5119" spans="1:2" ht="15" customHeight="1">
      <c r="A5119" s="10" t="s">
        <v>16618</v>
      </c>
      <c r="B5119" s="13" t="s">
        <v>16617</v>
      </c>
    </row>
    <row r="5120" spans="1:2" ht="15" customHeight="1">
      <c r="A5120" s="10" t="s">
        <v>16624</v>
      </c>
      <c r="B5120" s="13" t="s">
        <v>16623</v>
      </c>
    </row>
    <row r="5121" spans="1:2" ht="15" customHeight="1">
      <c r="A5121" s="10" t="s">
        <v>16636</v>
      </c>
      <c r="B5121" s="13" t="s">
        <v>16635</v>
      </c>
    </row>
    <row r="5122" spans="1:2" ht="15" customHeight="1">
      <c r="A5122" s="10" t="s">
        <v>16640</v>
      </c>
      <c r="B5122" s="13" t="s">
        <v>16639</v>
      </c>
    </row>
    <row r="5123" spans="1:2" ht="15" customHeight="1">
      <c r="A5123" s="10" t="s">
        <v>16626</v>
      </c>
      <c r="B5123" s="13" t="s">
        <v>16625</v>
      </c>
    </row>
    <row r="5124" spans="1:2" ht="15" customHeight="1">
      <c r="A5124" s="10" t="s">
        <v>16632</v>
      </c>
      <c r="B5124" s="13" t="s">
        <v>16631</v>
      </c>
    </row>
    <row r="5125" spans="1:2" ht="15" customHeight="1">
      <c r="A5125" s="10" t="s">
        <v>16620</v>
      </c>
      <c r="B5125" s="13" t="s">
        <v>16619</v>
      </c>
    </row>
    <row r="5126" spans="1:2" ht="15" customHeight="1">
      <c r="A5126" s="10" t="s">
        <v>16628</v>
      </c>
      <c r="B5126" s="13" t="s">
        <v>16627</v>
      </c>
    </row>
    <row r="5127" spans="1:2" ht="15" customHeight="1">
      <c r="A5127" s="10" t="s">
        <v>16630</v>
      </c>
      <c r="B5127" s="13" t="s">
        <v>16629</v>
      </c>
    </row>
    <row r="5128" spans="1:2" ht="15" customHeight="1">
      <c r="A5128" s="10" t="s">
        <v>16622</v>
      </c>
      <c r="B5128" s="13" t="s">
        <v>16621</v>
      </c>
    </row>
    <row r="5129" spans="1:2" ht="15" customHeight="1">
      <c r="A5129" s="10" t="s">
        <v>16634</v>
      </c>
      <c r="B5129" s="13" t="s">
        <v>16633</v>
      </c>
    </row>
    <row r="5130" spans="1:2" ht="15" customHeight="1">
      <c r="A5130" s="10" t="s">
        <v>16642</v>
      </c>
      <c r="B5130" s="13" t="s">
        <v>16641</v>
      </c>
    </row>
    <row r="5131" spans="1:2" ht="15" customHeight="1">
      <c r="A5131" s="10" t="s">
        <v>16652</v>
      </c>
      <c r="B5131" s="13" t="s">
        <v>16651</v>
      </c>
    </row>
    <row r="5132" spans="1:2" ht="15" customHeight="1">
      <c r="A5132" s="10" t="s">
        <v>16650</v>
      </c>
      <c r="B5132" s="13" t="s">
        <v>16649</v>
      </c>
    </row>
    <row r="5133" spans="1:2" ht="15" customHeight="1">
      <c r="A5133" s="10" t="s">
        <v>16648</v>
      </c>
      <c r="B5133" s="13" t="s">
        <v>16647</v>
      </c>
    </row>
    <row r="5134" spans="1:2" ht="15" customHeight="1">
      <c r="A5134" s="10" t="s">
        <v>16646</v>
      </c>
      <c r="B5134" s="13" t="s">
        <v>16645</v>
      </c>
    </row>
    <row r="5135" spans="1:2" ht="15" customHeight="1">
      <c r="A5135" s="10" t="s">
        <v>16644</v>
      </c>
      <c r="B5135" s="13" t="s">
        <v>16643</v>
      </c>
    </row>
    <row r="5136" spans="1:2" ht="15" customHeight="1">
      <c r="A5136" s="10" t="s">
        <v>24403</v>
      </c>
      <c r="B5136" s="13" t="s">
        <v>24402</v>
      </c>
    </row>
    <row r="5137" spans="1:2" ht="15" customHeight="1">
      <c r="A5137" s="10" t="s">
        <v>24405</v>
      </c>
      <c r="B5137" s="13" t="s">
        <v>24404</v>
      </c>
    </row>
    <row r="5138" spans="1:2" ht="15" customHeight="1">
      <c r="A5138" s="10" t="s">
        <v>24407</v>
      </c>
      <c r="B5138" s="13" t="s">
        <v>24406</v>
      </c>
    </row>
    <row r="5139" spans="1:2" ht="15" customHeight="1">
      <c r="A5139" s="10" t="s">
        <v>8445</v>
      </c>
      <c r="B5139" s="13" t="s">
        <v>8444</v>
      </c>
    </row>
    <row r="5140" spans="1:2" ht="15" customHeight="1">
      <c r="A5140" s="10" t="s">
        <v>8447</v>
      </c>
      <c r="B5140" s="13" t="s">
        <v>8446</v>
      </c>
    </row>
    <row r="5141" spans="1:2" ht="15" customHeight="1">
      <c r="A5141" s="10" t="s">
        <v>1747</v>
      </c>
      <c r="B5141" s="13" t="s">
        <v>1746</v>
      </c>
    </row>
    <row r="5142" spans="1:2" ht="15" customHeight="1">
      <c r="A5142" s="10" t="s">
        <v>2154</v>
      </c>
      <c r="B5142" s="13" t="s">
        <v>2153</v>
      </c>
    </row>
    <row r="5143" spans="1:2" ht="15" customHeight="1">
      <c r="A5143" s="10" t="s">
        <v>12012</v>
      </c>
      <c r="B5143" s="13" t="s">
        <v>12011</v>
      </c>
    </row>
    <row r="5144" spans="1:2" ht="15" customHeight="1">
      <c r="A5144" s="11" t="s">
        <v>404</v>
      </c>
      <c r="B5144" s="15" t="s">
        <v>405</v>
      </c>
    </row>
    <row r="5145" spans="1:2" ht="15" customHeight="1">
      <c r="A5145" s="10" t="s">
        <v>1078</v>
      </c>
      <c r="B5145" s="13" t="s">
        <v>1077</v>
      </c>
    </row>
    <row r="5146" spans="1:2" ht="15" customHeight="1">
      <c r="A5146" s="11" t="s">
        <v>406</v>
      </c>
      <c r="B5146" s="15" t="s">
        <v>407</v>
      </c>
    </row>
    <row r="5147" spans="1:2" ht="15" customHeight="1">
      <c r="A5147" s="10" t="s">
        <v>13376</v>
      </c>
      <c r="B5147" s="13" t="s">
        <v>13375</v>
      </c>
    </row>
    <row r="5148" spans="1:2" ht="15" customHeight="1">
      <c r="A5148" s="10" t="s">
        <v>6772</v>
      </c>
      <c r="B5148" s="13" t="s">
        <v>6771</v>
      </c>
    </row>
    <row r="5149" spans="1:2" ht="15" customHeight="1">
      <c r="A5149" s="10" t="s">
        <v>6774</v>
      </c>
      <c r="B5149" s="13" t="s">
        <v>6773</v>
      </c>
    </row>
    <row r="5150" spans="1:2" ht="15" customHeight="1">
      <c r="A5150" s="10" t="s">
        <v>6770</v>
      </c>
      <c r="B5150" s="13" t="s">
        <v>6769</v>
      </c>
    </row>
    <row r="5151" spans="1:2" ht="15" customHeight="1">
      <c r="A5151" s="10" t="s">
        <v>6756</v>
      </c>
      <c r="B5151" s="13" t="s">
        <v>6755</v>
      </c>
    </row>
    <row r="5152" spans="1:2" ht="15" customHeight="1">
      <c r="A5152" s="10" t="s">
        <v>6758</v>
      </c>
      <c r="B5152" s="13" t="s">
        <v>6757</v>
      </c>
    </row>
    <row r="5153" spans="1:2" ht="15" customHeight="1">
      <c r="A5153" s="10" t="s">
        <v>6766</v>
      </c>
      <c r="B5153" s="13" t="s">
        <v>6765</v>
      </c>
    </row>
    <row r="5154" spans="1:2" ht="15" customHeight="1">
      <c r="A5154" s="10" t="s">
        <v>6762</v>
      </c>
      <c r="B5154" s="13" t="s">
        <v>6761</v>
      </c>
    </row>
    <row r="5155" spans="1:2" ht="15" customHeight="1">
      <c r="A5155" s="10" t="s">
        <v>6764</v>
      </c>
      <c r="B5155" s="13" t="s">
        <v>6763</v>
      </c>
    </row>
    <row r="5156" spans="1:2" ht="15" customHeight="1">
      <c r="A5156" s="10" t="s">
        <v>6760</v>
      </c>
      <c r="B5156" s="13" t="s">
        <v>6759</v>
      </c>
    </row>
    <row r="5157" spans="1:2" ht="15" customHeight="1">
      <c r="A5157" s="10" t="s">
        <v>14885</v>
      </c>
      <c r="B5157" s="13" t="s">
        <v>14884</v>
      </c>
    </row>
    <row r="5158" spans="1:2" ht="15" customHeight="1">
      <c r="A5158" s="10" t="s">
        <v>8563</v>
      </c>
      <c r="B5158" s="13" t="s">
        <v>8562</v>
      </c>
    </row>
    <row r="5159" spans="1:2" ht="15" customHeight="1">
      <c r="A5159" s="10" t="s">
        <v>8567</v>
      </c>
      <c r="B5159" s="13" t="s">
        <v>8566</v>
      </c>
    </row>
    <row r="5160" spans="1:2" ht="15" customHeight="1">
      <c r="A5160" s="10" t="s">
        <v>8575</v>
      </c>
      <c r="B5160" s="13" t="s">
        <v>8574</v>
      </c>
    </row>
    <row r="5161" spans="1:2" ht="15" customHeight="1">
      <c r="A5161" s="10" t="s">
        <v>2373</v>
      </c>
      <c r="B5161" s="13" t="s">
        <v>2372</v>
      </c>
    </row>
    <row r="5162" spans="1:2" ht="15" customHeight="1">
      <c r="A5162" s="10" t="s">
        <v>17111</v>
      </c>
      <c r="B5162" s="13" t="s">
        <v>17110</v>
      </c>
    </row>
    <row r="5163" spans="1:2" ht="15" customHeight="1">
      <c r="A5163" s="10" t="s">
        <v>19885</v>
      </c>
      <c r="B5163" s="13" t="s">
        <v>19884</v>
      </c>
    </row>
    <row r="5164" spans="1:2" ht="15" customHeight="1">
      <c r="A5164" s="10" t="s">
        <v>19889</v>
      </c>
      <c r="B5164" s="13" t="s">
        <v>19888</v>
      </c>
    </row>
    <row r="5165" spans="1:2" ht="15" customHeight="1">
      <c r="A5165" s="10" t="s">
        <v>19891</v>
      </c>
      <c r="B5165" s="13" t="s">
        <v>19890</v>
      </c>
    </row>
    <row r="5166" spans="1:2" ht="15" customHeight="1">
      <c r="A5166" s="10" t="s">
        <v>19883</v>
      </c>
      <c r="B5166" s="13" t="s">
        <v>19882</v>
      </c>
    </row>
    <row r="5167" spans="1:2" ht="15" customHeight="1">
      <c r="A5167" s="10" t="s">
        <v>19893</v>
      </c>
      <c r="B5167" s="13" t="s">
        <v>19892</v>
      </c>
    </row>
    <row r="5168" spans="1:2" ht="15" customHeight="1">
      <c r="A5168" s="10" t="s">
        <v>19881</v>
      </c>
      <c r="B5168" s="13" t="s">
        <v>19880</v>
      </c>
    </row>
    <row r="5169" spans="1:2" ht="15" customHeight="1">
      <c r="A5169" s="10" t="s">
        <v>19897</v>
      </c>
      <c r="B5169" s="13" t="s">
        <v>19896</v>
      </c>
    </row>
    <row r="5170" spans="1:2" ht="15" customHeight="1">
      <c r="A5170" s="10" t="s">
        <v>19895</v>
      </c>
      <c r="B5170" s="13" t="s">
        <v>19894</v>
      </c>
    </row>
    <row r="5171" spans="1:2" ht="15" customHeight="1">
      <c r="A5171" s="10" t="s">
        <v>19879</v>
      </c>
      <c r="B5171" s="13" t="s">
        <v>19878</v>
      </c>
    </row>
    <row r="5172" spans="1:2" ht="15" customHeight="1">
      <c r="A5172" s="10" t="s">
        <v>19887</v>
      </c>
      <c r="B5172" s="13" t="s">
        <v>19886</v>
      </c>
    </row>
    <row r="5173" spans="1:2" ht="15" customHeight="1">
      <c r="A5173" s="10" t="s">
        <v>1522</v>
      </c>
      <c r="B5173" s="13" t="s">
        <v>1521</v>
      </c>
    </row>
    <row r="5174" spans="1:2" ht="15" customHeight="1">
      <c r="A5174" s="11" t="s">
        <v>408</v>
      </c>
      <c r="B5174" s="15" t="s">
        <v>409</v>
      </c>
    </row>
    <row r="5175" spans="1:2" ht="15" customHeight="1">
      <c r="A5175" s="10" t="s">
        <v>10040</v>
      </c>
      <c r="B5175" s="13" t="s">
        <v>10039</v>
      </c>
    </row>
    <row r="5176" spans="1:2" ht="15" customHeight="1">
      <c r="A5176" s="10" t="s">
        <v>10032</v>
      </c>
      <c r="B5176" s="13" t="s">
        <v>10031</v>
      </c>
    </row>
    <row r="5177" spans="1:2" ht="15" customHeight="1">
      <c r="A5177" s="10" t="s">
        <v>10028</v>
      </c>
      <c r="B5177" s="13" t="s">
        <v>10027</v>
      </c>
    </row>
    <row r="5178" spans="1:2" ht="15" customHeight="1">
      <c r="A5178" s="11" t="s">
        <v>410</v>
      </c>
      <c r="B5178" s="15" t="s">
        <v>411</v>
      </c>
    </row>
    <row r="5179" spans="1:2" ht="15" customHeight="1">
      <c r="A5179" s="10" t="s">
        <v>12526</v>
      </c>
      <c r="B5179" s="13" t="s">
        <v>12525</v>
      </c>
    </row>
    <row r="5180" spans="1:2" ht="15" customHeight="1">
      <c r="A5180" s="11" t="s">
        <v>412</v>
      </c>
      <c r="B5180" s="15" t="s">
        <v>413</v>
      </c>
    </row>
    <row r="5181" spans="1:2" ht="15" customHeight="1">
      <c r="A5181" s="10" t="s">
        <v>9942</v>
      </c>
      <c r="B5181" s="13" t="s">
        <v>9941</v>
      </c>
    </row>
    <row r="5182" spans="1:2" ht="15" customHeight="1">
      <c r="A5182" s="10" t="s">
        <v>9936</v>
      </c>
      <c r="B5182" s="13" t="s">
        <v>9935</v>
      </c>
    </row>
    <row r="5183" spans="1:2" ht="15" customHeight="1">
      <c r="A5183" s="10" t="s">
        <v>9938</v>
      </c>
      <c r="B5183" s="13" t="s">
        <v>9937</v>
      </c>
    </row>
    <row r="5184" spans="1:2" ht="15" customHeight="1">
      <c r="A5184" s="10" t="s">
        <v>9940</v>
      </c>
      <c r="B5184" s="13" t="s">
        <v>9939</v>
      </c>
    </row>
    <row r="5185" spans="1:2" ht="15" customHeight="1">
      <c r="A5185" s="10" t="s">
        <v>9946</v>
      </c>
      <c r="B5185" s="13" t="s">
        <v>9945</v>
      </c>
    </row>
    <row r="5186" spans="1:2" ht="15" customHeight="1">
      <c r="A5186" s="10" t="s">
        <v>9543</v>
      </c>
      <c r="B5186" s="13" t="s">
        <v>9542</v>
      </c>
    </row>
    <row r="5187" spans="1:2" ht="15" customHeight="1">
      <c r="A5187" s="10" t="s">
        <v>9764</v>
      </c>
      <c r="B5187" s="13" t="s">
        <v>9763</v>
      </c>
    </row>
    <row r="5188" spans="1:2" ht="15" customHeight="1">
      <c r="A5188" s="10" t="s">
        <v>8511</v>
      </c>
      <c r="B5188" s="13" t="s">
        <v>8510</v>
      </c>
    </row>
    <row r="5189" spans="1:2" ht="15" customHeight="1">
      <c r="A5189" s="10" t="s">
        <v>10185</v>
      </c>
      <c r="B5189" s="13" t="s">
        <v>10184</v>
      </c>
    </row>
    <row r="5190" spans="1:2" ht="15" customHeight="1">
      <c r="A5190" s="10" t="s">
        <v>9770</v>
      </c>
      <c r="B5190" s="13" t="s">
        <v>9769</v>
      </c>
    </row>
    <row r="5191" spans="1:2" ht="15" customHeight="1">
      <c r="A5191" s="10" t="s">
        <v>10425</v>
      </c>
      <c r="B5191" s="13" t="s">
        <v>10424</v>
      </c>
    </row>
    <row r="5192" spans="1:2" ht="15" customHeight="1">
      <c r="A5192" s="10" t="s">
        <v>9768</v>
      </c>
      <c r="B5192" s="13" t="s">
        <v>9767</v>
      </c>
    </row>
    <row r="5193" spans="1:2" ht="15" customHeight="1">
      <c r="A5193" s="10" t="s">
        <v>1492</v>
      </c>
      <c r="B5193" s="13" t="s">
        <v>285</v>
      </c>
    </row>
    <row r="5194" spans="1:2" ht="15" customHeight="1">
      <c r="A5194" s="10" t="s">
        <v>9808</v>
      </c>
      <c r="B5194" s="13" t="s">
        <v>9807</v>
      </c>
    </row>
    <row r="5195" spans="1:2" ht="15" customHeight="1">
      <c r="A5195" s="10" t="s">
        <v>414</v>
      </c>
      <c r="B5195" s="13" t="s">
        <v>10186</v>
      </c>
    </row>
    <row r="5196" spans="1:2" ht="15" customHeight="1">
      <c r="A5196" s="10" t="s">
        <v>24331</v>
      </c>
      <c r="B5196" s="13" t="s">
        <v>24330</v>
      </c>
    </row>
    <row r="5197" spans="1:2" ht="15" customHeight="1">
      <c r="A5197" s="10" t="s">
        <v>11773</v>
      </c>
      <c r="B5197" s="13" t="s">
        <v>11772</v>
      </c>
    </row>
    <row r="5198" spans="1:2" ht="15" customHeight="1">
      <c r="A5198" s="10" t="s">
        <v>24335</v>
      </c>
      <c r="B5198" s="13" t="s">
        <v>24334</v>
      </c>
    </row>
    <row r="5199" spans="1:2" ht="15" customHeight="1">
      <c r="A5199" s="10" t="s">
        <v>24333</v>
      </c>
      <c r="B5199" s="13" t="s">
        <v>24332</v>
      </c>
    </row>
    <row r="5200" spans="1:2" ht="15" customHeight="1">
      <c r="A5200" s="10" t="s">
        <v>12004</v>
      </c>
      <c r="B5200" s="13" t="s">
        <v>12003</v>
      </c>
    </row>
    <row r="5201" spans="1:2" ht="15" customHeight="1">
      <c r="A5201" s="11" t="s">
        <v>415</v>
      </c>
      <c r="B5201" s="15" t="s">
        <v>416</v>
      </c>
    </row>
    <row r="5202" spans="1:2" ht="15" customHeight="1">
      <c r="A5202" s="10" t="s">
        <v>11781</v>
      </c>
      <c r="B5202" s="13" t="s">
        <v>11780</v>
      </c>
    </row>
    <row r="5203" spans="1:2" ht="15" customHeight="1">
      <c r="A5203" s="10" t="s">
        <v>11777</v>
      </c>
      <c r="B5203" s="13" t="s">
        <v>11776</v>
      </c>
    </row>
    <row r="5204" spans="1:2" ht="15" customHeight="1">
      <c r="A5204" s="10" t="s">
        <v>12168</v>
      </c>
      <c r="B5204" s="13" t="s">
        <v>12167</v>
      </c>
    </row>
    <row r="5205" spans="1:2" ht="15" customHeight="1">
      <c r="A5205" s="10" t="s">
        <v>12008</v>
      </c>
      <c r="B5205" s="13" t="s">
        <v>12007</v>
      </c>
    </row>
    <row r="5206" spans="1:2" ht="15" customHeight="1">
      <c r="A5206" s="10" t="s">
        <v>12006</v>
      </c>
      <c r="B5206" s="13" t="s">
        <v>12005</v>
      </c>
    </row>
    <row r="5207" spans="1:2" ht="15" customHeight="1">
      <c r="A5207" s="10" t="s">
        <v>11775</v>
      </c>
      <c r="B5207" s="13" t="s">
        <v>11774</v>
      </c>
    </row>
    <row r="5208" spans="1:2" ht="15" customHeight="1">
      <c r="A5208" s="11" t="s">
        <v>417</v>
      </c>
      <c r="B5208" s="15" t="s">
        <v>418</v>
      </c>
    </row>
    <row r="5209" spans="1:2" ht="15" customHeight="1">
      <c r="A5209" s="11" t="s">
        <v>419</v>
      </c>
      <c r="B5209" s="15" t="s">
        <v>420</v>
      </c>
    </row>
    <row r="5210" spans="1:2" ht="15" customHeight="1">
      <c r="A5210" s="10" t="s">
        <v>24843</v>
      </c>
      <c r="B5210" s="13" t="s">
        <v>24842</v>
      </c>
    </row>
    <row r="5211" spans="1:2" ht="15" customHeight="1">
      <c r="A5211" s="10" t="s">
        <v>24691</v>
      </c>
      <c r="B5211" s="13" t="s">
        <v>24690</v>
      </c>
    </row>
    <row r="5212" spans="1:2" ht="15" customHeight="1">
      <c r="A5212" s="10" t="s">
        <v>2471</v>
      </c>
      <c r="B5212" s="13" t="s">
        <v>2470</v>
      </c>
    </row>
    <row r="5213" spans="1:2" ht="15" customHeight="1">
      <c r="A5213" s="10" t="s">
        <v>421</v>
      </c>
      <c r="B5213" s="13" t="s">
        <v>14560</v>
      </c>
    </row>
    <row r="5214" spans="1:2" ht="15" customHeight="1">
      <c r="A5214" s="10" t="s">
        <v>10070</v>
      </c>
      <c r="B5214" s="13" t="s">
        <v>10069</v>
      </c>
    </row>
    <row r="5215" spans="1:2" ht="15" customHeight="1">
      <c r="A5215" s="10" t="s">
        <v>10068</v>
      </c>
      <c r="B5215" s="13" t="s">
        <v>10067</v>
      </c>
    </row>
    <row r="5216" spans="1:2" ht="15" customHeight="1">
      <c r="A5216" s="11" t="s">
        <v>422</v>
      </c>
      <c r="B5216" s="15" t="s">
        <v>423</v>
      </c>
    </row>
    <row r="5217" spans="1:2" ht="15" customHeight="1">
      <c r="A5217" s="10" t="s">
        <v>1267</v>
      </c>
      <c r="B5217" s="13" t="s">
        <v>1266</v>
      </c>
    </row>
    <row r="5218" spans="1:2" ht="15" customHeight="1">
      <c r="A5218" s="10" t="s">
        <v>1261</v>
      </c>
      <c r="B5218" s="13" t="s">
        <v>1260</v>
      </c>
    </row>
    <row r="5219" spans="1:2" ht="15" customHeight="1">
      <c r="A5219" s="10" t="s">
        <v>1271</v>
      </c>
      <c r="B5219" s="13" t="s">
        <v>1270</v>
      </c>
    </row>
    <row r="5220" spans="1:2" ht="15" customHeight="1">
      <c r="A5220" s="10" t="s">
        <v>1269</v>
      </c>
      <c r="B5220" s="13" t="s">
        <v>1268</v>
      </c>
    </row>
    <row r="5221" spans="1:2" ht="15" customHeight="1">
      <c r="A5221" s="10" t="s">
        <v>1275</v>
      </c>
      <c r="B5221" s="13" t="s">
        <v>1274</v>
      </c>
    </row>
    <row r="5222" spans="1:2" ht="15" customHeight="1">
      <c r="A5222" s="10" t="s">
        <v>1263</v>
      </c>
      <c r="B5222" s="13" t="s">
        <v>1262</v>
      </c>
    </row>
    <row r="5223" spans="1:2" ht="15" customHeight="1">
      <c r="A5223" s="10" t="s">
        <v>1265</v>
      </c>
      <c r="B5223" s="13" t="s">
        <v>1264</v>
      </c>
    </row>
    <row r="5224" spans="1:2" ht="15" customHeight="1">
      <c r="A5224" s="10" t="s">
        <v>2367</v>
      </c>
      <c r="B5224" s="13" t="s">
        <v>2366</v>
      </c>
    </row>
    <row r="5225" spans="1:2" ht="15" customHeight="1">
      <c r="A5225" s="10" t="s">
        <v>2383</v>
      </c>
      <c r="B5225" s="13" t="s">
        <v>2382</v>
      </c>
    </row>
    <row r="5226" spans="1:2" ht="15" customHeight="1">
      <c r="A5226" s="10" t="s">
        <v>2363</v>
      </c>
      <c r="B5226" s="13" t="s">
        <v>2362</v>
      </c>
    </row>
    <row r="5227" spans="1:2" ht="15" customHeight="1">
      <c r="A5227" s="10" t="s">
        <v>3619</v>
      </c>
      <c r="B5227" s="13" t="s">
        <v>3618</v>
      </c>
    </row>
    <row r="5228" spans="1:2" ht="15" customHeight="1">
      <c r="A5228" s="10" t="s">
        <v>10152</v>
      </c>
      <c r="B5228" s="13" t="s">
        <v>10151</v>
      </c>
    </row>
    <row r="5229" spans="1:2" ht="15" customHeight="1">
      <c r="A5229" s="10" t="s">
        <v>424</v>
      </c>
      <c r="B5229" s="13" t="s">
        <v>9173</v>
      </c>
    </row>
    <row r="5230" spans="1:2" ht="15" customHeight="1">
      <c r="A5230" s="10" t="s">
        <v>13124</v>
      </c>
      <c r="B5230" s="13" t="s">
        <v>13123</v>
      </c>
    </row>
    <row r="5231" spans="1:2" ht="15" customHeight="1">
      <c r="A5231" s="10" t="s">
        <v>12970</v>
      </c>
      <c r="B5231" s="13" t="s">
        <v>12969</v>
      </c>
    </row>
    <row r="5232" spans="1:2" ht="15" customHeight="1">
      <c r="A5232" s="10" t="s">
        <v>11642</v>
      </c>
      <c r="B5232" s="13" t="s">
        <v>11641</v>
      </c>
    </row>
    <row r="5233" spans="1:2" ht="15" customHeight="1">
      <c r="A5233" s="10" t="s">
        <v>12480</v>
      </c>
      <c r="B5233" s="13" t="s">
        <v>12479</v>
      </c>
    </row>
    <row r="5234" spans="1:2" ht="15" customHeight="1">
      <c r="A5234" s="10" t="s">
        <v>11566</v>
      </c>
      <c r="B5234" s="13" t="s">
        <v>11565</v>
      </c>
    </row>
    <row r="5235" spans="1:2" ht="15" customHeight="1">
      <c r="A5235" s="10" t="s">
        <v>12312</v>
      </c>
      <c r="B5235" s="13" t="s">
        <v>12311</v>
      </c>
    </row>
    <row r="5236" spans="1:2" s="4" customFormat="1" ht="15" customHeight="1">
      <c r="A5236" s="10" t="s">
        <v>25318</v>
      </c>
      <c r="B5236" s="13" t="s">
        <v>7609</v>
      </c>
    </row>
    <row r="5237" spans="1:2" s="4" customFormat="1" ht="15" customHeight="1">
      <c r="A5237" s="10" t="s">
        <v>25319</v>
      </c>
      <c r="B5237" s="13" t="s">
        <v>15051</v>
      </c>
    </row>
    <row r="5238" spans="1:2" ht="15" customHeight="1">
      <c r="A5238" s="10" t="s">
        <v>11598</v>
      </c>
      <c r="B5238" s="13" t="s">
        <v>11597</v>
      </c>
    </row>
    <row r="5239" spans="1:2" ht="15" customHeight="1">
      <c r="A5239" s="10" t="s">
        <v>11564</v>
      </c>
      <c r="B5239" s="13" t="s">
        <v>11563</v>
      </c>
    </row>
    <row r="5240" spans="1:2" ht="15" customHeight="1">
      <c r="A5240" s="11" t="s">
        <v>425</v>
      </c>
      <c r="B5240" s="15" t="s">
        <v>426</v>
      </c>
    </row>
    <row r="5241" spans="1:2" ht="15" customHeight="1">
      <c r="A5241" s="10" t="s">
        <v>14639</v>
      </c>
      <c r="B5241" s="13" t="s">
        <v>426</v>
      </c>
    </row>
    <row r="5242" spans="1:2" ht="15" customHeight="1">
      <c r="A5242" s="10" t="s">
        <v>10952</v>
      </c>
      <c r="B5242" s="13" t="s">
        <v>10951</v>
      </c>
    </row>
    <row r="5243" spans="1:2" ht="15" customHeight="1">
      <c r="A5243" s="10" t="s">
        <v>10964</v>
      </c>
      <c r="B5243" s="13" t="s">
        <v>10963</v>
      </c>
    </row>
    <row r="5244" spans="1:2" ht="15" customHeight="1">
      <c r="A5244" s="10" t="s">
        <v>10966</v>
      </c>
      <c r="B5244" s="13" t="s">
        <v>10965</v>
      </c>
    </row>
    <row r="5245" spans="1:2" ht="15" customHeight="1">
      <c r="A5245" s="10" t="s">
        <v>10956</v>
      </c>
      <c r="B5245" s="13" t="s">
        <v>10955</v>
      </c>
    </row>
    <row r="5246" spans="1:2" ht="15" customHeight="1">
      <c r="A5246" s="10" t="s">
        <v>10962</v>
      </c>
      <c r="B5246" s="13" t="s">
        <v>10961</v>
      </c>
    </row>
    <row r="5247" spans="1:2" ht="15" customHeight="1">
      <c r="A5247" s="10" t="s">
        <v>10960</v>
      </c>
      <c r="B5247" s="13" t="s">
        <v>10959</v>
      </c>
    </row>
    <row r="5248" spans="1:2" ht="15" customHeight="1">
      <c r="A5248" s="10" t="s">
        <v>10958</v>
      </c>
      <c r="B5248" s="13" t="s">
        <v>10957</v>
      </c>
    </row>
    <row r="5249" spans="1:2" ht="15" customHeight="1">
      <c r="A5249" s="10" t="s">
        <v>10954</v>
      </c>
      <c r="B5249" s="13" t="s">
        <v>10953</v>
      </c>
    </row>
    <row r="5250" spans="1:2" ht="15" customHeight="1">
      <c r="A5250" s="10" t="s">
        <v>10970</v>
      </c>
      <c r="B5250" s="13" t="s">
        <v>10969</v>
      </c>
    </row>
    <row r="5251" spans="1:2" ht="15" customHeight="1">
      <c r="A5251" s="10" t="s">
        <v>10968</v>
      </c>
      <c r="B5251" s="13" t="s">
        <v>10967</v>
      </c>
    </row>
    <row r="5252" spans="1:2" ht="15" customHeight="1">
      <c r="A5252" s="11" t="s">
        <v>427</v>
      </c>
      <c r="B5252" s="15" t="s">
        <v>428</v>
      </c>
    </row>
    <row r="5253" spans="1:2" ht="15" customHeight="1">
      <c r="A5253" s="10" t="s">
        <v>6312</v>
      </c>
      <c r="B5253" s="13" t="s">
        <v>6311</v>
      </c>
    </row>
    <row r="5254" spans="1:2" ht="15" customHeight="1">
      <c r="A5254" s="10" t="s">
        <v>6310</v>
      </c>
      <c r="B5254" s="13" t="s">
        <v>6309</v>
      </c>
    </row>
    <row r="5255" spans="1:2" ht="15" customHeight="1">
      <c r="A5255" s="10" t="s">
        <v>6314</v>
      </c>
      <c r="B5255" s="13" t="s">
        <v>6313</v>
      </c>
    </row>
    <row r="5256" spans="1:2" ht="15" customHeight="1">
      <c r="A5256" s="11" t="s">
        <v>429</v>
      </c>
      <c r="B5256" s="15" t="s">
        <v>430</v>
      </c>
    </row>
    <row r="5257" spans="1:2" ht="15" customHeight="1">
      <c r="A5257" s="11" t="s">
        <v>431</v>
      </c>
      <c r="B5257" s="15" t="s">
        <v>430</v>
      </c>
    </row>
    <row r="5258" spans="1:2" ht="15" customHeight="1">
      <c r="A5258" s="10" t="s">
        <v>14892</v>
      </c>
      <c r="B5258" s="13" t="s">
        <v>14891</v>
      </c>
    </row>
    <row r="5259" spans="1:2" ht="15" customHeight="1">
      <c r="A5259" s="10" t="s">
        <v>4055</v>
      </c>
      <c r="B5259" s="13" t="s">
        <v>4054</v>
      </c>
    </row>
    <row r="5260" spans="1:2" ht="15" customHeight="1">
      <c r="A5260" s="10" t="s">
        <v>4053</v>
      </c>
      <c r="B5260" s="13" t="s">
        <v>4052</v>
      </c>
    </row>
    <row r="5261" spans="1:2" ht="15" customHeight="1">
      <c r="A5261" s="10" t="s">
        <v>7289</v>
      </c>
      <c r="B5261" s="13" t="s">
        <v>7288</v>
      </c>
    </row>
    <row r="5262" spans="1:2" ht="15" customHeight="1">
      <c r="A5262" s="10" t="s">
        <v>7363</v>
      </c>
      <c r="B5262" s="13" t="s">
        <v>7362</v>
      </c>
    </row>
    <row r="5263" spans="1:2" ht="15" customHeight="1">
      <c r="A5263" s="10" t="s">
        <v>8955</v>
      </c>
      <c r="B5263" s="13" t="s">
        <v>8954</v>
      </c>
    </row>
    <row r="5264" spans="1:2" ht="15" customHeight="1">
      <c r="A5264" s="10" t="s">
        <v>15278</v>
      </c>
      <c r="B5264" s="13" t="s">
        <v>15277</v>
      </c>
    </row>
    <row r="5265" spans="1:2" ht="15" customHeight="1">
      <c r="A5265" s="10" t="s">
        <v>432</v>
      </c>
      <c r="B5265" s="13" t="s">
        <v>14477</v>
      </c>
    </row>
    <row r="5266" spans="1:2" ht="15" customHeight="1">
      <c r="A5266" s="10" t="s">
        <v>12156</v>
      </c>
      <c r="B5266" s="13" t="s">
        <v>12155</v>
      </c>
    </row>
    <row r="5267" spans="1:2" ht="15" customHeight="1">
      <c r="A5267" s="10" t="s">
        <v>12160</v>
      </c>
      <c r="B5267" s="13" t="s">
        <v>12159</v>
      </c>
    </row>
    <row r="5268" spans="1:2" ht="15" customHeight="1">
      <c r="A5268" s="10" t="s">
        <v>12962</v>
      </c>
      <c r="B5268" s="13" t="s">
        <v>12961</v>
      </c>
    </row>
    <row r="5269" spans="1:2" ht="15" customHeight="1">
      <c r="A5269" s="10" t="s">
        <v>12678</v>
      </c>
      <c r="B5269" s="13" t="s">
        <v>12677</v>
      </c>
    </row>
    <row r="5270" spans="1:2" ht="15" customHeight="1">
      <c r="A5270" s="10" t="s">
        <v>6535</v>
      </c>
      <c r="B5270" s="13" t="s">
        <v>6534</v>
      </c>
    </row>
    <row r="5271" spans="1:2" ht="15" customHeight="1">
      <c r="A5271" s="10" t="s">
        <v>12980</v>
      </c>
      <c r="B5271" s="13" t="s">
        <v>12979</v>
      </c>
    </row>
    <row r="5272" spans="1:2" ht="15" customHeight="1">
      <c r="A5272" s="10" t="s">
        <v>14476</v>
      </c>
      <c r="B5272" s="13" t="s">
        <v>14475</v>
      </c>
    </row>
    <row r="5273" spans="1:2" ht="15" customHeight="1">
      <c r="A5273" s="10" t="s">
        <v>14479</v>
      </c>
      <c r="B5273" s="13" t="s">
        <v>14478</v>
      </c>
    </row>
    <row r="5274" spans="1:2" ht="15" customHeight="1">
      <c r="A5274" s="10" t="s">
        <v>8921</v>
      </c>
      <c r="B5274" s="13" t="s">
        <v>8920</v>
      </c>
    </row>
    <row r="5275" spans="1:2" ht="15" customHeight="1">
      <c r="A5275" s="10" t="s">
        <v>6778</v>
      </c>
      <c r="B5275" s="13" t="s">
        <v>6777</v>
      </c>
    </row>
    <row r="5276" spans="1:2" ht="15" customHeight="1">
      <c r="A5276" s="10" t="s">
        <v>11908</v>
      </c>
      <c r="B5276" s="13" t="s">
        <v>11907</v>
      </c>
    </row>
    <row r="5277" spans="1:2" ht="15" customHeight="1">
      <c r="A5277" s="10" t="s">
        <v>12318</v>
      </c>
      <c r="B5277" s="13" t="s">
        <v>12317</v>
      </c>
    </row>
    <row r="5278" spans="1:2" ht="15" customHeight="1">
      <c r="A5278" s="10" t="s">
        <v>17233</v>
      </c>
      <c r="B5278" s="13" t="s">
        <v>17232</v>
      </c>
    </row>
    <row r="5279" spans="1:2" ht="15" customHeight="1">
      <c r="A5279" s="10" t="s">
        <v>6697</v>
      </c>
      <c r="B5279" s="13" t="s">
        <v>6696</v>
      </c>
    </row>
    <row r="5280" spans="1:2" ht="15" customHeight="1">
      <c r="A5280" s="10" t="s">
        <v>15050</v>
      </c>
      <c r="B5280" s="13" t="s">
        <v>15049</v>
      </c>
    </row>
    <row r="5281" spans="1:2" ht="15" customHeight="1">
      <c r="A5281" s="10" t="s">
        <v>7612</v>
      </c>
      <c r="B5281" s="13" t="s">
        <v>7611</v>
      </c>
    </row>
    <row r="5282" spans="1:2" ht="15" customHeight="1">
      <c r="A5282" s="10" t="s">
        <v>12986</v>
      </c>
      <c r="B5282" s="13" t="s">
        <v>12985</v>
      </c>
    </row>
    <row r="5283" spans="1:2" ht="15" customHeight="1">
      <c r="A5283" s="10" t="s">
        <v>9176</v>
      </c>
      <c r="B5283" s="13" t="s">
        <v>9175</v>
      </c>
    </row>
    <row r="5284" spans="1:2" ht="15" customHeight="1">
      <c r="A5284" s="11" t="s">
        <v>433</v>
      </c>
      <c r="B5284" s="15" t="s">
        <v>434</v>
      </c>
    </row>
    <row r="5285" spans="1:2" ht="15" customHeight="1">
      <c r="A5285" s="10" t="s">
        <v>12958</v>
      </c>
      <c r="B5285" s="13" t="s">
        <v>12957</v>
      </c>
    </row>
    <row r="5286" spans="1:2" ht="15" customHeight="1">
      <c r="A5286" s="10" t="s">
        <v>7600</v>
      </c>
      <c r="B5286" s="13" t="s">
        <v>7599</v>
      </c>
    </row>
    <row r="5287" spans="1:2" ht="15" customHeight="1">
      <c r="A5287" s="10" t="s">
        <v>7604</v>
      </c>
      <c r="B5287" s="13" t="s">
        <v>7603</v>
      </c>
    </row>
    <row r="5288" spans="1:2" ht="15" customHeight="1">
      <c r="A5288" s="10" t="s">
        <v>7598</v>
      </c>
      <c r="B5288" s="13" t="s">
        <v>7597</v>
      </c>
    </row>
    <row r="5289" spans="1:2" ht="15" customHeight="1">
      <c r="A5289" s="10" t="s">
        <v>7594</v>
      </c>
      <c r="B5289" s="13" t="s">
        <v>7593</v>
      </c>
    </row>
    <row r="5290" spans="1:2" ht="15" customHeight="1">
      <c r="A5290" s="10" t="s">
        <v>7596</v>
      </c>
      <c r="B5290" s="13" t="s">
        <v>7595</v>
      </c>
    </row>
    <row r="5291" spans="1:2" ht="15" customHeight="1">
      <c r="A5291" s="10" t="s">
        <v>7592</v>
      </c>
      <c r="B5291" s="13" t="s">
        <v>7591</v>
      </c>
    </row>
    <row r="5292" spans="1:2" ht="15" customHeight="1">
      <c r="A5292" s="10" t="s">
        <v>7602</v>
      </c>
      <c r="B5292" s="13" t="s">
        <v>7601</v>
      </c>
    </row>
    <row r="5293" spans="1:2" ht="15" customHeight="1">
      <c r="A5293" s="10" t="s">
        <v>7608</v>
      </c>
      <c r="B5293" s="13" t="s">
        <v>7607</v>
      </c>
    </row>
    <row r="5294" spans="1:2" ht="15" customHeight="1">
      <c r="A5294" s="10" t="s">
        <v>12966</v>
      </c>
      <c r="B5294" s="13" t="s">
        <v>12965</v>
      </c>
    </row>
    <row r="5295" spans="1:2" ht="15" customHeight="1">
      <c r="A5295" s="10" t="s">
        <v>7614</v>
      </c>
      <c r="B5295" s="13" t="s">
        <v>7613</v>
      </c>
    </row>
    <row r="5296" spans="1:2" ht="15" customHeight="1">
      <c r="A5296" s="10" t="s">
        <v>12254</v>
      </c>
      <c r="B5296" s="13" t="s">
        <v>12253</v>
      </c>
    </row>
    <row r="5297" spans="1:2" ht="15" customHeight="1">
      <c r="A5297" s="10" t="s">
        <v>12258</v>
      </c>
      <c r="B5297" s="13" t="s">
        <v>12257</v>
      </c>
    </row>
    <row r="5298" spans="1:2" ht="15" customHeight="1">
      <c r="A5298" s="10" t="s">
        <v>12950</v>
      </c>
      <c r="B5298" s="13" t="s">
        <v>12949</v>
      </c>
    </row>
    <row r="5299" spans="1:2" ht="15" customHeight="1">
      <c r="A5299" s="10" t="s">
        <v>12952</v>
      </c>
      <c r="B5299" s="13" t="s">
        <v>12951</v>
      </c>
    </row>
    <row r="5300" spans="1:2" ht="15" customHeight="1">
      <c r="A5300" s="10" t="s">
        <v>12954</v>
      </c>
      <c r="B5300" s="13" t="s">
        <v>12953</v>
      </c>
    </row>
    <row r="5301" spans="1:2" ht="15" customHeight="1">
      <c r="A5301" s="10" t="s">
        <v>12956</v>
      </c>
      <c r="B5301" s="13" t="s">
        <v>12955</v>
      </c>
    </row>
    <row r="5302" spans="1:2" ht="15" customHeight="1">
      <c r="A5302" s="10" t="s">
        <v>12680</v>
      </c>
      <c r="B5302" s="13" t="s">
        <v>12679</v>
      </c>
    </row>
    <row r="5303" spans="1:2" ht="15" customHeight="1">
      <c r="A5303" s="10" t="s">
        <v>14773</v>
      </c>
      <c r="B5303" s="13" t="s">
        <v>14772</v>
      </c>
    </row>
    <row r="5304" spans="1:2" ht="15" customHeight="1">
      <c r="A5304" s="10" t="s">
        <v>14481</v>
      </c>
      <c r="B5304" s="13" t="s">
        <v>14480</v>
      </c>
    </row>
    <row r="5305" spans="1:2" ht="15" customHeight="1">
      <c r="A5305" s="10" t="s">
        <v>12934</v>
      </c>
      <c r="B5305" s="13" t="s">
        <v>12933</v>
      </c>
    </row>
    <row r="5306" spans="1:2" ht="15" customHeight="1">
      <c r="A5306" s="10" t="s">
        <v>12936</v>
      </c>
      <c r="B5306" s="13" t="s">
        <v>12935</v>
      </c>
    </row>
    <row r="5307" spans="1:2" ht="15" customHeight="1">
      <c r="A5307" s="11" t="s">
        <v>435</v>
      </c>
      <c r="B5307" s="15" t="s">
        <v>436</v>
      </c>
    </row>
    <row r="5308" spans="1:2" ht="15" customHeight="1">
      <c r="A5308" s="10" t="s">
        <v>12824</v>
      </c>
      <c r="B5308" s="13" t="s">
        <v>12823</v>
      </c>
    </row>
    <row r="5309" spans="1:2" ht="15" customHeight="1">
      <c r="A5309" s="10" t="s">
        <v>12828</v>
      </c>
      <c r="B5309" s="13" t="s">
        <v>12827</v>
      </c>
    </row>
    <row r="5310" spans="1:2" ht="15" customHeight="1">
      <c r="A5310" s="10" t="s">
        <v>12974</v>
      </c>
      <c r="B5310" s="13" t="s">
        <v>12973</v>
      </c>
    </row>
    <row r="5311" spans="1:2" ht="15" customHeight="1">
      <c r="A5311" s="10" t="s">
        <v>6743</v>
      </c>
      <c r="B5311" s="13" t="s">
        <v>6742</v>
      </c>
    </row>
    <row r="5312" spans="1:2" ht="15" customHeight="1">
      <c r="A5312" s="10" t="s">
        <v>12708</v>
      </c>
      <c r="B5312" s="13" t="s">
        <v>12707</v>
      </c>
    </row>
    <row r="5313" spans="1:2" ht="15" customHeight="1">
      <c r="A5313" s="11" t="s">
        <v>437</v>
      </c>
      <c r="B5313" s="15" t="s">
        <v>86</v>
      </c>
    </row>
    <row r="5314" spans="1:2" ht="15" customHeight="1">
      <c r="A5314" s="10" t="s">
        <v>15054</v>
      </c>
      <c r="B5314" s="13" t="s">
        <v>15053</v>
      </c>
    </row>
    <row r="5315" spans="1:2" ht="15" customHeight="1">
      <c r="A5315" s="10" t="s">
        <v>7590</v>
      </c>
      <c r="B5315" s="13" t="s">
        <v>7589</v>
      </c>
    </row>
    <row r="5316" spans="1:2" ht="15" customHeight="1">
      <c r="A5316" s="10" t="s">
        <v>7580</v>
      </c>
      <c r="B5316" s="13" t="s">
        <v>7579</v>
      </c>
    </row>
    <row r="5317" spans="1:2" ht="15" customHeight="1">
      <c r="A5317" s="10" t="s">
        <v>7574</v>
      </c>
      <c r="B5317" s="13" t="s">
        <v>7573</v>
      </c>
    </row>
    <row r="5318" spans="1:2" ht="15" customHeight="1">
      <c r="A5318" s="10" t="s">
        <v>7576</v>
      </c>
      <c r="B5318" s="13" t="s">
        <v>7575</v>
      </c>
    </row>
    <row r="5319" spans="1:2" ht="15" customHeight="1">
      <c r="A5319" s="10" t="s">
        <v>7578</v>
      </c>
      <c r="B5319" s="13" t="s">
        <v>7577</v>
      </c>
    </row>
    <row r="5320" spans="1:2" ht="15" customHeight="1">
      <c r="A5320" s="10" t="s">
        <v>7582</v>
      </c>
      <c r="B5320" s="13" t="s">
        <v>7581</v>
      </c>
    </row>
    <row r="5321" spans="1:2" ht="15" customHeight="1">
      <c r="A5321" s="10" t="s">
        <v>7586</v>
      </c>
      <c r="B5321" s="13" t="s">
        <v>7585</v>
      </c>
    </row>
    <row r="5322" spans="1:2" ht="15" customHeight="1">
      <c r="A5322" s="10" t="s">
        <v>7584</v>
      </c>
      <c r="B5322" s="13" t="s">
        <v>7583</v>
      </c>
    </row>
    <row r="5323" spans="1:2" ht="15" customHeight="1">
      <c r="A5323" s="10" t="s">
        <v>7572</v>
      </c>
      <c r="B5323" s="13" t="s">
        <v>7571</v>
      </c>
    </row>
    <row r="5324" spans="1:2" ht="15" customHeight="1">
      <c r="A5324" s="10" t="s">
        <v>12960</v>
      </c>
      <c r="B5324" s="13" t="s">
        <v>12959</v>
      </c>
    </row>
    <row r="5325" spans="1:2" ht="15" customHeight="1">
      <c r="A5325" s="10" t="s">
        <v>12682</v>
      </c>
      <c r="B5325" s="13" t="s">
        <v>12681</v>
      </c>
    </row>
    <row r="5326" spans="1:2" ht="15" customHeight="1">
      <c r="A5326" s="10" t="s">
        <v>7610</v>
      </c>
      <c r="B5326" s="13" t="s">
        <v>7609</v>
      </c>
    </row>
    <row r="5327" spans="1:2" ht="15" customHeight="1">
      <c r="A5327" s="10" t="s">
        <v>15052</v>
      </c>
      <c r="B5327" s="13" t="s">
        <v>15051</v>
      </c>
    </row>
    <row r="5328" spans="1:2" ht="15" customHeight="1">
      <c r="A5328" s="10" t="s">
        <v>12676</v>
      </c>
      <c r="B5328" s="13" t="s">
        <v>12675</v>
      </c>
    </row>
    <row r="5329" spans="1:2" ht="15" customHeight="1">
      <c r="A5329" s="10" t="s">
        <v>12978</v>
      </c>
      <c r="B5329" s="13" t="s">
        <v>12977</v>
      </c>
    </row>
    <row r="5330" spans="1:2" ht="15" customHeight="1">
      <c r="A5330" s="10" t="s">
        <v>11848</v>
      </c>
      <c r="B5330" s="13" t="s">
        <v>11847</v>
      </c>
    </row>
    <row r="5331" spans="1:2" ht="15" customHeight="1">
      <c r="A5331" s="10" t="s">
        <v>12822</v>
      </c>
      <c r="B5331" s="13" t="s">
        <v>12821</v>
      </c>
    </row>
    <row r="5332" spans="1:2" ht="15" customHeight="1">
      <c r="A5332" s="10" t="s">
        <v>17201</v>
      </c>
      <c r="B5332" s="13" t="s">
        <v>17200</v>
      </c>
    </row>
    <row r="5333" spans="1:2" ht="15" customHeight="1">
      <c r="A5333" s="10" t="s">
        <v>12948</v>
      </c>
      <c r="B5333" s="13" t="s">
        <v>12947</v>
      </c>
    </row>
    <row r="5334" spans="1:2" ht="15" customHeight="1">
      <c r="A5334" s="10" t="s">
        <v>12944</v>
      </c>
      <c r="B5334" s="13" t="s">
        <v>12943</v>
      </c>
    </row>
    <row r="5335" spans="1:2" ht="15" customHeight="1">
      <c r="A5335" s="10" t="s">
        <v>12982</v>
      </c>
      <c r="B5335" s="13" t="s">
        <v>12981</v>
      </c>
    </row>
    <row r="5336" spans="1:2" ht="15" customHeight="1">
      <c r="A5336" s="10" t="s">
        <v>6808</v>
      </c>
      <c r="B5336" s="13" t="s">
        <v>6807</v>
      </c>
    </row>
    <row r="5337" spans="1:2" ht="15" customHeight="1">
      <c r="A5337" s="10" t="s">
        <v>12322</v>
      </c>
      <c r="B5337" s="13" t="s">
        <v>12321</v>
      </c>
    </row>
    <row r="5338" spans="1:2" ht="15" customHeight="1">
      <c r="A5338" s="11" t="s">
        <v>438</v>
      </c>
      <c r="B5338" s="15" t="s">
        <v>439</v>
      </c>
    </row>
    <row r="5339" spans="1:2" ht="15" customHeight="1">
      <c r="A5339" s="10" t="s">
        <v>7838</v>
      </c>
      <c r="B5339" s="13" t="s">
        <v>7837</v>
      </c>
    </row>
    <row r="5340" spans="1:2" ht="15" customHeight="1">
      <c r="A5340" s="10" t="s">
        <v>7840</v>
      </c>
      <c r="B5340" s="13" t="s">
        <v>7839</v>
      </c>
    </row>
    <row r="5341" spans="1:2" ht="15" customHeight="1">
      <c r="A5341" s="10" t="s">
        <v>7836</v>
      </c>
      <c r="B5341" s="13" t="s">
        <v>7835</v>
      </c>
    </row>
    <row r="5342" spans="1:2" ht="15" customHeight="1">
      <c r="A5342" s="10" t="s">
        <v>7832</v>
      </c>
      <c r="B5342" s="13" t="s">
        <v>7831</v>
      </c>
    </row>
    <row r="5343" spans="1:2" ht="15" customHeight="1">
      <c r="A5343" s="10" t="s">
        <v>7834</v>
      </c>
      <c r="B5343" s="13" t="s">
        <v>7833</v>
      </c>
    </row>
    <row r="5344" spans="1:2" ht="15" customHeight="1">
      <c r="A5344" s="10" t="s">
        <v>7830</v>
      </c>
      <c r="B5344" s="13" t="s">
        <v>7829</v>
      </c>
    </row>
    <row r="5345" spans="1:2" ht="15" customHeight="1">
      <c r="A5345" s="10" t="s">
        <v>11928</v>
      </c>
      <c r="B5345" s="13" t="s">
        <v>11927</v>
      </c>
    </row>
    <row r="5346" spans="1:2" ht="15" customHeight="1">
      <c r="A5346" s="10" t="s">
        <v>7846</v>
      </c>
      <c r="B5346" s="13" t="s">
        <v>7845</v>
      </c>
    </row>
    <row r="5347" spans="1:2" ht="15" customHeight="1">
      <c r="A5347" s="10" t="s">
        <v>12440</v>
      </c>
      <c r="B5347" s="13" t="s">
        <v>12439</v>
      </c>
    </row>
    <row r="5348" spans="1:2" ht="15" customHeight="1">
      <c r="A5348" s="10" t="s">
        <v>7848</v>
      </c>
      <c r="B5348" s="13" t="s">
        <v>7847</v>
      </c>
    </row>
    <row r="5349" spans="1:2" ht="15" customHeight="1">
      <c r="A5349" s="10" t="s">
        <v>7844</v>
      </c>
      <c r="B5349" s="13" t="s">
        <v>7843</v>
      </c>
    </row>
    <row r="5350" spans="1:2" ht="15" customHeight="1">
      <c r="A5350" s="10" t="s">
        <v>440</v>
      </c>
      <c r="B5350" s="13" t="s">
        <v>8318</v>
      </c>
    </row>
    <row r="5351" spans="1:2" ht="15" customHeight="1">
      <c r="A5351" s="10" t="s">
        <v>15276</v>
      </c>
      <c r="B5351" s="13" t="s">
        <v>15275</v>
      </c>
    </row>
    <row r="5352" spans="1:2" ht="15" customHeight="1">
      <c r="A5352" s="11" t="s">
        <v>441</v>
      </c>
      <c r="B5352" s="15" t="s">
        <v>442</v>
      </c>
    </row>
    <row r="5353" spans="1:2" ht="15" customHeight="1">
      <c r="A5353" s="10" t="s">
        <v>1827</v>
      </c>
      <c r="B5353" s="13" t="s">
        <v>1826</v>
      </c>
    </row>
    <row r="5354" spans="1:2" ht="15" customHeight="1">
      <c r="A5354" s="10" t="s">
        <v>1829</v>
      </c>
      <c r="B5354" s="13" t="s">
        <v>1828</v>
      </c>
    </row>
    <row r="5355" spans="1:2" ht="15" customHeight="1">
      <c r="A5355" s="10" t="s">
        <v>1831</v>
      </c>
      <c r="B5355" s="13" t="s">
        <v>1830</v>
      </c>
    </row>
    <row r="5356" spans="1:2" ht="15" customHeight="1">
      <c r="A5356" s="10" t="s">
        <v>1833</v>
      </c>
      <c r="B5356" s="13" t="s">
        <v>1832</v>
      </c>
    </row>
    <row r="5357" spans="1:2" ht="15" customHeight="1">
      <c r="A5357" s="10" t="s">
        <v>1837</v>
      </c>
      <c r="B5357" s="13" t="s">
        <v>1836</v>
      </c>
    </row>
    <row r="5358" spans="1:2" ht="15" customHeight="1">
      <c r="A5358" s="10" t="s">
        <v>1835</v>
      </c>
      <c r="B5358" s="13" t="s">
        <v>1834</v>
      </c>
    </row>
    <row r="5359" spans="1:2" ht="15" customHeight="1">
      <c r="A5359" s="10" t="s">
        <v>1841</v>
      </c>
      <c r="B5359" s="13" t="s">
        <v>1840</v>
      </c>
    </row>
    <row r="5360" spans="1:2" ht="15" customHeight="1">
      <c r="A5360" s="10" t="s">
        <v>1843</v>
      </c>
      <c r="B5360" s="13" t="s">
        <v>1842</v>
      </c>
    </row>
    <row r="5361" spans="1:2" ht="15" customHeight="1">
      <c r="A5361" s="10" t="s">
        <v>8973</v>
      </c>
      <c r="B5361" s="13" t="s">
        <v>8972</v>
      </c>
    </row>
    <row r="5362" spans="1:2" ht="15" customHeight="1">
      <c r="A5362" s="10" t="s">
        <v>443</v>
      </c>
      <c r="B5362" s="13" t="s">
        <v>9038</v>
      </c>
    </row>
    <row r="5363" spans="1:2" ht="15" customHeight="1">
      <c r="A5363" s="11" t="s">
        <v>444</v>
      </c>
      <c r="B5363" s="15" t="s">
        <v>445</v>
      </c>
    </row>
    <row r="5364" spans="1:2" ht="15" customHeight="1">
      <c r="A5364" s="11" t="s">
        <v>446</v>
      </c>
      <c r="B5364" s="15" t="s">
        <v>447</v>
      </c>
    </row>
    <row r="5365" spans="1:2" ht="15" customHeight="1">
      <c r="A5365" s="11" t="s">
        <v>448</v>
      </c>
      <c r="B5365" s="15" t="s">
        <v>449</v>
      </c>
    </row>
    <row r="5366" spans="1:2" ht="15" customHeight="1">
      <c r="A5366" s="10" t="s">
        <v>9013</v>
      </c>
      <c r="B5366" s="13" t="s">
        <v>9012</v>
      </c>
    </row>
    <row r="5367" spans="1:2" ht="15" customHeight="1">
      <c r="A5367" s="10" t="s">
        <v>9011</v>
      </c>
      <c r="B5367" s="13" t="s">
        <v>9010</v>
      </c>
    </row>
    <row r="5368" spans="1:2" ht="15" customHeight="1">
      <c r="A5368" s="10" t="s">
        <v>9009</v>
      </c>
      <c r="B5368" s="13" t="s">
        <v>9008</v>
      </c>
    </row>
    <row r="5369" spans="1:2" ht="15" customHeight="1">
      <c r="A5369" s="10" t="s">
        <v>1849</v>
      </c>
      <c r="B5369" s="13" t="s">
        <v>1848</v>
      </c>
    </row>
    <row r="5370" spans="1:2" ht="15" customHeight="1">
      <c r="A5370" s="10" t="s">
        <v>9017</v>
      </c>
      <c r="B5370" s="13" t="s">
        <v>9016</v>
      </c>
    </row>
    <row r="5371" spans="1:2" ht="15" customHeight="1">
      <c r="A5371" s="11" t="s">
        <v>450</v>
      </c>
      <c r="B5371" s="15" t="s">
        <v>451</v>
      </c>
    </row>
    <row r="5372" spans="1:2" ht="15" customHeight="1">
      <c r="A5372" s="10" t="s">
        <v>9037</v>
      </c>
      <c r="B5372" s="13" t="s">
        <v>9036</v>
      </c>
    </row>
    <row r="5373" spans="1:2" ht="15" customHeight="1">
      <c r="A5373" s="10" t="s">
        <v>1914</v>
      </c>
      <c r="B5373" s="13" t="s">
        <v>1913</v>
      </c>
    </row>
    <row r="5374" spans="1:2" ht="15" customHeight="1">
      <c r="A5374" s="10" t="s">
        <v>2215</v>
      </c>
      <c r="B5374" s="13" t="s">
        <v>2214</v>
      </c>
    </row>
    <row r="5375" spans="1:2" ht="15" customHeight="1">
      <c r="A5375" s="10" t="s">
        <v>9035</v>
      </c>
      <c r="B5375" s="13" t="s">
        <v>9034</v>
      </c>
    </row>
    <row r="5376" spans="1:2" ht="15" customHeight="1">
      <c r="A5376" s="11" t="s">
        <v>452</v>
      </c>
      <c r="B5376" s="15" t="s">
        <v>453</v>
      </c>
    </row>
    <row r="5377" spans="1:2" ht="15" customHeight="1">
      <c r="A5377" s="10" t="s">
        <v>12530</v>
      </c>
      <c r="B5377" s="13" t="s">
        <v>12529</v>
      </c>
    </row>
    <row r="5378" spans="1:2" ht="15" customHeight="1">
      <c r="A5378" s="10" t="s">
        <v>12874</v>
      </c>
      <c r="B5378" s="13" t="s">
        <v>12873</v>
      </c>
    </row>
    <row r="5379" spans="1:2" ht="15" customHeight="1">
      <c r="A5379" s="11" t="s">
        <v>454</v>
      </c>
      <c r="B5379" s="15" t="s">
        <v>455</v>
      </c>
    </row>
    <row r="5380" spans="1:2" ht="15" customHeight="1">
      <c r="A5380" s="10" t="s">
        <v>1847</v>
      </c>
      <c r="B5380" s="13" t="s">
        <v>1846</v>
      </c>
    </row>
    <row r="5381" spans="1:2" ht="15" customHeight="1">
      <c r="A5381" s="10" t="s">
        <v>1851</v>
      </c>
      <c r="B5381" s="13" t="s">
        <v>1850</v>
      </c>
    </row>
    <row r="5382" spans="1:2" ht="15" customHeight="1">
      <c r="A5382" s="10" t="s">
        <v>1855</v>
      </c>
      <c r="B5382" s="13" t="s">
        <v>1854</v>
      </c>
    </row>
    <row r="5383" spans="1:2" ht="15" customHeight="1">
      <c r="A5383" s="10" t="s">
        <v>1857</v>
      </c>
      <c r="B5383" s="13" t="s">
        <v>1856</v>
      </c>
    </row>
    <row r="5384" spans="1:2" ht="15" customHeight="1">
      <c r="A5384" s="10" t="s">
        <v>1859</v>
      </c>
      <c r="B5384" s="13" t="s">
        <v>1858</v>
      </c>
    </row>
    <row r="5385" spans="1:2" ht="15" customHeight="1">
      <c r="A5385" s="10" t="s">
        <v>2711</v>
      </c>
      <c r="B5385" s="13" t="s">
        <v>2710</v>
      </c>
    </row>
    <row r="5386" spans="1:2" ht="15" customHeight="1">
      <c r="A5386" s="10" t="s">
        <v>14546</v>
      </c>
      <c r="B5386" s="13" t="s">
        <v>14545</v>
      </c>
    </row>
    <row r="5387" spans="1:2" ht="15" customHeight="1">
      <c r="A5387" s="10" t="s">
        <v>14542</v>
      </c>
      <c r="B5387" s="13" t="s">
        <v>14541</v>
      </c>
    </row>
    <row r="5388" spans="1:2" ht="15" customHeight="1">
      <c r="A5388" s="10" t="s">
        <v>14446</v>
      </c>
      <c r="B5388" s="13" t="s">
        <v>14445</v>
      </c>
    </row>
    <row r="5389" spans="1:2" ht="15" customHeight="1">
      <c r="A5389" s="10" t="s">
        <v>13884</v>
      </c>
      <c r="B5389" s="13" t="s">
        <v>13883</v>
      </c>
    </row>
    <row r="5390" spans="1:2" ht="15" customHeight="1">
      <c r="A5390" s="10" t="s">
        <v>8796</v>
      </c>
      <c r="B5390" s="13" t="s">
        <v>8795</v>
      </c>
    </row>
    <row r="5391" spans="1:2" ht="15" customHeight="1">
      <c r="A5391" s="10" t="s">
        <v>8794</v>
      </c>
      <c r="B5391" s="13" t="s">
        <v>8793</v>
      </c>
    </row>
    <row r="5392" spans="1:2" ht="15" customHeight="1">
      <c r="A5392" s="10" t="s">
        <v>8798</v>
      </c>
      <c r="B5392" s="13" t="s">
        <v>8797</v>
      </c>
    </row>
    <row r="5393" spans="1:2" ht="15" customHeight="1">
      <c r="A5393" s="10" t="s">
        <v>13710</v>
      </c>
      <c r="B5393" s="13" t="s">
        <v>13709</v>
      </c>
    </row>
    <row r="5394" spans="1:2" ht="15" customHeight="1">
      <c r="A5394" s="11" t="s">
        <v>456</v>
      </c>
      <c r="B5394" s="15" t="s">
        <v>457</v>
      </c>
    </row>
    <row r="5395" spans="1:2" ht="15" customHeight="1">
      <c r="A5395" s="10" t="s">
        <v>8784</v>
      </c>
      <c r="B5395" s="13" t="s">
        <v>8783</v>
      </c>
    </row>
    <row r="5396" spans="1:2" ht="15" customHeight="1">
      <c r="A5396" s="10" t="s">
        <v>8782</v>
      </c>
      <c r="B5396" s="13" t="s">
        <v>8781</v>
      </c>
    </row>
    <row r="5397" spans="1:2" ht="15" customHeight="1">
      <c r="A5397" s="10" t="s">
        <v>14186</v>
      </c>
      <c r="B5397" s="13" t="s">
        <v>14185</v>
      </c>
    </row>
    <row r="5398" spans="1:2" ht="15" customHeight="1">
      <c r="A5398" s="10" t="s">
        <v>8786</v>
      </c>
      <c r="B5398" s="13" t="s">
        <v>8785</v>
      </c>
    </row>
    <row r="5399" spans="1:2" ht="15" customHeight="1">
      <c r="A5399" s="11" t="s">
        <v>458</v>
      </c>
      <c r="B5399" s="15" t="s">
        <v>459</v>
      </c>
    </row>
    <row r="5400" spans="1:2" ht="15" customHeight="1">
      <c r="A5400" s="10" t="s">
        <v>8760</v>
      </c>
      <c r="B5400" s="13" t="s">
        <v>8759</v>
      </c>
    </row>
    <row r="5401" spans="1:2" ht="15" customHeight="1">
      <c r="A5401" s="10" t="s">
        <v>8758</v>
      </c>
      <c r="B5401" s="13" t="s">
        <v>8757</v>
      </c>
    </row>
    <row r="5402" spans="1:2" ht="15" customHeight="1">
      <c r="A5402" s="10" t="s">
        <v>8762</v>
      </c>
      <c r="B5402" s="13" t="s">
        <v>8761</v>
      </c>
    </row>
    <row r="5403" spans="1:2" ht="15" customHeight="1">
      <c r="A5403" s="10" t="s">
        <v>8766</v>
      </c>
      <c r="B5403" s="13" t="s">
        <v>8765</v>
      </c>
    </row>
    <row r="5404" spans="1:2" ht="15" customHeight="1">
      <c r="A5404" s="10" t="s">
        <v>8764</v>
      </c>
      <c r="B5404" s="13" t="s">
        <v>8763</v>
      </c>
    </row>
    <row r="5405" spans="1:2" ht="15" customHeight="1">
      <c r="A5405" s="10" t="s">
        <v>8768</v>
      </c>
      <c r="B5405" s="13" t="s">
        <v>8767</v>
      </c>
    </row>
    <row r="5406" spans="1:2" ht="15" customHeight="1">
      <c r="A5406" s="11" t="s">
        <v>460</v>
      </c>
      <c r="B5406" s="15" t="s">
        <v>461</v>
      </c>
    </row>
    <row r="5407" spans="1:2" ht="15" customHeight="1">
      <c r="A5407" s="10" t="s">
        <v>8748</v>
      </c>
      <c r="B5407" s="13" t="s">
        <v>8747</v>
      </c>
    </row>
    <row r="5408" spans="1:2" ht="15" customHeight="1">
      <c r="A5408" s="10" t="s">
        <v>8746</v>
      </c>
      <c r="B5408" s="13" t="s">
        <v>8745</v>
      </c>
    </row>
    <row r="5409" spans="1:2" ht="15" customHeight="1">
      <c r="A5409" s="10" t="s">
        <v>8750</v>
      </c>
      <c r="B5409" s="13" t="s">
        <v>8749</v>
      </c>
    </row>
    <row r="5410" spans="1:2" ht="15" customHeight="1">
      <c r="A5410" s="10" t="s">
        <v>8754</v>
      </c>
      <c r="B5410" s="13" t="s">
        <v>8753</v>
      </c>
    </row>
    <row r="5411" spans="1:2" ht="15" customHeight="1">
      <c r="A5411" s="10" t="s">
        <v>8752</v>
      </c>
      <c r="B5411" s="13" t="s">
        <v>8751</v>
      </c>
    </row>
    <row r="5412" spans="1:2" ht="15" customHeight="1">
      <c r="A5412" s="10" t="s">
        <v>8756</v>
      </c>
      <c r="B5412" s="13" t="s">
        <v>8755</v>
      </c>
    </row>
    <row r="5413" spans="1:2" ht="15" customHeight="1">
      <c r="A5413" s="11" t="s">
        <v>462</v>
      </c>
      <c r="B5413" s="15" t="s">
        <v>463</v>
      </c>
    </row>
    <row r="5414" spans="1:2" ht="15" customHeight="1">
      <c r="A5414" s="10" t="s">
        <v>8772</v>
      </c>
      <c r="B5414" s="13" t="s">
        <v>8771</v>
      </c>
    </row>
    <row r="5415" spans="1:2" ht="15" customHeight="1">
      <c r="A5415" s="10" t="s">
        <v>8770</v>
      </c>
      <c r="B5415" s="13" t="s">
        <v>8769</v>
      </c>
    </row>
    <row r="5416" spans="1:2" ht="15" customHeight="1">
      <c r="A5416" s="10" t="s">
        <v>8774</v>
      </c>
      <c r="B5416" s="13" t="s">
        <v>8773</v>
      </c>
    </row>
    <row r="5417" spans="1:2" ht="15" customHeight="1">
      <c r="A5417" s="11" t="s">
        <v>464</v>
      </c>
      <c r="B5417" s="15" t="s">
        <v>465</v>
      </c>
    </row>
    <row r="5418" spans="1:2" ht="15" customHeight="1">
      <c r="A5418" s="10" t="s">
        <v>8778</v>
      </c>
      <c r="B5418" s="13" t="s">
        <v>8777</v>
      </c>
    </row>
    <row r="5419" spans="1:2" ht="15" customHeight="1">
      <c r="A5419" s="10" t="s">
        <v>8776</v>
      </c>
      <c r="B5419" s="13" t="s">
        <v>8775</v>
      </c>
    </row>
    <row r="5420" spans="1:2" ht="15" customHeight="1">
      <c r="A5420" s="10" t="s">
        <v>8780</v>
      </c>
      <c r="B5420" s="13" t="s">
        <v>8779</v>
      </c>
    </row>
    <row r="5421" spans="1:2" ht="15" customHeight="1">
      <c r="A5421" s="11" t="s">
        <v>466</v>
      </c>
      <c r="B5421" s="15" t="s">
        <v>467</v>
      </c>
    </row>
    <row r="5422" spans="1:2" ht="15" customHeight="1">
      <c r="A5422" s="10" t="s">
        <v>11972</v>
      </c>
      <c r="B5422" s="13" t="s">
        <v>11971</v>
      </c>
    </row>
    <row r="5423" spans="1:2" ht="15" customHeight="1">
      <c r="A5423" s="11" t="s">
        <v>468</v>
      </c>
      <c r="B5423" s="15" t="s">
        <v>469</v>
      </c>
    </row>
    <row r="5424" spans="1:2" ht="15" customHeight="1">
      <c r="A5424" s="10" t="s">
        <v>1775</v>
      </c>
      <c r="B5424" s="13" t="s">
        <v>1774</v>
      </c>
    </row>
    <row r="5425" spans="1:2" ht="15" customHeight="1">
      <c r="A5425" s="10" t="s">
        <v>1781</v>
      </c>
      <c r="B5425" s="13" t="s">
        <v>1780</v>
      </c>
    </row>
    <row r="5426" spans="1:2" ht="15" customHeight="1">
      <c r="A5426" s="10" t="s">
        <v>1779</v>
      </c>
      <c r="B5426" s="13" t="s">
        <v>1778</v>
      </c>
    </row>
    <row r="5427" spans="1:2" ht="15" customHeight="1">
      <c r="A5427" s="10" t="s">
        <v>1777</v>
      </c>
      <c r="B5427" s="13" t="s">
        <v>1776</v>
      </c>
    </row>
    <row r="5428" spans="1:2" ht="15" customHeight="1">
      <c r="A5428" s="10" t="s">
        <v>1783</v>
      </c>
      <c r="B5428" s="13" t="s">
        <v>1782</v>
      </c>
    </row>
    <row r="5429" spans="1:2" ht="15" customHeight="1">
      <c r="A5429" s="10" t="s">
        <v>6860</v>
      </c>
      <c r="B5429" s="13" t="s">
        <v>6859</v>
      </c>
    </row>
    <row r="5430" spans="1:2" ht="15" customHeight="1">
      <c r="A5430" s="10" t="s">
        <v>6856</v>
      </c>
      <c r="B5430" s="13" t="s">
        <v>6855</v>
      </c>
    </row>
    <row r="5431" spans="1:2" ht="15" customHeight="1">
      <c r="A5431" s="10" t="s">
        <v>9664</v>
      </c>
      <c r="B5431" s="13" t="s">
        <v>9663</v>
      </c>
    </row>
    <row r="5432" spans="1:2" ht="15" customHeight="1">
      <c r="A5432" s="10" t="s">
        <v>9966</v>
      </c>
      <c r="B5432" s="13" t="s">
        <v>9965</v>
      </c>
    </row>
    <row r="5433" spans="1:2" ht="15" customHeight="1">
      <c r="A5433" s="11" t="s">
        <v>470</v>
      </c>
      <c r="B5433" s="15" t="s">
        <v>471</v>
      </c>
    </row>
    <row r="5434" spans="1:2" ht="15" customHeight="1">
      <c r="A5434" s="10" t="s">
        <v>6356</v>
      </c>
      <c r="B5434" s="13" t="s">
        <v>6355</v>
      </c>
    </row>
    <row r="5435" spans="1:2" ht="15" customHeight="1">
      <c r="A5435" s="10" t="s">
        <v>13252</v>
      </c>
      <c r="B5435" s="13" t="s">
        <v>13251</v>
      </c>
    </row>
    <row r="5436" spans="1:2" ht="15" customHeight="1">
      <c r="A5436" s="10" t="s">
        <v>6360</v>
      </c>
      <c r="B5436" s="13" t="s">
        <v>6359</v>
      </c>
    </row>
    <row r="5437" spans="1:2" ht="15" customHeight="1">
      <c r="A5437" s="10" t="s">
        <v>6389</v>
      </c>
      <c r="B5437" s="13" t="s">
        <v>6388</v>
      </c>
    </row>
    <row r="5438" spans="1:2" ht="15" customHeight="1">
      <c r="A5438" s="10" t="s">
        <v>6391</v>
      </c>
      <c r="B5438" s="13" t="s">
        <v>6390</v>
      </c>
    </row>
    <row r="5439" spans="1:2" ht="15" customHeight="1">
      <c r="A5439" s="10" t="s">
        <v>6393</v>
      </c>
      <c r="B5439" s="13" t="s">
        <v>6392</v>
      </c>
    </row>
    <row r="5440" spans="1:2" ht="15" customHeight="1">
      <c r="A5440" s="10" t="s">
        <v>6366</v>
      </c>
      <c r="B5440" s="13" t="s">
        <v>6365</v>
      </c>
    </row>
    <row r="5441" spans="1:2" ht="15" customHeight="1">
      <c r="A5441" s="10" t="s">
        <v>6358</v>
      </c>
      <c r="B5441" s="13" t="s">
        <v>6357</v>
      </c>
    </row>
    <row r="5442" spans="1:2" ht="15" customHeight="1">
      <c r="A5442" s="10" t="s">
        <v>6362</v>
      </c>
      <c r="B5442" s="13" t="s">
        <v>6361</v>
      </c>
    </row>
    <row r="5443" spans="1:2" ht="15" customHeight="1">
      <c r="A5443" s="10" t="s">
        <v>13154</v>
      </c>
      <c r="B5443" s="13" t="s">
        <v>13153</v>
      </c>
    </row>
    <row r="5444" spans="1:2" ht="15" customHeight="1">
      <c r="A5444" s="10" t="s">
        <v>11327</v>
      </c>
      <c r="B5444" s="13" t="s">
        <v>11326</v>
      </c>
    </row>
    <row r="5445" spans="1:2" ht="15" customHeight="1">
      <c r="A5445" s="10" t="s">
        <v>11329</v>
      </c>
      <c r="B5445" s="13" t="s">
        <v>11328</v>
      </c>
    </row>
    <row r="5446" spans="1:2" ht="15" customHeight="1">
      <c r="A5446" s="10" t="s">
        <v>11333</v>
      </c>
      <c r="B5446" s="13" t="s">
        <v>11332</v>
      </c>
    </row>
    <row r="5447" spans="1:2" ht="15" customHeight="1">
      <c r="A5447" s="10" t="s">
        <v>13300</v>
      </c>
      <c r="B5447" s="13" t="s">
        <v>13299</v>
      </c>
    </row>
    <row r="5448" spans="1:2" ht="15" customHeight="1">
      <c r="A5448" s="10" t="s">
        <v>11098</v>
      </c>
      <c r="B5448" s="13" t="s">
        <v>11097</v>
      </c>
    </row>
    <row r="5449" spans="1:2" ht="15" customHeight="1">
      <c r="A5449" s="10" t="s">
        <v>11096</v>
      </c>
      <c r="B5449" s="13" t="s">
        <v>11095</v>
      </c>
    </row>
    <row r="5450" spans="1:2" ht="15" customHeight="1">
      <c r="A5450" s="10" t="s">
        <v>11100</v>
      </c>
      <c r="B5450" s="13" t="s">
        <v>11099</v>
      </c>
    </row>
    <row r="5451" spans="1:2" ht="15" customHeight="1">
      <c r="A5451" s="10" t="s">
        <v>13918</v>
      </c>
      <c r="B5451" s="13" t="s">
        <v>13917</v>
      </c>
    </row>
    <row r="5452" spans="1:2" ht="15" customHeight="1">
      <c r="A5452" s="10" t="s">
        <v>9091</v>
      </c>
      <c r="B5452" s="13" t="s">
        <v>9090</v>
      </c>
    </row>
    <row r="5453" spans="1:2" ht="15" customHeight="1">
      <c r="A5453" s="10" t="s">
        <v>12996</v>
      </c>
      <c r="B5453" s="13" t="s">
        <v>12995</v>
      </c>
    </row>
    <row r="5454" spans="1:2" ht="15" customHeight="1">
      <c r="A5454" s="10" t="s">
        <v>12998</v>
      </c>
      <c r="B5454" s="13" t="s">
        <v>12997</v>
      </c>
    </row>
    <row r="5455" spans="1:2" ht="15" customHeight="1">
      <c r="A5455" s="10" t="s">
        <v>13148</v>
      </c>
      <c r="B5455" s="13" t="s">
        <v>13147</v>
      </c>
    </row>
    <row r="5456" spans="1:2" ht="15" customHeight="1">
      <c r="A5456" s="10" t="s">
        <v>11104</v>
      </c>
      <c r="B5456" s="13" t="s">
        <v>11103</v>
      </c>
    </row>
    <row r="5457" spans="1:2" ht="15" customHeight="1">
      <c r="A5457" s="10" t="s">
        <v>6621</v>
      </c>
      <c r="B5457" s="13" t="s">
        <v>6620</v>
      </c>
    </row>
    <row r="5458" spans="1:2" ht="15" customHeight="1">
      <c r="A5458" s="11" t="s">
        <v>472</v>
      </c>
      <c r="B5458" s="15" t="s">
        <v>473</v>
      </c>
    </row>
    <row r="5459" spans="1:2" ht="15" customHeight="1">
      <c r="A5459" s="10" t="s">
        <v>4541</v>
      </c>
      <c r="B5459" s="13" t="s">
        <v>4540</v>
      </c>
    </row>
    <row r="5460" spans="1:2" ht="15" customHeight="1">
      <c r="A5460" s="10" t="s">
        <v>4535</v>
      </c>
      <c r="B5460" s="13" t="s">
        <v>4534</v>
      </c>
    </row>
    <row r="5461" spans="1:2" ht="15" customHeight="1">
      <c r="A5461" s="10" t="s">
        <v>4537</v>
      </c>
      <c r="B5461" s="13" t="s">
        <v>4536</v>
      </c>
    </row>
    <row r="5462" spans="1:2" ht="15" customHeight="1">
      <c r="A5462" s="10" t="s">
        <v>13190</v>
      </c>
      <c r="B5462" s="13" t="s">
        <v>13189</v>
      </c>
    </row>
    <row r="5463" spans="1:2" ht="15" customHeight="1">
      <c r="A5463" s="10" t="s">
        <v>14711</v>
      </c>
      <c r="B5463" s="13" t="s">
        <v>14710</v>
      </c>
    </row>
    <row r="5464" spans="1:2" ht="15" customHeight="1">
      <c r="A5464" s="11" t="s">
        <v>474</v>
      </c>
      <c r="B5464" s="15" t="s">
        <v>42</v>
      </c>
    </row>
    <row r="5465" spans="1:2" ht="15" customHeight="1">
      <c r="A5465" s="10" t="s">
        <v>4748</v>
      </c>
      <c r="B5465" s="13" t="s">
        <v>4747</v>
      </c>
    </row>
    <row r="5466" spans="1:2" ht="15" customHeight="1">
      <c r="A5466" s="10" t="s">
        <v>8413</v>
      </c>
      <c r="B5466" s="13" t="s">
        <v>8412</v>
      </c>
    </row>
    <row r="5467" spans="1:2" ht="15" customHeight="1">
      <c r="A5467" s="10" t="s">
        <v>1520</v>
      </c>
      <c r="B5467" s="13" t="s">
        <v>1519</v>
      </c>
    </row>
    <row r="5468" spans="1:2" ht="15" customHeight="1">
      <c r="A5468" s="10" t="s">
        <v>4850</v>
      </c>
      <c r="B5468" s="13" t="s">
        <v>4849</v>
      </c>
    </row>
    <row r="5469" spans="1:2" ht="15" customHeight="1">
      <c r="A5469" s="11" t="s">
        <v>475</v>
      </c>
      <c r="B5469" s="15" t="s">
        <v>476</v>
      </c>
    </row>
    <row r="5470" spans="1:2" ht="15" customHeight="1">
      <c r="A5470" s="10" t="s">
        <v>11912</v>
      </c>
      <c r="B5470" s="13" t="s">
        <v>11911</v>
      </c>
    </row>
    <row r="5471" spans="1:2" ht="15" customHeight="1">
      <c r="A5471" s="10" t="s">
        <v>11910</v>
      </c>
      <c r="B5471" s="13" t="s">
        <v>11909</v>
      </c>
    </row>
    <row r="5472" spans="1:2" ht="15" customHeight="1">
      <c r="A5472" s="10" t="s">
        <v>477</v>
      </c>
      <c r="B5472" s="13" t="s">
        <v>4143</v>
      </c>
    </row>
    <row r="5473" spans="1:2" ht="15" customHeight="1">
      <c r="A5473" s="10" t="s">
        <v>14570</v>
      </c>
      <c r="B5473" s="13" t="s">
        <v>14569</v>
      </c>
    </row>
    <row r="5474" spans="1:2" ht="15" customHeight="1">
      <c r="A5474" s="10" t="s">
        <v>11747</v>
      </c>
      <c r="B5474" s="13" t="s">
        <v>11746</v>
      </c>
    </row>
    <row r="5475" spans="1:2" ht="15" customHeight="1">
      <c r="A5475" s="10" t="s">
        <v>5466</v>
      </c>
      <c r="B5475" s="13" t="s">
        <v>5465</v>
      </c>
    </row>
    <row r="5476" spans="1:2" ht="15" customHeight="1">
      <c r="A5476" s="10" t="s">
        <v>4552</v>
      </c>
      <c r="B5476" s="13" t="s">
        <v>4551</v>
      </c>
    </row>
    <row r="5477" spans="1:2" ht="15" customHeight="1">
      <c r="A5477" s="10" t="s">
        <v>4502</v>
      </c>
      <c r="B5477" s="13" t="s">
        <v>4501</v>
      </c>
    </row>
    <row r="5478" spans="1:2" ht="15" customHeight="1">
      <c r="A5478" s="10" t="s">
        <v>4588</v>
      </c>
      <c r="B5478" s="13" t="s">
        <v>4587</v>
      </c>
    </row>
    <row r="5479" spans="1:2" ht="15" customHeight="1">
      <c r="A5479" s="10" t="s">
        <v>4570</v>
      </c>
      <c r="B5479" s="13" t="s">
        <v>4569</v>
      </c>
    </row>
    <row r="5480" spans="1:2" ht="15" customHeight="1">
      <c r="A5480" s="10" t="s">
        <v>4271</v>
      </c>
      <c r="B5480" s="13" t="s">
        <v>4270</v>
      </c>
    </row>
    <row r="5481" spans="1:2" ht="15" customHeight="1">
      <c r="A5481" s="10" t="s">
        <v>4267</v>
      </c>
      <c r="B5481" s="13" t="s">
        <v>4266</v>
      </c>
    </row>
    <row r="5482" spans="1:2" ht="15" customHeight="1">
      <c r="A5482" s="10" t="s">
        <v>14831</v>
      </c>
      <c r="B5482" s="13" t="s">
        <v>14830</v>
      </c>
    </row>
    <row r="5483" spans="1:2" ht="15" customHeight="1">
      <c r="A5483" s="10" t="s">
        <v>4852</v>
      </c>
      <c r="B5483" s="13" t="s">
        <v>4851</v>
      </c>
    </row>
    <row r="5484" spans="1:2" ht="15" customHeight="1">
      <c r="A5484" s="10" t="s">
        <v>14788</v>
      </c>
      <c r="B5484" s="13" t="s">
        <v>14787</v>
      </c>
    </row>
    <row r="5485" spans="1:2" ht="15" customHeight="1">
      <c r="A5485" s="10" t="s">
        <v>14786</v>
      </c>
      <c r="B5485" s="13" t="s">
        <v>14785</v>
      </c>
    </row>
    <row r="5486" spans="1:2" ht="15" customHeight="1">
      <c r="A5486" s="10" t="s">
        <v>14790</v>
      </c>
      <c r="B5486" s="13" t="s">
        <v>14789</v>
      </c>
    </row>
    <row r="5487" spans="1:2" ht="15" customHeight="1">
      <c r="A5487" s="10" t="s">
        <v>4854</v>
      </c>
      <c r="B5487" s="13" t="s">
        <v>4853</v>
      </c>
    </row>
    <row r="5488" spans="1:2" ht="15" customHeight="1">
      <c r="A5488" s="10" t="s">
        <v>4860</v>
      </c>
      <c r="B5488" s="13" t="s">
        <v>4859</v>
      </c>
    </row>
    <row r="5489" spans="1:2" ht="15" customHeight="1">
      <c r="A5489" s="11" t="s">
        <v>478</v>
      </c>
      <c r="B5489" s="15" t="s">
        <v>479</v>
      </c>
    </row>
    <row r="5490" spans="1:2" ht="15" customHeight="1">
      <c r="A5490" s="10" t="s">
        <v>6878</v>
      </c>
      <c r="B5490" s="13" t="s">
        <v>6877</v>
      </c>
    </row>
    <row r="5491" spans="1:2" ht="15" customHeight="1">
      <c r="A5491" s="10" t="s">
        <v>14741</v>
      </c>
      <c r="B5491" s="13" t="s">
        <v>14740</v>
      </c>
    </row>
    <row r="5492" spans="1:2" ht="15" customHeight="1">
      <c r="A5492" s="11" t="s">
        <v>480</v>
      </c>
      <c r="B5492" s="15" t="s">
        <v>481</v>
      </c>
    </row>
    <row r="5493" spans="1:2" ht="15" customHeight="1">
      <c r="A5493" s="10" t="s">
        <v>4930</v>
      </c>
      <c r="B5493" s="13" t="s">
        <v>4929</v>
      </c>
    </row>
    <row r="5494" spans="1:2" ht="15" customHeight="1">
      <c r="A5494" s="10" t="s">
        <v>10338</v>
      </c>
      <c r="B5494" s="13" t="s">
        <v>10337</v>
      </c>
    </row>
    <row r="5495" spans="1:2" ht="15" customHeight="1">
      <c r="A5495" s="10" t="s">
        <v>10718</v>
      </c>
      <c r="B5495" s="13" t="s">
        <v>10717</v>
      </c>
    </row>
    <row r="5496" spans="1:2" ht="15" customHeight="1">
      <c r="A5496" s="11" t="s">
        <v>482</v>
      </c>
      <c r="B5496" s="15" t="s">
        <v>483</v>
      </c>
    </row>
    <row r="5497" spans="1:2" ht="15" customHeight="1">
      <c r="A5497" s="10" t="s">
        <v>4489</v>
      </c>
      <c r="B5497" s="13" t="s">
        <v>4488</v>
      </c>
    </row>
    <row r="5498" spans="1:2" ht="15" customHeight="1">
      <c r="A5498" s="10" t="s">
        <v>4483</v>
      </c>
      <c r="B5498" s="13" t="s">
        <v>4482</v>
      </c>
    </row>
    <row r="5499" spans="1:2" ht="15" customHeight="1">
      <c r="A5499" s="10" t="s">
        <v>4485</v>
      </c>
      <c r="B5499" s="13" t="s">
        <v>4484</v>
      </c>
    </row>
    <row r="5500" spans="1:2" ht="15" customHeight="1">
      <c r="A5500" s="10" t="s">
        <v>9694</v>
      </c>
      <c r="B5500" s="13" t="s">
        <v>9693</v>
      </c>
    </row>
    <row r="5501" spans="1:2" ht="15" customHeight="1">
      <c r="A5501" s="10" t="s">
        <v>11586</v>
      </c>
      <c r="B5501" s="13" t="s">
        <v>11585</v>
      </c>
    </row>
    <row r="5502" spans="1:2" ht="15" customHeight="1">
      <c r="A5502" s="11" t="s">
        <v>484</v>
      </c>
      <c r="B5502" s="15" t="s">
        <v>485</v>
      </c>
    </row>
    <row r="5503" spans="1:2" ht="15" customHeight="1">
      <c r="A5503" s="10" t="s">
        <v>11304</v>
      </c>
      <c r="B5503" s="13" t="s">
        <v>485</v>
      </c>
    </row>
    <row r="5504" spans="1:2" ht="15" customHeight="1">
      <c r="A5504" s="10" t="s">
        <v>8734</v>
      </c>
      <c r="B5504" s="13" t="s">
        <v>8733</v>
      </c>
    </row>
    <row r="5505" spans="1:2" ht="15" customHeight="1">
      <c r="A5505" s="10" t="s">
        <v>8461</v>
      </c>
      <c r="B5505" s="13" t="s">
        <v>8460</v>
      </c>
    </row>
    <row r="5506" spans="1:2" ht="15" customHeight="1">
      <c r="A5506" s="10" t="s">
        <v>11584</v>
      </c>
      <c r="B5506" s="13" t="s">
        <v>11583</v>
      </c>
    </row>
    <row r="5507" spans="1:2" ht="15" customHeight="1">
      <c r="A5507" s="10" t="s">
        <v>8559</v>
      </c>
      <c r="B5507" s="13" t="s">
        <v>8558</v>
      </c>
    </row>
    <row r="5508" spans="1:2" ht="15" customHeight="1">
      <c r="A5508" s="10" t="s">
        <v>4594</v>
      </c>
      <c r="B5508" s="13" t="s">
        <v>4593</v>
      </c>
    </row>
    <row r="5509" spans="1:2" ht="15" customHeight="1">
      <c r="A5509" s="10" t="s">
        <v>486</v>
      </c>
      <c r="B5509" s="13" t="s">
        <v>4939</v>
      </c>
    </row>
    <row r="5510" spans="1:2" ht="15" customHeight="1">
      <c r="A5510" s="10" t="s">
        <v>487</v>
      </c>
      <c r="B5510" s="13" t="s">
        <v>4496</v>
      </c>
    </row>
    <row r="5511" spans="1:2" ht="15" customHeight="1">
      <c r="A5511" s="10" t="s">
        <v>4856</v>
      </c>
      <c r="B5511" s="13" t="s">
        <v>4855</v>
      </c>
    </row>
    <row r="5512" spans="1:2" ht="15" customHeight="1">
      <c r="A5512" s="10" t="s">
        <v>4351</v>
      </c>
      <c r="B5512" s="13" t="s">
        <v>4350</v>
      </c>
    </row>
    <row r="5513" spans="1:2" ht="15" customHeight="1">
      <c r="A5513" s="10" t="s">
        <v>5476</v>
      </c>
      <c r="B5513" s="13" t="s">
        <v>5475</v>
      </c>
    </row>
    <row r="5514" spans="1:2" ht="15" customHeight="1">
      <c r="A5514" s="10" t="s">
        <v>14116</v>
      </c>
      <c r="B5514" s="13" t="s">
        <v>14115</v>
      </c>
    </row>
    <row r="5515" spans="1:2" ht="15" customHeight="1">
      <c r="A5515" s="11" t="s">
        <v>488</v>
      </c>
      <c r="B5515" s="15" t="s">
        <v>489</v>
      </c>
    </row>
    <row r="5516" spans="1:2" ht="15" customHeight="1">
      <c r="A5516" s="10" t="s">
        <v>7234</v>
      </c>
      <c r="B5516" s="13" t="s">
        <v>489</v>
      </c>
    </row>
    <row r="5517" spans="1:2" ht="15" customHeight="1">
      <c r="A5517" s="10" t="s">
        <v>11866</v>
      </c>
      <c r="B5517" s="13" t="s">
        <v>11865</v>
      </c>
    </row>
    <row r="5518" spans="1:2" ht="15" customHeight="1">
      <c r="A5518" s="10" t="s">
        <v>11886</v>
      </c>
      <c r="B5518" s="13" t="s">
        <v>11885</v>
      </c>
    </row>
    <row r="5519" spans="1:2" ht="15" customHeight="1">
      <c r="A5519" s="10" t="s">
        <v>6374</v>
      </c>
      <c r="B5519" s="13" t="s">
        <v>6373</v>
      </c>
    </row>
    <row r="5520" spans="1:2" ht="15" customHeight="1">
      <c r="A5520" s="10" t="s">
        <v>11902</v>
      </c>
      <c r="B5520" s="13" t="s">
        <v>11901</v>
      </c>
    </row>
    <row r="5521" spans="1:2" ht="15" customHeight="1">
      <c r="A5521" s="10" t="s">
        <v>12858</v>
      </c>
      <c r="B5521" s="13" t="s">
        <v>12857</v>
      </c>
    </row>
    <row r="5522" spans="1:2" ht="15" customHeight="1">
      <c r="A5522" s="11" t="s">
        <v>490</v>
      </c>
      <c r="B5522" s="15" t="s">
        <v>491</v>
      </c>
    </row>
    <row r="5523" spans="1:2" ht="15" customHeight="1">
      <c r="A5523" s="10" t="s">
        <v>9056</v>
      </c>
      <c r="B5523" s="13" t="s">
        <v>9055</v>
      </c>
    </row>
    <row r="5524" spans="1:2" ht="15" customHeight="1">
      <c r="A5524" s="10" t="s">
        <v>11876</v>
      </c>
      <c r="B5524" s="13" t="s">
        <v>11875</v>
      </c>
    </row>
    <row r="5525" spans="1:2" ht="15" customHeight="1">
      <c r="A5525" s="11" t="s">
        <v>492</v>
      </c>
      <c r="B5525" s="15" t="s">
        <v>493</v>
      </c>
    </row>
    <row r="5526" spans="1:2" ht="15" customHeight="1">
      <c r="A5526" s="10" t="s">
        <v>7333</v>
      </c>
      <c r="B5526" s="13" t="s">
        <v>7332</v>
      </c>
    </row>
    <row r="5527" spans="1:2" ht="15" customHeight="1">
      <c r="A5527" s="10" t="s">
        <v>7252</v>
      </c>
      <c r="B5527" s="13" t="s">
        <v>7251</v>
      </c>
    </row>
    <row r="5528" spans="1:2" ht="15" customHeight="1">
      <c r="A5528" s="10" t="s">
        <v>7256</v>
      </c>
      <c r="B5528" s="13" t="s">
        <v>7255</v>
      </c>
    </row>
    <row r="5529" spans="1:2" ht="15" customHeight="1">
      <c r="A5529" s="10" t="s">
        <v>7254</v>
      </c>
      <c r="B5529" s="13" t="s">
        <v>7253</v>
      </c>
    </row>
    <row r="5530" spans="1:2" ht="15" customHeight="1">
      <c r="A5530" s="10" t="s">
        <v>11874</v>
      </c>
      <c r="B5530" s="13" t="s">
        <v>11873</v>
      </c>
    </row>
    <row r="5531" spans="1:2" ht="15" customHeight="1">
      <c r="A5531" s="10" t="s">
        <v>7260</v>
      </c>
      <c r="B5531" s="13" t="s">
        <v>7259</v>
      </c>
    </row>
    <row r="5532" spans="1:2" ht="15" customHeight="1">
      <c r="A5532" s="10" t="s">
        <v>13138</v>
      </c>
      <c r="B5532" s="13" t="s">
        <v>13137</v>
      </c>
    </row>
    <row r="5533" spans="1:2" ht="15" customHeight="1">
      <c r="A5533" s="11" t="s">
        <v>494</v>
      </c>
      <c r="B5533" s="15" t="s">
        <v>495</v>
      </c>
    </row>
    <row r="5534" spans="1:2" ht="15" customHeight="1">
      <c r="A5534" s="10" t="s">
        <v>17365</v>
      </c>
      <c r="B5534" s="13" t="s">
        <v>17364</v>
      </c>
    </row>
    <row r="5535" spans="1:2" ht="15" customHeight="1">
      <c r="A5535" s="11" t="s">
        <v>496</v>
      </c>
      <c r="B5535" s="15" t="s">
        <v>497</v>
      </c>
    </row>
    <row r="5536" spans="1:2" ht="15" customHeight="1">
      <c r="A5536" s="10" t="s">
        <v>13202</v>
      </c>
      <c r="B5536" s="13" t="s">
        <v>13201</v>
      </c>
    </row>
    <row r="5537" spans="1:2" ht="15" customHeight="1">
      <c r="A5537" s="11" t="s">
        <v>498</v>
      </c>
      <c r="B5537" s="15" t="s">
        <v>499</v>
      </c>
    </row>
    <row r="5538" spans="1:2" ht="15" customHeight="1">
      <c r="A5538" s="10" t="s">
        <v>9630</v>
      </c>
      <c r="B5538" s="13" t="s">
        <v>9629</v>
      </c>
    </row>
    <row r="5539" spans="1:2" ht="15" customHeight="1">
      <c r="A5539" s="10" t="s">
        <v>9632</v>
      </c>
      <c r="B5539" s="13" t="s">
        <v>9631</v>
      </c>
    </row>
    <row r="5540" spans="1:2" ht="15" customHeight="1">
      <c r="A5540" s="10" t="s">
        <v>9638</v>
      </c>
      <c r="B5540" s="13" t="s">
        <v>9637</v>
      </c>
    </row>
    <row r="5541" spans="1:2" ht="15" customHeight="1">
      <c r="A5541" s="10" t="s">
        <v>11406</v>
      </c>
      <c r="B5541" s="13" t="s">
        <v>11405</v>
      </c>
    </row>
    <row r="5542" spans="1:2" ht="15" customHeight="1">
      <c r="A5542" s="10" t="s">
        <v>11660</v>
      </c>
      <c r="B5542" s="13" t="s">
        <v>11659</v>
      </c>
    </row>
    <row r="5543" spans="1:2" ht="15" customHeight="1">
      <c r="A5543" s="10" t="s">
        <v>8112</v>
      </c>
      <c r="B5543" s="13" t="s">
        <v>8111</v>
      </c>
    </row>
    <row r="5544" spans="1:2" ht="15" customHeight="1">
      <c r="A5544" s="10" t="s">
        <v>8110</v>
      </c>
      <c r="B5544" s="13" t="s">
        <v>8109</v>
      </c>
    </row>
    <row r="5545" spans="1:2" ht="15" customHeight="1">
      <c r="A5545" s="10" t="s">
        <v>8114</v>
      </c>
      <c r="B5545" s="13" t="s">
        <v>8113</v>
      </c>
    </row>
    <row r="5546" spans="1:2" ht="15" customHeight="1">
      <c r="A5546" s="10" t="s">
        <v>8569</v>
      </c>
      <c r="B5546" s="13" t="s">
        <v>8568</v>
      </c>
    </row>
    <row r="5547" spans="1:2" ht="15" customHeight="1">
      <c r="A5547" s="10" t="s">
        <v>8523</v>
      </c>
      <c r="B5547" s="13" t="s">
        <v>8522</v>
      </c>
    </row>
    <row r="5548" spans="1:2" ht="15" customHeight="1">
      <c r="A5548" s="10" t="s">
        <v>10633</v>
      </c>
      <c r="B5548" s="13" t="s">
        <v>10632</v>
      </c>
    </row>
    <row r="5549" spans="1:2" ht="15" customHeight="1">
      <c r="A5549" s="10" t="s">
        <v>11345</v>
      </c>
      <c r="B5549" s="13" t="s">
        <v>11344</v>
      </c>
    </row>
    <row r="5550" spans="1:2" ht="15" customHeight="1">
      <c r="A5550" s="10" t="s">
        <v>11588</v>
      </c>
      <c r="B5550" s="13" t="s">
        <v>11587</v>
      </c>
    </row>
    <row r="5551" spans="1:2" ht="15" customHeight="1">
      <c r="A5551" s="10" t="s">
        <v>8104</v>
      </c>
      <c r="B5551" s="13" t="s">
        <v>8103</v>
      </c>
    </row>
    <row r="5552" spans="1:2" ht="15" customHeight="1">
      <c r="A5552" s="10" t="s">
        <v>14266</v>
      </c>
      <c r="B5552" s="13" t="s">
        <v>14265</v>
      </c>
    </row>
    <row r="5553" spans="1:2" ht="15" customHeight="1">
      <c r="A5553" s="10" t="s">
        <v>10774</v>
      </c>
      <c r="B5553" s="13" t="s">
        <v>10773</v>
      </c>
    </row>
    <row r="5554" spans="1:2" ht="15" customHeight="1">
      <c r="A5554" s="10" t="s">
        <v>10503</v>
      </c>
      <c r="B5554" s="13" t="s">
        <v>10502</v>
      </c>
    </row>
    <row r="5555" spans="1:2" ht="15" customHeight="1">
      <c r="A5555" s="10" t="s">
        <v>4868</v>
      </c>
      <c r="B5555" s="13" t="s">
        <v>4867</v>
      </c>
    </row>
    <row r="5556" spans="1:2" ht="15" customHeight="1">
      <c r="A5556" s="10" t="s">
        <v>14493</v>
      </c>
      <c r="B5556" s="13" t="s">
        <v>14492</v>
      </c>
    </row>
    <row r="5557" spans="1:2" ht="15" customHeight="1">
      <c r="A5557" s="10" t="s">
        <v>4746</v>
      </c>
      <c r="B5557" s="13" t="s">
        <v>4745</v>
      </c>
    </row>
    <row r="5558" spans="1:2" ht="15" customHeight="1">
      <c r="A5558" s="10" t="s">
        <v>4752</v>
      </c>
      <c r="B5558" s="13" t="s">
        <v>4751</v>
      </c>
    </row>
    <row r="5559" spans="1:2" ht="15" customHeight="1">
      <c r="A5559" s="11" t="s">
        <v>500</v>
      </c>
      <c r="B5559" s="15" t="s">
        <v>42</v>
      </c>
    </row>
    <row r="5560" spans="1:2" ht="15" customHeight="1">
      <c r="A5560" s="10" t="s">
        <v>13068</v>
      </c>
      <c r="B5560" s="13" t="s">
        <v>13067</v>
      </c>
    </row>
    <row r="5561" spans="1:2" ht="15" customHeight="1">
      <c r="A5561" s="10" t="s">
        <v>4142</v>
      </c>
      <c r="B5561" s="13" t="s">
        <v>4141</v>
      </c>
    </row>
    <row r="5562" spans="1:2" ht="15" customHeight="1">
      <c r="A5562" s="10" t="s">
        <v>14566</v>
      </c>
      <c r="B5562" s="13" t="s">
        <v>14565</v>
      </c>
    </row>
    <row r="5563" spans="1:2" ht="15" customHeight="1">
      <c r="A5563" s="10" t="s">
        <v>4968</v>
      </c>
      <c r="B5563" s="13" t="s">
        <v>4967</v>
      </c>
    </row>
    <row r="5564" spans="1:2" ht="15" customHeight="1">
      <c r="A5564" s="10" t="s">
        <v>4572</v>
      </c>
      <c r="B5564" s="13" t="s">
        <v>4571</v>
      </c>
    </row>
    <row r="5565" spans="1:2" ht="15" customHeight="1">
      <c r="A5565" s="10" t="s">
        <v>4966</v>
      </c>
      <c r="B5565" s="13" t="s">
        <v>4965</v>
      </c>
    </row>
    <row r="5566" spans="1:2" ht="15" customHeight="1">
      <c r="A5566" s="10" t="s">
        <v>12506</v>
      </c>
      <c r="B5566" s="13" t="s">
        <v>12505</v>
      </c>
    </row>
    <row r="5567" spans="1:2" ht="15" customHeight="1">
      <c r="A5567" s="10" t="s">
        <v>4183</v>
      </c>
      <c r="B5567" s="13" t="s">
        <v>4182</v>
      </c>
    </row>
    <row r="5568" spans="1:2" ht="15" customHeight="1">
      <c r="A5568" s="10" t="s">
        <v>4185</v>
      </c>
      <c r="B5568" s="13" t="s">
        <v>4184</v>
      </c>
    </row>
    <row r="5569" spans="1:2" ht="15" customHeight="1">
      <c r="A5569" s="10" t="s">
        <v>4197</v>
      </c>
      <c r="B5569" s="13" t="s">
        <v>4196</v>
      </c>
    </row>
    <row r="5570" spans="1:2" ht="15" customHeight="1">
      <c r="A5570" s="11" t="s">
        <v>501</v>
      </c>
      <c r="B5570" s="15" t="s">
        <v>502</v>
      </c>
    </row>
    <row r="5571" spans="1:2" ht="15" customHeight="1">
      <c r="A5571" s="10" t="s">
        <v>4461</v>
      </c>
      <c r="B5571" s="13" t="s">
        <v>4460</v>
      </c>
    </row>
    <row r="5572" spans="1:2" ht="15" customHeight="1">
      <c r="A5572" s="10" t="s">
        <v>4465</v>
      </c>
      <c r="B5572" s="13" t="s">
        <v>4464</v>
      </c>
    </row>
    <row r="5573" spans="1:2" ht="15" customHeight="1">
      <c r="A5573" s="10" t="s">
        <v>13060</v>
      </c>
      <c r="B5573" s="13" t="s">
        <v>13059</v>
      </c>
    </row>
    <row r="5574" spans="1:2" ht="15" customHeight="1">
      <c r="A5574" s="10" t="s">
        <v>4958</v>
      </c>
      <c r="B5574" s="13" t="s">
        <v>4957</v>
      </c>
    </row>
    <row r="5575" spans="1:2" ht="15" customHeight="1">
      <c r="A5575" s="11" t="s">
        <v>503</v>
      </c>
      <c r="B5575" s="15" t="s">
        <v>479</v>
      </c>
    </row>
    <row r="5576" spans="1:2" ht="15" customHeight="1">
      <c r="A5576" s="10" t="s">
        <v>13072</v>
      </c>
      <c r="B5576" s="13" t="s">
        <v>13071</v>
      </c>
    </row>
    <row r="5577" spans="1:2" ht="15" customHeight="1">
      <c r="A5577" s="10" t="s">
        <v>5304</v>
      </c>
      <c r="B5577" s="13" t="s">
        <v>5303</v>
      </c>
    </row>
    <row r="5578" spans="1:2" ht="15" customHeight="1">
      <c r="A5578" s="11" t="s">
        <v>504</v>
      </c>
      <c r="B5578" s="15" t="s">
        <v>505</v>
      </c>
    </row>
    <row r="5579" spans="1:2" ht="15" customHeight="1">
      <c r="A5579" s="11" t="s">
        <v>506</v>
      </c>
      <c r="B5579" s="15" t="s">
        <v>507</v>
      </c>
    </row>
    <row r="5580" spans="1:2" ht="15" customHeight="1">
      <c r="A5580" s="10" t="s">
        <v>4475</v>
      </c>
      <c r="B5580" s="13" t="s">
        <v>4474</v>
      </c>
    </row>
    <row r="5581" spans="1:2" ht="15" customHeight="1">
      <c r="A5581" s="10" t="s">
        <v>4481</v>
      </c>
      <c r="B5581" s="13" t="s">
        <v>4480</v>
      </c>
    </row>
    <row r="5582" spans="1:2" ht="15" customHeight="1">
      <c r="A5582" s="10" t="s">
        <v>4960</v>
      </c>
      <c r="B5582" s="13" t="s">
        <v>4959</v>
      </c>
    </row>
    <row r="5583" spans="1:2" ht="15" customHeight="1">
      <c r="A5583" s="10" t="s">
        <v>13076</v>
      </c>
      <c r="B5583" s="13" t="s">
        <v>13075</v>
      </c>
    </row>
    <row r="5584" spans="1:2" ht="15" customHeight="1">
      <c r="A5584" s="10" t="s">
        <v>508</v>
      </c>
      <c r="B5584" s="13" t="s">
        <v>4503</v>
      </c>
    </row>
    <row r="5585" spans="1:2" ht="15" customHeight="1">
      <c r="A5585" s="10" t="s">
        <v>4505</v>
      </c>
      <c r="B5585" s="13" t="s">
        <v>4504</v>
      </c>
    </row>
    <row r="5586" spans="1:2" ht="15" customHeight="1">
      <c r="A5586" s="10" t="s">
        <v>4962</v>
      </c>
      <c r="B5586" s="13" t="s">
        <v>4961</v>
      </c>
    </row>
    <row r="5587" spans="1:2" ht="15" customHeight="1">
      <c r="A5587" s="10" t="s">
        <v>13594</v>
      </c>
      <c r="B5587" s="13" t="s">
        <v>13593</v>
      </c>
    </row>
    <row r="5588" spans="1:2" ht="15" customHeight="1">
      <c r="A5588" s="10" t="s">
        <v>13868</v>
      </c>
      <c r="B5588" s="13" t="s">
        <v>13867</v>
      </c>
    </row>
    <row r="5589" spans="1:2" ht="15" customHeight="1">
      <c r="A5589" s="10" t="s">
        <v>13294</v>
      </c>
      <c r="B5589" s="13" t="s">
        <v>13293</v>
      </c>
    </row>
    <row r="5590" spans="1:2" ht="15" customHeight="1">
      <c r="A5590" s="10" t="s">
        <v>13626</v>
      </c>
      <c r="B5590" s="13" t="s">
        <v>13625</v>
      </c>
    </row>
    <row r="5591" spans="1:2" ht="15" customHeight="1">
      <c r="A5591" s="10" t="s">
        <v>11199</v>
      </c>
      <c r="B5591" s="13" t="s">
        <v>11198</v>
      </c>
    </row>
    <row r="5592" spans="1:2" ht="15" customHeight="1">
      <c r="A5592" s="10" t="s">
        <v>11201</v>
      </c>
      <c r="B5592" s="13" t="s">
        <v>11200</v>
      </c>
    </row>
    <row r="5593" spans="1:2" ht="15" customHeight="1">
      <c r="A5593" s="10" t="s">
        <v>11197</v>
      </c>
      <c r="B5593" s="13" t="s">
        <v>11196</v>
      </c>
    </row>
    <row r="5594" spans="1:2" ht="15" customHeight="1">
      <c r="A5594" s="10" t="s">
        <v>509</v>
      </c>
      <c r="B5594" s="13" t="s">
        <v>4940</v>
      </c>
    </row>
    <row r="5595" spans="1:2" ht="15" customHeight="1">
      <c r="A5595" s="10" t="s">
        <v>4932</v>
      </c>
      <c r="B5595" s="13" t="s">
        <v>4931</v>
      </c>
    </row>
    <row r="5596" spans="1:2" ht="15" customHeight="1">
      <c r="A5596" s="10" t="s">
        <v>13852</v>
      </c>
      <c r="B5596" s="13" t="s">
        <v>13851</v>
      </c>
    </row>
    <row r="5597" spans="1:2" ht="15" customHeight="1">
      <c r="A5597" s="10" t="s">
        <v>13864</v>
      </c>
      <c r="B5597" s="13" t="s">
        <v>13863</v>
      </c>
    </row>
    <row r="5598" spans="1:2" ht="15" customHeight="1">
      <c r="A5598" s="10" t="s">
        <v>13854</v>
      </c>
      <c r="B5598" s="13" t="s">
        <v>13853</v>
      </c>
    </row>
    <row r="5599" spans="1:2" ht="15" customHeight="1">
      <c r="A5599" s="10" t="s">
        <v>13856</v>
      </c>
      <c r="B5599" s="13" t="s">
        <v>13855</v>
      </c>
    </row>
    <row r="5600" spans="1:2" ht="15" customHeight="1">
      <c r="A5600" s="10" t="s">
        <v>13858</v>
      </c>
      <c r="B5600" s="13" t="s">
        <v>13857</v>
      </c>
    </row>
    <row r="5601" spans="1:2" ht="15" customHeight="1">
      <c r="A5601" s="11" t="s">
        <v>510</v>
      </c>
      <c r="B5601" s="15" t="s">
        <v>511</v>
      </c>
    </row>
    <row r="5602" spans="1:2" s="4" customFormat="1" ht="15" customHeight="1">
      <c r="A5602" s="11" t="s">
        <v>25328</v>
      </c>
      <c r="B5602" s="15" t="s">
        <v>511</v>
      </c>
    </row>
    <row r="5603" spans="1:2" ht="15" customHeight="1">
      <c r="A5603" s="10" t="s">
        <v>7895</v>
      </c>
      <c r="B5603" s="13" t="s">
        <v>7894</v>
      </c>
    </row>
    <row r="5604" spans="1:2" ht="15" customHeight="1">
      <c r="A5604" s="10" t="s">
        <v>7892</v>
      </c>
      <c r="B5604" s="13" t="s">
        <v>7891</v>
      </c>
    </row>
    <row r="5605" spans="1:2" ht="15" customHeight="1">
      <c r="A5605" s="10" t="s">
        <v>6419</v>
      </c>
      <c r="B5605" s="13" t="s">
        <v>6418</v>
      </c>
    </row>
    <row r="5606" spans="1:2" ht="15" customHeight="1">
      <c r="A5606" s="10" t="s">
        <v>7899</v>
      </c>
      <c r="B5606" s="13" t="s">
        <v>7898</v>
      </c>
    </row>
    <row r="5607" spans="1:2" ht="15" customHeight="1">
      <c r="A5607" s="10" t="s">
        <v>512</v>
      </c>
      <c r="B5607" s="13" t="s">
        <v>7893</v>
      </c>
    </row>
    <row r="5608" spans="1:2" ht="15" customHeight="1">
      <c r="A5608" s="10" t="s">
        <v>513</v>
      </c>
      <c r="B5608" s="13" t="s">
        <v>514</v>
      </c>
    </row>
    <row r="5609" spans="1:2" ht="15" customHeight="1">
      <c r="A5609" s="10" t="s">
        <v>14809</v>
      </c>
      <c r="B5609" s="13" t="s">
        <v>14808</v>
      </c>
    </row>
    <row r="5610" spans="1:2" ht="15" customHeight="1">
      <c r="A5610" s="10" t="s">
        <v>13136</v>
      </c>
      <c r="B5610" s="13" t="s">
        <v>13135</v>
      </c>
    </row>
    <row r="5611" spans="1:2" ht="15" customHeight="1">
      <c r="A5611" s="11" t="s">
        <v>515</v>
      </c>
      <c r="B5611" s="15" t="s">
        <v>516</v>
      </c>
    </row>
    <row r="5612" spans="1:2" ht="15" customHeight="1">
      <c r="A5612" s="10" t="s">
        <v>4295</v>
      </c>
      <c r="B5612" s="13" t="s">
        <v>4294</v>
      </c>
    </row>
    <row r="5613" spans="1:2" ht="15" customHeight="1">
      <c r="A5613" s="10" t="s">
        <v>4297</v>
      </c>
      <c r="B5613" s="13" t="s">
        <v>4296</v>
      </c>
    </row>
    <row r="5614" spans="1:2" ht="15" customHeight="1">
      <c r="A5614" s="10" t="s">
        <v>4299</v>
      </c>
      <c r="B5614" s="13" t="s">
        <v>4298</v>
      </c>
    </row>
    <row r="5615" spans="1:2" ht="15" customHeight="1">
      <c r="A5615" s="10" t="s">
        <v>4309</v>
      </c>
      <c r="B5615" s="13" t="s">
        <v>4308</v>
      </c>
    </row>
    <row r="5616" spans="1:2" ht="15" customHeight="1">
      <c r="A5616" s="10" t="s">
        <v>13084</v>
      </c>
      <c r="B5616" s="13" t="s">
        <v>13083</v>
      </c>
    </row>
    <row r="5617" spans="1:2" ht="15" customHeight="1">
      <c r="A5617" s="10" t="s">
        <v>4301</v>
      </c>
      <c r="B5617" s="13" t="s">
        <v>4300</v>
      </c>
    </row>
    <row r="5618" spans="1:2" ht="15" customHeight="1">
      <c r="A5618" s="10" t="s">
        <v>4956</v>
      </c>
      <c r="B5618" s="13" t="s">
        <v>4955</v>
      </c>
    </row>
    <row r="5619" spans="1:2" ht="15" customHeight="1">
      <c r="A5619" s="10" t="s">
        <v>4293</v>
      </c>
      <c r="B5619" s="13" t="s">
        <v>4292</v>
      </c>
    </row>
    <row r="5620" spans="1:2" ht="15" customHeight="1">
      <c r="A5620" s="10" t="s">
        <v>13204</v>
      </c>
      <c r="B5620" s="13" t="s">
        <v>13203</v>
      </c>
    </row>
    <row r="5621" spans="1:2" ht="15" customHeight="1">
      <c r="A5621" s="10" t="s">
        <v>6796</v>
      </c>
      <c r="B5621" s="13" t="s">
        <v>6795</v>
      </c>
    </row>
    <row r="5622" spans="1:2" ht="15" customHeight="1">
      <c r="A5622" s="10" t="s">
        <v>12762</v>
      </c>
      <c r="B5622" s="13" t="s">
        <v>12761</v>
      </c>
    </row>
    <row r="5623" spans="1:2" ht="15" customHeight="1">
      <c r="A5623" s="10" t="s">
        <v>12764</v>
      </c>
      <c r="B5623" s="13" t="s">
        <v>12763</v>
      </c>
    </row>
    <row r="5624" spans="1:2" ht="15" customHeight="1">
      <c r="A5624" s="10" t="s">
        <v>12766</v>
      </c>
      <c r="B5624" s="13" t="s">
        <v>12765</v>
      </c>
    </row>
    <row r="5625" spans="1:2" ht="15" customHeight="1">
      <c r="A5625" s="10" t="s">
        <v>517</v>
      </c>
      <c r="B5625" s="13" t="s">
        <v>9628</v>
      </c>
    </row>
    <row r="5626" spans="1:2" ht="15" customHeight="1">
      <c r="A5626" s="10" t="s">
        <v>2416</v>
      </c>
      <c r="B5626" s="13" t="s">
        <v>2415</v>
      </c>
    </row>
    <row r="5627" spans="1:2" ht="15" customHeight="1">
      <c r="A5627" s="10" t="s">
        <v>2379</v>
      </c>
      <c r="B5627" s="13" t="s">
        <v>2378</v>
      </c>
    </row>
    <row r="5628" spans="1:2" ht="15" customHeight="1">
      <c r="A5628" s="10" t="s">
        <v>4173</v>
      </c>
      <c r="B5628" s="13" t="s">
        <v>4172</v>
      </c>
    </row>
    <row r="5629" spans="1:2" ht="15" customHeight="1">
      <c r="A5629" s="10" t="s">
        <v>3373</v>
      </c>
      <c r="B5629" s="13" t="s">
        <v>3372</v>
      </c>
    </row>
    <row r="5630" spans="1:2" ht="15" customHeight="1">
      <c r="A5630" s="11" t="s">
        <v>518</v>
      </c>
      <c r="B5630" s="15" t="s">
        <v>519</v>
      </c>
    </row>
    <row r="5631" spans="1:2" ht="15" customHeight="1">
      <c r="A5631" s="10" t="s">
        <v>2052</v>
      </c>
      <c r="B5631" s="13" t="s">
        <v>2051</v>
      </c>
    </row>
    <row r="5632" spans="1:2" ht="15" customHeight="1">
      <c r="A5632" s="10" t="s">
        <v>2058</v>
      </c>
      <c r="B5632" s="13" t="s">
        <v>2057</v>
      </c>
    </row>
    <row r="5633" spans="1:2" ht="15" customHeight="1">
      <c r="A5633" s="10" t="s">
        <v>2054</v>
      </c>
      <c r="B5633" s="13" t="s">
        <v>2053</v>
      </c>
    </row>
    <row r="5634" spans="1:2" ht="15" customHeight="1">
      <c r="A5634" s="10" t="s">
        <v>2056</v>
      </c>
      <c r="B5634" s="13" t="s">
        <v>2055</v>
      </c>
    </row>
    <row r="5635" spans="1:2" ht="15" customHeight="1">
      <c r="A5635" s="10" t="s">
        <v>2046</v>
      </c>
      <c r="B5635" s="13" t="s">
        <v>2045</v>
      </c>
    </row>
    <row r="5636" spans="1:2" ht="15" customHeight="1">
      <c r="A5636" s="10" t="s">
        <v>2048</v>
      </c>
      <c r="B5636" s="13" t="s">
        <v>2047</v>
      </c>
    </row>
    <row r="5637" spans="1:2" ht="15" customHeight="1">
      <c r="A5637" s="10" t="s">
        <v>2050</v>
      </c>
      <c r="B5637" s="13" t="s">
        <v>2049</v>
      </c>
    </row>
    <row r="5638" spans="1:2" ht="15" customHeight="1">
      <c r="A5638" s="10" t="s">
        <v>24961</v>
      </c>
      <c r="B5638" s="13" t="s">
        <v>24960</v>
      </c>
    </row>
    <row r="5639" spans="1:2" ht="15" customHeight="1">
      <c r="A5639" s="10" t="s">
        <v>24919</v>
      </c>
      <c r="B5639" s="13" t="s">
        <v>24918</v>
      </c>
    </row>
    <row r="5640" spans="1:2" ht="15" customHeight="1">
      <c r="A5640" s="10" t="s">
        <v>24921</v>
      </c>
      <c r="B5640" s="13" t="s">
        <v>24920</v>
      </c>
    </row>
    <row r="5641" spans="1:2" ht="15" customHeight="1">
      <c r="A5641" s="10" t="s">
        <v>24925</v>
      </c>
      <c r="B5641" s="13" t="s">
        <v>24924</v>
      </c>
    </row>
    <row r="5642" spans="1:2" ht="15" customHeight="1">
      <c r="A5642" s="10" t="s">
        <v>24923</v>
      </c>
      <c r="B5642" s="13" t="s">
        <v>24922</v>
      </c>
    </row>
    <row r="5643" spans="1:2" ht="15" customHeight="1">
      <c r="A5643" s="10" t="s">
        <v>24935</v>
      </c>
      <c r="B5643" s="13" t="s">
        <v>24934</v>
      </c>
    </row>
    <row r="5644" spans="1:2" ht="15" customHeight="1">
      <c r="A5644" s="10" t="s">
        <v>24941</v>
      </c>
      <c r="B5644" s="13" t="s">
        <v>24940</v>
      </c>
    </row>
    <row r="5645" spans="1:2" ht="15" customHeight="1">
      <c r="A5645" s="10" t="s">
        <v>24939</v>
      </c>
      <c r="B5645" s="13" t="s">
        <v>24938</v>
      </c>
    </row>
    <row r="5646" spans="1:2" ht="15" customHeight="1">
      <c r="A5646" s="10" t="s">
        <v>24931</v>
      </c>
      <c r="B5646" s="13" t="s">
        <v>24930</v>
      </c>
    </row>
    <row r="5647" spans="1:2" ht="15" customHeight="1">
      <c r="A5647" s="10" t="s">
        <v>24969</v>
      </c>
      <c r="B5647" s="13" t="s">
        <v>24968</v>
      </c>
    </row>
    <row r="5648" spans="1:2" ht="15" customHeight="1">
      <c r="A5648" s="10" t="s">
        <v>24953</v>
      </c>
      <c r="B5648" s="13" t="s">
        <v>24952</v>
      </c>
    </row>
    <row r="5649" spans="1:2" ht="15" customHeight="1">
      <c r="A5649" s="10" t="s">
        <v>24937</v>
      </c>
      <c r="B5649" s="13" t="s">
        <v>24936</v>
      </c>
    </row>
    <row r="5650" spans="1:2" ht="15" customHeight="1">
      <c r="A5650" s="10" t="s">
        <v>24947</v>
      </c>
      <c r="B5650" s="13" t="s">
        <v>24946</v>
      </c>
    </row>
    <row r="5651" spans="1:2" ht="15" customHeight="1">
      <c r="A5651" s="10" t="s">
        <v>24963</v>
      </c>
      <c r="B5651" s="13" t="s">
        <v>24962</v>
      </c>
    </row>
    <row r="5652" spans="1:2" ht="15" customHeight="1">
      <c r="A5652" s="10" t="s">
        <v>24959</v>
      </c>
      <c r="B5652" s="13" t="s">
        <v>24958</v>
      </c>
    </row>
    <row r="5653" spans="1:2" ht="15" customHeight="1">
      <c r="A5653" s="10" t="s">
        <v>24951</v>
      </c>
      <c r="B5653" s="13" t="s">
        <v>24950</v>
      </c>
    </row>
    <row r="5654" spans="1:2" ht="15" customHeight="1">
      <c r="A5654" s="10" t="s">
        <v>24929</v>
      </c>
      <c r="B5654" s="13" t="s">
        <v>24928</v>
      </c>
    </row>
    <row r="5655" spans="1:2" ht="15" customHeight="1">
      <c r="A5655" s="10" t="s">
        <v>24909</v>
      </c>
      <c r="B5655" s="13" t="s">
        <v>24908</v>
      </c>
    </row>
    <row r="5656" spans="1:2" ht="15" customHeight="1">
      <c r="A5656" s="10" t="s">
        <v>24943</v>
      </c>
      <c r="B5656" s="13" t="s">
        <v>24942</v>
      </c>
    </row>
    <row r="5657" spans="1:2" ht="15" customHeight="1">
      <c r="A5657" s="10" t="s">
        <v>24903</v>
      </c>
      <c r="B5657" s="13" t="s">
        <v>24902</v>
      </c>
    </row>
    <row r="5658" spans="1:2" ht="15" customHeight="1">
      <c r="A5658" s="10" t="s">
        <v>24897</v>
      </c>
      <c r="B5658" s="13" t="s">
        <v>24896</v>
      </c>
    </row>
    <row r="5659" spans="1:2" ht="15" customHeight="1">
      <c r="A5659" s="10" t="s">
        <v>24905</v>
      </c>
      <c r="B5659" s="13" t="s">
        <v>24904</v>
      </c>
    </row>
    <row r="5660" spans="1:2" ht="15" customHeight="1">
      <c r="A5660" s="10" t="s">
        <v>24913</v>
      </c>
      <c r="B5660" s="13" t="s">
        <v>24912</v>
      </c>
    </row>
    <row r="5661" spans="1:2" ht="15" customHeight="1">
      <c r="A5661" s="10" t="s">
        <v>24901</v>
      </c>
      <c r="B5661" s="13" t="s">
        <v>24900</v>
      </c>
    </row>
    <row r="5662" spans="1:2" ht="15" customHeight="1">
      <c r="A5662" s="10" t="s">
        <v>24899</v>
      </c>
      <c r="B5662" s="13" t="s">
        <v>24898</v>
      </c>
    </row>
    <row r="5663" spans="1:2" ht="15" customHeight="1">
      <c r="A5663" s="10" t="s">
        <v>24907</v>
      </c>
      <c r="B5663" s="13" t="s">
        <v>24906</v>
      </c>
    </row>
    <row r="5664" spans="1:2" ht="15" customHeight="1">
      <c r="A5664" s="10" t="s">
        <v>24915</v>
      </c>
      <c r="B5664" s="13" t="s">
        <v>24914</v>
      </c>
    </row>
    <row r="5665" spans="1:2" ht="15" customHeight="1">
      <c r="A5665" s="10" t="s">
        <v>24971</v>
      </c>
      <c r="B5665" s="13" t="s">
        <v>24970</v>
      </c>
    </row>
    <row r="5666" spans="1:2" ht="15" customHeight="1">
      <c r="A5666" s="10" t="s">
        <v>24967</v>
      </c>
      <c r="B5666" s="13" t="s">
        <v>24966</v>
      </c>
    </row>
    <row r="5667" spans="1:2" ht="15" customHeight="1">
      <c r="A5667" s="10" t="s">
        <v>24955</v>
      </c>
      <c r="B5667" s="13" t="s">
        <v>24954</v>
      </c>
    </row>
    <row r="5668" spans="1:2" ht="15" customHeight="1">
      <c r="A5668" s="10" t="s">
        <v>24949</v>
      </c>
      <c r="B5668" s="13" t="s">
        <v>24948</v>
      </c>
    </row>
    <row r="5669" spans="1:2" ht="15" customHeight="1">
      <c r="A5669" s="10" t="s">
        <v>24945</v>
      </c>
      <c r="B5669" s="13" t="s">
        <v>24944</v>
      </c>
    </row>
    <row r="5670" spans="1:2" ht="15" customHeight="1">
      <c r="A5670" s="10" t="s">
        <v>24911</v>
      </c>
      <c r="B5670" s="13" t="s">
        <v>24910</v>
      </c>
    </row>
    <row r="5671" spans="1:2" ht="15" customHeight="1">
      <c r="A5671" s="10" t="s">
        <v>24957</v>
      </c>
      <c r="B5671" s="13" t="s">
        <v>24956</v>
      </c>
    </row>
    <row r="5672" spans="1:2" ht="15" customHeight="1">
      <c r="A5672" s="10" t="s">
        <v>24927</v>
      </c>
      <c r="B5672" s="13" t="s">
        <v>24926</v>
      </c>
    </row>
    <row r="5673" spans="1:2" ht="15" customHeight="1">
      <c r="A5673" s="10" t="s">
        <v>24917</v>
      </c>
      <c r="B5673" s="13" t="s">
        <v>24916</v>
      </c>
    </row>
    <row r="5674" spans="1:2" ht="15" customHeight="1">
      <c r="A5674" s="10" t="s">
        <v>24933</v>
      </c>
      <c r="B5674" s="13" t="s">
        <v>24932</v>
      </c>
    </row>
    <row r="5675" spans="1:2" ht="15" customHeight="1">
      <c r="A5675" s="10" t="s">
        <v>24965</v>
      </c>
      <c r="B5675" s="13" t="s">
        <v>24964</v>
      </c>
    </row>
    <row r="5676" spans="1:2" ht="15" customHeight="1">
      <c r="A5676" s="10" t="s">
        <v>25001</v>
      </c>
      <c r="B5676" s="13" t="s">
        <v>25000</v>
      </c>
    </row>
    <row r="5677" spans="1:2" ht="15" customHeight="1">
      <c r="A5677" s="10" t="s">
        <v>25039</v>
      </c>
      <c r="B5677" s="13" t="s">
        <v>25038</v>
      </c>
    </row>
    <row r="5678" spans="1:2" ht="15" customHeight="1">
      <c r="A5678" s="10" t="s">
        <v>25035</v>
      </c>
      <c r="B5678" s="13" t="s">
        <v>25034</v>
      </c>
    </row>
    <row r="5679" spans="1:2" ht="15" customHeight="1">
      <c r="A5679" s="10" t="s">
        <v>25037</v>
      </c>
      <c r="B5679" s="13" t="s">
        <v>25036</v>
      </c>
    </row>
    <row r="5680" spans="1:2" ht="15" customHeight="1">
      <c r="A5680" s="10" t="s">
        <v>25045</v>
      </c>
      <c r="B5680" s="13" t="s">
        <v>25044</v>
      </c>
    </row>
    <row r="5681" spans="1:2" ht="15" customHeight="1">
      <c r="A5681" s="10" t="s">
        <v>25029</v>
      </c>
      <c r="B5681" s="13" t="s">
        <v>25028</v>
      </c>
    </row>
    <row r="5682" spans="1:2" ht="15" customHeight="1">
      <c r="A5682" s="10" t="s">
        <v>25033</v>
      </c>
      <c r="B5682" s="13" t="s">
        <v>25032</v>
      </c>
    </row>
    <row r="5683" spans="1:2" ht="15" customHeight="1">
      <c r="A5683" s="10" t="s">
        <v>25043</v>
      </c>
      <c r="B5683" s="13" t="s">
        <v>25042</v>
      </c>
    </row>
    <row r="5684" spans="1:2" ht="15" customHeight="1">
      <c r="A5684" s="10" t="s">
        <v>25027</v>
      </c>
      <c r="B5684" s="13" t="s">
        <v>25026</v>
      </c>
    </row>
    <row r="5685" spans="1:2" ht="15" customHeight="1">
      <c r="A5685" s="10" t="s">
        <v>25041</v>
      </c>
      <c r="B5685" s="13" t="s">
        <v>25040</v>
      </c>
    </row>
    <row r="5686" spans="1:2" ht="15" customHeight="1">
      <c r="A5686" s="10" t="s">
        <v>25031</v>
      </c>
      <c r="B5686" s="13" t="s">
        <v>25030</v>
      </c>
    </row>
    <row r="5687" spans="1:2" ht="15" customHeight="1">
      <c r="A5687" s="10" t="s">
        <v>25085</v>
      </c>
      <c r="B5687" s="13" t="s">
        <v>25084</v>
      </c>
    </row>
    <row r="5688" spans="1:2" ht="15" customHeight="1">
      <c r="A5688" s="10" t="s">
        <v>25021</v>
      </c>
      <c r="B5688" s="13" t="s">
        <v>25020</v>
      </c>
    </row>
    <row r="5689" spans="1:2" ht="15" customHeight="1">
      <c r="A5689" s="10" t="s">
        <v>25101</v>
      </c>
      <c r="B5689" s="13" t="s">
        <v>25100</v>
      </c>
    </row>
    <row r="5690" spans="1:2" ht="15" customHeight="1">
      <c r="A5690" s="10" t="s">
        <v>25095</v>
      </c>
      <c r="B5690" s="13" t="s">
        <v>25094</v>
      </c>
    </row>
    <row r="5691" spans="1:2" ht="15" customHeight="1">
      <c r="A5691" s="10" t="s">
        <v>25091</v>
      </c>
      <c r="B5691" s="13" t="s">
        <v>25090</v>
      </c>
    </row>
    <row r="5692" spans="1:2" ht="15" customHeight="1">
      <c r="A5692" s="10" t="s">
        <v>25109</v>
      </c>
      <c r="B5692" s="13" t="s">
        <v>25108</v>
      </c>
    </row>
    <row r="5693" spans="1:2" ht="15" customHeight="1">
      <c r="A5693" s="10" t="s">
        <v>25019</v>
      </c>
      <c r="B5693" s="13" t="s">
        <v>25018</v>
      </c>
    </row>
    <row r="5694" spans="1:2" ht="15" customHeight="1">
      <c r="A5694" s="10" t="s">
        <v>25013</v>
      </c>
      <c r="B5694" s="13" t="s">
        <v>25012</v>
      </c>
    </row>
    <row r="5695" spans="1:2" ht="15" customHeight="1">
      <c r="A5695" s="10" t="s">
        <v>25007</v>
      </c>
      <c r="B5695" s="13" t="s">
        <v>25006</v>
      </c>
    </row>
    <row r="5696" spans="1:2" ht="15" customHeight="1">
      <c r="A5696" s="10" t="s">
        <v>25011</v>
      </c>
      <c r="B5696" s="13" t="s">
        <v>25010</v>
      </c>
    </row>
    <row r="5697" spans="1:2" ht="15" customHeight="1">
      <c r="A5697" s="10" t="s">
        <v>25017</v>
      </c>
      <c r="B5697" s="13" t="s">
        <v>25016</v>
      </c>
    </row>
    <row r="5698" spans="1:2" ht="15" customHeight="1">
      <c r="A5698" s="10" t="s">
        <v>25009</v>
      </c>
      <c r="B5698" s="13" t="s">
        <v>25008</v>
      </c>
    </row>
    <row r="5699" spans="1:2" ht="15" customHeight="1">
      <c r="A5699" s="10" t="s">
        <v>24997</v>
      </c>
      <c r="B5699" s="13" t="s">
        <v>24996</v>
      </c>
    </row>
    <row r="5700" spans="1:2" ht="15" customHeight="1">
      <c r="A5700" s="10" t="s">
        <v>25005</v>
      </c>
      <c r="B5700" s="13" t="s">
        <v>25004</v>
      </c>
    </row>
    <row r="5701" spans="1:2" ht="15" customHeight="1">
      <c r="A5701" s="10" t="s">
        <v>25015</v>
      </c>
      <c r="B5701" s="13" t="s">
        <v>25014</v>
      </c>
    </row>
    <row r="5702" spans="1:2" ht="15" customHeight="1">
      <c r="A5702" s="10" t="s">
        <v>24999</v>
      </c>
      <c r="B5702" s="13" t="s">
        <v>24998</v>
      </c>
    </row>
    <row r="5703" spans="1:2" ht="15" customHeight="1">
      <c r="A5703" s="10" t="s">
        <v>24995</v>
      </c>
      <c r="B5703" s="13" t="s">
        <v>24994</v>
      </c>
    </row>
    <row r="5704" spans="1:2" ht="15" customHeight="1">
      <c r="A5704" s="10" t="s">
        <v>25107</v>
      </c>
      <c r="B5704" s="13" t="s">
        <v>25106</v>
      </c>
    </row>
    <row r="5705" spans="1:2" ht="15" customHeight="1">
      <c r="A5705" s="10" t="s">
        <v>24985</v>
      </c>
      <c r="B5705" s="13" t="s">
        <v>24984</v>
      </c>
    </row>
    <row r="5706" spans="1:2" ht="15" customHeight="1">
      <c r="A5706" s="10" t="s">
        <v>25089</v>
      </c>
      <c r="B5706" s="13" t="s">
        <v>25088</v>
      </c>
    </row>
    <row r="5707" spans="1:2" ht="15" customHeight="1">
      <c r="A5707" s="10" t="s">
        <v>25023</v>
      </c>
      <c r="B5707" s="13" t="s">
        <v>25022</v>
      </c>
    </row>
    <row r="5708" spans="1:2" ht="15" customHeight="1">
      <c r="A5708" s="10" t="s">
        <v>25111</v>
      </c>
      <c r="B5708" s="13" t="s">
        <v>25110</v>
      </c>
    </row>
    <row r="5709" spans="1:2" ht="15" customHeight="1">
      <c r="A5709" s="10" t="s">
        <v>25087</v>
      </c>
      <c r="B5709" s="13" t="s">
        <v>25086</v>
      </c>
    </row>
    <row r="5710" spans="1:2" ht="15" customHeight="1">
      <c r="A5710" s="10" t="s">
        <v>24979</v>
      </c>
      <c r="B5710" s="13" t="s">
        <v>24978</v>
      </c>
    </row>
    <row r="5711" spans="1:2" ht="15" customHeight="1">
      <c r="A5711" s="10" t="s">
        <v>24973</v>
      </c>
      <c r="B5711" s="13" t="s">
        <v>24972</v>
      </c>
    </row>
    <row r="5712" spans="1:2" ht="15" customHeight="1">
      <c r="A5712" s="10" t="s">
        <v>24981</v>
      </c>
      <c r="B5712" s="13" t="s">
        <v>24980</v>
      </c>
    </row>
    <row r="5713" spans="1:2" ht="15" customHeight="1">
      <c r="A5713" s="10" t="s">
        <v>24977</v>
      </c>
      <c r="B5713" s="13" t="s">
        <v>24976</v>
      </c>
    </row>
    <row r="5714" spans="1:2" ht="15" customHeight="1">
      <c r="A5714" s="10" t="s">
        <v>24975</v>
      </c>
      <c r="B5714" s="13" t="s">
        <v>24974</v>
      </c>
    </row>
    <row r="5715" spans="1:2" ht="15" customHeight="1">
      <c r="A5715" s="10" t="s">
        <v>24983</v>
      </c>
      <c r="B5715" s="13" t="s">
        <v>24982</v>
      </c>
    </row>
    <row r="5716" spans="1:2" ht="15" customHeight="1">
      <c r="A5716" s="10" t="s">
        <v>24991</v>
      </c>
      <c r="B5716" s="13" t="s">
        <v>24990</v>
      </c>
    </row>
    <row r="5717" spans="1:2" ht="15" customHeight="1">
      <c r="A5717" s="10" t="s">
        <v>24989</v>
      </c>
      <c r="B5717" s="13" t="s">
        <v>24988</v>
      </c>
    </row>
    <row r="5718" spans="1:2" ht="15" customHeight="1">
      <c r="A5718" s="10" t="s">
        <v>25025</v>
      </c>
      <c r="B5718" s="13" t="s">
        <v>25024</v>
      </c>
    </row>
    <row r="5719" spans="1:2" ht="15" customHeight="1">
      <c r="A5719" s="10" t="s">
        <v>24993</v>
      </c>
      <c r="B5719" s="13" t="s">
        <v>24992</v>
      </c>
    </row>
    <row r="5720" spans="1:2" ht="15" customHeight="1">
      <c r="A5720" s="10" t="s">
        <v>24987</v>
      </c>
      <c r="B5720" s="13" t="s">
        <v>24986</v>
      </c>
    </row>
    <row r="5721" spans="1:2" ht="15" customHeight="1">
      <c r="A5721" s="10" t="s">
        <v>25099</v>
      </c>
      <c r="B5721" s="13" t="s">
        <v>25098</v>
      </c>
    </row>
    <row r="5722" spans="1:2" ht="15" customHeight="1">
      <c r="A5722" s="10" t="s">
        <v>25003</v>
      </c>
      <c r="B5722" s="13" t="s">
        <v>25002</v>
      </c>
    </row>
    <row r="5723" spans="1:2" ht="15" customHeight="1">
      <c r="A5723" s="10" t="s">
        <v>25115</v>
      </c>
      <c r="B5723" s="13" t="s">
        <v>25114</v>
      </c>
    </row>
    <row r="5724" spans="1:2" ht="15" customHeight="1">
      <c r="A5724" s="10" t="s">
        <v>25097</v>
      </c>
      <c r="B5724" s="13" t="s">
        <v>25096</v>
      </c>
    </row>
    <row r="5725" spans="1:2" ht="15" customHeight="1">
      <c r="A5725" s="10" t="s">
        <v>25113</v>
      </c>
      <c r="B5725" s="13" t="s">
        <v>25112</v>
      </c>
    </row>
    <row r="5726" spans="1:2" ht="15" customHeight="1">
      <c r="A5726" s="10" t="s">
        <v>25117</v>
      </c>
      <c r="B5726" s="13" t="s">
        <v>25116</v>
      </c>
    </row>
    <row r="5727" spans="1:2" ht="15" customHeight="1">
      <c r="A5727" s="10" t="s">
        <v>25093</v>
      </c>
      <c r="B5727" s="13" t="s">
        <v>25092</v>
      </c>
    </row>
    <row r="5728" spans="1:2" ht="15" customHeight="1">
      <c r="A5728" s="10" t="s">
        <v>25103</v>
      </c>
      <c r="B5728" s="13" t="s">
        <v>25102</v>
      </c>
    </row>
    <row r="5729" spans="1:2" ht="15" customHeight="1">
      <c r="A5729" s="10" t="s">
        <v>25105</v>
      </c>
      <c r="B5729" s="13" t="s">
        <v>25104</v>
      </c>
    </row>
    <row r="5730" spans="1:2" ht="15" customHeight="1">
      <c r="A5730" s="10" t="s">
        <v>13258</v>
      </c>
      <c r="B5730" s="13" t="s">
        <v>13257</v>
      </c>
    </row>
    <row r="5731" spans="1:2" ht="15" customHeight="1">
      <c r="A5731" s="10" t="s">
        <v>14436</v>
      </c>
      <c r="B5731" s="13" t="s">
        <v>14435</v>
      </c>
    </row>
    <row r="5732" spans="1:2" ht="15" customHeight="1">
      <c r="A5732" s="10" t="s">
        <v>14438</v>
      </c>
      <c r="B5732" s="13" t="s">
        <v>14437</v>
      </c>
    </row>
    <row r="5733" spans="1:2" ht="15" customHeight="1">
      <c r="A5733" s="10" t="s">
        <v>6435</v>
      </c>
      <c r="B5733" s="13" t="s">
        <v>6434</v>
      </c>
    </row>
    <row r="5734" spans="1:2" ht="15" customHeight="1">
      <c r="A5734" s="10" t="s">
        <v>14697</v>
      </c>
      <c r="B5734" s="13" t="s">
        <v>14696</v>
      </c>
    </row>
    <row r="5735" spans="1:2" ht="15" customHeight="1">
      <c r="A5735" s="10" t="s">
        <v>24751</v>
      </c>
      <c r="B5735" s="13" t="s">
        <v>24750</v>
      </c>
    </row>
    <row r="5736" spans="1:2" s="4" customFormat="1" ht="15" customHeight="1">
      <c r="A5736" s="10" t="s">
        <v>25330</v>
      </c>
      <c r="B5736" s="13" t="s">
        <v>528</v>
      </c>
    </row>
    <row r="5737" spans="1:2" s="4" customFormat="1" ht="15" customHeight="1">
      <c r="A5737" s="10" t="s">
        <v>25331</v>
      </c>
      <c r="B5737" s="13" t="s">
        <v>7276</v>
      </c>
    </row>
    <row r="5738" spans="1:2" s="4" customFormat="1" ht="15" customHeight="1">
      <c r="A5738" s="10" t="s">
        <v>25329</v>
      </c>
      <c r="B5738" s="13" t="s">
        <v>547</v>
      </c>
    </row>
    <row r="5739" spans="1:2" ht="15" customHeight="1">
      <c r="A5739" s="11" t="s">
        <v>520</v>
      </c>
      <c r="B5739" s="15" t="s">
        <v>521</v>
      </c>
    </row>
    <row r="5740" spans="1:2" ht="15" customHeight="1">
      <c r="A5740" s="10" t="s">
        <v>14547</v>
      </c>
      <c r="B5740" s="13" t="s">
        <v>521</v>
      </c>
    </row>
    <row r="5741" spans="1:2" ht="15" customHeight="1">
      <c r="A5741" s="10" t="s">
        <v>13022</v>
      </c>
      <c r="B5741" s="13" t="s">
        <v>13021</v>
      </c>
    </row>
    <row r="5742" spans="1:2" ht="15" customHeight="1">
      <c r="A5742" s="10" t="s">
        <v>13026</v>
      </c>
      <c r="B5742" s="13" t="s">
        <v>13025</v>
      </c>
    </row>
    <row r="5743" spans="1:2" ht="15" customHeight="1">
      <c r="A5743" s="10" t="s">
        <v>13006</v>
      </c>
      <c r="B5743" s="13" t="s">
        <v>13005</v>
      </c>
    </row>
    <row r="5744" spans="1:2" ht="15" customHeight="1">
      <c r="A5744" s="10" t="s">
        <v>13016</v>
      </c>
      <c r="B5744" s="13" t="s">
        <v>13015</v>
      </c>
    </row>
    <row r="5745" spans="1:2" ht="15" customHeight="1">
      <c r="A5745" s="10" t="s">
        <v>13014</v>
      </c>
      <c r="B5745" s="13" t="s">
        <v>13013</v>
      </c>
    </row>
    <row r="5746" spans="1:2" ht="15" customHeight="1">
      <c r="A5746" s="10" t="s">
        <v>13020</v>
      </c>
      <c r="B5746" s="13" t="s">
        <v>13019</v>
      </c>
    </row>
    <row r="5747" spans="1:2" ht="15" customHeight="1">
      <c r="A5747" s="10" t="s">
        <v>13010</v>
      </c>
      <c r="B5747" s="13" t="s">
        <v>13009</v>
      </c>
    </row>
    <row r="5748" spans="1:2" ht="15" customHeight="1">
      <c r="A5748" s="10" t="s">
        <v>13028</v>
      </c>
      <c r="B5748" s="13" t="s">
        <v>13027</v>
      </c>
    </row>
    <row r="5749" spans="1:2" ht="15" customHeight="1">
      <c r="A5749" s="10" t="s">
        <v>13030</v>
      </c>
      <c r="B5749" s="13" t="s">
        <v>13029</v>
      </c>
    </row>
    <row r="5750" spans="1:2" ht="15" customHeight="1">
      <c r="A5750" s="10" t="s">
        <v>13018</v>
      </c>
      <c r="B5750" s="13" t="s">
        <v>13017</v>
      </c>
    </row>
    <row r="5751" spans="1:2" ht="15" customHeight="1">
      <c r="A5751" s="10" t="s">
        <v>13012</v>
      </c>
      <c r="B5751" s="13" t="s">
        <v>13011</v>
      </c>
    </row>
    <row r="5752" spans="1:2" ht="15" customHeight="1">
      <c r="A5752" s="10" t="s">
        <v>13008</v>
      </c>
      <c r="B5752" s="13" t="s">
        <v>13007</v>
      </c>
    </row>
    <row r="5753" spans="1:2" ht="15" customHeight="1">
      <c r="A5753" s="10" t="s">
        <v>13032</v>
      </c>
      <c r="B5753" s="13" t="s">
        <v>13031</v>
      </c>
    </row>
    <row r="5754" spans="1:2" ht="15" customHeight="1">
      <c r="A5754" s="10" t="s">
        <v>9718</v>
      </c>
      <c r="B5754" s="13" t="s">
        <v>9717</v>
      </c>
    </row>
    <row r="5755" spans="1:2" ht="15" customHeight="1">
      <c r="A5755" s="10" t="s">
        <v>14216</v>
      </c>
      <c r="B5755" s="13" t="s">
        <v>14215</v>
      </c>
    </row>
    <row r="5756" spans="1:2" ht="15" customHeight="1">
      <c r="A5756" s="10" t="s">
        <v>14208</v>
      </c>
      <c r="B5756" s="13" t="s">
        <v>14207</v>
      </c>
    </row>
    <row r="5757" spans="1:2" ht="15" customHeight="1">
      <c r="A5757" s="10" t="s">
        <v>14206</v>
      </c>
      <c r="B5757" s="13" t="s">
        <v>14205</v>
      </c>
    </row>
    <row r="5758" spans="1:2" ht="15" customHeight="1">
      <c r="A5758" s="10" t="s">
        <v>14204</v>
      </c>
      <c r="B5758" s="13" t="s">
        <v>14203</v>
      </c>
    </row>
    <row r="5759" spans="1:2" ht="15" customHeight="1">
      <c r="A5759" s="10" t="s">
        <v>8848</v>
      </c>
      <c r="B5759" s="13" t="s">
        <v>8847</v>
      </c>
    </row>
    <row r="5760" spans="1:2" ht="15" customHeight="1">
      <c r="A5760" s="10" t="s">
        <v>13106</v>
      </c>
      <c r="B5760" s="13" t="s">
        <v>13105</v>
      </c>
    </row>
    <row r="5761" spans="1:2" ht="15" customHeight="1">
      <c r="A5761" s="10" t="s">
        <v>522</v>
      </c>
      <c r="B5761" s="13" t="s">
        <v>8843</v>
      </c>
    </row>
    <row r="5762" spans="1:2" ht="15" customHeight="1">
      <c r="A5762" s="10" t="s">
        <v>13110</v>
      </c>
      <c r="B5762" s="13" t="s">
        <v>13109</v>
      </c>
    </row>
    <row r="5763" spans="1:2" ht="15" customHeight="1">
      <c r="A5763" s="10" t="s">
        <v>8856</v>
      </c>
      <c r="B5763" s="13" t="s">
        <v>8855</v>
      </c>
    </row>
    <row r="5764" spans="1:2" ht="15" customHeight="1">
      <c r="A5764" s="10" t="s">
        <v>8810</v>
      </c>
      <c r="B5764" s="13" t="s">
        <v>8809</v>
      </c>
    </row>
    <row r="5765" spans="1:2" ht="15" customHeight="1">
      <c r="A5765" s="10" t="s">
        <v>25123</v>
      </c>
      <c r="B5765" s="13" t="s">
        <v>25122</v>
      </c>
    </row>
    <row r="5766" spans="1:2" ht="15" customHeight="1">
      <c r="A5766" s="10" t="s">
        <v>12666</v>
      </c>
      <c r="B5766" s="13" t="s">
        <v>12665</v>
      </c>
    </row>
    <row r="5767" spans="1:2" ht="15" customHeight="1">
      <c r="A5767" s="10" t="s">
        <v>19345</v>
      </c>
      <c r="B5767" s="13" t="s">
        <v>19344</v>
      </c>
    </row>
    <row r="5768" spans="1:2" ht="15" customHeight="1">
      <c r="A5768" s="10" t="s">
        <v>19349</v>
      </c>
      <c r="B5768" s="13" t="s">
        <v>19348</v>
      </c>
    </row>
    <row r="5769" spans="1:2" ht="15" customHeight="1">
      <c r="A5769" s="10" t="s">
        <v>19351</v>
      </c>
      <c r="B5769" s="13" t="s">
        <v>19350</v>
      </c>
    </row>
    <row r="5770" spans="1:2" ht="15" customHeight="1">
      <c r="A5770" s="10" t="s">
        <v>19343</v>
      </c>
      <c r="B5770" s="13" t="s">
        <v>19342</v>
      </c>
    </row>
    <row r="5771" spans="1:2" ht="15" customHeight="1">
      <c r="A5771" s="10" t="s">
        <v>19353</v>
      </c>
      <c r="B5771" s="13" t="s">
        <v>19352</v>
      </c>
    </row>
    <row r="5772" spans="1:2" ht="15" customHeight="1">
      <c r="A5772" s="10" t="s">
        <v>19341</v>
      </c>
      <c r="B5772" s="13" t="s">
        <v>19340</v>
      </c>
    </row>
    <row r="5773" spans="1:2" ht="15" customHeight="1">
      <c r="A5773" s="10" t="s">
        <v>19357</v>
      </c>
      <c r="B5773" s="13" t="s">
        <v>19356</v>
      </c>
    </row>
    <row r="5774" spans="1:2" ht="15" customHeight="1">
      <c r="A5774" s="10" t="s">
        <v>19355</v>
      </c>
      <c r="B5774" s="13" t="s">
        <v>19354</v>
      </c>
    </row>
    <row r="5775" spans="1:2" ht="15" customHeight="1">
      <c r="A5775" s="10" t="s">
        <v>19339</v>
      </c>
      <c r="B5775" s="13" t="s">
        <v>19338</v>
      </c>
    </row>
    <row r="5776" spans="1:2" ht="15" customHeight="1">
      <c r="A5776" s="10" t="s">
        <v>19347</v>
      </c>
      <c r="B5776" s="13" t="s">
        <v>19346</v>
      </c>
    </row>
    <row r="5777" spans="1:2" ht="15" customHeight="1">
      <c r="A5777" s="10" t="s">
        <v>19365</v>
      </c>
      <c r="B5777" s="13" t="s">
        <v>19364</v>
      </c>
    </row>
    <row r="5778" spans="1:2" ht="15" customHeight="1">
      <c r="A5778" s="10" t="s">
        <v>19369</v>
      </c>
      <c r="B5778" s="13" t="s">
        <v>19368</v>
      </c>
    </row>
    <row r="5779" spans="1:2" ht="15" customHeight="1">
      <c r="A5779" s="10" t="s">
        <v>19371</v>
      </c>
      <c r="B5779" s="13" t="s">
        <v>19370</v>
      </c>
    </row>
    <row r="5780" spans="1:2" ht="15" customHeight="1">
      <c r="A5780" s="10" t="s">
        <v>19363</v>
      </c>
      <c r="B5780" s="13" t="s">
        <v>19362</v>
      </c>
    </row>
    <row r="5781" spans="1:2" ht="15" customHeight="1">
      <c r="A5781" s="10" t="s">
        <v>19373</v>
      </c>
      <c r="B5781" s="13" t="s">
        <v>19372</v>
      </c>
    </row>
    <row r="5782" spans="1:2" ht="15" customHeight="1">
      <c r="A5782" s="10" t="s">
        <v>19361</v>
      </c>
      <c r="B5782" s="13" t="s">
        <v>19360</v>
      </c>
    </row>
    <row r="5783" spans="1:2" ht="15" customHeight="1">
      <c r="A5783" s="10" t="s">
        <v>19377</v>
      </c>
      <c r="B5783" s="13" t="s">
        <v>19376</v>
      </c>
    </row>
    <row r="5784" spans="1:2" ht="15" customHeight="1">
      <c r="A5784" s="10" t="s">
        <v>19375</v>
      </c>
      <c r="B5784" s="13" t="s">
        <v>19374</v>
      </c>
    </row>
    <row r="5785" spans="1:2" ht="15" customHeight="1">
      <c r="A5785" s="10" t="s">
        <v>19359</v>
      </c>
      <c r="B5785" s="13" t="s">
        <v>19358</v>
      </c>
    </row>
    <row r="5786" spans="1:2" ht="15" customHeight="1">
      <c r="A5786" s="10" t="s">
        <v>19367</v>
      </c>
      <c r="B5786" s="13" t="s">
        <v>19366</v>
      </c>
    </row>
    <row r="5787" spans="1:2" ht="15" customHeight="1">
      <c r="A5787" s="10" t="s">
        <v>19325</v>
      </c>
      <c r="B5787" s="13" t="s">
        <v>19324</v>
      </c>
    </row>
    <row r="5788" spans="1:2" ht="15" customHeight="1">
      <c r="A5788" s="10" t="s">
        <v>19329</v>
      </c>
      <c r="B5788" s="13" t="s">
        <v>19328</v>
      </c>
    </row>
    <row r="5789" spans="1:2" ht="15" customHeight="1">
      <c r="A5789" s="10" t="s">
        <v>19331</v>
      </c>
      <c r="B5789" s="13" t="s">
        <v>19330</v>
      </c>
    </row>
    <row r="5790" spans="1:2" ht="15" customHeight="1">
      <c r="A5790" s="10" t="s">
        <v>19323</v>
      </c>
      <c r="B5790" s="13" t="s">
        <v>19322</v>
      </c>
    </row>
    <row r="5791" spans="1:2" ht="15" customHeight="1">
      <c r="A5791" s="10" t="s">
        <v>19333</v>
      </c>
      <c r="B5791" s="13" t="s">
        <v>19332</v>
      </c>
    </row>
    <row r="5792" spans="1:2" ht="15" customHeight="1">
      <c r="A5792" s="10" t="s">
        <v>19321</v>
      </c>
      <c r="B5792" s="13" t="s">
        <v>19320</v>
      </c>
    </row>
    <row r="5793" spans="1:2" ht="15" customHeight="1">
      <c r="A5793" s="10" t="s">
        <v>19337</v>
      </c>
      <c r="B5793" s="13" t="s">
        <v>19336</v>
      </c>
    </row>
    <row r="5794" spans="1:2" ht="15" customHeight="1">
      <c r="A5794" s="10" t="s">
        <v>19335</v>
      </c>
      <c r="B5794" s="13" t="s">
        <v>19334</v>
      </c>
    </row>
    <row r="5795" spans="1:2" ht="15" customHeight="1">
      <c r="A5795" s="10" t="s">
        <v>19319</v>
      </c>
      <c r="B5795" s="13" t="s">
        <v>19318</v>
      </c>
    </row>
    <row r="5796" spans="1:2" ht="15" customHeight="1">
      <c r="A5796" s="10" t="s">
        <v>19327</v>
      </c>
      <c r="B5796" s="13" t="s">
        <v>19326</v>
      </c>
    </row>
    <row r="5797" spans="1:2" ht="15" customHeight="1">
      <c r="A5797" s="10" t="s">
        <v>23231</v>
      </c>
      <c r="B5797" s="13" t="s">
        <v>23230</v>
      </c>
    </row>
    <row r="5798" spans="1:2" ht="15" customHeight="1">
      <c r="A5798" s="10" t="s">
        <v>23235</v>
      </c>
      <c r="B5798" s="13" t="s">
        <v>23234</v>
      </c>
    </row>
    <row r="5799" spans="1:2" ht="15" customHeight="1">
      <c r="A5799" s="10" t="s">
        <v>23237</v>
      </c>
      <c r="B5799" s="13" t="s">
        <v>23236</v>
      </c>
    </row>
    <row r="5800" spans="1:2" ht="15" customHeight="1">
      <c r="A5800" s="10" t="s">
        <v>23229</v>
      </c>
      <c r="B5800" s="13" t="s">
        <v>23228</v>
      </c>
    </row>
    <row r="5801" spans="1:2" ht="15" customHeight="1">
      <c r="A5801" s="10" t="s">
        <v>23239</v>
      </c>
      <c r="B5801" s="13" t="s">
        <v>23238</v>
      </c>
    </row>
    <row r="5802" spans="1:2" ht="15" customHeight="1">
      <c r="A5802" s="10" t="s">
        <v>23227</v>
      </c>
      <c r="B5802" s="13" t="s">
        <v>23226</v>
      </c>
    </row>
    <row r="5803" spans="1:2" ht="15" customHeight="1">
      <c r="A5803" s="10" t="s">
        <v>23243</v>
      </c>
      <c r="B5803" s="13" t="s">
        <v>23242</v>
      </c>
    </row>
    <row r="5804" spans="1:2" ht="15" customHeight="1">
      <c r="A5804" s="10" t="s">
        <v>23241</v>
      </c>
      <c r="B5804" s="13" t="s">
        <v>23240</v>
      </c>
    </row>
    <row r="5805" spans="1:2" ht="15" customHeight="1">
      <c r="A5805" s="10" t="s">
        <v>23225</v>
      </c>
      <c r="B5805" s="13" t="s">
        <v>23224</v>
      </c>
    </row>
    <row r="5806" spans="1:2" ht="15" customHeight="1">
      <c r="A5806" s="10" t="s">
        <v>23233</v>
      </c>
      <c r="B5806" s="13" t="s">
        <v>23232</v>
      </c>
    </row>
    <row r="5807" spans="1:2" ht="15" customHeight="1">
      <c r="A5807" s="10" t="s">
        <v>13830</v>
      </c>
      <c r="B5807" s="13" t="s">
        <v>13829</v>
      </c>
    </row>
    <row r="5808" spans="1:2" ht="15" customHeight="1">
      <c r="A5808" s="10" t="s">
        <v>9192</v>
      </c>
      <c r="B5808" s="13" t="s">
        <v>9191</v>
      </c>
    </row>
    <row r="5809" spans="1:2" ht="15" customHeight="1">
      <c r="A5809" s="11" t="s">
        <v>523</v>
      </c>
      <c r="B5809" s="15" t="s">
        <v>524</v>
      </c>
    </row>
    <row r="5810" spans="1:2" ht="15" customHeight="1">
      <c r="A5810" s="10" t="s">
        <v>9190</v>
      </c>
      <c r="B5810" s="13" t="s">
        <v>9189</v>
      </c>
    </row>
    <row r="5811" spans="1:2" ht="15" customHeight="1">
      <c r="A5811" s="10" t="s">
        <v>11354</v>
      </c>
      <c r="B5811" s="13" t="s">
        <v>11353</v>
      </c>
    </row>
    <row r="5812" spans="1:2" ht="15" customHeight="1">
      <c r="A5812" s="10" t="s">
        <v>24283</v>
      </c>
      <c r="B5812" s="13" t="s">
        <v>24282</v>
      </c>
    </row>
    <row r="5813" spans="1:2" ht="15" customHeight="1">
      <c r="A5813" s="10" t="s">
        <v>24285</v>
      </c>
      <c r="B5813" s="13" t="s">
        <v>24284</v>
      </c>
    </row>
    <row r="5814" spans="1:2" ht="15" customHeight="1">
      <c r="A5814" s="10" t="s">
        <v>24287</v>
      </c>
      <c r="B5814" s="13" t="s">
        <v>24286</v>
      </c>
    </row>
    <row r="5815" spans="1:2" ht="15" customHeight="1">
      <c r="A5815" s="10" t="s">
        <v>24289</v>
      </c>
      <c r="B5815" s="13" t="s">
        <v>24288</v>
      </c>
    </row>
    <row r="5816" spans="1:2" ht="15" customHeight="1">
      <c r="A5816" s="10" t="s">
        <v>24291</v>
      </c>
      <c r="B5816" s="13" t="s">
        <v>24290</v>
      </c>
    </row>
    <row r="5817" spans="1:2" ht="15" customHeight="1">
      <c r="A5817" s="10" t="s">
        <v>4235</v>
      </c>
      <c r="B5817" s="13" t="s">
        <v>4234</v>
      </c>
    </row>
    <row r="5818" spans="1:2" ht="15" customHeight="1">
      <c r="A5818" s="10" t="s">
        <v>4193</v>
      </c>
      <c r="B5818" s="13" t="s">
        <v>4192</v>
      </c>
    </row>
    <row r="5819" spans="1:2" ht="15" customHeight="1">
      <c r="A5819" s="10" t="s">
        <v>4227</v>
      </c>
      <c r="B5819" s="13" t="s">
        <v>4226</v>
      </c>
    </row>
    <row r="5820" spans="1:2" ht="15" customHeight="1">
      <c r="A5820" s="10" t="s">
        <v>4203</v>
      </c>
      <c r="B5820" s="13" t="s">
        <v>4202</v>
      </c>
    </row>
    <row r="5821" spans="1:2" ht="15" customHeight="1">
      <c r="A5821" s="10" t="s">
        <v>4205</v>
      </c>
      <c r="B5821" s="13" t="s">
        <v>4204</v>
      </c>
    </row>
    <row r="5822" spans="1:2" ht="15" customHeight="1">
      <c r="A5822" s="10" t="s">
        <v>4207</v>
      </c>
      <c r="B5822" s="13" t="s">
        <v>4206</v>
      </c>
    </row>
    <row r="5823" spans="1:2" ht="15" customHeight="1">
      <c r="A5823" s="10" t="s">
        <v>4241</v>
      </c>
      <c r="B5823" s="13" t="s">
        <v>4240</v>
      </c>
    </row>
    <row r="5824" spans="1:2" ht="15" customHeight="1">
      <c r="A5824" s="10" t="s">
        <v>4237</v>
      </c>
      <c r="B5824" s="13" t="s">
        <v>4236</v>
      </c>
    </row>
    <row r="5825" spans="1:2" ht="15" customHeight="1">
      <c r="A5825" s="10" t="s">
        <v>4239</v>
      </c>
      <c r="B5825" s="13" t="s">
        <v>4238</v>
      </c>
    </row>
    <row r="5826" spans="1:2" ht="15" customHeight="1">
      <c r="A5826" s="10" t="s">
        <v>4245</v>
      </c>
      <c r="B5826" s="13" t="s">
        <v>4244</v>
      </c>
    </row>
    <row r="5827" spans="1:2" ht="15" customHeight="1">
      <c r="A5827" s="10" t="s">
        <v>4253</v>
      </c>
      <c r="B5827" s="13" t="s">
        <v>4252</v>
      </c>
    </row>
    <row r="5828" spans="1:2" ht="15" customHeight="1">
      <c r="A5828" s="10" t="s">
        <v>4201</v>
      </c>
      <c r="B5828" s="13" t="s">
        <v>4200</v>
      </c>
    </row>
    <row r="5829" spans="1:2" ht="15" customHeight="1">
      <c r="A5829" s="10" t="s">
        <v>4229</v>
      </c>
      <c r="B5829" s="13" t="s">
        <v>4228</v>
      </c>
    </row>
    <row r="5830" spans="1:2" ht="15" customHeight="1">
      <c r="A5830" s="10" t="s">
        <v>4233</v>
      </c>
      <c r="B5830" s="13" t="s">
        <v>4232</v>
      </c>
    </row>
    <row r="5831" spans="1:2" ht="15" customHeight="1">
      <c r="A5831" s="10" t="s">
        <v>24295</v>
      </c>
      <c r="B5831" s="13" t="s">
        <v>24294</v>
      </c>
    </row>
    <row r="5832" spans="1:2" ht="15" customHeight="1">
      <c r="A5832" s="11" t="s">
        <v>525</v>
      </c>
      <c r="B5832" s="15" t="s">
        <v>526</v>
      </c>
    </row>
    <row r="5833" spans="1:2" ht="15" customHeight="1">
      <c r="A5833" s="10" t="s">
        <v>20345</v>
      </c>
      <c r="B5833" s="13" t="s">
        <v>20344</v>
      </c>
    </row>
    <row r="5834" spans="1:2" ht="15" customHeight="1">
      <c r="A5834" s="10" t="s">
        <v>20349</v>
      </c>
      <c r="B5834" s="13" t="s">
        <v>20348</v>
      </c>
    </row>
    <row r="5835" spans="1:2" ht="15" customHeight="1">
      <c r="A5835" s="10" t="s">
        <v>20351</v>
      </c>
      <c r="B5835" s="13" t="s">
        <v>20350</v>
      </c>
    </row>
    <row r="5836" spans="1:2" ht="15" customHeight="1">
      <c r="A5836" s="10" t="s">
        <v>20343</v>
      </c>
      <c r="B5836" s="13" t="s">
        <v>20342</v>
      </c>
    </row>
    <row r="5837" spans="1:2" ht="15" customHeight="1">
      <c r="A5837" s="10" t="s">
        <v>20353</v>
      </c>
      <c r="B5837" s="13" t="s">
        <v>20352</v>
      </c>
    </row>
    <row r="5838" spans="1:2" ht="15" customHeight="1">
      <c r="A5838" s="10" t="s">
        <v>20341</v>
      </c>
      <c r="B5838" s="13" t="s">
        <v>20340</v>
      </c>
    </row>
    <row r="5839" spans="1:2" ht="15" customHeight="1">
      <c r="A5839" s="10" t="s">
        <v>20357</v>
      </c>
      <c r="B5839" s="13" t="s">
        <v>20356</v>
      </c>
    </row>
    <row r="5840" spans="1:2" ht="15" customHeight="1">
      <c r="A5840" s="10" t="s">
        <v>20355</v>
      </c>
      <c r="B5840" s="13" t="s">
        <v>20354</v>
      </c>
    </row>
    <row r="5841" spans="1:2" ht="15" customHeight="1">
      <c r="A5841" s="10" t="s">
        <v>20339</v>
      </c>
      <c r="B5841" s="13" t="s">
        <v>20338</v>
      </c>
    </row>
    <row r="5842" spans="1:2" ht="15" customHeight="1">
      <c r="A5842" s="10" t="s">
        <v>20347</v>
      </c>
      <c r="B5842" s="13" t="s">
        <v>20346</v>
      </c>
    </row>
    <row r="5843" spans="1:2" ht="15" customHeight="1">
      <c r="A5843" s="10" t="s">
        <v>20365</v>
      </c>
      <c r="B5843" s="13" t="s">
        <v>20364</v>
      </c>
    </row>
    <row r="5844" spans="1:2" ht="15" customHeight="1">
      <c r="A5844" s="10" t="s">
        <v>20369</v>
      </c>
      <c r="B5844" s="13" t="s">
        <v>20368</v>
      </c>
    </row>
    <row r="5845" spans="1:2" ht="15" customHeight="1">
      <c r="A5845" s="10" t="s">
        <v>20371</v>
      </c>
      <c r="B5845" s="13" t="s">
        <v>20370</v>
      </c>
    </row>
    <row r="5846" spans="1:2" ht="15" customHeight="1">
      <c r="A5846" s="10" t="s">
        <v>20363</v>
      </c>
      <c r="B5846" s="13" t="s">
        <v>20362</v>
      </c>
    </row>
    <row r="5847" spans="1:2" ht="15" customHeight="1">
      <c r="A5847" s="10" t="s">
        <v>20373</v>
      </c>
      <c r="B5847" s="13" t="s">
        <v>20372</v>
      </c>
    </row>
    <row r="5848" spans="1:2" ht="15" customHeight="1">
      <c r="A5848" s="10" t="s">
        <v>20361</v>
      </c>
      <c r="B5848" s="13" t="s">
        <v>20360</v>
      </c>
    </row>
    <row r="5849" spans="1:2" ht="15" customHeight="1">
      <c r="A5849" s="10" t="s">
        <v>20377</v>
      </c>
      <c r="B5849" s="13" t="s">
        <v>20376</v>
      </c>
    </row>
    <row r="5850" spans="1:2" ht="15" customHeight="1">
      <c r="A5850" s="10" t="s">
        <v>20375</v>
      </c>
      <c r="B5850" s="13" t="s">
        <v>20374</v>
      </c>
    </row>
    <row r="5851" spans="1:2" ht="15" customHeight="1">
      <c r="A5851" s="10" t="s">
        <v>20359</v>
      </c>
      <c r="B5851" s="13" t="s">
        <v>20358</v>
      </c>
    </row>
    <row r="5852" spans="1:2" ht="15" customHeight="1">
      <c r="A5852" s="10" t="s">
        <v>20367</v>
      </c>
      <c r="B5852" s="13" t="s">
        <v>20366</v>
      </c>
    </row>
    <row r="5853" spans="1:2" ht="15" customHeight="1">
      <c r="A5853" s="10" t="s">
        <v>20385</v>
      </c>
      <c r="B5853" s="13" t="s">
        <v>20384</v>
      </c>
    </row>
    <row r="5854" spans="1:2" ht="15" customHeight="1">
      <c r="A5854" s="10" t="s">
        <v>20389</v>
      </c>
      <c r="B5854" s="13" t="s">
        <v>20388</v>
      </c>
    </row>
    <row r="5855" spans="1:2" ht="15" customHeight="1">
      <c r="A5855" s="10" t="s">
        <v>20391</v>
      </c>
      <c r="B5855" s="13" t="s">
        <v>20390</v>
      </c>
    </row>
    <row r="5856" spans="1:2" ht="15" customHeight="1">
      <c r="A5856" s="10" t="s">
        <v>20383</v>
      </c>
      <c r="B5856" s="13" t="s">
        <v>20382</v>
      </c>
    </row>
    <row r="5857" spans="1:2" ht="15" customHeight="1">
      <c r="A5857" s="10" t="s">
        <v>20393</v>
      </c>
      <c r="B5857" s="13" t="s">
        <v>20392</v>
      </c>
    </row>
    <row r="5858" spans="1:2" ht="15" customHeight="1">
      <c r="A5858" s="10" t="s">
        <v>20381</v>
      </c>
      <c r="B5858" s="13" t="s">
        <v>20380</v>
      </c>
    </row>
    <row r="5859" spans="1:2" ht="15" customHeight="1">
      <c r="A5859" s="10" t="s">
        <v>20397</v>
      </c>
      <c r="B5859" s="13" t="s">
        <v>20396</v>
      </c>
    </row>
    <row r="5860" spans="1:2" ht="15" customHeight="1">
      <c r="A5860" s="10" t="s">
        <v>20395</v>
      </c>
      <c r="B5860" s="13" t="s">
        <v>20394</v>
      </c>
    </row>
    <row r="5861" spans="1:2" ht="15" customHeight="1">
      <c r="A5861" s="10" t="s">
        <v>20379</v>
      </c>
      <c r="B5861" s="13" t="s">
        <v>20378</v>
      </c>
    </row>
    <row r="5862" spans="1:2" ht="15" customHeight="1">
      <c r="A5862" s="10" t="s">
        <v>20387</v>
      </c>
      <c r="B5862" s="13" t="s">
        <v>20386</v>
      </c>
    </row>
    <row r="5863" spans="1:2" ht="15" customHeight="1">
      <c r="A5863" s="10" t="s">
        <v>11620</v>
      </c>
      <c r="B5863" s="13" t="s">
        <v>11619</v>
      </c>
    </row>
    <row r="5864" spans="1:2" ht="15" customHeight="1">
      <c r="A5864" s="10" t="s">
        <v>11297</v>
      </c>
      <c r="B5864" s="13" t="s">
        <v>11296</v>
      </c>
    </row>
    <row r="5865" spans="1:2" ht="15" customHeight="1">
      <c r="A5865" s="10" t="s">
        <v>14540</v>
      </c>
      <c r="B5865" s="13" t="s">
        <v>14539</v>
      </c>
    </row>
    <row r="5866" spans="1:2" ht="15" customHeight="1">
      <c r="A5866" s="10" t="s">
        <v>14641</v>
      </c>
      <c r="B5866" s="13" t="s">
        <v>14640</v>
      </c>
    </row>
    <row r="5867" spans="1:2" ht="15" customHeight="1">
      <c r="A5867" s="10" t="s">
        <v>14234</v>
      </c>
      <c r="B5867" s="13" t="s">
        <v>14233</v>
      </c>
    </row>
    <row r="5868" spans="1:2" ht="15" customHeight="1">
      <c r="A5868" s="10" t="s">
        <v>11358</v>
      </c>
      <c r="B5868" s="13" t="s">
        <v>11357</v>
      </c>
    </row>
    <row r="5869" spans="1:2" ht="15" customHeight="1">
      <c r="A5869" s="10" t="s">
        <v>12186</v>
      </c>
      <c r="B5869" s="13" t="s">
        <v>12185</v>
      </c>
    </row>
    <row r="5870" spans="1:2" ht="15" customHeight="1">
      <c r="A5870" s="11" t="s">
        <v>527</v>
      </c>
      <c r="B5870" s="15" t="s">
        <v>528</v>
      </c>
    </row>
    <row r="5871" spans="1:2" ht="15" customHeight="1">
      <c r="A5871" s="10" t="s">
        <v>7279</v>
      </c>
      <c r="B5871" s="13" t="s">
        <v>7278</v>
      </c>
    </row>
    <row r="5872" spans="1:2" ht="15" customHeight="1">
      <c r="A5872" s="10" t="s">
        <v>7277</v>
      </c>
      <c r="B5872" s="13" t="s">
        <v>7276</v>
      </c>
    </row>
    <row r="5873" spans="1:2" ht="15" customHeight="1">
      <c r="A5873" s="10" t="s">
        <v>7269</v>
      </c>
      <c r="B5873" s="13" t="s">
        <v>7268</v>
      </c>
    </row>
    <row r="5874" spans="1:2" ht="15" customHeight="1">
      <c r="A5874" s="10" t="s">
        <v>7271</v>
      </c>
      <c r="B5874" s="13" t="s">
        <v>7270</v>
      </c>
    </row>
    <row r="5875" spans="1:2" ht="15" customHeight="1">
      <c r="A5875" s="10" t="s">
        <v>7273</v>
      </c>
      <c r="B5875" s="13" t="s">
        <v>7272</v>
      </c>
    </row>
    <row r="5876" spans="1:2" ht="15" customHeight="1">
      <c r="A5876" s="10" t="s">
        <v>7275</v>
      </c>
      <c r="B5876" s="13" t="s">
        <v>7274</v>
      </c>
    </row>
    <row r="5877" spans="1:2" ht="15" customHeight="1">
      <c r="A5877" s="10" t="s">
        <v>7316</v>
      </c>
      <c r="B5877" s="13" t="s">
        <v>7315</v>
      </c>
    </row>
    <row r="5878" spans="1:2" ht="15" customHeight="1">
      <c r="A5878" s="11" t="s">
        <v>529</v>
      </c>
      <c r="B5878" s="15" t="s">
        <v>88</v>
      </c>
    </row>
    <row r="5879" spans="1:2" ht="15" customHeight="1">
      <c r="A5879" s="10" t="s">
        <v>7624</v>
      </c>
      <c r="B5879" s="13" t="s">
        <v>7623</v>
      </c>
    </row>
    <row r="5880" spans="1:2" ht="15" customHeight="1">
      <c r="A5880" s="10" t="s">
        <v>7618</v>
      </c>
      <c r="B5880" s="13" t="s">
        <v>7617</v>
      </c>
    </row>
    <row r="5881" spans="1:2" ht="15" customHeight="1">
      <c r="A5881" s="10" t="s">
        <v>7626</v>
      </c>
      <c r="B5881" s="13" t="s">
        <v>7625</v>
      </c>
    </row>
    <row r="5882" spans="1:2" ht="15" customHeight="1">
      <c r="A5882" s="10" t="s">
        <v>7620</v>
      </c>
      <c r="B5882" s="13" t="s">
        <v>7619</v>
      </c>
    </row>
    <row r="5883" spans="1:2" ht="15" customHeight="1">
      <c r="A5883" s="10" t="s">
        <v>7622</v>
      </c>
      <c r="B5883" s="13" t="s">
        <v>7621</v>
      </c>
    </row>
    <row r="5884" spans="1:2" ht="15" customHeight="1">
      <c r="A5884" s="10" t="s">
        <v>7616</v>
      </c>
      <c r="B5884" s="13" t="s">
        <v>7615</v>
      </c>
    </row>
    <row r="5885" spans="1:2" ht="15" customHeight="1">
      <c r="A5885" s="10" t="s">
        <v>7628</v>
      </c>
      <c r="B5885" s="13" t="s">
        <v>7627</v>
      </c>
    </row>
    <row r="5886" spans="1:2" ht="15" customHeight="1">
      <c r="A5886" s="10" t="s">
        <v>7632</v>
      </c>
      <c r="B5886" s="13" t="s">
        <v>7631</v>
      </c>
    </row>
    <row r="5887" spans="1:2" ht="15" customHeight="1">
      <c r="A5887" s="10" t="s">
        <v>4151</v>
      </c>
      <c r="B5887" s="13" t="s">
        <v>4150</v>
      </c>
    </row>
    <row r="5888" spans="1:2" ht="15" customHeight="1">
      <c r="A5888" s="10" t="s">
        <v>9050</v>
      </c>
      <c r="B5888" s="13" t="s">
        <v>9049</v>
      </c>
    </row>
    <row r="5889" spans="1:2" ht="15" customHeight="1">
      <c r="A5889" s="10" t="s">
        <v>7281</v>
      </c>
      <c r="B5889" s="13" t="s">
        <v>7280</v>
      </c>
    </row>
    <row r="5890" spans="1:2" ht="15" customHeight="1">
      <c r="A5890" s="10" t="s">
        <v>7283</v>
      </c>
      <c r="B5890" s="13" t="s">
        <v>7282</v>
      </c>
    </row>
    <row r="5891" spans="1:2" ht="15" customHeight="1">
      <c r="A5891" s="10" t="s">
        <v>7287</v>
      </c>
      <c r="B5891" s="13" t="s">
        <v>7286</v>
      </c>
    </row>
    <row r="5892" spans="1:2" ht="15" customHeight="1">
      <c r="A5892" s="10" t="s">
        <v>7285</v>
      </c>
      <c r="B5892" s="13" t="s">
        <v>7284</v>
      </c>
    </row>
    <row r="5893" spans="1:2" ht="15" customHeight="1">
      <c r="A5893" s="10" t="s">
        <v>10449</v>
      </c>
      <c r="B5893" s="13" t="s">
        <v>10448</v>
      </c>
    </row>
    <row r="5894" spans="1:2" ht="15" customHeight="1">
      <c r="A5894" s="11" t="s">
        <v>530</v>
      </c>
      <c r="B5894" s="15" t="s">
        <v>531</v>
      </c>
    </row>
    <row r="5895" spans="1:2" ht="15" customHeight="1">
      <c r="A5895" s="10" t="s">
        <v>10316</v>
      </c>
      <c r="B5895" s="13" t="s">
        <v>10315</v>
      </c>
    </row>
    <row r="5896" spans="1:2" ht="15" customHeight="1">
      <c r="A5896" s="10" t="s">
        <v>7961</v>
      </c>
      <c r="B5896" s="13" t="s">
        <v>7960</v>
      </c>
    </row>
    <row r="5897" spans="1:2" ht="15" customHeight="1">
      <c r="A5897" s="10" t="s">
        <v>1072</v>
      </c>
      <c r="B5897" s="13" t="s">
        <v>1071</v>
      </c>
    </row>
    <row r="5898" spans="1:2" ht="15" customHeight="1">
      <c r="A5898" s="10" t="s">
        <v>1504</v>
      </c>
      <c r="B5898" s="13" t="s">
        <v>1503</v>
      </c>
    </row>
    <row r="5899" spans="1:2" ht="15" customHeight="1">
      <c r="A5899" s="10" t="s">
        <v>11745</v>
      </c>
      <c r="B5899" s="13" t="s">
        <v>11744</v>
      </c>
    </row>
    <row r="5900" spans="1:2" ht="15" customHeight="1">
      <c r="A5900" s="10" t="s">
        <v>532</v>
      </c>
      <c r="B5900" s="13" t="s">
        <v>1410</v>
      </c>
    </row>
    <row r="5901" spans="1:2" ht="15" customHeight="1">
      <c r="A5901" s="10" t="s">
        <v>1571</v>
      </c>
      <c r="B5901" s="13" t="s">
        <v>1570</v>
      </c>
    </row>
    <row r="5902" spans="1:2" ht="15" customHeight="1">
      <c r="A5902" s="10" t="s">
        <v>12870</v>
      </c>
      <c r="B5902" s="13" t="s">
        <v>12869</v>
      </c>
    </row>
    <row r="5903" spans="1:2" ht="15" customHeight="1">
      <c r="A5903" s="10" t="s">
        <v>12872</v>
      </c>
      <c r="B5903" s="13" t="s">
        <v>12871</v>
      </c>
    </row>
    <row r="5904" spans="1:2" ht="15" customHeight="1">
      <c r="A5904" s="10" t="s">
        <v>1279</v>
      </c>
      <c r="B5904" s="13" t="s">
        <v>1278</v>
      </c>
    </row>
    <row r="5905" spans="1:2" ht="15" customHeight="1">
      <c r="A5905" s="10" t="s">
        <v>1489</v>
      </c>
      <c r="B5905" s="13" t="s">
        <v>1488</v>
      </c>
    </row>
    <row r="5906" spans="1:2" ht="15" customHeight="1">
      <c r="A5906" s="10" t="s">
        <v>12424</v>
      </c>
      <c r="B5906" s="13" t="s">
        <v>12423</v>
      </c>
    </row>
    <row r="5907" spans="1:2" ht="15" customHeight="1">
      <c r="A5907" s="10" t="s">
        <v>1502</v>
      </c>
      <c r="B5907" s="13" t="s">
        <v>1501</v>
      </c>
    </row>
    <row r="5908" spans="1:2" ht="15" customHeight="1">
      <c r="A5908" s="10" t="s">
        <v>12428</v>
      </c>
      <c r="B5908" s="13" t="s">
        <v>12427</v>
      </c>
    </row>
    <row r="5909" spans="1:2" ht="15" customHeight="1">
      <c r="A5909" s="10" t="s">
        <v>17353</v>
      </c>
      <c r="B5909" s="13" t="s">
        <v>17352</v>
      </c>
    </row>
    <row r="5910" spans="1:2" ht="15" customHeight="1">
      <c r="A5910" s="10" t="s">
        <v>1487</v>
      </c>
      <c r="B5910" s="13" t="s">
        <v>1486</v>
      </c>
    </row>
    <row r="5911" spans="1:2" ht="15" customHeight="1">
      <c r="A5911" s="10" t="s">
        <v>12492</v>
      </c>
      <c r="B5911" s="13" t="s">
        <v>12491</v>
      </c>
    </row>
    <row r="5912" spans="1:2" ht="15" customHeight="1">
      <c r="A5912" s="10" t="s">
        <v>12124</v>
      </c>
      <c r="B5912" s="13" t="s">
        <v>12123</v>
      </c>
    </row>
    <row r="5913" spans="1:2" ht="15" customHeight="1">
      <c r="A5913" s="10" t="s">
        <v>11846</v>
      </c>
      <c r="B5913" s="13" t="s">
        <v>11845</v>
      </c>
    </row>
    <row r="5914" spans="1:2" ht="15" customHeight="1">
      <c r="A5914" s="10" t="s">
        <v>11291</v>
      </c>
      <c r="B5914" s="13" t="s">
        <v>11290</v>
      </c>
    </row>
    <row r="5915" spans="1:2" ht="15" customHeight="1">
      <c r="A5915" s="10" t="s">
        <v>1500</v>
      </c>
      <c r="B5915" s="13" t="s">
        <v>1499</v>
      </c>
    </row>
    <row r="5916" spans="1:2" ht="15" customHeight="1">
      <c r="A5916" s="10" t="s">
        <v>17325</v>
      </c>
      <c r="B5916" s="13" t="s">
        <v>17324</v>
      </c>
    </row>
    <row r="5917" spans="1:2" ht="15" customHeight="1">
      <c r="A5917" s="10" t="s">
        <v>17303</v>
      </c>
      <c r="B5917" s="13" t="s">
        <v>17302</v>
      </c>
    </row>
    <row r="5918" spans="1:2" ht="15" customHeight="1">
      <c r="A5918" s="10" t="s">
        <v>17283</v>
      </c>
      <c r="B5918" s="13" t="s">
        <v>17282</v>
      </c>
    </row>
    <row r="5919" spans="1:2" ht="15" customHeight="1">
      <c r="A5919" s="10" t="s">
        <v>17285</v>
      </c>
      <c r="B5919" s="13" t="s">
        <v>17284</v>
      </c>
    </row>
    <row r="5920" spans="1:2" ht="15" customHeight="1">
      <c r="A5920" s="10" t="s">
        <v>17305</v>
      </c>
      <c r="B5920" s="13" t="s">
        <v>17304</v>
      </c>
    </row>
    <row r="5921" spans="1:2" ht="15" customHeight="1">
      <c r="A5921" s="10" t="s">
        <v>17301</v>
      </c>
      <c r="B5921" s="13" t="s">
        <v>17300</v>
      </c>
    </row>
    <row r="5922" spans="1:2" ht="15" customHeight="1">
      <c r="A5922" s="10" t="s">
        <v>17267</v>
      </c>
      <c r="B5922" s="13" t="s">
        <v>17266</v>
      </c>
    </row>
    <row r="5923" spans="1:2" ht="15" customHeight="1">
      <c r="A5923" s="10" t="s">
        <v>17265</v>
      </c>
      <c r="B5923" s="13" t="s">
        <v>17264</v>
      </c>
    </row>
    <row r="5924" spans="1:2" ht="15" customHeight="1">
      <c r="A5924" s="11" t="s">
        <v>533</v>
      </c>
      <c r="B5924" s="15" t="s">
        <v>534</v>
      </c>
    </row>
    <row r="5925" spans="1:2" ht="15" customHeight="1">
      <c r="A5925" s="10" t="s">
        <v>1401</v>
      </c>
      <c r="B5925" s="13" t="s">
        <v>1400</v>
      </c>
    </row>
    <row r="5926" spans="1:2" ht="15" customHeight="1">
      <c r="A5926" s="11" t="s">
        <v>535</v>
      </c>
      <c r="B5926" s="15" t="s">
        <v>536</v>
      </c>
    </row>
    <row r="5927" spans="1:2" ht="15" customHeight="1">
      <c r="A5927" s="10" t="s">
        <v>1403</v>
      </c>
      <c r="B5927" s="13" t="s">
        <v>1402</v>
      </c>
    </row>
    <row r="5928" spans="1:2" ht="15" customHeight="1">
      <c r="A5928" s="10" t="s">
        <v>1474</v>
      </c>
      <c r="B5928" s="13" t="s">
        <v>1473</v>
      </c>
    </row>
    <row r="5929" spans="1:2" ht="15" customHeight="1">
      <c r="A5929" s="10" t="s">
        <v>1468</v>
      </c>
      <c r="B5929" s="13" t="s">
        <v>1467</v>
      </c>
    </row>
    <row r="5930" spans="1:2" ht="15" customHeight="1">
      <c r="A5930" s="10" t="s">
        <v>1470</v>
      </c>
      <c r="B5930" s="13" t="s">
        <v>1469</v>
      </c>
    </row>
    <row r="5931" spans="1:2" ht="15" customHeight="1">
      <c r="A5931" s="10" t="s">
        <v>1464</v>
      </c>
      <c r="B5931" s="13" t="s">
        <v>1463</v>
      </c>
    </row>
    <row r="5932" spans="1:2" ht="15" customHeight="1">
      <c r="A5932" s="10" t="s">
        <v>1462</v>
      </c>
      <c r="B5932" s="13" t="s">
        <v>1461</v>
      </c>
    </row>
    <row r="5933" spans="1:2" ht="15" customHeight="1">
      <c r="A5933" s="10" t="s">
        <v>1478</v>
      </c>
      <c r="B5933" s="13" t="s">
        <v>1477</v>
      </c>
    </row>
    <row r="5934" spans="1:2" ht="15" customHeight="1">
      <c r="A5934" s="10" t="s">
        <v>11464</v>
      </c>
      <c r="B5934" s="13" t="s">
        <v>11463</v>
      </c>
    </row>
    <row r="5935" spans="1:2" ht="15" customHeight="1">
      <c r="A5935" s="11" t="s">
        <v>537</v>
      </c>
      <c r="B5935" s="15" t="s">
        <v>538</v>
      </c>
    </row>
    <row r="5936" spans="1:2" ht="15" customHeight="1">
      <c r="A5936" s="10" t="s">
        <v>1041</v>
      </c>
      <c r="B5936" s="13" t="s">
        <v>1040</v>
      </c>
    </row>
    <row r="5937" spans="1:2" ht="15" customHeight="1">
      <c r="A5937" s="10" t="s">
        <v>1093</v>
      </c>
      <c r="B5937" s="13" t="s">
        <v>1092</v>
      </c>
    </row>
    <row r="5938" spans="1:2" ht="15" customHeight="1">
      <c r="A5938" s="10" t="s">
        <v>12918</v>
      </c>
      <c r="B5938" s="13" t="s">
        <v>12917</v>
      </c>
    </row>
    <row r="5939" spans="1:2" ht="15" customHeight="1">
      <c r="A5939" s="10" t="s">
        <v>9242</v>
      </c>
      <c r="B5939" s="13" t="s">
        <v>9241</v>
      </c>
    </row>
    <row r="5940" spans="1:2" ht="15" customHeight="1">
      <c r="A5940" s="10" t="s">
        <v>1334</v>
      </c>
      <c r="B5940" s="13" t="s">
        <v>1333</v>
      </c>
    </row>
    <row r="5941" spans="1:2" ht="15" customHeight="1">
      <c r="A5941" s="10" t="s">
        <v>1283</v>
      </c>
      <c r="B5941" s="13" t="s">
        <v>1282</v>
      </c>
    </row>
    <row r="5942" spans="1:2" ht="15" customHeight="1">
      <c r="A5942" s="10" t="s">
        <v>1759</v>
      </c>
      <c r="B5942" s="13" t="s">
        <v>1758</v>
      </c>
    </row>
    <row r="5943" spans="1:2" ht="15" customHeight="1">
      <c r="A5943" s="10" t="s">
        <v>1623</v>
      </c>
      <c r="B5943" s="13" t="s">
        <v>1622</v>
      </c>
    </row>
    <row r="5944" spans="1:2" ht="15" customHeight="1">
      <c r="A5944" s="10" t="s">
        <v>11944</v>
      </c>
      <c r="B5944" s="13" t="s">
        <v>11943</v>
      </c>
    </row>
    <row r="5945" spans="1:2" ht="15" customHeight="1">
      <c r="A5945" s="10" t="s">
        <v>1011</v>
      </c>
      <c r="B5945" s="13" t="s">
        <v>1010</v>
      </c>
    </row>
    <row r="5946" spans="1:2" ht="15" customHeight="1">
      <c r="A5946" s="10" t="s">
        <v>2261</v>
      </c>
      <c r="B5946" s="13" t="s">
        <v>2260</v>
      </c>
    </row>
    <row r="5947" spans="1:2" ht="15" customHeight="1">
      <c r="A5947" s="10" t="s">
        <v>12922</v>
      </c>
      <c r="B5947" s="13" t="s">
        <v>12921</v>
      </c>
    </row>
    <row r="5948" spans="1:2" ht="15" customHeight="1">
      <c r="A5948" s="10" t="s">
        <v>12920</v>
      </c>
      <c r="B5948" s="13" t="s">
        <v>12919</v>
      </c>
    </row>
    <row r="5949" spans="1:2" ht="15" customHeight="1">
      <c r="A5949" s="10" t="s">
        <v>1693</v>
      </c>
      <c r="B5949" s="13" t="s">
        <v>1692</v>
      </c>
    </row>
    <row r="5950" spans="1:2" ht="15" customHeight="1">
      <c r="A5950" s="10" t="s">
        <v>11466</v>
      </c>
      <c r="B5950" s="13" t="s">
        <v>11465</v>
      </c>
    </row>
    <row r="5951" spans="1:2" ht="15" customHeight="1">
      <c r="A5951" s="10" t="s">
        <v>1966</v>
      </c>
      <c r="B5951" s="13" t="s">
        <v>1965</v>
      </c>
    </row>
    <row r="5952" spans="1:2" ht="15" customHeight="1">
      <c r="A5952" s="10" t="s">
        <v>1485</v>
      </c>
      <c r="B5952" s="13" t="s">
        <v>1484</v>
      </c>
    </row>
    <row r="5953" spans="1:2" ht="15" customHeight="1">
      <c r="A5953" s="10" t="s">
        <v>1491</v>
      </c>
      <c r="B5953" s="13" t="s">
        <v>1490</v>
      </c>
    </row>
    <row r="5954" spans="1:2" ht="15" customHeight="1">
      <c r="A5954" s="10" t="s">
        <v>1483</v>
      </c>
      <c r="B5954" s="13" t="s">
        <v>1482</v>
      </c>
    </row>
    <row r="5955" spans="1:2" ht="15" customHeight="1">
      <c r="A5955" s="10" t="s">
        <v>1970</v>
      </c>
      <c r="B5955" s="13" t="s">
        <v>1969</v>
      </c>
    </row>
    <row r="5956" spans="1:2" ht="15" customHeight="1">
      <c r="A5956" s="10" t="s">
        <v>1968</v>
      </c>
      <c r="B5956" s="13" t="s">
        <v>1967</v>
      </c>
    </row>
    <row r="5957" spans="1:2" ht="15" customHeight="1">
      <c r="A5957" s="10" t="s">
        <v>1030</v>
      </c>
      <c r="B5957" s="13" t="s">
        <v>1029</v>
      </c>
    </row>
    <row r="5958" spans="1:2" ht="15" customHeight="1">
      <c r="A5958" s="10" t="s">
        <v>1028</v>
      </c>
      <c r="B5958" s="13" t="s">
        <v>1027</v>
      </c>
    </row>
    <row r="5959" spans="1:2" ht="15" customHeight="1">
      <c r="A5959" s="10" t="s">
        <v>1024</v>
      </c>
      <c r="B5959" s="13" t="s">
        <v>1023</v>
      </c>
    </row>
    <row r="5960" spans="1:2" ht="15" customHeight="1">
      <c r="A5960" s="10" t="s">
        <v>1026</v>
      </c>
      <c r="B5960" s="13" t="s">
        <v>1025</v>
      </c>
    </row>
    <row r="5961" spans="1:2" ht="15" customHeight="1">
      <c r="A5961" s="10" t="s">
        <v>1557</v>
      </c>
      <c r="B5961" s="13" t="s">
        <v>1556</v>
      </c>
    </row>
    <row r="5962" spans="1:2" ht="15" customHeight="1">
      <c r="A5962" s="11" t="s">
        <v>539</v>
      </c>
      <c r="B5962" s="15" t="s">
        <v>540</v>
      </c>
    </row>
    <row r="5963" spans="1:2" ht="15" customHeight="1">
      <c r="A5963" s="10" t="s">
        <v>1405</v>
      </c>
      <c r="B5963" s="13" t="s">
        <v>1404</v>
      </c>
    </row>
    <row r="5964" spans="1:2" ht="15" customHeight="1">
      <c r="A5964" s="10" t="s">
        <v>1407</v>
      </c>
      <c r="B5964" s="13" t="s">
        <v>1406</v>
      </c>
    </row>
    <row r="5965" spans="1:2" ht="15" customHeight="1">
      <c r="A5965" s="10" t="s">
        <v>1974</v>
      </c>
      <c r="B5965" s="13" t="s">
        <v>1973</v>
      </c>
    </row>
    <row r="5966" spans="1:2" ht="15" customHeight="1">
      <c r="A5966" s="10" t="s">
        <v>1972</v>
      </c>
      <c r="B5966" s="13" t="s">
        <v>1971</v>
      </c>
    </row>
    <row r="5967" spans="1:2" ht="15" customHeight="1">
      <c r="A5967" s="10" t="s">
        <v>1960</v>
      </c>
      <c r="B5967" s="13" t="s">
        <v>1959</v>
      </c>
    </row>
    <row r="5968" spans="1:2" ht="15" customHeight="1">
      <c r="A5968" s="10" t="s">
        <v>17203</v>
      </c>
      <c r="B5968" s="13" t="s">
        <v>17202</v>
      </c>
    </row>
    <row r="5969" spans="1:2" ht="15" customHeight="1">
      <c r="A5969" s="10" t="s">
        <v>12926</v>
      </c>
      <c r="B5969" s="13" t="s">
        <v>12925</v>
      </c>
    </row>
    <row r="5970" spans="1:2" ht="15" customHeight="1">
      <c r="A5970" s="10" t="s">
        <v>541</v>
      </c>
      <c r="B5970" s="13" t="s">
        <v>542</v>
      </c>
    </row>
    <row r="5971" spans="1:2" ht="15" customHeight="1">
      <c r="A5971" s="10" t="s">
        <v>1277</v>
      </c>
      <c r="B5971" s="13" t="s">
        <v>1276</v>
      </c>
    </row>
    <row r="5972" spans="1:2" ht="15" customHeight="1">
      <c r="A5972" s="10" t="s">
        <v>17359</v>
      </c>
      <c r="B5972" s="13" t="s">
        <v>17358</v>
      </c>
    </row>
    <row r="5973" spans="1:2" ht="15" customHeight="1">
      <c r="A5973" s="10" t="s">
        <v>17241</v>
      </c>
      <c r="B5973" s="13" t="s">
        <v>17240</v>
      </c>
    </row>
    <row r="5974" spans="1:2" s="4" customFormat="1" ht="15" customHeight="1">
      <c r="A5974" s="10" t="s">
        <v>25342</v>
      </c>
      <c r="B5974" s="13" t="s">
        <v>25343</v>
      </c>
    </row>
    <row r="5975" spans="1:2" ht="15" customHeight="1">
      <c r="A5975" s="10" t="s">
        <v>1978</v>
      </c>
      <c r="B5975" s="13" t="s">
        <v>1977</v>
      </c>
    </row>
    <row r="5976" spans="1:2" ht="15" customHeight="1">
      <c r="A5976" s="10" t="s">
        <v>1825</v>
      </c>
      <c r="B5976" s="13" t="s">
        <v>1824</v>
      </c>
    </row>
    <row r="5977" spans="1:2" ht="15" customHeight="1">
      <c r="A5977" s="10" t="s">
        <v>8058</v>
      </c>
      <c r="B5977" s="13" t="s">
        <v>8057</v>
      </c>
    </row>
    <row r="5978" spans="1:2" ht="15" customHeight="1">
      <c r="A5978" s="10" t="s">
        <v>1559</v>
      </c>
      <c r="B5978" s="13" t="s">
        <v>1558</v>
      </c>
    </row>
    <row r="5979" spans="1:2" ht="15" customHeight="1">
      <c r="A5979" s="10" t="s">
        <v>11938</v>
      </c>
      <c r="B5979" s="13" t="s">
        <v>11937</v>
      </c>
    </row>
    <row r="5980" spans="1:2" ht="15" customHeight="1">
      <c r="A5980" s="10" t="s">
        <v>11940</v>
      </c>
      <c r="B5980" s="13" t="s">
        <v>11939</v>
      </c>
    </row>
    <row r="5981" spans="1:2" ht="15" customHeight="1">
      <c r="A5981" s="10" t="s">
        <v>11942</v>
      </c>
      <c r="B5981" s="13" t="s">
        <v>11941</v>
      </c>
    </row>
    <row r="5982" spans="1:2" ht="15" customHeight="1">
      <c r="A5982" s="10" t="s">
        <v>11936</v>
      </c>
      <c r="B5982" s="13" t="s">
        <v>11935</v>
      </c>
    </row>
    <row r="5983" spans="1:2" ht="15" customHeight="1">
      <c r="A5983" s="10" t="s">
        <v>11946</v>
      </c>
      <c r="B5983" s="13" t="s">
        <v>11945</v>
      </c>
    </row>
    <row r="5984" spans="1:2" ht="15" customHeight="1">
      <c r="A5984" s="10" t="s">
        <v>1007</v>
      </c>
      <c r="B5984" s="13" t="s">
        <v>1006</v>
      </c>
    </row>
    <row r="5985" spans="1:2" ht="15" customHeight="1">
      <c r="A5985" s="10" t="s">
        <v>1481</v>
      </c>
      <c r="B5985" s="13" t="s">
        <v>1480</v>
      </c>
    </row>
    <row r="5986" spans="1:2" ht="15" customHeight="1">
      <c r="A5986" s="10" t="s">
        <v>2275</v>
      </c>
      <c r="B5986" s="13" t="s">
        <v>2274</v>
      </c>
    </row>
    <row r="5987" spans="1:2" ht="15" customHeight="1">
      <c r="A5987" s="10" t="s">
        <v>17221</v>
      </c>
      <c r="B5987" s="13" t="s">
        <v>17220</v>
      </c>
    </row>
    <row r="5988" spans="1:2" ht="15" customHeight="1">
      <c r="A5988" s="10" t="s">
        <v>1683</v>
      </c>
      <c r="B5988" s="13" t="s">
        <v>1682</v>
      </c>
    </row>
    <row r="5989" spans="1:2" ht="15" customHeight="1">
      <c r="A5989" s="10" t="s">
        <v>11731</v>
      </c>
      <c r="B5989" s="13" t="s">
        <v>11730</v>
      </c>
    </row>
    <row r="5990" spans="1:2" ht="15" customHeight="1">
      <c r="A5990" s="10" t="s">
        <v>11739</v>
      </c>
      <c r="B5990" s="13" t="s">
        <v>11738</v>
      </c>
    </row>
    <row r="5991" spans="1:2" ht="15" customHeight="1">
      <c r="A5991" s="10" t="s">
        <v>11737</v>
      </c>
      <c r="B5991" s="13" t="s">
        <v>11736</v>
      </c>
    </row>
    <row r="5992" spans="1:2" ht="15" customHeight="1">
      <c r="A5992" s="10" t="s">
        <v>11733</v>
      </c>
      <c r="B5992" s="13" t="s">
        <v>11732</v>
      </c>
    </row>
    <row r="5993" spans="1:2" ht="15" customHeight="1">
      <c r="A5993" s="10" t="s">
        <v>11735</v>
      </c>
      <c r="B5993" s="13" t="s">
        <v>11734</v>
      </c>
    </row>
    <row r="5994" spans="1:2" ht="15" customHeight="1">
      <c r="A5994" s="10" t="s">
        <v>11741</v>
      </c>
      <c r="B5994" s="13" t="s">
        <v>11740</v>
      </c>
    </row>
    <row r="5995" spans="1:2" ht="15" customHeight="1">
      <c r="A5995" s="10" t="s">
        <v>11743</v>
      </c>
      <c r="B5995" s="13" t="s">
        <v>11742</v>
      </c>
    </row>
    <row r="5996" spans="1:2" ht="15" customHeight="1">
      <c r="A5996" s="10" t="s">
        <v>11343</v>
      </c>
      <c r="B5996" s="13" t="s">
        <v>11342</v>
      </c>
    </row>
    <row r="5997" spans="1:2" ht="15" customHeight="1">
      <c r="A5997" s="10" t="s">
        <v>2279</v>
      </c>
      <c r="B5997" s="13" t="s">
        <v>2278</v>
      </c>
    </row>
    <row r="5998" spans="1:2" ht="15" customHeight="1">
      <c r="A5998" s="10" t="s">
        <v>2263</v>
      </c>
      <c r="B5998" s="13" t="s">
        <v>2262</v>
      </c>
    </row>
    <row r="5999" spans="1:2" ht="15" customHeight="1">
      <c r="A5999" s="10" t="s">
        <v>2273</v>
      </c>
      <c r="B5999" s="13" t="s">
        <v>2272</v>
      </c>
    </row>
    <row r="6000" spans="1:2" ht="15" customHeight="1">
      <c r="A6000" s="10" t="s">
        <v>2420</v>
      </c>
      <c r="B6000" s="13" t="s">
        <v>2419</v>
      </c>
    </row>
    <row r="6001" spans="1:2" ht="15" customHeight="1">
      <c r="A6001" s="10" t="s">
        <v>2307</v>
      </c>
      <c r="B6001" s="13" t="s">
        <v>2306</v>
      </c>
    </row>
    <row r="6002" spans="1:2" ht="15" customHeight="1">
      <c r="A6002" s="10" t="s">
        <v>2271</v>
      </c>
      <c r="B6002" s="13" t="s">
        <v>2270</v>
      </c>
    </row>
    <row r="6003" spans="1:2" ht="15" customHeight="1">
      <c r="A6003" s="10" t="s">
        <v>2277</v>
      </c>
      <c r="B6003" s="13" t="s">
        <v>2276</v>
      </c>
    </row>
    <row r="6004" spans="1:2" ht="15" customHeight="1">
      <c r="A6004" s="10" t="s">
        <v>2287</v>
      </c>
      <c r="B6004" s="13" t="s">
        <v>2286</v>
      </c>
    </row>
    <row r="6005" spans="1:2" ht="15" customHeight="1">
      <c r="A6005" s="10" t="s">
        <v>2267</v>
      </c>
      <c r="B6005" s="13" t="s">
        <v>2266</v>
      </c>
    </row>
    <row r="6006" spans="1:2" ht="15" customHeight="1">
      <c r="A6006" s="10" t="s">
        <v>6507</v>
      </c>
      <c r="B6006" s="13" t="s">
        <v>6506</v>
      </c>
    </row>
    <row r="6007" spans="1:2" ht="15" customHeight="1">
      <c r="A6007" s="10" t="s">
        <v>6465</v>
      </c>
      <c r="B6007" s="13" t="s">
        <v>6464</v>
      </c>
    </row>
    <row r="6008" spans="1:2" ht="15" customHeight="1">
      <c r="A6008" s="10" t="s">
        <v>2303</v>
      </c>
      <c r="B6008" s="13" t="s">
        <v>2302</v>
      </c>
    </row>
    <row r="6009" spans="1:2" ht="15" customHeight="1">
      <c r="A6009" s="10" t="s">
        <v>6543</v>
      </c>
      <c r="B6009" s="13" t="s">
        <v>6542</v>
      </c>
    </row>
    <row r="6010" spans="1:2" ht="15" customHeight="1">
      <c r="A6010" s="10" t="s">
        <v>2301</v>
      </c>
      <c r="B6010" s="13" t="s">
        <v>2300</v>
      </c>
    </row>
    <row r="6011" spans="1:2" ht="15" customHeight="1">
      <c r="A6011" s="10" t="s">
        <v>2285</v>
      </c>
      <c r="B6011" s="13" t="s">
        <v>2284</v>
      </c>
    </row>
    <row r="6012" spans="1:2" ht="15" customHeight="1">
      <c r="A6012" s="10" t="s">
        <v>2283</v>
      </c>
      <c r="B6012" s="13" t="s">
        <v>2282</v>
      </c>
    </row>
    <row r="6013" spans="1:2" ht="15" customHeight="1">
      <c r="A6013" s="10" t="s">
        <v>2265</v>
      </c>
      <c r="B6013" s="13" t="s">
        <v>2264</v>
      </c>
    </row>
    <row r="6014" spans="1:2" ht="15" customHeight="1">
      <c r="A6014" s="10" t="s">
        <v>2269</v>
      </c>
      <c r="B6014" s="13" t="s">
        <v>2268</v>
      </c>
    </row>
    <row r="6015" spans="1:2" ht="15" customHeight="1">
      <c r="A6015" s="10" t="s">
        <v>2281</v>
      </c>
      <c r="B6015" s="13" t="s">
        <v>2280</v>
      </c>
    </row>
    <row r="6016" spans="1:2" ht="15" customHeight="1">
      <c r="A6016" s="10" t="s">
        <v>6489</v>
      </c>
      <c r="B6016" s="13" t="s">
        <v>6488</v>
      </c>
    </row>
    <row r="6017" spans="1:2" ht="15" customHeight="1">
      <c r="A6017" s="10" t="s">
        <v>6477</v>
      </c>
      <c r="B6017" s="13" t="s">
        <v>6476</v>
      </c>
    </row>
    <row r="6018" spans="1:2" ht="15" customHeight="1">
      <c r="A6018" s="10" t="s">
        <v>6705</v>
      </c>
      <c r="B6018" s="13" t="s">
        <v>6704</v>
      </c>
    </row>
    <row r="6019" spans="1:2" ht="15" customHeight="1">
      <c r="A6019" s="10" t="s">
        <v>6681</v>
      </c>
      <c r="B6019" s="13" t="s">
        <v>6680</v>
      </c>
    </row>
    <row r="6020" spans="1:2" ht="15" customHeight="1">
      <c r="A6020" s="10" t="s">
        <v>6683</v>
      </c>
      <c r="B6020" s="13" t="s">
        <v>6682</v>
      </c>
    </row>
    <row r="6021" spans="1:2" ht="15" customHeight="1">
      <c r="A6021" s="10" t="s">
        <v>6479</v>
      </c>
      <c r="B6021" s="13" t="s">
        <v>6478</v>
      </c>
    </row>
    <row r="6022" spans="1:2" ht="15" customHeight="1">
      <c r="A6022" s="10" t="s">
        <v>8247</v>
      </c>
      <c r="B6022" s="13" t="s">
        <v>8246</v>
      </c>
    </row>
    <row r="6023" spans="1:2" ht="15" customHeight="1">
      <c r="A6023" s="10" t="s">
        <v>6689</v>
      </c>
      <c r="B6023" s="13" t="s">
        <v>6688</v>
      </c>
    </row>
    <row r="6024" spans="1:2" ht="15" customHeight="1">
      <c r="A6024" s="10" t="s">
        <v>6443</v>
      </c>
      <c r="B6024" s="13" t="s">
        <v>6442</v>
      </c>
    </row>
    <row r="6025" spans="1:2" ht="15" customHeight="1">
      <c r="A6025" s="10" t="s">
        <v>11468</v>
      </c>
      <c r="B6025" s="13" t="s">
        <v>11467</v>
      </c>
    </row>
    <row r="6026" spans="1:2" ht="15" customHeight="1">
      <c r="A6026" s="10" t="s">
        <v>7972</v>
      </c>
      <c r="B6026" s="13" t="s">
        <v>7971</v>
      </c>
    </row>
    <row r="6027" spans="1:2" ht="15" customHeight="1">
      <c r="A6027" s="10" t="s">
        <v>7974</v>
      </c>
      <c r="B6027" s="13" t="s">
        <v>7973</v>
      </c>
    </row>
    <row r="6028" spans="1:2" ht="15" customHeight="1">
      <c r="A6028" s="10" t="s">
        <v>7970</v>
      </c>
      <c r="B6028" s="13" t="s">
        <v>7969</v>
      </c>
    </row>
    <row r="6029" spans="1:2" ht="15" customHeight="1">
      <c r="A6029" s="10" t="s">
        <v>7962</v>
      </c>
      <c r="B6029" s="13" t="s">
        <v>420</v>
      </c>
    </row>
    <row r="6030" spans="1:2" ht="15" customHeight="1">
      <c r="A6030" s="10" t="s">
        <v>7966</v>
      </c>
      <c r="B6030" s="13" t="s">
        <v>7965</v>
      </c>
    </row>
    <row r="6031" spans="1:2" ht="15" customHeight="1">
      <c r="A6031" s="10" t="s">
        <v>7968</v>
      </c>
      <c r="B6031" s="13" t="s">
        <v>7967</v>
      </c>
    </row>
    <row r="6032" spans="1:2" ht="15" customHeight="1">
      <c r="A6032" s="10" t="s">
        <v>7964</v>
      </c>
      <c r="B6032" s="13" t="s">
        <v>7963</v>
      </c>
    </row>
    <row r="6033" spans="1:2" ht="15" customHeight="1">
      <c r="A6033" s="10" t="s">
        <v>13232</v>
      </c>
      <c r="B6033" s="13" t="s">
        <v>13231</v>
      </c>
    </row>
    <row r="6034" spans="1:2" ht="15" customHeight="1">
      <c r="A6034" s="10" t="s">
        <v>23747</v>
      </c>
      <c r="B6034" s="13" t="s">
        <v>23746</v>
      </c>
    </row>
    <row r="6035" spans="1:2" ht="15" customHeight="1">
      <c r="A6035" s="10" t="s">
        <v>14717</v>
      </c>
      <c r="B6035" s="13" t="s">
        <v>14716</v>
      </c>
    </row>
    <row r="6036" spans="1:2" ht="15" customHeight="1">
      <c r="A6036" s="10" t="s">
        <v>24319</v>
      </c>
      <c r="B6036" s="13" t="s">
        <v>24318</v>
      </c>
    </row>
    <row r="6037" spans="1:2" ht="15" customHeight="1">
      <c r="A6037" s="10" t="s">
        <v>24303</v>
      </c>
      <c r="B6037" s="13" t="s">
        <v>24302</v>
      </c>
    </row>
    <row r="6038" spans="1:2" ht="15" customHeight="1">
      <c r="A6038" s="10" t="s">
        <v>5474</v>
      </c>
      <c r="B6038" s="13" t="s">
        <v>5473</v>
      </c>
    </row>
    <row r="6039" spans="1:2" ht="15" customHeight="1">
      <c r="A6039" s="10" t="s">
        <v>10124</v>
      </c>
      <c r="B6039" s="13" t="s">
        <v>10123</v>
      </c>
    </row>
    <row r="6040" spans="1:2" ht="15" customHeight="1">
      <c r="A6040" s="10" t="s">
        <v>10396</v>
      </c>
      <c r="B6040" s="13" t="s">
        <v>10395</v>
      </c>
    </row>
    <row r="6041" spans="1:2" ht="15" customHeight="1">
      <c r="A6041" s="10" t="s">
        <v>7393</v>
      </c>
      <c r="B6041" s="13" t="s">
        <v>7392</v>
      </c>
    </row>
    <row r="6042" spans="1:2" ht="15" customHeight="1">
      <c r="A6042" s="10" t="s">
        <v>7381</v>
      </c>
      <c r="B6042" s="13" t="s">
        <v>7380</v>
      </c>
    </row>
    <row r="6043" spans="1:2" ht="15" customHeight="1">
      <c r="A6043" s="10" t="s">
        <v>7403</v>
      </c>
      <c r="B6043" s="13" t="s">
        <v>7402</v>
      </c>
    </row>
    <row r="6044" spans="1:2" ht="15" customHeight="1">
      <c r="A6044" s="11" t="s">
        <v>543</v>
      </c>
      <c r="B6044" s="15" t="s">
        <v>253</v>
      </c>
    </row>
    <row r="6045" spans="1:2" ht="15" customHeight="1">
      <c r="A6045" s="10" t="s">
        <v>4548</v>
      </c>
      <c r="B6045" s="13" t="s">
        <v>4547</v>
      </c>
    </row>
    <row r="6046" spans="1:2" ht="15" customHeight="1">
      <c r="A6046" s="10" t="s">
        <v>4545</v>
      </c>
      <c r="B6046" s="13" t="s">
        <v>4544</v>
      </c>
    </row>
    <row r="6047" spans="1:2" ht="15" customHeight="1">
      <c r="A6047" s="11" t="s">
        <v>544</v>
      </c>
      <c r="B6047" s="15" t="s">
        <v>545</v>
      </c>
    </row>
    <row r="6048" spans="1:2" ht="15" customHeight="1">
      <c r="A6048" s="10" t="s">
        <v>7198</v>
      </c>
      <c r="B6048" s="13" t="s">
        <v>7197</v>
      </c>
    </row>
    <row r="6049" spans="1:2" ht="15" customHeight="1">
      <c r="A6049" s="11" t="s">
        <v>546</v>
      </c>
      <c r="B6049" s="15" t="s">
        <v>547</v>
      </c>
    </row>
    <row r="6050" spans="1:2" ht="15" customHeight="1">
      <c r="A6050" s="10" t="s">
        <v>7540</v>
      </c>
      <c r="B6050" s="13" t="s">
        <v>7539</v>
      </c>
    </row>
    <row r="6051" spans="1:2" ht="15" customHeight="1">
      <c r="A6051" s="10" t="s">
        <v>7544</v>
      </c>
      <c r="B6051" s="13" t="s">
        <v>7543</v>
      </c>
    </row>
    <row r="6052" spans="1:2" ht="15" customHeight="1">
      <c r="A6052" s="10" t="s">
        <v>12854</v>
      </c>
      <c r="B6052" s="13" t="s">
        <v>12853</v>
      </c>
    </row>
    <row r="6053" spans="1:2" ht="15" customHeight="1">
      <c r="A6053" s="10" t="s">
        <v>13484</v>
      </c>
      <c r="B6053" s="13" t="s">
        <v>13483</v>
      </c>
    </row>
    <row r="6054" spans="1:2" ht="15" customHeight="1">
      <c r="A6054" s="10" t="s">
        <v>13468</v>
      </c>
      <c r="B6054" s="13" t="s">
        <v>13467</v>
      </c>
    </row>
    <row r="6055" spans="1:2" ht="15" customHeight="1">
      <c r="A6055" s="10" t="s">
        <v>7413</v>
      </c>
      <c r="B6055" s="13" t="s">
        <v>7412</v>
      </c>
    </row>
    <row r="6056" spans="1:2" ht="15" customHeight="1">
      <c r="A6056" s="11" t="s">
        <v>548</v>
      </c>
      <c r="B6056" s="15" t="s">
        <v>549</v>
      </c>
    </row>
    <row r="6057" spans="1:2" ht="15" customHeight="1">
      <c r="A6057" s="11" t="s">
        <v>550</v>
      </c>
      <c r="B6057" s="15" t="s">
        <v>551</v>
      </c>
    </row>
    <row r="6058" spans="1:2" ht="15" customHeight="1">
      <c r="A6058" s="10" t="s">
        <v>9003</v>
      </c>
      <c r="B6058" s="13" t="s">
        <v>9002</v>
      </c>
    </row>
    <row r="6059" spans="1:2" ht="15" customHeight="1">
      <c r="A6059" s="10" t="s">
        <v>8979</v>
      </c>
      <c r="B6059" s="13" t="s">
        <v>8978</v>
      </c>
    </row>
    <row r="6060" spans="1:2" ht="15" customHeight="1">
      <c r="A6060" s="10" t="s">
        <v>9005</v>
      </c>
      <c r="B6060" s="13" t="s">
        <v>9004</v>
      </c>
    </row>
    <row r="6061" spans="1:2" ht="15" customHeight="1">
      <c r="A6061" s="10" t="s">
        <v>9007</v>
      </c>
      <c r="B6061" s="13" t="s">
        <v>9006</v>
      </c>
    </row>
    <row r="6062" spans="1:2" ht="15" customHeight="1">
      <c r="A6062" s="11" t="s">
        <v>552</v>
      </c>
      <c r="B6062" s="15" t="s">
        <v>553</v>
      </c>
    </row>
    <row r="6063" spans="1:2" ht="15" customHeight="1">
      <c r="A6063" s="10" t="s">
        <v>13488</v>
      </c>
      <c r="B6063" s="13" t="s">
        <v>13487</v>
      </c>
    </row>
    <row r="6064" spans="1:2" ht="15" customHeight="1">
      <c r="A6064" s="10" t="s">
        <v>7188</v>
      </c>
      <c r="B6064" s="13" t="s">
        <v>7187</v>
      </c>
    </row>
    <row r="6065" spans="1:2" ht="15" customHeight="1">
      <c r="A6065" s="10" t="s">
        <v>6870</v>
      </c>
      <c r="B6065" s="13" t="s">
        <v>6869</v>
      </c>
    </row>
    <row r="6066" spans="1:2" ht="15" customHeight="1">
      <c r="A6066" s="10" t="s">
        <v>4964</v>
      </c>
      <c r="B6066" s="13" t="s">
        <v>4963</v>
      </c>
    </row>
    <row r="6067" spans="1:2" ht="15" customHeight="1">
      <c r="A6067" s="10" t="s">
        <v>4564</v>
      </c>
      <c r="B6067" s="13" t="s">
        <v>4563</v>
      </c>
    </row>
    <row r="6068" spans="1:2" ht="15" customHeight="1">
      <c r="A6068" s="10" t="s">
        <v>4586</v>
      </c>
      <c r="B6068" s="13" t="s">
        <v>4585</v>
      </c>
    </row>
    <row r="6069" spans="1:2" ht="15" customHeight="1">
      <c r="A6069" s="10" t="s">
        <v>8328</v>
      </c>
      <c r="B6069" s="13" t="s">
        <v>8327</v>
      </c>
    </row>
    <row r="6070" spans="1:2" ht="15" customHeight="1">
      <c r="A6070" s="10" t="s">
        <v>8326</v>
      </c>
      <c r="B6070" s="13" t="s">
        <v>8325</v>
      </c>
    </row>
    <row r="6071" spans="1:2" ht="15" customHeight="1">
      <c r="A6071" s="10" t="s">
        <v>8330</v>
      </c>
      <c r="B6071" s="13" t="s">
        <v>8329</v>
      </c>
    </row>
    <row r="6072" spans="1:2" ht="15" customHeight="1">
      <c r="A6072" s="11" t="s">
        <v>554</v>
      </c>
      <c r="B6072" s="15" t="s">
        <v>555</v>
      </c>
    </row>
    <row r="6073" spans="1:2" ht="15" customHeight="1">
      <c r="A6073" s="10" t="s">
        <v>11150</v>
      </c>
      <c r="B6073" s="13" t="s">
        <v>11149</v>
      </c>
    </row>
    <row r="6074" spans="1:2" ht="15" customHeight="1">
      <c r="A6074" s="10" t="s">
        <v>11152</v>
      </c>
      <c r="B6074" s="13" t="s">
        <v>11151</v>
      </c>
    </row>
    <row r="6075" spans="1:2" ht="15" customHeight="1">
      <c r="A6075" s="10" t="s">
        <v>11148</v>
      </c>
      <c r="B6075" s="13" t="s">
        <v>11147</v>
      </c>
    </row>
    <row r="6076" spans="1:2" ht="15" customHeight="1">
      <c r="A6076" s="10" t="s">
        <v>12484</v>
      </c>
      <c r="B6076" s="13" t="s">
        <v>12483</v>
      </c>
    </row>
    <row r="6077" spans="1:2" ht="15" customHeight="1">
      <c r="A6077" s="10" t="s">
        <v>11156</v>
      </c>
      <c r="B6077" s="13" t="s">
        <v>11155</v>
      </c>
    </row>
    <row r="6078" spans="1:2" ht="15" customHeight="1">
      <c r="A6078" s="10" t="s">
        <v>13212</v>
      </c>
      <c r="B6078" s="13" t="s">
        <v>13211</v>
      </c>
    </row>
    <row r="6079" spans="1:2" ht="15" customHeight="1">
      <c r="A6079" s="10" t="s">
        <v>11854</v>
      </c>
      <c r="B6079" s="13" t="s">
        <v>11853</v>
      </c>
    </row>
    <row r="6080" spans="1:2" ht="15" customHeight="1">
      <c r="A6080" s="11" t="s">
        <v>556</v>
      </c>
      <c r="B6080" s="15" t="s">
        <v>557</v>
      </c>
    </row>
    <row r="6081" spans="1:2" ht="15" customHeight="1">
      <c r="A6081" s="10" t="s">
        <v>11162</v>
      </c>
      <c r="B6081" s="13" t="s">
        <v>11161</v>
      </c>
    </row>
    <row r="6082" spans="1:2" ht="15" customHeight="1">
      <c r="A6082" s="10" t="s">
        <v>11164</v>
      </c>
      <c r="B6082" s="13" t="s">
        <v>11163</v>
      </c>
    </row>
    <row r="6083" spans="1:2" ht="15" customHeight="1">
      <c r="A6083" s="10" t="s">
        <v>11757</v>
      </c>
      <c r="B6083" s="13" t="s">
        <v>11756</v>
      </c>
    </row>
    <row r="6084" spans="1:2" ht="15" customHeight="1">
      <c r="A6084" s="10" t="s">
        <v>558</v>
      </c>
      <c r="B6084" s="13" t="s">
        <v>8338</v>
      </c>
    </row>
    <row r="6085" spans="1:2" ht="15" customHeight="1">
      <c r="A6085" s="10" t="s">
        <v>559</v>
      </c>
      <c r="B6085" s="13" t="s">
        <v>8339</v>
      </c>
    </row>
    <row r="6086" spans="1:2" ht="15" customHeight="1">
      <c r="A6086" s="10" t="s">
        <v>12848</v>
      </c>
      <c r="B6086" s="13" t="s">
        <v>12847</v>
      </c>
    </row>
    <row r="6087" spans="1:2" ht="15" customHeight="1">
      <c r="A6087" s="10" t="s">
        <v>8341</v>
      </c>
      <c r="B6087" s="13" t="s">
        <v>8340</v>
      </c>
    </row>
    <row r="6088" spans="1:2" ht="15" customHeight="1">
      <c r="A6088" s="10" t="s">
        <v>560</v>
      </c>
      <c r="B6088" s="13" t="s">
        <v>7206</v>
      </c>
    </row>
    <row r="6089" spans="1:2" ht="15" customHeight="1">
      <c r="A6089" s="11" t="s">
        <v>561</v>
      </c>
      <c r="B6089" s="15" t="s">
        <v>562</v>
      </c>
    </row>
    <row r="6090" spans="1:2" ht="15" customHeight="1">
      <c r="A6090" s="10" t="s">
        <v>7870</v>
      </c>
      <c r="B6090" s="13" t="s">
        <v>7869</v>
      </c>
    </row>
    <row r="6091" spans="1:2" ht="15" customHeight="1">
      <c r="A6091" s="10" t="s">
        <v>7542</v>
      </c>
      <c r="B6091" s="13" t="s">
        <v>7541</v>
      </c>
    </row>
    <row r="6092" spans="1:2" ht="15" customHeight="1">
      <c r="A6092" s="10" t="s">
        <v>13220</v>
      </c>
      <c r="B6092" s="13" t="s">
        <v>13219</v>
      </c>
    </row>
    <row r="6093" spans="1:2" ht="15" customHeight="1">
      <c r="A6093" s="10" t="s">
        <v>9398</v>
      </c>
      <c r="B6093" s="13" t="s">
        <v>9397</v>
      </c>
    </row>
    <row r="6094" spans="1:2" ht="15" customHeight="1">
      <c r="A6094" s="10" t="s">
        <v>23285</v>
      </c>
      <c r="B6094" s="13" t="s">
        <v>23284</v>
      </c>
    </row>
    <row r="6095" spans="1:2" ht="15" customHeight="1">
      <c r="A6095" s="10" t="s">
        <v>23287</v>
      </c>
      <c r="B6095" s="13" t="s">
        <v>23286</v>
      </c>
    </row>
    <row r="6096" spans="1:2" ht="15" customHeight="1">
      <c r="A6096" s="10" t="s">
        <v>23289</v>
      </c>
      <c r="B6096" s="13" t="s">
        <v>23288</v>
      </c>
    </row>
    <row r="6097" spans="1:2" ht="15" customHeight="1">
      <c r="A6097" s="10" t="s">
        <v>23291</v>
      </c>
      <c r="B6097" s="13" t="s">
        <v>23290</v>
      </c>
    </row>
    <row r="6098" spans="1:2" ht="15" customHeight="1">
      <c r="A6098" s="10" t="s">
        <v>23293</v>
      </c>
      <c r="B6098" s="13" t="s">
        <v>23292</v>
      </c>
    </row>
    <row r="6099" spans="1:2" ht="15" customHeight="1">
      <c r="A6099" s="10" t="s">
        <v>23297</v>
      </c>
      <c r="B6099" s="13" t="s">
        <v>23296</v>
      </c>
    </row>
    <row r="6100" spans="1:2" ht="15" customHeight="1">
      <c r="A6100" s="10" t="s">
        <v>23299</v>
      </c>
      <c r="B6100" s="13" t="s">
        <v>23298</v>
      </c>
    </row>
    <row r="6101" spans="1:2" ht="15" customHeight="1">
      <c r="A6101" s="10" t="s">
        <v>4800</v>
      </c>
      <c r="B6101" s="13" t="s">
        <v>4799</v>
      </c>
    </row>
    <row r="6102" spans="1:2" ht="15" customHeight="1">
      <c r="A6102" s="10" t="s">
        <v>21605</v>
      </c>
      <c r="B6102" s="13" t="s">
        <v>21604</v>
      </c>
    </row>
    <row r="6103" spans="1:2" ht="15" customHeight="1">
      <c r="A6103" s="10" t="s">
        <v>21609</v>
      </c>
      <c r="B6103" s="13" t="s">
        <v>21608</v>
      </c>
    </row>
    <row r="6104" spans="1:2" ht="15" customHeight="1">
      <c r="A6104" s="10" t="s">
        <v>21611</v>
      </c>
      <c r="B6104" s="13" t="s">
        <v>21610</v>
      </c>
    </row>
    <row r="6105" spans="1:2" ht="15" customHeight="1">
      <c r="A6105" s="10" t="s">
        <v>21603</v>
      </c>
      <c r="B6105" s="13" t="s">
        <v>21602</v>
      </c>
    </row>
    <row r="6106" spans="1:2" ht="15" customHeight="1">
      <c r="A6106" s="10" t="s">
        <v>21613</v>
      </c>
      <c r="B6106" s="13" t="s">
        <v>21612</v>
      </c>
    </row>
    <row r="6107" spans="1:2" ht="15" customHeight="1">
      <c r="A6107" s="10" t="s">
        <v>21601</v>
      </c>
      <c r="B6107" s="13" t="s">
        <v>21600</v>
      </c>
    </row>
    <row r="6108" spans="1:2" ht="15" customHeight="1">
      <c r="A6108" s="10" t="s">
        <v>21617</v>
      </c>
      <c r="B6108" s="13" t="s">
        <v>21616</v>
      </c>
    </row>
    <row r="6109" spans="1:2" ht="15" customHeight="1">
      <c r="A6109" s="10" t="s">
        <v>21615</v>
      </c>
      <c r="B6109" s="13" t="s">
        <v>21614</v>
      </c>
    </row>
    <row r="6110" spans="1:2" ht="15" customHeight="1">
      <c r="A6110" s="10" t="s">
        <v>21599</v>
      </c>
      <c r="B6110" s="13" t="s">
        <v>21598</v>
      </c>
    </row>
    <row r="6111" spans="1:2" ht="15" customHeight="1">
      <c r="A6111" s="10" t="s">
        <v>21607</v>
      </c>
      <c r="B6111" s="13" t="s">
        <v>21606</v>
      </c>
    </row>
    <row r="6112" spans="1:2" ht="15" customHeight="1">
      <c r="A6112" s="11" t="s">
        <v>563</v>
      </c>
      <c r="B6112" s="15" t="s">
        <v>31</v>
      </c>
    </row>
    <row r="6113" spans="1:2" ht="15" customHeight="1">
      <c r="A6113" s="10" t="s">
        <v>23985</v>
      </c>
      <c r="B6113" s="13" t="s">
        <v>23984</v>
      </c>
    </row>
    <row r="6114" spans="1:2" ht="15" customHeight="1">
      <c r="A6114" s="10" t="s">
        <v>23981</v>
      </c>
      <c r="B6114" s="13" t="s">
        <v>23980</v>
      </c>
    </row>
    <row r="6115" spans="1:2" ht="15" customHeight="1">
      <c r="A6115" s="10" t="s">
        <v>23983</v>
      </c>
      <c r="B6115" s="13" t="s">
        <v>23982</v>
      </c>
    </row>
    <row r="6116" spans="1:2" ht="15" customHeight="1">
      <c r="A6116" s="10" t="s">
        <v>23987</v>
      </c>
      <c r="B6116" s="13" t="s">
        <v>23986</v>
      </c>
    </row>
    <row r="6117" spans="1:2" ht="15" customHeight="1">
      <c r="A6117" s="11" t="s">
        <v>564</v>
      </c>
      <c r="B6117" s="15" t="s">
        <v>565</v>
      </c>
    </row>
    <row r="6118" spans="1:2" ht="15" customHeight="1">
      <c r="A6118" s="10" t="s">
        <v>1054</v>
      </c>
      <c r="B6118" s="13" t="s">
        <v>1053</v>
      </c>
    </row>
    <row r="6119" spans="1:2" ht="15" customHeight="1">
      <c r="A6119" s="10" t="s">
        <v>1050</v>
      </c>
      <c r="B6119" s="13" t="s">
        <v>1049</v>
      </c>
    </row>
    <row r="6120" spans="1:2" ht="15" customHeight="1">
      <c r="A6120" s="10" t="s">
        <v>1046</v>
      </c>
      <c r="B6120" s="13" t="s">
        <v>1045</v>
      </c>
    </row>
    <row r="6121" spans="1:2" ht="15" customHeight="1">
      <c r="A6121" s="10" t="s">
        <v>1048</v>
      </c>
      <c r="B6121" s="13" t="s">
        <v>1047</v>
      </c>
    </row>
    <row r="6122" spans="1:2" ht="15" customHeight="1">
      <c r="A6122" s="10" t="s">
        <v>1043</v>
      </c>
      <c r="B6122" s="13" t="s">
        <v>1042</v>
      </c>
    </row>
    <row r="6123" spans="1:2" ht="15" customHeight="1">
      <c r="A6123" s="10" t="s">
        <v>16658</v>
      </c>
      <c r="B6123" s="13" t="s">
        <v>16657</v>
      </c>
    </row>
    <row r="6124" spans="1:2" ht="15" customHeight="1">
      <c r="A6124" s="10" t="s">
        <v>17051</v>
      </c>
      <c r="B6124" s="13" t="s">
        <v>17050</v>
      </c>
    </row>
    <row r="6125" spans="1:2" ht="15" customHeight="1">
      <c r="A6125" s="10" t="s">
        <v>16892</v>
      </c>
      <c r="B6125" s="13" t="s">
        <v>16891</v>
      </c>
    </row>
    <row r="6126" spans="1:2" ht="15" customHeight="1">
      <c r="A6126" s="10" t="s">
        <v>16792</v>
      </c>
      <c r="B6126" s="13" t="s">
        <v>16791</v>
      </c>
    </row>
    <row r="6127" spans="1:2" ht="15" customHeight="1">
      <c r="A6127" s="10" t="s">
        <v>16688</v>
      </c>
      <c r="B6127" s="13" t="s">
        <v>16687</v>
      </c>
    </row>
    <row r="6128" spans="1:2" ht="15" customHeight="1">
      <c r="A6128" s="10" t="s">
        <v>16924</v>
      </c>
      <c r="B6128" s="13" t="s">
        <v>16923</v>
      </c>
    </row>
    <row r="6129" spans="1:2" ht="15" customHeight="1">
      <c r="A6129" s="10" t="s">
        <v>16800</v>
      </c>
      <c r="B6129" s="13" t="s">
        <v>16799</v>
      </c>
    </row>
    <row r="6130" spans="1:2" ht="15" customHeight="1">
      <c r="A6130" s="10" t="s">
        <v>16802</v>
      </c>
      <c r="B6130" s="13" t="s">
        <v>16801</v>
      </c>
    </row>
    <row r="6131" spans="1:2" ht="15" customHeight="1">
      <c r="A6131" s="10" t="s">
        <v>16664</v>
      </c>
      <c r="B6131" s="13" t="s">
        <v>16663</v>
      </c>
    </row>
    <row r="6132" spans="1:2" ht="15" customHeight="1">
      <c r="A6132" s="10" t="s">
        <v>16922</v>
      </c>
      <c r="B6132" s="13" t="s">
        <v>16921</v>
      </c>
    </row>
    <row r="6133" spans="1:2" ht="15" customHeight="1">
      <c r="A6133" s="10" t="s">
        <v>16722</v>
      </c>
      <c r="B6133" s="13" t="s">
        <v>16721</v>
      </c>
    </row>
    <row r="6134" spans="1:2" ht="15" customHeight="1">
      <c r="A6134" s="10" t="s">
        <v>16704</v>
      </c>
      <c r="B6134" s="13" t="s">
        <v>16703</v>
      </c>
    </row>
    <row r="6135" spans="1:2" ht="15" customHeight="1">
      <c r="A6135" s="10" t="s">
        <v>16752</v>
      </c>
      <c r="B6135" s="13" t="s">
        <v>16751</v>
      </c>
    </row>
    <row r="6136" spans="1:2" ht="15" customHeight="1">
      <c r="A6136" s="10" t="s">
        <v>16744</v>
      </c>
      <c r="B6136" s="13" t="s">
        <v>16743</v>
      </c>
    </row>
    <row r="6137" spans="1:2" ht="15" customHeight="1">
      <c r="A6137" s="10" t="s">
        <v>16746</v>
      </c>
      <c r="B6137" s="13" t="s">
        <v>16745</v>
      </c>
    </row>
    <row r="6138" spans="1:2" ht="15" customHeight="1">
      <c r="A6138" s="10" t="s">
        <v>16750</v>
      </c>
      <c r="B6138" s="13" t="s">
        <v>16749</v>
      </c>
    </row>
    <row r="6139" spans="1:2" ht="15" customHeight="1">
      <c r="A6139" s="10" t="s">
        <v>16804</v>
      </c>
      <c r="B6139" s="13" t="s">
        <v>16803</v>
      </c>
    </row>
    <row r="6140" spans="1:2" ht="15" customHeight="1">
      <c r="A6140" s="10" t="s">
        <v>16806</v>
      </c>
      <c r="B6140" s="13" t="s">
        <v>16805</v>
      </c>
    </row>
    <row r="6141" spans="1:2" ht="15" customHeight="1">
      <c r="A6141" s="10" t="s">
        <v>16826</v>
      </c>
      <c r="B6141" s="13" t="s">
        <v>16825</v>
      </c>
    </row>
    <row r="6142" spans="1:2" ht="15" customHeight="1">
      <c r="A6142" s="10" t="s">
        <v>16852</v>
      </c>
      <c r="B6142" s="13" t="s">
        <v>16851</v>
      </c>
    </row>
    <row r="6143" spans="1:2" ht="15" customHeight="1">
      <c r="A6143" s="10" t="s">
        <v>16884</v>
      </c>
      <c r="B6143" s="13" t="s">
        <v>16883</v>
      </c>
    </row>
    <row r="6144" spans="1:2" ht="15" customHeight="1">
      <c r="A6144" s="10" t="s">
        <v>16668</v>
      </c>
      <c r="B6144" s="13" t="s">
        <v>16667</v>
      </c>
    </row>
    <row r="6145" spans="1:2" ht="15" customHeight="1">
      <c r="A6145" s="10" t="s">
        <v>16672</v>
      </c>
      <c r="B6145" s="13" t="s">
        <v>16671</v>
      </c>
    </row>
    <row r="6146" spans="1:2" ht="15" customHeight="1">
      <c r="A6146" s="10" t="s">
        <v>16822</v>
      </c>
      <c r="B6146" s="13" t="s">
        <v>16821</v>
      </c>
    </row>
    <row r="6147" spans="1:2" ht="15" customHeight="1">
      <c r="A6147" s="10" t="s">
        <v>16698</v>
      </c>
      <c r="B6147" s="13" t="s">
        <v>16697</v>
      </c>
    </row>
    <row r="6148" spans="1:2" ht="15" customHeight="1">
      <c r="A6148" s="10" t="s">
        <v>16776</v>
      </c>
      <c r="B6148" s="13" t="s">
        <v>16775</v>
      </c>
    </row>
    <row r="6149" spans="1:2" ht="15" customHeight="1">
      <c r="A6149" s="11" t="s">
        <v>566</v>
      </c>
      <c r="B6149" s="15" t="s">
        <v>567</v>
      </c>
    </row>
    <row r="6150" spans="1:2" ht="15" customHeight="1">
      <c r="A6150" s="10" t="s">
        <v>16774</v>
      </c>
      <c r="B6150" s="13" t="s">
        <v>16773</v>
      </c>
    </row>
    <row r="6151" spans="1:2" ht="15" customHeight="1">
      <c r="A6151" s="10" t="s">
        <v>16920</v>
      </c>
      <c r="B6151" s="13" t="s">
        <v>16919</v>
      </c>
    </row>
    <row r="6152" spans="1:2" ht="15" customHeight="1">
      <c r="A6152" s="11" t="s">
        <v>568</v>
      </c>
      <c r="B6152" s="15" t="s">
        <v>569</v>
      </c>
    </row>
    <row r="6153" spans="1:2" ht="15" customHeight="1">
      <c r="A6153" s="10" t="s">
        <v>16766</v>
      </c>
      <c r="B6153" s="13" t="s">
        <v>16765</v>
      </c>
    </row>
    <row r="6154" spans="1:2" ht="15" customHeight="1">
      <c r="A6154" s="10" t="s">
        <v>16888</v>
      </c>
      <c r="B6154" s="13" t="s">
        <v>16887</v>
      </c>
    </row>
    <row r="6155" spans="1:2" ht="15" customHeight="1">
      <c r="A6155" s="10" t="s">
        <v>16702</v>
      </c>
      <c r="B6155" s="13" t="s">
        <v>16701</v>
      </c>
    </row>
    <row r="6156" spans="1:2" ht="15" customHeight="1">
      <c r="A6156" s="10" t="s">
        <v>16682</v>
      </c>
      <c r="B6156" s="13" t="s">
        <v>16681</v>
      </c>
    </row>
    <row r="6157" spans="1:2" ht="15" customHeight="1">
      <c r="A6157" s="10" t="s">
        <v>16678</v>
      </c>
      <c r="B6157" s="13" t="s">
        <v>16677</v>
      </c>
    </row>
    <row r="6158" spans="1:2" ht="15" customHeight="1">
      <c r="A6158" s="11" t="s">
        <v>570</v>
      </c>
      <c r="B6158" s="15" t="s">
        <v>569</v>
      </c>
    </row>
    <row r="6159" spans="1:2" ht="15" customHeight="1">
      <c r="A6159" s="10" t="s">
        <v>16890</v>
      </c>
      <c r="B6159" s="13" t="s">
        <v>16889</v>
      </c>
    </row>
    <row r="6160" spans="1:2" ht="15" customHeight="1">
      <c r="A6160" s="11" t="s">
        <v>571</v>
      </c>
      <c r="B6160" s="15" t="s">
        <v>572</v>
      </c>
    </row>
    <row r="6161" spans="1:2" ht="15" customHeight="1">
      <c r="A6161" s="10" t="s">
        <v>16780</v>
      </c>
      <c r="B6161" s="13" t="s">
        <v>16779</v>
      </c>
    </row>
    <row r="6162" spans="1:2" ht="15" customHeight="1">
      <c r="A6162" s="10" t="s">
        <v>16718</v>
      </c>
      <c r="B6162" s="13" t="s">
        <v>16717</v>
      </c>
    </row>
    <row r="6163" spans="1:2" ht="15" customHeight="1">
      <c r="A6163" s="10" t="s">
        <v>16878</v>
      </c>
      <c r="B6163" s="13" t="s">
        <v>16877</v>
      </c>
    </row>
    <row r="6164" spans="1:2" ht="15" customHeight="1">
      <c r="A6164" s="10" t="s">
        <v>16762</v>
      </c>
      <c r="B6164" s="13" t="s">
        <v>16761</v>
      </c>
    </row>
    <row r="6165" spans="1:2" ht="15" customHeight="1">
      <c r="A6165" s="10" t="s">
        <v>16764</v>
      </c>
      <c r="B6165" s="13" t="s">
        <v>16763</v>
      </c>
    </row>
    <row r="6166" spans="1:2" ht="15" customHeight="1">
      <c r="A6166" s="10" t="s">
        <v>16834</v>
      </c>
      <c r="B6166" s="13" t="s">
        <v>16833</v>
      </c>
    </row>
    <row r="6167" spans="1:2" ht="15" customHeight="1">
      <c r="A6167" s="10" t="s">
        <v>16796</v>
      </c>
      <c r="B6167" s="13" t="s">
        <v>16795</v>
      </c>
    </row>
    <row r="6168" spans="1:2" ht="15" customHeight="1">
      <c r="A6168" s="10" t="s">
        <v>16808</v>
      </c>
      <c r="B6168" s="13" t="s">
        <v>16807</v>
      </c>
    </row>
    <row r="6169" spans="1:2" ht="15" customHeight="1">
      <c r="A6169" s="10" t="s">
        <v>16738</v>
      </c>
      <c r="B6169" s="13" t="s">
        <v>16737</v>
      </c>
    </row>
    <row r="6170" spans="1:2" ht="15" customHeight="1">
      <c r="A6170" s="11" t="s">
        <v>573</v>
      </c>
      <c r="B6170" s="15" t="s">
        <v>574</v>
      </c>
    </row>
    <row r="6171" spans="1:2" ht="15" customHeight="1">
      <c r="A6171" s="10" t="s">
        <v>16656</v>
      </c>
      <c r="B6171" s="13" t="s">
        <v>16655</v>
      </c>
    </row>
    <row r="6172" spans="1:2" ht="15" customHeight="1">
      <c r="A6172" s="10" t="s">
        <v>16896</v>
      </c>
      <c r="B6172" s="13" t="s">
        <v>16895</v>
      </c>
    </row>
    <row r="6173" spans="1:2" ht="15" customHeight="1">
      <c r="A6173" s="10" t="s">
        <v>16734</v>
      </c>
      <c r="B6173" s="13" t="s">
        <v>16733</v>
      </c>
    </row>
    <row r="6174" spans="1:2" ht="15" customHeight="1">
      <c r="A6174" s="10" t="s">
        <v>16756</v>
      </c>
      <c r="B6174" s="13" t="s">
        <v>16755</v>
      </c>
    </row>
    <row r="6175" spans="1:2" ht="15" customHeight="1">
      <c r="A6175" s="10" t="s">
        <v>16712</v>
      </c>
      <c r="B6175" s="13" t="s">
        <v>16711</v>
      </c>
    </row>
    <row r="6176" spans="1:2" ht="15" customHeight="1">
      <c r="A6176" s="10" t="s">
        <v>16714</v>
      </c>
      <c r="B6176" s="13" t="s">
        <v>16713</v>
      </c>
    </row>
    <row r="6177" spans="1:2" ht="15" customHeight="1">
      <c r="A6177" s="10" t="s">
        <v>16862</v>
      </c>
      <c r="B6177" s="13" t="s">
        <v>16861</v>
      </c>
    </row>
    <row r="6178" spans="1:2" ht="15" customHeight="1">
      <c r="A6178" s="10" t="s">
        <v>16910</v>
      </c>
      <c r="B6178" s="13" t="s">
        <v>16909</v>
      </c>
    </row>
    <row r="6179" spans="1:2" ht="15" customHeight="1">
      <c r="A6179" s="10" t="s">
        <v>16790</v>
      </c>
      <c r="B6179" s="13" t="s">
        <v>16789</v>
      </c>
    </row>
    <row r="6180" spans="1:2" ht="15" customHeight="1">
      <c r="A6180" s="10" t="s">
        <v>16812</v>
      </c>
      <c r="B6180" s="13" t="s">
        <v>16811</v>
      </c>
    </row>
    <row r="6181" spans="1:2" ht="15" customHeight="1">
      <c r="A6181" s="10" t="s">
        <v>16864</v>
      </c>
      <c r="B6181" s="13" t="s">
        <v>16863</v>
      </c>
    </row>
    <row r="6182" spans="1:2" ht="15" customHeight="1">
      <c r="A6182" s="10" t="s">
        <v>16770</v>
      </c>
      <c r="B6182" s="13" t="s">
        <v>16769</v>
      </c>
    </row>
    <row r="6183" spans="1:2" ht="15" customHeight="1">
      <c r="A6183" s="10" t="s">
        <v>16844</v>
      </c>
      <c r="B6183" s="13" t="s">
        <v>16843</v>
      </c>
    </row>
    <row r="6184" spans="1:2" ht="15" customHeight="1">
      <c r="A6184" s="10" t="s">
        <v>16676</v>
      </c>
      <c r="B6184" s="13" t="s">
        <v>16675</v>
      </c>
    </row>
    <row r="6185" spans="1:2" ht="15" customHeight="1">
      <c r="A6185" s="10" t="s">
        <v>16814</v>
      </c>
      <c r="B6185" s="13" t="s">
        <v>16813</v>
      </c>
    </row>
    <row r="6186" spans="1:2" ht="15" customHeight="1">
      <c r="A6186" s="10" t="s">
        <v>16772</v>
      </c>
      <c r="B6186" s="13" t="s">
        <v>16771</v>
      </c>
    </row>
    <row r="6187" spans="1:2" ht="15" customHeight="1">
      <c r="A6187" s="10" t="s">
        <v>16882</v>
      </c>
      <c r="B6187" s="13" t="s">
        <v>16881</v>
      </c>
    </row>
    <row r="6188" spans="1:2" ht="15" customHeight="1">
      <c r="A6188" s="10" t="s">
        <v>16848</v>
      </c>
      <c r="B6188" s="13" t="s">
        <v>16847</v>
      </c>
    </row>
    <row r="6189" spans="1:2" ht="15" customHeight="1">
      <c r="A6189" s="10" t="s">
        <v>16684</v>
      </c>
      <c r="B6189" s="13" t="s">
        <v>16683</v>
      </c>
    </row>
    <row r="6190" spans="1:2" ht="15" customHeight="1">
      <c r="A6190" s="10" t="s">
        <v>16902</v>
      </c>
      <c r="B6190" s="13" t="s">
        <v>16901</v>
      </c>
    </row>
    <row r="6191" spans="1:2" ht="15" customHeight="1">
      <c r="A6191" s="10" t="s">
        <v>16898</v>
      </c>
      <c r="B6191" s="13" t="s">
        <v>16897</v>
      </c>
    </row>
    <row r="6192" spans="1:2" ht="15" customHeight="1">
      <c r="A6192" s="10" t="s">
        <v>16900</v>
      </c>
      <c r="B6192" s="13" t="s">
        <v>16899</v>
      </c>
    </row>
    <row r="6193" spans="1:2" ht="15" customHeight="1">
      <c r="A6193" s="10" t="s">
        <v>16872</v>
      </c>
      <c r="B6193" s="13" t="s">
        <v>16871</v>
      </c>
    </row>
    <row r="6194" spans="1:2" ht="15" customHeight="1">
      <c r="A6194" s="10" t="s">
        <v>16824</v>
      </c>
      <c r="B6194" s="13" t="s">
        <v>16823</v>
      </c>
    </row>
    <row r="6195" spans="1:2" ht="15" customHeight="1">
      <c r="A6195" s="10" t="s">
        <v>16916</v>
      </c>
      <c r="B6195" s="13" t="s">
        <v>16915</v>
      </c>
    </row>
    <row r="6196" spans="1:2" ht="15" customHeight="1">
      <c r="A6196" s="10" t="s">
        <v>16866</v>
      </c>
      <c r="B6196" s="13" t="s">
        <v>16865</v>
      </c>
    </row>
    <row r="6197" spans="1:2" ht="15" customHeight="1">
      <c r="A6197" s="10" t="s">
        <v>16894</v>
      </c>
      <c r="B6197" s="13" t="s">
        <v>16893</v>
      </c>
    </row>
    <row r="6198" spans="1:2" ht="15" customHeight="1">
      <c r="A6198" s="10" t="s">
        <v>16818</v>
      </c>
      <c r="B6198" s="13" t="s">
        <v>16817</v>
      </c>
    </row>
    <row r="6199" spans="1:2" ht="15" customHeight="1">
      <c r="A6199" s="10" t="s">
        <v>16880</v>
      </c>
      <c r="B6199" s="13" t="s">
        <v>16879</v>
      </c>
    </row>
    <row r="6200" spans="1:2" ht="15" customHeight="1">
      <c r="A6200" s="10" t="s">
        <v>16820</v>
      </c>
      <c r="B6200" s="13" t="s">
        <v>16819</v>
      </c>
    </row>
    <row r="6201" spans="1:2" ht="15" customHeight="1">
      <c r="A6201" s="10" t="s">
        <v>16754</v>
      </c>
      <c r="B6201" s="13" t="s">
        <v>16753</v>
      </c>
    </row>
    <row r="6202" spans="1:2" ht="15" customHeight="1">
      <c r="A6202" s="10" t="s">
        <v>16690</v>
      </c>
      <c r="B6202" s="13" t="s">
        <v>16689</v>
      </c>
    </row>
    <row r="6203" spans="1:2" ht="15" customHeight="1">
      <c r="A6203" s="10" t="s">
        <v>16832</v>
      </c>
      <c r="B6203" s="13" t="s">
        <v>16831</v>
      </c>
    </row>
    <row r="6204" spans="1:2" ht="15" customHeight="1">
      <c r="A6204" s="10" t="s">
        <v>16726</v>
      </c>
      <c r="B6204" s="13" t="s">
        <v>16725</v>
      </c>
    </row>
    <row r="6205" spans="1:2" ht="15" customHeight="1">
      <c r="A6205" s="10" t="s">
        <v>16692</v>
      </c>
      <c r="B6205" s="13" t="s">
        <v>16691</v>
      </c>
    </row>
    <row r="6206" spans="1:2" ht="15" customHeight="1">
      <c r="A6206" s="10" t="s">
        <v>16758</v>
      </c>
      <c r="B6206" s="13" t="s">
        <v>16757</v>
      </c>
    </row>
    <row r="6207" spans="1:2" ht="15" customHeight="1">
      <c r="A6207" s="10" t="s">
        <v>16912</v>
      </c>
      <c r="B6207" s="13" t="s">
        <v>16911</v>
      </c>
    </row>
    <row r="6208" spans="1:2" ht="15" customHeight="1">
      <c r="A6208" s="10" t="s">
        <v>16840</v>
      </c>
      <c r="B6208" s="13" t="s">
        <v>16839</v>
      </c>
    </row>
    <row r="6209" spans="1:2" ht="15" customHeight="1">
      <c r="A6209" s="11" t="s">
        <v>575</v>
      </c>
      <c r="B6209" s="15" t="s">
        <v>576</v>
      </c>
    </row>
    <row r="6210" spans="1:2" ht="15" customHeight="1">
      <c r="A6210" s="10" t="s">
        <v>16918</v>
      </c>
      <c r="B6210" s="13" t="s">
        <v>16917</v>
      </c>
    </row>
    <row r="6211" spans="1:2" ht="15" customHeight="1">
      <c r="A6211" s="10" t="s">
        <v>16696</v>
      </c>
      <c r="B6211" s="13" t="s">
        <v>16695</v>
      </c>
    </row>
    <row r="6212" spans="1:2" ht="15" customHeight="1">
      <c r="A6212" s="10" t="s">
        <v>16856</v>
      </c>
      <c r="B6212" s="13" t="s">
        <v>16855</v>
      </c>
    </row>
    <row r="6213" spans="1:2" ht="15" customHeight="1">
      <c r="A6213" s="10" t="s">
        <v>16858</v>
      </c>
      <c r="B6213" s="13" t="s">
        <v>16857</v>
      </c>
    </row>
    <row r="6214" spans="1:2" ht="15" customHeight="1">
      <c r="A6214" s="10" t="s">
        <v>16740</v>
      </c>
      <c r="B6214" s="13" t="s">
        <v>16739</v>
      </c>
    </row>
    <row r="6215" spans="1:2" ht="15" customHeight="1">
      <c r="A6215" s="10" t="s">
        <v>16660</v>
      </c>
      <c r="B6215" s="13" t="s">
        <v>16659</v>
      </c>
    </row>
    <row r="6216" spans="1:2" ht="15" customHeight="1">
      <c r="A6216" s="10" t="s">
        <v>16694</v>
      </c>
      <c r="B6216" s="13" t="s">
        <v>16693</v>
      </c>
    </row>
    <row r="6217" spans="1:2" ht="15" customHeight="1">
      <c r="A6217" s="10" t="s">
        <v>16730</v>
      </c>
      <c r="B6217" s="13" t="s">
        <v>16729</v>
      </c>
    </row>
    <row r="6218" spans="1:2" ht="15" customHeight="1">
      <c r="A6218" s="10" t="s">
        <v>16908</v>
      </c>
      <c r="B6218" s="13" t="s">
        <v>16907</v>
      </c>
    </row>
    <row r="6219" spans="1:2" ht="15" customHeight="1">
      <c r="A6219" s="11" t="s">
        <v>577</v>
      </c>
      <c r="B6219" s="15" t="s">
        <v>578</v>
      </c>
    </row>
    <row r="6220" spans="1:2" ht="15" customHeight="1">
      <c r="A6220" s="11" t="s">
        <v>579</v>
      </c>
      <c r="B6220" s="15" t="s">
        <v>580</v>
      </c>
    </row>
    <row r="6221" spans="1:2" ht="15" customHeight="1">
      <c r="A6221" s="11" t="s">
        <v>581</v>
      </c>
      <c r="B6221" s="15" t="s">
        <v>582</v>
      </c>
    </row>
    <row r="6222" spans="1:2" ht="15" customHeight="1">
      <c r="A6222" s="10" t="s">
        <v>16782</v>
      </c>
      <c r="B6222" s="13" t="s">
        <v>16781</v>
      </c>
    </row>
    <row r="6223" spans="1:2" ht="15" customHeight="1">
      <c r="A6223" s="10" t="s">
        <v>16724</v>
      </c>
      <c r="B6223" s="13" t="s">
        <v>16723</v>
      </c>
    </row>
    <row r="6224" spans="1:2" ht="15" customHeight="1">
      <c r="A6224" s="11" t="s">
        <v>583</v>
      </c>
      <c r="B6224" s="15" t="s">
        <v>574</v>
      </c>
    </row>
    <row r="6225" spans="1:2" ht="15" customHeight="1">
      <c r="A6225" s="10" t="s">
        <v>16836</v>
      </c>
      <c r="B6225" s="13" t="s">
        <v>16835</v>
      </c>
    </row>
    <row r="6226" spans="1:2" ht="15" customHeight="1">
      <c r="A6226" s="10" t="s">
        <v>16768</v>
      </c>
      <c r="B6226" s="13" t="s">
        <v>16767</v>
      </c>
    </row>
    <row r="6227" spans="1:2" ht="15" customHeight="1">
      <c r="A6227" s="10" t="s">
        <v>16842</v>
      </c>
      <c r="B6227" s="13" t="s">
        <v>16841</v>
      </c>
    </row>
    <row r="6228" spans="1:2" ht="15" customHeight="1">
      <c r="A6228" s="10" t="s">
        <v>16904</v>
      </c>
      <c r="B6228" s="13" t="s">
        <v>16903</v>
      </c>
    </row>
    <row r="6229" spans="1:2" ht="15" customHeight="1">
      <c r="A6229" s="10" t="s">
        <v>16788</v>
      </c>
      <c r="B6229" s="13" t="s">
        <v>16787</v>
      </c>
    </row>
    <row r="6230" spans="1:2" ht="15" customHeight="1">
      <c r="A6230" s="10" t="s">
        <v>16810</v>
      </c>
      <c r="B6230" s="13" t="s">
        <v>16809</v>
      </c>
    </row>
    <row r="6231" spans="1:2" ht="15" customHeight="1">
      <c r="A6231" s="10" t="s">
        <v>16926</v>
      </c>
      <c r="B6231" s="13" t="s">
        <v>16925</v>
      </c>
    </row>
    <row r="6232" spans="1:2" ht="15" customHeight="1">
      <c r="A6232" s="10" t="s">
        <v>16850</v>
      </c>
      <c r="B6232" s="13" t="s">
        <v>16849</v>
      </c>
    </row>
    <row r="6233" spans="1:2" ht="15" customHeight="1">
      <c r="A6233" s="10" t="s">
        <v>16886</v>
      </c>
      <c r="B6233" s="13" t="s">
        <v>16885</v>
      </c>
    </row>
    <row r="6234" spans="1:2" ht="15" customHeight="1">
      <c r="A6234" s="10" t="s">
        <v>16876</v>
      </c>
      <c r="B6234" s="13" t="s">
        <v>16875</v>
      </c>
    </row>
    <row r="6235" spans="1:2" ht="15" customHeight="1">
      <c r="A6235" s="10" t="s">
        <v>16828</v>
      </c>
      <c r="B6235" s="13" t="s">
        <v>16827</v>
      </c>
    </row>
    <row r="6236" spans="1:2" ht="15" customHeight="1">
      <c r="A6236" s="10" t="s">
        <v>16868</v>
      </c>
      <c r="B6236" s="13" t="s">
        <v>16867</v>
      </c>
    </row>
    <row r="6237" spans="1:2" ht="15" customHeight="1">
      <c r="A6237" s="10" t="s">
        <v>16686</v>
      </c>
      <c r="B6237" s="13" t="s">
        <v>16685</v>
      </c>
    </row>
    <row r="6238" spans="1:2" ht="15" customHeight="1">
      <c r="A6238" s="10" t="s">
        <v>16794</v>
      </c>
      <c r="B6238" s="13" t="s">
        <v>16793</v>
      </c>
    </row>
    <row r="6239" spans="1:2" ht="15" customHeight="1">
      <c r="A6239" s="10" t="s">
        <v>16720</v>
      </c>
      <c r="B6239" s="13" t="s">
        <v>16719</v>
      </c>
    </row>
    <row r="6240" spans="1:2" ht="15" customHeight="1">
      <c r="A6240" s="10" t="s">
        <v>16748</v>
      </c>
      <c r="B6240" s="13" t="s">
        <v>16747</v>
      </c>
    </row>
    <row r="6241" spans="1:2" ht="15" customHeight="1">
      <c r="A6241" s="10" t="s">
        <v>16708</v>
      </c>
      <c r="B6241" s="13" t="s">
        <v>16707</v>
      </c>
    </row>
    <row r="6242" spans="1:2" ht="15" customHeight="1">
      <c r="A6242" s="10" t="s">
        <v>16854</v>
      </c>
      <c r="B6242" s="13" t="s">
        <v>16853</v>
      </c>
    </row>
    <row r="6243" spans="1:2" ht="15" customHeight="1">
      <c r="A6243" s="10" t="s">
        <v>16670</v>
      </c>
      <c r="B6243" s="13" t="s">
        <v>16669</v>
      </c>
    </row>
    <row r="6244" spans="1:2" ht="15" customHeight="1">
      <c r="A6244" s="10" t="s">
        <v>16778</v>
      </c>
      <c r="B6244" s="13" t="s">
        <v>16777</v>
      </c>
    </row>
    <row r="6245" spans="1:2" ht="15" customHeight="1">
      <c r="A6245" s="10" t="s">
        <v>16716</v>
      </c>
      <c r="B6245" s="13" t="s">
        <v>16715</v>
      </c>
    </row>
    <row r="6246" spans="1:2" ht="15" customHeight="1">
      <c r="A6246" s="10" t="s">
        <v>16784</v>
      </c>
      <c r="B6246" s="13" t="s">
        <v>16783</v>
      </c>
    </row>
    <row r="6247" spans="1:2" ht="15" customHeight="1">
      <c r="A6247" s="10" t="s">
        <v>16700</v>
      </c>
      <c r="B6247" s="13" t="s">
        <v>16699</v>
      </c>
    </row>
    <row r="6248" spans="1:2" ht="15" customHeight="1">
      <c r="A6248" s="10" t="s">
        <v>16706</v>
      </c>
      <c r="B6248" s="13" t="s">
        <v>16705</v>
      </c>
    </row>
    <row r="6249" spans="1:2" ht="15" customHeight="1">
      <c r="A6249" s="10" t="s">
        <v>16860</v>
      </c>
      <c r="B6249" s="13" t="s">
        <v>16859</v>
      </c>
    </row>
    <row r="6250" spans="1:2" ht="15" customHeight="1">
      <c r="A6250" s="10" t="s">
        <v>16680</v>
      </c>
      <c r="B6250" s="13" t="s">
        <v>16679</v>
      </c>
    </row>
    <row r="6251" spans="1:2" ht="15" customHeight="1">
      <c r="A6251" s="10" t="s">
        <v>16736</v>
      </c>
      <c r="B6251" s="13" t="s">
        <v>16735</v>
      </c>
    </row>
    <row r="6252" spans="1:2" ht="15" customHeight="1">
      <c r="A6252" s="10" t="s">
        <v>16732</v>
      </c>
      <c r="B6252" s="13" t="s">
        <v>16731</v>
      </c>
    </row>
    <row r="6253" spans="1:2" ht="15" customHeight="1">
      <c r="A6253" s="10" t="s">
        <v>16728</v>
      </c>
      <c r="B6253" s="13" t="s">
        <v>16727</v>
      </c>
    </row>
    <row r="6254" spans="1:2" ht="15" customHeight="1">
      <c r="A6254" s="10" t="s">
        <v>16798</v>
      </c>
      <c r="B6254" s="13" t="s">
        <v>16797</v>
      </c>
    </row>
    <row r="6255" spans="1:2" ht="15" customHeight="1">
      <c r="A6255" s="10" t="s">
        <v>16742</v>
      </c>
      <c r="B6255" s="13" t="s">
        <v>16741</v>
      </c>
    </row>
    <row r="6256" spans="1:2" ht="15" customHeight="1">
      <c r="A6256" s="10" t="s">
        <v>17053</v>
      </c>
      <c r="B6256" s="13" t="s">
        <v>17052</v>
      </c>
    </row>
    <row r="6257" spans="1:2" ht="15" customHeight="1">
      <c r="A6257" s="10" t="s">
        <v>16654</v>
      </c>
      <c r="B6257" s="13" t="s">
        <v>16653</v>
      </c>
    </row>
    <row r="6258" spans="1:2" ht="15" customHeight="1">
      <c r="A6258" s="10" t="s">
        <v>16906</v>
      </c>
      <c r="B6258" s="13" t="s">
        <v>16905</v>
      </c>
    </row>
    <row r="6259" spans="1:2" ht="15" customHeight="1">
      <c r="A6259" s="10" t="s">
        <v>16914</v>
      </c>
      <c r="B6259" s="13" t="s">
        <v>16913</v>
      </c>
    </row>
    <row r="6260" spans="1:2" ht="15" customHeight="1">
      <c r="A6260" s="11" t="s">
        <v>584</v>
      </c>
      <c r="B6260" s="15" t="s">
        <v>580</v>
      </c>
    </row>
    <row r="6261" spans="1:2" ht="15" customHeight="1">
      <c r="A6261" s="10" t="s">
        <v>16786</v>
      </c>
      <c r="B6261" s="13" t="s">
        <v>16785</v>
      </c>
    </row>
    <row r="6262" spans="1:2" ht="15" customHeight="1">
      <c r="A6262" s="10" t="s">
        <v>16874</v>
      </c>
      <c r="B6262" s="13" t="s">
        <v>16873</v>
      </c>
    </row>
    <row r="6263" spans="1:2" ht="15" customHeight="1">
      <c r="A6263" s="10" t="s">
        <v>16666</v>
      </c>
      <c r="B6263" s="13" t="s">
        <v>16665</v>
      </c>
    </row>
    <row r="6264" spans="1:2" ht="15" customHeight="1">
      <c r="A6264" s="10" t="s">
        <v>16710</v>
      </c>
      <c r="B6264" s="13" t="s">
        <v>16709</v>
      </c>
    </row>
    <row r="6265" spans="1:2" ht="15" customHeight="1">
      <c r="A6265" s="11" t="s">
        <v>585</v>
      </c>
      <c r="B6265" s="15" t="s">
        <v>569</v>
      </c>
    </row>
    <row r="6266" spans="1:2" ht="15" customHeight="1">
      <c r="A6266" s="10" t="s">
        <v>16830</v>
      </c>
      <c r="B6266" s="13" t="s">
        <v>16829</v>
      </c>
    </row>
    <row r="6267" spans="1:2" ht="15" customHeight="1">
      <c r="A6267" s="10" t="s">
        <v>16870</v>
      </c>
      <c r="B6267" s="13" t="s">
        <v>16869</v>
      </c>
    </row>
    <row r="6268" spans="1:2" ht="15" customHeight="1">
      <c r="A6268" s="10" t="s">
        <v>16760</v>
      </c>
      <c r="B6268" s="13" t="s">
        <v>16759</v>
      </c>
    </row>
    <row r="6269" spans="1:2" ht="15" customHeight="1">
      <c r="A6269" s="10" t="s">
        <v>16674</v>
      </c>
      <c r="B6269" s="13" t="s">
        <v>16673</v>
      </c>
    </row>
    <row r="6270" spans="1:2" ht="15" customHeight="1">
      <c r="A6270" s="10" t="s">
        <v>16662</v>
      </c>
      <c r="B6270" s="13" t="s">
        <v>16661</v>
      </c>
    </row>
    <row r="6271" spans="1:2" ht="15" customHeight="1">
      <c r="A6271" s="10" t="s">
        <v>16838</v>
      </c>
      <c r="B6271" s="13" t="s">
        <v>16837</v>
      </c>
    </row>
    <row r="6272" spans="1:2" ht="15" customHeight="1">
      <c r="A6272" s="10" t="s">
        <v>16846</v>
      </c>
      <c r="B6272" s="13" t="s">
        <v>16845</v>
      </c>
    </row>
    <row r="6273" spans="1:2" ht="15" customHeight="1">
      <c r="A6273" s="10" t="s">
        <v>16816</v>
      </c>
      <c r="B6273" s="13" t="s">
        <v>16815</v>
      </c>
    </row>
    <row r="6274" spans="1:2" ht="15" customHeight="1">
      <c r="A6274" s="10" t="s">
        <v>13152</v>
      </c>
      <c r="B6274" s="13" t="s">
        <v>13151</v>
      </c>
    </row>
    <row r="6275" spans="1:2" ht="15" customHeight="1">
      <c r="A6275" s="10" t="s">
        <v>8845</v>
      </c>
      <c r="B6275" s="13" t="s">
        <v>8844</v>
      </c>
    </row>
    <row r="6276" spans="1:2" ht="15" customHeight="1">
      <c r="A6276" s="10" t="s">
        <v>14384</v>
      </c>
      <c r="B6276" s="13" t="s">
        <v>14383</v>
      </c>
    </row>
    <row r="6277" spans="1:2" ht="15" customHeight="1">
      <c r="A6277" s="10" t="s">
        <v>11594</v>
      </c>
      <c r="B6277" s="13" t="s">
        <v>11593</v>
      </c>
    </row>
    <row r="6278" spans="1:2" ht="15" customHeight="1">
      <c r="A6278" s="10" t="s">
        <v>12302</v>
      </c>
      <c r="B6278" s="13" t="s">
        <v>12301</v>
      </c>
    </row>
    <row r="6279" spans="1:2" ht="15" customHeight="1">
      <c r="A6279" s="10" t="s">
        <v>24325</v>
      </c>
      <c r="B6279" s="13" t="s">
        <v>24324</v>
      </c>
    </row>
    <row r="6280" spans="1:2" ht="15" customHeight="1">
      <c r="A6280" s="11" t="s">
        <v>586</v>
      </c>
      <c r="B6280" s="15" t="s">
        <v>557</v>
      </c>
    </row>
    <row r="6281" spans="1:2" ht="15" customHeight="1">
      <c r="A6281" s="10" t="s">
        <v>6611</v>
      </c>
      <c r="B6281" s="13" t="s">
        <v>6610</v>
      </c>
    </row>
    <row r="6282" spans="1:2" ht="15" customHeight="1">
      <c r="A6282" s="10" t="s">
        <v>6613</v>
      </c>
      <c r="B6282" s="13" t="s">
        <v>6612</v>
      </c>
    </row>
    <row r="6283" spans="1:2" ht="15" customHeight="1">
      <c r="A6283" s="10" t="s">
        <v>6637</v>
      </c>
      <c r="B6283" s="13" t="s">
        <v>6636</v>
      </c>
    </row>
    <row r="6284" spans="1:2" ht="15" customHeight="1">
      <c r="A6284" s="10" t="s">
        <v>6639</v>
      </c>
      <c r="B6284" s="13" t="s">
        <v>6638</v>
      </c>
    </row>
    <row r="6285" spans="1:2" ht="15" customHeight="1">
      <c r="A6285" s="10" t="s">
        <v>6615</v>
      </c>
      <c r="B6285" s="13" t="s">
        <v>6614</v>
      </c>
    </row>
    <row r="6286" spans="1:2" ht="15" customHeight="1">
      <c r="A6286" s="10" t="s">
        <v>6619</v>
      </c>
      <c r="B6286" s="13" t="s">
        <v>6618</v>
      </c>
    </row>
    <row r="6287" spans="1:2" ht="15" customHeight="1">
      <c r="A6287" s="10" t="s">
        <v>13170</v>
      </c>
      <c r="B6287" s="13" t="s">
        <v>13169</v>
      </c>
    </row>
    <row r="6288" spans="1:2" ht="15" customHeight="1">
      <c r="A6288" s="10" t="s">
        <v>14695</v>
      </c>
      <c r="B6288" s="13" t="s">
        <v>14694</v>
      </c>
    </row>
    <row r="6289" spans="1:2" s="4" customFormat="1" ht="15" customHeight="1">
      <c r="A6289" s="10" t="s">
        <v>25344</v>
      </c>
      <c r="B6289" s="13" t="s">
        <v>25345</v>
      </c>
    </row>
    <row r="6290" spans="1:2" ht="15" customHeight="1">
      <c r="A6290" s="10" t="s">
        <v>12990</v>
      </c>
      <c r="B6290" s="13" t="s">
        <v>12989</v>
      </c>
    </row>
    <row r="6291" spans="1:2" ht="15" customHeight="1">
      <c r="A6291" s="10" t="s">
        <v>12988</v>
      </c>
      <c r="B6291" s="13" t="s">
        <v>12987</v>
      </c>
    </row>
    <row r="6292" spans="1:2" ht="15" customHeight="1">
      <c r="A6292" s="10" t="s">
        <v>24293</v>
      </c>
      <c r="B6292" s="13" t="s">
        <v>24292</v>
      </c>
    </row>
    <row r="6293" spans="1:2" ht="15" customHeight="1">
      <c r="A6293" s="10" t="s">
        <v>13444</v>
      </c>
      <c r="B6293" s="13" t="s">
        <v>13443</v>
      </c>
    </row>
    <row r="6294" spans="1:2" ht="15" customHeight="1">
      <c r="A6294" s="10" t="s">
        <v>587</v>
      </c>
      <c r="B6294" s="13" t="s">
        <v>1080</v>
      </c>
    </row>
    <row r="6295" spans="1:2" ht="15" customHeight="1">
      <c r="A6295" s="10" t="s">
        <v>13164</v>
      </c>
      <c r="B6295" s="13" t="s">
        <v>13163</v>
      </c>
    </row>
    <row r="6296" spans="1:2" ht="15" customHeight="1">
      <c r="A6296" s="10" t="s">
        <v>6048</v>
      </c>
      <c r="B6296" s="13" t="s">
        <v>6047</v>
      </c>
    </row>
    <row r="6297" spans="1:2" ht="15" customHeight="1">
      <c r="A6297" s="10" t="s">
        <v>11203</v>
      </c>
      <c r="B6297" s="13" t="s">
        <v>11202</v>
      </c>
    </row>
    <row r="6298" spans="1:2" ht="15" customHeight="1">
      <c r="A6298" s="10" t="s">
        <v>7323</v>
      </c>
      <c r="B6298" s="13" t="s">
        <v>7322</v>
      </c>
    </row>
    <row r="6299" spans="1:2" ht="15" customHeight="1">
      <c r="A6299" s="10" t="s">
        <v>12862</v>
      </c>
      <c r="B6299" s="13" t="s">
        <v>12861</v>
      </c>
    </row>
    <row r="6300" spans="1:2" ht="15" customHeight="1">
      <c r="A6300" s="10" t="s">
        <v>17209</v>
      </c>
      <c r="B6300" s="13" t="s">
        <v>17208</v>
      </c>
    </row>
    <row r="6301" spans="1:2" s="4" customFormat="1" ht="15" customHeight="1">
      <c r="A6301" s="10" t="s">
        <v>25327</v>
      </c>
      <c r="B6301" s="13" t="s">
        <v>7893</v>
      </c>
    </row>
    <row r="6302" spans="1:2" ht="15" customHeight="1">
      <c r="A6302" s="10" t="s">
        <v>5552</v>
      </c>
      <c r="B6302" s="13" t="s">
        <v>5551</v>
      </c>
    </row>
    <row r="6303" spans="1:2" ht="15" customHeight="1">
      <c r="A6303" s="10" t="s">
        <v>13000</v>
      </c>
      <c r="B6303" s="13" t="s">
        <v>12999</v>
      </c>
    </row>
    <row r="6304" spans="1:2" ht="15" customHeight="1">
      <c r="A6304" s="10" t="s">
        <v>13004</v>
      </c>
      <c r="B6304" s="13" t="s">
        <v>13003</v>
      </c>
    </row>
    <row r="6305" spans="1:2" ht="15" customHeight="1">
      <c r="A6305" s="10" t="s">
        <v>10340</v>
      </c>
      <c r="B6305" s="13" t="s">
        <v>10339</v>
      </c>
    </row>
    <row r="6306" spans="1:2" ht="15" customHeight="1">
      <c r="A6306" s="10" t="s">
        <v>2467</v>
      </c>
      <c r="B6306" s="13" t="s">
        <v>2466</v>
      </c>
    </row>
    <row r="6307" spans="1:2" ht="15" customHeight="1">
      <c r="A6307" s="10" t="s">
        <v>4624</v>
      </c>
      <c r="B6307" s="13" t="s">
        <v>4623</v>
      </c>
    </row>
    <row r="6308" spans="1:2" ht="15" customHeight="1">
      <c r="A6308" s="10" t="s">
        <v>4628</v>
      </c>
      <c r="B6308" s="13" t="s">
        <v>4627</v>
      </c>
    </row>
    <row r="6309" spans="1:2" ht="15" customHeight="1">
      <c r="A6309" s="10" t="s">
        <v>588</v>
      </c>
      <c r="B6309" s="13" t="s">
        <v>7102</v>
      </c>
    </row>
    <row r="6310" spans="1:2" ht="15" customHeight="1">
      <c r="A6310" s="10" t="s">
        <v>11616</v>
      </c>
      <c r="B6310" s="13" t="s">
        <v>11615</v>
      </c>
    </row>
    <row r="6311" spans="1:2" ht="15" customHeight="1">
      <c r="A6311" s="10" t="s">
        <v>12288</v>
      </c>
      <c r="B6311" s="13" t="s">
        <v>12287</v>
      </c>
    </row>
    <row r="6312" spans="1:2" ht="15" customHeight="1">
      <c r="A6312" s="10" t="s">
        <v>12294</v>
      </c>
      <c r="B6312" s="13" t="s">
        <v>12293</v>
      </c>
    </row>
    <row r="6313" spans="1:2" ht="15" customHeight="1">
      <c r="A6313" s="10" t="s">
        <v>12290</v>
      </c>
      <c r="B6313" s="13" t="s">
        <v>12289</v>
      </c>
    </row>
    <row r="6314" spans="1:2" ht="15" customHeight="1">
      <c r="A6314" s="10" t="s">
        <v>12292</v>
      </c>
      <c r="B6314" s="13" t="s">
        <v>12291</v>
      </c>
    </row>
    <row r="6315" spans="1:2" ht="15" customHeight="1">
      <c r="A6315" s="10" t="s">
        <v>12296</v>
      </c>
      <c r="B6315" s="13" t="s">
        <v>12295</v>
      </c>
    </row>
    <row r="6316" spans="1:2" ht="15" customHeight="1">
      <c r="A6316" s="10" t="s">
        <v>12688</v>
      </c>
      <c r="B6316" s="13" t="s">
        <v>12687</v>
      </c>
    </row>
    <row r="6317" spans="1:2" ht="15" customHeight="1">
      <c r="A6317" s="10" t="s">
        <v>15026</v>
      </c>
      <c r="B6317" s="13" t="s">
        <v>15025</v>
      </c>
    </row>
    <row r="6318" spans="1:2" ht="15" customHeight="1">
      <c r="A6318" s="10" t="s">
        <v>12304</v>
      </c>
      <c r="B6318" s="13" t="s">
        <v>12303</v>
      </c>
    </row>
    <row r="6319" spans="1:2" ht="15" customHeight="1">
      <c r="A6319" s="10" t="s">
        <v>15028</v>
      </c>
      <c r="B6319" s="13" t="s">
        <v>15027</v>
      </c>
    </row>
    <row r="6320" spans="1:2" ht="15" customHeight="1">
      <c r="A6320" s="10" t="s">
        <v>12306</v>
      </c>
      <c r="B6320" s="13" t="s">
        <v>12305</v>
      </c>
    </row>
    <row r="6321" spans="1:2" ht="15" customHeight="1">
      <c r="A6321" s="10" t="s">
        <v>6449</v>
      </c>
      <c r="B6321" s="13" t="s">
        <v>6448</v>
      </c>
    </row>
    <row r="6322" spans="1:2" ht="15" customHeight="1">
      <c r="A6322" s="11" t="s">
        <v>589</v>
      </c>
      <c r="B6322" s="15" t="s">
        <v>590</v>
      </c>
    </row>
    <row r="6323" spans="1:2" ht="15" customHeight="1">
      <c r="A6323" s="10" t="s">
        <v>7947</v>
      </c>
      <c r="B6323" s="13" t="s">
        <v>7946</v>
      </c>
    </row>
    <row r="6324" spans="1:2" ht="15" customHeight="1">
      <c r="A6324" s="10" t="s">
        <v>8122</v>
      </c>
      <c r="B6324" s="13" t="s">
        <v>8121</v>
      </c>
    </row>
    <row r="6325" spans="1:2" ht="15" customHeight="1">
      <c r="A6325" s="10" t="s">
        <v>7953</v>
      </c>
      <c r="B6325" s="13" t="s">
        <v>7952</v>
      </c>
    </row>
    <row r="6326" spans="1:2" ht="15" customHeight="1">
      <c r="A6326" s="10" t="s">
        <v>13596</v>
      </c>
      <c r="B6326" s="13" t="s">
        <v>13595</v>
      </c>
    </row>
    <row r="6327" spans="1:2" ht="15" customHeight="1">
      <c r="A6327" s="10" t="s">
        <v>7957</v>
      </c>
      <c r="B6327" s="13" t="s">
        <v>7956</v>
      </c>
    </row>
    <row r="6328" spans="1:2" ht="15" customHeight="1">
      <c r="A6328" s="10" t="s">
        <v>13598</v>
      </c>
      <c r="B6328" s="13" t="s">
        <v>13597</v>
      </c>
    </row>
    <row r="6329" spans="1:2" ht="15" customHeight="1">
      <c r="A6329" s="10" t="s">
        <v>7951</v>
      </c>
      <c r="B6329" s="13" t="s">
        <v>7950</v>
      </c>
    </row>
    <row r="6330" spans="1:2" ht="15" customHeight="1">
      <c r="A6330" s="10" t="s">
        <v>8124</v>
      </c>
      <c r="B6330" s="13" t="s">
        <v>8123</v>
      </c>
    </row>
    <row r="6331" spans="1:2" ht="15" customHeight="1">
      <c r="A6331" s="10" t="s">
        <v>2371</v>
      </c>
      <c r="B6331" s="13" t="s">
        <v>2370</v>
      </c>
    </row>
    <row r="6332" spans="1:2" ht="15" customHeight="1">
      <c r="A6332" s="10" t="s">
        <v>3695</v>
      </c>
      <c r="B6332" s="13" t="s">
        <v>3694</v>
      </c>
    </row>
    <row r="6333" spans="1:2" ht="15" customHeight="1">
      <c r="A6333" s="10" t="s">
        <v>3691</v>
      </c>
      <c r="B6333" s="13" t="s">
        <v>3690</v>
      </c>
    </row>
    <row r="6334" spans="1:2" ht="15" customHeight="1">
      <c r="A6334" s="10" t="s">
        <v>3689</v>
      </c>
      <c r="B6334" s="13" t="s">
        <v>3688</v>
      </c>
    </row>
    <row r="6335" spans="1:2" ht="15" customHeight="1">
      <c r="A6335" s="10" t="s">
        <v>3693</v>
      </c>
      <c r="B6335" s="13" t="s">
        <v>3692</v>
      </c>
    </row>
    <row r="6336" spans="1:2" ht="15" customHeight="1">
      <c r="A6336" s="10" t="s">
        <v>2190</v>
      </c>
      <c r="B6336" s="13" t="s">
        <v>2189</v>
      </c>
    </row>
    <row r="6337" spans="1:2" ht="15" customHeight="1">
      <c r="A6337" s="10" t="s">
        <v>591</v>
      </c>
      <c r="B6337" s="13" t="s">
        <v>2191</v>
      </c>
    </row>
    <row r="6338" spans="1:2" ht="15" customHeight="1">
      <c r="A6338" s="10" t="s">
        <v>2193</v>
      </c>
      <c r="B6338" s="13" t="s">
        <v>2192</v>
      </c>
    </row>
    <row r="6339" spans="1:2" ht="15" customHeight="1">
      <c r="A6339" s="10" t="s">
        <v>592</v>
      </c>
      <c r="B6339" s="13" t="s">
        <v>2188</v>
      </c>
    </row>
    <row r="6340" spans="1:2" ht="15" customHeight="1">
      <c r="A6340" s="10" t="s">
        <v>14713</v>
      </c>
      <c r="B6340" s="13" t="s">
        <v>14712</v>
      </c>
    </row>
    <row r="6341" spans="1:2" ht="15" customHeight="1">
      <c r="A6341" s="10" t="s">
        <v>1246</v>
      </c>
      <c r="B6341" s="13" t="s">
        <v>1245</v>
      </c>
    </row>
    <row r="6342" spans="1:2" ht="15" customHeight="1">
      <c r="A6342" s="11" t="s">
        <v>593</v>
      </c>
      <c r="B6342" s="15" t="s">
        <v>594</v>
      </c>
    </row>
    <row r="6343" spans="1:2" ht="15" customHeight="1">
      <c r="A6343" s="10" t="s">
        <v>1250</v>
      </c>
      <c r="B6343" s="13" t="s">
        <v>1249</v>
      </c>
    </row>
    <row r="6344" spans="1:2" ht="15" customHeight="1">
      <c r="A6344" s="10" t="s">
        <v>11858</v>
      </c>
      <c r="B6344" s="13" t="s">
        <v>11857</v>
      </c>
    </row>
    <row r="6345" spans="1:2" ht="15" customHeight="1">
      <c r="A6345" s="10" t="s">
        <v>22129</v>
      </c>
      <c r="B6345" s="13" t="s">
        <v>22128</v>
      </c>
    </row>
    <row r="6346" spans="1:2" ht="15" customHeight="1">
      <c r="A6346" s="10" t="s">
        <v>22133</v>
      </c>
      <c r="B6346" s="13" t="s">
        <v>22132</v>
      </c>
    </row>
    <row r="6347" spans="1:2" ht="15" customHeight="1">
      <c r="A6347" s="10" t="s">
        <v>22135</v>
      </c>
      <c r="B6347" s="13" t="s">
        <v>22134</v>
      </c>
    </row>
    <row r="6348" spans="1:2" ht="15" customHeight="1">
      <c r="A6348" s="10" t="s">
        <v>22127</v>
      </c>
      <c r="B6348" s="13" t="s">
        <v>22126</v>
      </c>
    </row>
    <row r="6349" spans="1:2" ht="15" customHeight="1">
      <c r="A6349" s="10" t="s">
        <v>22137</v>
      </c>
      <c r="B6349" s="13" t="s">
        <v>22136</v>
      </c>
    </row>
    <row r="6350" spans="1:2" ht="15" customHeight="1">
      <c r="A6350" s="10" t="s">
        <v>22125</v>
      </c>
      <c r="B6350" s="13" t="s">
        <v>22124</v>
      </c>
    </row>
    <row r="6351" spans="1:2" ht="15" customHeight="1">
      <c r="A6351" s="10" t="s">
        <v>22141</v>
      </c>
      <c r="B6351" s="13" t="s">
        <v>22140</v>
      </c>
    </row>
    <row r="6352" spans="1:2" ht="15" customHeight="1">
      <c r="A6352" s="10" t="s">
        <v>22139</v>
      </c>
      <c r="B6352" s="13" t="s">
        <v>22138</v>
      </c>
    </row>
    <row r="6353" spans="1:2" ht="15" customHeight="1">
      <c r="A6353" s="10" t="s">
        <v>22123</v>
      </c>
      <c r="B6353" s="13" t="s">
        <v>22122</v>
      </c>
    </row>
    <row r="6354" spans="1:2" ht="15" customHeight="1">
      <c r="A6354" s="10" t="s">
        <v>22131</v>
      </c>
      <c r="B6354" s="13" t="s">
        <v>22130</v>
      </c>
    </row>
    <row r="6355" spans="1:2" ht="15" customHeight="1">
      <c r="A6355" s="10" t="s">
        <v>22029</v>
      </c>
      <c r="B6355" s="13" t="s">
        <v>22028</v>
      </c>
    </row>
    <row r="6356" spans="1:2" ht="15" customHeight="1">
      <c r="A6356" s="10" t="s">
        <v>22033</v>
      </c>
      <c r="B6356" s="13" t="s">
        <v>22032</v>
      </c>
    </row>
    <row r="6357" spans="1:2" ht="15" customHeight="1">
      <c r="A6357" s="10" t="s">
        <v>22035</v>
      </c>
      <c r="B6357" s="13" t="s">
        <v>22034</v>
      </c>
    </row>
    <row r="6358" spans="1:2" ht="15" customHeight="1">
      <c r="A6358" s="10" t="s">
        <v>22027</v>
      </c>
      <c r="B6358" s="13" t="s">
        <v>22026</v>
      </c>
    </row>
    <row r="6359" spans="1:2" ht="15" customHeight="1">
      <c r="A6359" s="10" t="s">
        <v>22037</v>
      </c>
      <c r="B6359" s="13" t="s">
        <v>22036</v>
      </c>
    </row>
    <row r="6360" spans="1:2" ht="15" customHeight="1">
      <c r="A6360" s="10" t="s">
        <v>22025</v>
      </c>
      <c r="B6360" s="13" t="s">
        <v>22024</v>
      </c>
    </row>
    <row r="6361" spans="1:2" ht="15" customHeight="1">
      <c r="A6361" s="10" t="s">
        <v>22041</v>
      </c>
      <c r="B6361" s="13" t="s">
        <v>22040</v>
      </c>
    </row>
    <row r="6362" spans="1:2" ht="15" customHeight="1">
      <c r="A6362" s="10" t="s">
        <v>22039</v>
      </c>
      <c r="B6362" s="13" t="s">
        <v>22038</v>
      </c>
    </row>
    <row r="6363" spans="1:2" ht="15" customHeight="1">
      <c r="A6363" s="10" t="s">
        <v>22023</v>
      </c>
      <c r="B6363" s="13" t="s">
        <v>22022</v>
      </c>
    </row>
    <row r="6364" spans="1:2" ht="15" customHeight="1">
      <c r="A6364" s="10" t="s">
        <v>22031</v>
      </c>
      <c r="B6364" s="13" t="s">
        <v>22030</v>
      </c>
    </row>
    <row r="6365" spans="1:2" ht="15" customHeight="1">
      <c r="A6365" s="10" t="s">
        <v>22049</v>
      </c>
      <c r="B6365" s="13" t="s">
        <v>22048</v>
      </c>
    </row>
    <row r="6366" spans="1:2" ht="15" customHeight="1">
      <c r="A6366" s="10" t="s">
        <v>22053</v>
      </c>
      <c r="B6366" s="13" t="s">
        <v>22052</v>
      </c>
    </row>
    <row r="6367" spans="1:2" ht="15" customHeight="1">
      <c r="A6367" s="10" t="s">
        <v>22055</v>
      </c>
      <c r="B6367" s="13" t="s">
        <v>22054</v>
      </c>
    </row>
    <row r="6368" spans="1:2" ht="15" customHeight="1">
      <c r="A6368" s="10" t="s">
        <v>22047</v>
      </c>
      <c r="B6368" s="13" t="s">
        <v>22046</v>
      </c>
    </row>
    <row r="6369" spans="1:2" ht="15" customHeight="1">
      <c r="A6369" s="10" t="s">
        <v>22057</v>
      </c>
      <c r="B6369" s="13" t="s">
        <v>22056</v>
      </c>
    </row>
    <row r="6370" spans="1:2" ht="15" customHeight="1">
      <c r="A6370" s="10" t="s">
        <v>22045</v>
      </c>
      <c r="B6370" s="13" t="s">
        <v>22044</v>
      </c>
    </row>
    <row r="6371" spans="1:2" ht="15" customHeight="1">
      <c r="A6371" s="10" t="s">
        <v>22061</v>
      </c>
      <c r="B6371" s="13" t="s">
        <v>22060</v>
      </c>
    </row>
    <row r="6372" spans="1:2" ht="15" customHeight="1">
      <c r="A6372" s="10" t="s">
        <v>22059</v>
      </c>
      <c r="B6372" s="13" t="s">
        <v>22058</v>
      </c>
    </row>
    <row r="6373" spans="1:2" ht="15" customHeight="1">
      <c r="A6373" s="10" t="s">
        <v>22043</v>
      </c>
      <c r="B6373" s="13" t="s">
        <v>22042</v>
      </c>
    </row>
    <row r="6374" spans="1:2" ht="15" customHeight="1">
      <c r="A6374" s="10" t="s">
        <v>22051</v>
      </c>
      <c r="B6374" s="13" t="s">
        <v>22050</v>
      </c>
    </row>
    <row r="6375" spans="1:2" ht="15" customHeight="1">
      <c r="A6375" s="10" t="s">
        <v>22069</v>
      </c>
      <c r="B6375" s="13" t="s">
        <v>22068</v>
      </c>
    </row>
    <row r="6376" spans="1:2" ht="15" customHeight="1">
      <c r="A6376" s="10" t="s">
        <v>22073</v>
      </c>
      <c r="B6376" s="13" t="s">
        <v>22072</v>
      </c>
    </row>
    <row r="6377" spans="1:2" ht="15" customHeight="1">
      <c r="A6377" s="10" t="s">
        <v>22075</v>
      </c>
      <c r="B6377" s="13" t="s">
        <v>22074</v>
      </c>
    </row>
    <row r="6378" spans="1:2" ht="15" customHeight="1">
      <c r="A6378" s="10" t="s">
        <v>22067</v>
      </c>
      <c r="B6378" s="13" t="s">
        <v>22066</v>
      </c>
    </row>
    <row r="6379" spans="1:2" ht="15" customHeight="1">
      <c r="A6379" s="10" t="s">
        <v>22077</v>
      </c>
      <c r="B6379" s="13" t="s">
        <v>22076</v>
      </c>
    </row>
    <row r="6380" spans="1:2" ht="15" customHeight="1">
      <c r="A6380" s="10" t="s">
        <v>22065</v>
      </c>
      <c r="B6380" s="13" t="s">
        <v>22064</v>
      </c>
    </row>
    <row r="6381" spans="1:2" ht="15" customHeight="1">
      <c r="A6381" s="10" t="s">
        <v>22081</v>
      </c>
      <c r="B6381" s="13" t="s">
        <v>22080</v>
      </c>
    </row>
    <row r="6382" spans="1:2" ht="15" customHeight="1">
      <c r="A6382" s="10" t="s">
        <v>22079</v>
      </c>
      <c r="B6382" s="13" t="s">
        <v>22078</v>
      </c>
    </row>
    <row r="6383" spans="1:2" ht="15" customHeight="1">
      <c r="A6383" s="10" t="s">
        <v>22063</v>
      </c>
      <c r="B6383" s="13" t="s">
        <v>22062</v>
      </c>
    </row>
    <row r="6384" spans="1:2" ht="15" customHeight="1">
      <c r="A6384" s="10" t="s">
        <v>22071</v>
      </c>
      <c r="B6384" s="13" t="s">
        <v>22070</v>
      </c>
    </row>
    <row r="6385" spans="1:2" ht="15" customHeight="1">
      <c r="A6385" s="10" t="s">
        <v>22089</v>
      </c>
      <c r="B6385" s="13" t="s">
        <v>22088</v>
      </c>
    </row>
    <row r="6386" spans="1:2" ht="15" customHeight="1">
      <c r="A6386" s="10" t="s">
        <v>22093</v>
      </c>
      <c r="B6386" s="13" t="s">
        <v>22092</v>
      </c>
    </row>
    <row r="6387" spans="1:2" ht="15" customHeight="1">
      <c r="A6387" s="10" t="s">
        <v>22095</v>
      </c>
      <c r="B6387" s="13" t="s">
        <v>22094</v>
      </c>
    </row>
    <row r="6388" spans="1:2" ht="15" customHeight="1">
      <c r="A6388" s="10" t="s">
        <v>22087</v>
      </c>
      <c r="B6388" s="13" t="s">
        <v>22086</v>
      </c>
    </row>
    <row r="6389" spans="1:2" ht="15" customHeight="1">
      <c r="A6389" s="10" t="s">
        <v>22097</v>
      </c>
      <c r="B6389" s="13" t="s">
        <v>22096</v>
      </c>
    </row>
    <row r="6390" spans="1:2" ht="15" customHeight="1">
      <c r="A6390" s="10" t="s">
        <v>22085</v>
      </c>
      <c r="B6390" s="13" t="s">
        <v>22084</v>
      </c>
    </row>
    <row r="6391" spans="1:2" ht="15" customHeight="1">
      <c r="A6391" s="10" t="s">
        <v>22101</v>
      </c>
      <c r="B6391" s="13" t="s">
        <v>22100</v>
      </c>
    </row>
    <row r="6392" spans="1:2" ht="15" customHeight="1">
      <c r="A6392" s="10" t="s">
        <v>22099</v>
      </c>
      <c r="B6392" s="13" t="s">
        <v>22098</v>
      </c>
    </row>
    <row r="6393" spans="1:2" ht="15" customHeight="1">
      <c r="A6393" s="10" t="s">
        <v>22083</v>
      </c>
      <c r="B6393" s="13" t="s">
        <v>22082</v>
      </c>
    </row>
    <row r="6394" spans="1:2" ht="15" customHeight="1">
      <c r="A6394" s="10" t="s">
        <v>22091</v>
      </c>
      <c r="B6394" s="13" t="s">
        <v>22090</v>
      </c>
    </row>
    <row r="6395" spans="1:2" ht="15" customHeight="1">
      <c r="A6395" s="10" t="s">
        <v>22109</v>
      </c>
      <c r="B6395" s="13" t="s">
        <v>22108</v>
      </c>
    </row>
    <row r="6396" spans="1:2" ht="15" customHeight="1">
      <c r="A6396" s="10" t="s">
        <v>22113</v>
      </c>
      <c r="B6396" s="13" t="s">
        <v>22112</v>
      </c>
    </row>
    <row r="6397" spans="1:2" ht="15" customHeight="1">
      <c r="A6397" s="10" t="s">
        <v>22115</v>
      </c>
      <c r="B6397" s="13" t="s">
        <v>22114</v>
      </c>
    </row>
    <row r="6398" spans="1:2" ht="15" customHeight="1">
      <c r="A6398" s="10" t="s">
        <v>22107</v>
      </c>
      <c r="B6398" s="13" t="s">
        <v>22106</v>
      </c>
    </row>
    <row r="6399" spans="1:2" ht="15" customHeight="1">
      <c r="A6399" s="10" t="s">
        <v>22117</v>
      </c>
      <c r="B6399" s="13" t="s">
        <v>22116</v>
      </c>
    </row>
    <row r="6400" spans="1:2" ht="15" customHeight="1">
      <c r="A6400" s="10" t="s">
        <v>22105</v>
      </c>
      <c r="B6400" s="13" t="s">
        <v>22104</v>
      </c>
    </row>
    <row r="6401" spans="1:2" ht="15" customHeight="1">
      <c r="A6401" s="10" t="s">
        <v>22121</v>
      </c>
      <c r="B6401" s="13" t="s">
        <v>22120</v>
      </c>
    </row>
    <row r="6402" spans="1:2" ht="15" customHeight="1">
      <c r="A6402" s="10" t="s">
        <v>22119</v>
      </c>
      <c r="B6402" s="13" t="s">
        <v>22118</v>
      </c>
    </row>
    <row r="6403" spans="1:2" ht="15" customHeight="1">
      <c r="A6403" s="10" t="s">
        <v>22103</v>
      </c>
      <c r="B6403" s="13" t="s">
        <v>22102</v>
      </c>
    </row>
    <row r="6404" spans="1:2" ht="15" customHeight="1">
      <c r="A6404" s="10" t="s">
        <v>22111</v>
      </c>
      <c r="B6404" s="13" t="s">
        <v>22110</v>
      </c>
    </row>
    <row r="6405" spans="1:2" ht="15" customHeight="1">
      <c r="A6405" s="10" t="s">
        <v>22009</v>
      </c>
      <c r="B6405" s="13" t="s">
        <v>22008</v>
      </c>
    </row>
    <row r="6406" spans="1:2" ht="15" customHeight="1">
      <c r="A6406" s="10" t="s">
        <v>22013</v>
      </c>
      <c r="B6406" s="13" t="s">
        <v>22012</v>
      </c>
    </row>
    <row r="6407" spans="1:2" ht="15" customHeight="1">
      <c r="A6407" s="10" t="s">
        <v>22015</v>
      </c>
      <c r="B6407" s="13" t="s">
        <v>22014</v>
      </c>
    </row>
    <row r="6408" spans="1:2" ht="15" customHeight="1">
      <c r="A6408" s="10" t="s">
        <v>22007</v>
      </c>
      <c r="B6408" s="13" t="s">
        <v>22006</v>
      </c>
    </row>
    <row r="6409" spans="1:2" ht="15" customHeight="1">
      <c r="A6409" s="10" t="s">
        <v>22017</v>
      </c>
      <c r="B6409" s="13" t="s">
        <v>22016</v>
      </c>
    </row>
    <row r="6410" spans="1:2" ht="15" customHeight="1">
      <c r="A6410" s="10" t="s">
        <v>22005</v>
      </c>
      <c r="B6410" s="13" t="s">
        <v>22004</v>
      </c>
    </row>
    <row r="6411" spans="1:2" ht="15" customHeight="1">
      <c r="A6411" s="10" t="s">
        <v>22021</v>
      </c>
      <c r="B6411" s="13" t="s">
        <v>22020</v>
      </c>
    </row>
    <row r="6412" spans="1:2" ht="15" customHeight="1">
      <c r="A6412" s="10" t="s">
        <v>22019</v>
      </c>
      <c r="B6412" s="13" t="s">
        <v>22018</v>
      </c>
    </row>
    <row r="6413" spans="1:2" ht="15" customHeight="1">
      <c r="A6413" s="10" t="s">
        <v>22003</v>
      </c>
      <c r="B6413" s="13" t="s">
        <v>22002</v>
      </c>
    </row>
    <row r="6414" spans="1:2" ht="15" customHeight="1">
      <c r="A6414" s="10" t="s">
        <v>22011</v>
      </c>
      <c r="B6414" s="13" t="s">
        <v>22010</v>
      </c>
    </row>
    <row r="6415" spans="1:2" ht="15" customHeight="1">
      <c r="A6415" s="10" t="s">
        <v>22249</v>
      </c>
      <c r="B6415" s="13" t="s">
        <v>22248</v>
      </c>
    </row>
    <row r="6416" spans="1:2" ht="15" customHeight="1">
      <c r="A6416" s="10" t="s">
        <v>22253</v>
      </c>
      <c r="B6416" s="13" t="s">
        <v>22252</v>
      </c>
    </row>
    <row r="6417" spans="1:2" ht="15" customHeight="1">
      <c r="A6417" s="10" t="s">
        <v>22255</v>
      </c>
      <c r="B6417" s="13" t="s">
        <v>22254</v>
      </c>
    </row>
    <row r="6418" spans="1:2" ht="15" customHeight="1">
      <c r="A6418" s="10" t="s">
        <v>22247</v>
      </c>
      <c r="B6418" s="13" t="s">
        <v>22246</v>
      </c>
    </row>
    <row r="6419" spans="1:2" ht="15" customHeight="1">
      <c r="A6419" s="10" t="s">
        <v>22257</v>
      </c>
      <c r="B6419" s="13" t="s">
        <v>22256</v>
      </c>
    </row>
    <row r="6420" spans="1:2" ht="15" customHeight="1">
      <c r="A6420" s="10" t="s">
        <v>22245</v>
      </c>
      <c r="B6420" s="13" t="s">
        <v>22244</v>
      </c>
    </row>
    <row r="6421" spans="1:2" ht="15" customHeight="1">
      <c r="A6421" s="10" t="s">
        <v>22261</v>
      </c>
      <c r="B6421" s="13" t="s">
        <v>22260</v>
      </c>
    </row>
    <row r="6422" spans="1:2" ht="15" customHeight="1">
      <c r="A6422" s="10" t="s">
        <v>22259</v>
      </c>
      <c r="B6422" s="13" t="s">
        <v>22258</v>
      </c>
    </row>
    <row r="6423" spans="1:2" ht="15" customHeight="1">
      <c r="A6423" s="10" t="s">
        <v>22243</v>
      </c>
      <c r="B6423" s="13" t="s">
        <v>22242</v>
      </c>
    </row>
    <row r="6424" spans="1:2" ht="15" customHeight="1">
      <c r="A6424" s="10" t="s">
        <v>22251</v>
      </c>
      <c r="B6424" s="13" t="s">
        <v>22250</v>
      </c>
    </row>
    <row r="6425" spans="1:2" ht="15" customHeight="1">
      <c r="A6425" s="10" t="s">
        <v>22289</v>
      </c>
      <c r="B6425" s="13" t="s">
        <v>22288</v>
      </c>
    </row>
    <row r="6426" spans="1:2" ht="15" customHeight="1">
      <c r="A6426" s="10" t="s">
        <v>22293</v>
      </c>
      <c r="B6426" s="13" t="s">
        <v>22292</v>
      </c>
    </row>
    <row r="6427" spans="1:2" ht="15" customHeight="1">
      <c r="A6427" s="10" t="s">
        <v>22295</v>
      </c>
      <c r="B6427" s="13" t="s">
        <v>22294</v>
      </c>
    </row>
    <row r="6428" spans="1:2" ht="15" customHeight="1">
      <c r="A6428" s="10" t="s">
        <v>22287</v>
      </c>
      <c r="B6428" s="13" t="s">
        <v>22286</v>
      </c>
    </row>
    <row r="6429" spans="1:2" ht="15" customHeight="1">
      <c r="A6429" s="10" t="s">
        <v>22297</v>
      </c>
      <c r="B6429" s="13" t="s">
        <v>22296</v>
      </c>
    </row>
    <row r="6430" spans="1:2" ht="15" customHeight="1">
      <c r="A6430" s="10" t="s">
        <v>22285</v>
      </c>
      <c r="B6430" s="13" t="s">
        <v>22284</v>
      </c>
    </row>
    <row r="6431" spans="1:2" ht="15" customHeight="1">
      <c r="A6431" s="10" t="s">
        <v>22301</v>
      </c>
      <c r="B6431" s="13" t="s">
        <v>22300</v>
      </c>
    </row>
    <row r="6432" spans="1:2" ht="15" customHeight="1">
      <c r="A6432" s="10" t="s">
        <v>22299</v>
      </c>
      <c r="B6432" s="13" t="s">
        <v>22298</v>
      </c>
    </row>
    <row r="6433" spans="1:2" ht="15" customHeight="1">
      <c r="A6433" s="10" t="s">
        <v>22283</v>
      </c>
      <c r="B6433" s="13" t="s">
        <v>22282</v>
      </c>
    </row>
    <row r="6434" spans="1:2" ht="15" customHeight="1">
      <c r="A6434" s="10" t="s">
        <v>22291</v>
      </c>
      <c r="B6434" s="13" t="s">
        <v>22290</v>
      </c>
    </row>
    <row r="6435" spans="1:2" ht="15" customHeight="1">
      <c r="A6435" s="10" t="s">
        <v>22189</v>
      </c>
      <c r="B6435" s="13" t="s">
        <v>22188</v>
      </c>
    </row>
    <row r="6436" spans="1:2" ht="15" customHeight="1">
      <c r="A6436" s="10" t="s">
        <v>22193</v>
      </c>
      <c r="B6436" s="13" t="s">
        <v>22192</v>
      </c>
    </row>
    <row r="6437" spans="1:2" ht="15" customHeight="1">
      <c r="A6437" s="10" t="s">
        <v>22195</v>
      </c>
      <c r="B6437" s="13" t="s">
        <v>22194</v>
      </c>
    </row>
    <row r="6438" spans="1:2" ht="15" customHeight="1">
      <c r="A6438" s="10" t="s">
        <v>22187</v>
      </c>
      <c r="B6438" s="13" t="s">
        <v>22186</v>
      </c>
    </row>
    <row r="6439" spans="1:2" ht="15" customHeight="1">
      <c r="A6439" s="10" t="s">
        <v>22197</v>
      </c>
      <c r="B6439" s="13" t="s">
        <v>22196</v>
      </c>
    </row>
    <row r="6440" spans="1:2" ht="15" customHeight="1">
      <c r="A6440" s="10" t="s">
        <v>22185</v>
      </c>
      <c r="B6440" s="13" t="s">
        <v>22184</v>
      </c>
    </row>
    <row r="6441" spans="1:2" ht="15" customHeight="1">
      <c r="A6441" s="10" t="s">
        <v>22201</v>
      </c>
      <c r="B6441" s="13" t="s">
        <v>22200</v>
      </c>
    </row>
    <row r="6442" spans="1:2" ht="15" customHeight="1">
      <c r="A6442" s="10" t="s">
        <v>22199</v>
      </c>
      <c r="B6442" s="13" t="s">
        <v>22198</v>
      </c>
    </row>
    <row r="6443" spans="1:2" ht="15" customHeight="1">
      <c r="A6443" s="10" t="s">
        <v>22183</v>
      </c>
      <c r="B6443" s="13" t="s">
        <v>22182</v>
      </c>
    </row>
    <row r="6444" spans="1:2" ht="15" customHeight="1">
      <c r="A6444" s="10" t="s">
        <v>22191</v>
      </c>
      <c r="B6444" s="13" t="s">
        <v>22190</v>
      </c>
    </row>
    <row r="6445" spans="1:2" ht="15" customHeight="1">
      <c r="A6445" s="10" t="s">
        <v>22169</v>
      </c>
      <c r="B6445" s="13" t="s">
        <v>22168</v>
      </c>
    </row>
    <row r="6446" spans="1:2" ht="15" customHeight="1">
      <c r="A6446" s="10" t="s">
        <v>22173</v>
      </c>
      <c r="B6446" s="13" t="s">
        <v>22172</v>
      </c>
    </row>
    <row r="6447" spans="1:2" ht="15" customHeight="1">
      <c r="A6447" s="10" t="s">
        <v>22175</v>
      </c>
      <c r="B6447" s="13" t="s">
        <v>22174</v>
      </c>
    </row>
    <row r="6448" spans="1:2" ht="15" customHeight="1">
      <c r="A6448" s="10" t="s">
        <v>22167</v>
      </c>
      <c r="B6448" s="13" t="s">
        <v>22166</v>
      </c>
    </row>
    <row r="6449" spans="1:2" ht="15" customHeight="1">
      <c r="A6449" s="10" t="s">
        <v>22177</v>
      </c>
      <c r="B6449" s="13" t="s">
        <v>22176</v>
      </c>
    </row>
    <row r="6450" spans="1:2" ht="15" customHeight="1">
      <c r="A6450" s="10" t="s">
        <v>22165</v>
      </c>
      <c r="B6450" s="13" t="s">
        <v>22164</v>
      </c>
    </row>
    <row r="6451" spans="1:2" ht="15" customHeight="1">
      <c r="A6451" s="10" t="s">
        <v>22181</v>
      </c>
      <c r="B6451" s="13" t="s">
        <v>22180</v>
      </c>
    </row>
    <row r="6452" spans="1:2" ht="15" customHeight="1">
      <c r="A6452" s="10" t="s">
        <v>22179</v>
      </c>
      <c r="B6452" s="13" t="s">
        <v>22178</v>
      </c>
    </row>
    <row r="6453" spans="1:2" ht="15" customHeight="1">
      <c r="A6453" s="10" t="s">
        <v>22163</v>
      </c>
      <c r="B6453" s="13" t="s">
        <v>22162</v>
      </c>
    </row>
    <row r="6454" spans="1:2" ht="15" customHeight="1">
      <c r="A6454" s="10" t="s">
        <v>22171</v>
      </c>
      <c r="B6454" s="13" t="s">
        <v>22170</v>
      </c>
    </row>
    <row r="6455" spans="1:2" ht="15" customHeight="1">
      <c r="A6455" s="10" t="s">
        <v>22269</v>
      </c>
      <c r="B6455" s="13" t="s">
        <v>22268</v>
      </c>
    </row>
    <row r="6456" spans="1:2" ht="15" customHeight="1">
      <c r="A6456" s="10" t="s">
        <v>22273</v>
      </c>
      <c r="B6456" s="13" t="s">
        <v>22272</v>
      </c>
    </row>
    <row r="6457" spans="1:2" ht="15" customHeight="1">
      <c r="A6457" s="10" t="s">
        <v>22275</v>
      </c>
      <c r="B6457" s="13" t="s">
        <v>22274</v>
      </c>
    </row>
    <row r="6458" spans="1:2" ht="15" customHeight="1">
      <c r="A6458" s="10" t="s">
        <v>22267</v>
      </c>
      <c r="B6458" s="13" t="s">
        <v>22266</v>
      </c>
    </row>
    <row r="6459" spans="1:2" ht="15" customHeight="1">
      <c r="A6459" s="10" t="s">
        <v>22277</v>
      </c>
      <c r="B6459" s="13" t="s">
        <v>22276</v>
      </c>
    </row>
    <row r="6460" spans="1:2" ht="15" customHeight="1">
      <c r="A6460" s="10" t="s">
        <v>22265</v>
      </c>
      <c r="B6460" s="13" t="s">
        <v>22264</v>
      </c>
    </row>
    <row r="6461" spans="1:2" ht="15" customHeight="1">
      <c r="A6461" s="10" t="s">
        <v>22281</v>
      </c>
      <c r="B6461" s="13" t="s">
        <v>22280</v>
      </c>
    </row>
    <row r="6462" spans="1:2" ht="15" customHeight="1">
      <c r="A6462" s="10" t="s">
        <v>22279</v>
      </c>
      <c r="B6462" s="13" t="s">
        <v>22278</v>
      </c>
    </row>
    <row r="6463" spans="1:2" ht="15" customHeight="1">
      <c r="A6463" s="10" t="s">
        <v>22263</v>
      </c>
      <c r="B6463" s="13" t="s">
        <v>22262</v>
      </c>
    </row>
    <row r="6464" spans="1:2" ht="15" customHeight="1">
      <c r="A6464" s="10" t="s">
        <v>22271</v>
      </c>
      <c r="B6464" s="13" t="s">
        <v>22270</v>
      </c>
    </row>
    <row r="6465" spans="1:2" ht="15" customHeight="1">
      <c r="A6465" s="10" t="s">
        <v>22209</v>
      </c>
      <c r="B6465" s="13" t="s">
        <v>22208</v>
      </c>
    </row>
    <row r="6466" spans="1:2" ht="15" customHeight="1">
      <c r="A6466" s="10" t="s">
        <v>22213</v>
      </c>
      <c r="B6466" s="13" t="s">
        <v>22212</v>
      </c>
    </row>
    <row r="6467" spans="1:2" ht="15" customHeight="1">
      <c r="A6467" s="10" t="s">
        <v>22215</v>
      </c>
      <c r="B6467" s="13" t="s">
        <v>22214</v>
      </c>
    </row>
    <row r="6468" spans="1:2" ht="15" customHeight="1">
      <c r="A6468" s="10" t="s">
        <v>22207</v>
      </c>
      <c r="B6468" s="13" t="s">
        <v>22206</v>
      </c>
    </row>
    <row r="6469" spans="1:2" ht="15" customHeight="1">
      <c r="A6469" s="10" t="s">
        <v>22217</v>
      </c>
      <c r="B6469" s="13" t="s">
        <v>22216</v>
      </c>
    </row>
    <row r="6470" spans="1:2" ht="15" customHeight="1">
      <c r="A6470" s="10" t="s">
        <v>22205</v>
      </c>
      <c r="B6470" s="13" t="s">
        <v>22204</v>
      </c>
    </row>
    <row r="6471" spans="1:2" ht="15" customHeight="1">
      <c r="A6471" s="10" t="s">
        <v>22221</v>
      </c>
      <c r="B6471" s="13" t="s">
        <v>22220</v>
      </c>
    </row>
    <row r="6472" spans="1:2" ht="15" customHeight="1">
      <c r="A6472" s="10" t="s">
        <v>22219</v>
      </c>
      <c r="B6472" s="13" t="s">
        <v>22218</v>
      </c>
    </row>
    <row r="6473" spans="1:2" ht="15" customHeight="1">
      <c r="A6473" s="10" t="s">
        <v>22203</v>
      </c>
      <c r="B6473" s="13" t="s">
        <v>22202</v>
      </c>
    </row>
    <row r="6474" spans="1:2" ht="15" customHeight="1">
      <c r="A6474" s="10" t="s">
        <v>22211</v>
      </c>
      <c r="B6474" s="13" t="s">
        <v>22210</v>
      </c>
    </row>
    <row r="6475" spans="1:2" ht="15" customHeight="1">
      <c r="A6475" s="10" t="s">
        <v>22229</v>
      </c>
      <c r="B6475" s="13" t="s">
        <v>22228</v>
      </c>
    </row>
    <row r="6476" spans="1:2" ht="15" customHeight="1">
      <c r="A6476" s="10" t="s">
        <v>22233</v>
      </c>
      <c r="B6476" s="13" t="s">
        <v>22232</v>
      </c>
    </row>
    <row r="6477" spans="1:2" ht="15" customHeight="1">
      <c r="A6477" s="10" t="s">
        <v>22235</v>
      </c>
      <c r="B6477" s="13" t="s">
        <v>22234</v>
      </c>
    </row>
    <row r="6478" spans="1:2" ht="15" customHeight="1">
      <c r="A6478" s="10" t="s">
        <v>22227</v>
      </c>
      <c r="B6478" s="13" t="s">
        <v>22226</v>
      </c>
    </row>
    <row r="6479" spans="1:2" ht="15" customHeight="1">
      <c r="A6479" s="10" t="s">
        <v>22237</v>
      </c>
      <c r="B6479" s="13" t="s">
        <v>22236</v>
      </c>
    </row>
    <row r="6480" spans="1:2" ht="15" customHeight="1">
      <c r="A6480" s="10" t="s">
        <v>22225</v>
      </c>
      <c r="B6480" s="13" t="s">
        <v>22224</v>
      </c>
    </row>
    <row r="6481" spans="1:2" ht="15" customHeight="1">
      <c r="A6481" s="10" t="s">
        <v>22241</v>
      </c>
      <c r="B6481" s="13" t="s">
        <v>22240</v>
      </c>
    </row>
    <row r="6482" spans="1:2" ht="15" customHeight="1">
      <c r="A6482" s="10" t="s">
        <v>22239</v>
      </c>
      <c r="B6482" s="13" t="s">
        <v>22238</v>
      </c>
    </row>
    <row r="6483" spans="1:2" ht="15" customHeight="1">
      <c r="A6483" s="10" t="s">
        <v>22223</v>
      </c>
      <c r="B6483" s="13" t="s">
        <v>22222</v>
      </c>
    </row>
    <row r="6484" spans="1:2" ht="15" customHeight="1">
      <c r="A6484" s="10" t="s">
        <v>22231</v>
      </c>
      <c r="B6484" s="13" t="s">
        <v>22230</v>
      </c>
    </row>
    <row r="6485" spans="1:2" ht="15" customHeight="1">
      <c r="A6485" s="10" t="s">
        <v>22149</v>
      </c>
      <c r="B6485" s="13" t="s">
        <v>22148</v>
      </c>
    </row>
    <row r="6486" spans="1:2" ht="15" customHeight="1">
      <c r="A6486" s="10" t="s">
        <v>22153</v>
      </c>
      <c r="B6486" s="13" t="s">
        <v>22152</v>
      </c>
    </row>
    <row r="6487" spans="1:2" ht="15" customHeight="1">
      <c r="A6487" s="10" t="s">
        <v>22155</v>
      </c>
      <c r="B6487" s="13" t="s">
        <v>22154</v>
      </c>
    </row>
    <row r="6488" spans="1:2" ht="15" customHeight="1">
      <c r="A6488" s="10" t="s">
        <v>22147</v>
      </c>
      <c r="B6488" s="13" t="s">
        <v>22146</v>
      </c>
    </row>
    <row r="6489" spans="1:2" ht="15" customHeight="1">
      <c r="A6489" s="10" t="s">
        <v>22157</v>
      </c>
      <c r="B6489" s="13" t="s">
        <v>22156</v>
      </c>
    </row>
    <row r="6490" spans="1:2" ht="15" customHeight="1">
      <c r="A6490" s="10" t="s">
        <v>22145</v>
      </c>
      <c r="B6490" s="13" t="s">
        <v>22144</v>
      </c>
    </row>
    <row r="6491" spans="1:2" ht="15" customHeight="1">
      <c r="A6491" s="10" t="s">
        <v>22161</v>
      </c>
      <c r="B6491" s="13" t="s">
        <v>22160</v>
      </c>
    </row>
    <row r="6492" spans="1:2" ht="15" customHeight="1">
      <c r="A6492" s="10" t="s">
        <v>22159</v>
      </c>
      <c r="B6492" s="13" t="s">
        <v>22158</v>
      </c>
    </row>
    <row r="6493" spans="1:2" ht="15" customHeight="1">
      <c r="A6493" s="10" t="s">
        <v>22143</v>
      </c>
      <c r="B6493" s="13" t="s">
        <v>22142</v>
      </c>
    </row>
    <row r="6494" spans="1:2" ht="15" customHeight="1">
      <c r="A6494" s="10" t="s">
        <v>22151</v>
      </c>
      <c r="B6494" s="13" t="s">
        <v>22150</v>
      </c>
    </row>
    <row r="6495" spans="1:2" ht="15" customHeight="1">
      <c r="A6495" s="10" t="s">
        <v>10910</v>
      </c>
      <c r="B6495" s="13" t="s">
        <v>10909</v>
      </c>
    </row>
    <row r="6496" spans="1:2" ht="15" customHeight="1">
      <c r="A6496" s="10" t="s">
        <v>12694</v>
      </c>
      <c r="B6496" s="13" t="s">
        <v>12693</v>
      </c>
    </row>
    <row r="6497" spans="1:2" ht="15" customHeight="1">
      <c r="A6497" s="10" t="s">
        <v>12752</v>
      </c>
      <c r="B6497" s="13" t="s">
        <v>12751</v>
      </c>
    </row>
    <row r="6498" spans="1:2" ht="15" customHeight="1">
      <c r="A6498" s="10" t="s">
        <v>12724</v>
      </c>
      <c r="B6498" s="13" t="s">
        <v>12723</v>
      </c>
    </row>
    <row r="6499" spans="1:2" ht="15" customHeight="1">
      <c r="A6499" s="10" t="s">
        <v>12746</v>
      </c>
      <c r="B6499" s="13" t="s">
        <v>12745</v>
      </c>
    </row>
    <row r="6500" spans="1:2" ht="15" customHeight="1">
      <c r="A6500" s="10" t="s">
        <v>12748</v>
      </c>
      <c r="B6500" s="13" t="s">
        <v>12747</v>
      </c>
    </row>
    <row r="6501" spans="1:2" ht="15" customHeight="1">
      <c r="A6501" s="10" t="s">
        <v>12722</v>
      </c>
      <c r="B6501" s="13" t="s">
        <v>12721</v>
      </c>
    </row>
    <row r="6502" spans="1:2" ht="15" customHeight="1">
      <c r="A6502" s="10" t="s">
        <v>12744</v>
      </c>
      <c r="B6502" s="13" t="s">
        <v>12743</v>
      </c>
    </row>
    <row r="6503" spans="1:2" ht="15" customHeight="1">
      <c r="A6503" s="10" t="s">
        <v>6170</v>
      </c>
      <c r="B6503" s="13" t="s">
        <v>6169</v>
      </c>
    </row>
    <row r="6504" spans="1:2" ht="15" customHeight="1">
      <c r="A6504" s="10" t="s">
        <v>6174</v>
      </c>
      <c r="B6504" s="13" t="s">
        <v>6173</v>
      </c>
    </row>
    <row r="6505" spans="1:2" ht="15" customHeight="1">
      <c r="A6505" s="10" t="s">
        <v>6182</v>
      </c>
      <c r="B6505" s="13" t="s">
        <v>6181</v>
      </c>
    </row>
    <row r="6506" spans="1:2" ht="15" customHeight="1">
      <c r="A6506" s="10" t="s">
        <v>6176</v>
      </c>
      <c r="B6506" s="13" t="s">
        <v>6175</v>
      </c>
    </row>
    <row r="6507" spans="1:2" ht="15" customHeight="1">
      <c r="A6507" s="10" t="s">
        <v>6178</v>
      </c>
      <c r="B6507" s="13" t="s">
        <v>6177</v>
      </c>
    </row>
    <row r="6508" spans="1:2" ht="15" customHeight="1">
      <c r="A6508" s="10" t="s">
        <v>6162</v>
      </c>
      <c r="B6508" s="13" t="s">
        <v>6161</v>
      </c>
    </row>
    <row r="6509" spans="1:2" ht="15" customHeight="1">
      <c r="A6509" s="10" t="s">
        <v>12750</v>
      </c>
      <c r="B6509" s="13" t="s">
        <v>12749</v>
      </c>
    </row>
    <row r="6510" spans="1:2" ht="15" customHeight="1">
      <c r="A6510" s="10" t="s">
        <v>12754</v>
      </c>
      <c r="B6510" s="13" t="s">
        <v>12753</v>
      </c>
    </row>
    <row r="6511" spans="1:2" ht="15" customHeight="1">
      <c r="A6511" s="10" t="s">
        <v>6372</v>
      </c>
      <c r="B6511" s="13" t="s">
        <v>6371</v>
      </c>
    </row>
    <row r="6512" spans="1:2" ht="15" customHeight="1">
      <c r="A6512" s="10" t="s">
        <v>14902</v>
      </c>
      <c r="B6512" s="13" t="s">
        <v>14901</v>
      </c>
    </row>
    <row r="6513" spans="1:2" ht="15" customHeight="1">
      <c r="A6513" s="10" t="s">
        <v>12716</v>
      </c>
      <c r="B6513" s="13" t="s">
        <v>12715</v>
      </c>
    </row>
    <row r="6514" spans="1:2" ht="15" customHeight="1">
      <c r="A6514" s="10" t="s">
        <v>10587</v>
      </c>
      <c r="B6514" s="13" t="s">
        <v>10586</v>
      </c>
    </row>
    <row r="6515" spans="1:2" ht="15" customHeight="1">
      <c r="A6515" s="10" t="s">
        <v>12742</v>
      </c>
      <c r="B6515" s="13" t="s">
        <v>12741</v>
      </c>
    </row>
    <row r="6516" spans="1:2" ht="15" customHeight="1">
      <c r="A6516" s="10" t="s">
        <v>12310</v>
      </c>
      <c r="B6516" s="13" t="s">
        <v>12309</v>
      </c>
    </row>
    <row r="6517" spans="1:2" ht="15" customHeight="1">
      <c r="A6517" s="10" t="s">
        <v>15068</v>
      </c>
      <c r="B6517" s="13" t="s">
        <v>15067</v>
      </c>
    </row>
    <row r="6518" spans="1:2" ht="15" customHeight="1">
      <c r="A6518" s="10" t="s">
        <v>15884</v>
      </c>
      <c r="B6518" s="13" t="s">
        <v>15883</v>
      </c>
    </row>
    <row r="6519" spans="1:2" ht="15" customHeight="1">
      <c r="A6519" s="10" t="s">
        <v>15062</v>
      </c>
      <c r="B6519" s="13" t="s">
        <v>15061</v>
      </c>
    </row>
    <row r="6520" spans="1:2" ht="15" customHeight="1">
      <c r="A6520" s="10" t="s">
        <v>15168</v>
      </c>
      <c r="B6520" s="13" t="s">
        <v>15167</v>
      </c>
    </row>
    <row r="6521" spans="1:2" ht="15" customHeight="1">
      <c r="A6521" s="10" t="s">
        <v>15066</v>
      </c>
      <c r="B6521" s="13" t="s">
        <v>15065</v>
      </c>
    </row>
    <row r="6522" spans="1:2" ht="15" customHeight="1">
      <c r="A6522" s="10" t="s">
        <v>15658</v>
      </c>
      <c r="B6522" s="13" t="s">
        <v>15657</v>
      </c>
    </row>
    <row r="6523" spans="1:2" ht="15" customHeight="1">
      <c r="A6523" s="10" t="s">
        <v>15170</v>
      </c>
      <c r="B6523" s="13" t="s">
        <v>15169</v>
      </c>
    </row>
    <row r="6524" spans="1:2" ht="15" customHeight="1">
      <c r="A6524" s="10" t="s">
        <v>16110</v>
      </c>
      <c r="B6524" s="13" t="s">
        <v>16109</v>
      </c>
    </row>
    <row r="6525" spans="1:2" ht="15" customHeight="1">
      <c r="A6525" s="10" t="s">
        <v>15786</v>
      </c>
      <c r="B6525" s="13" t="s">
        <v>15785</v>
      </c>
    </row>
    <row r="6526" spans="1:2" ht="15" customHeight="1">
      <c r="A6526" s="10" t="s">
        <v>15442</v>
      </c>
      <c r="B6526" s="13" t="s">
        <v>15441</v>
      </c>
    </row>
    <row r="6527" spans="1:2" ht="15" customHeight="1">
      <c r="A6527" s="10" t="s">
        <v>15660</v>
      </c>
      <c r="B6527" s="13" t="s">
        <v>15659</v>
      </c>
    </row>
    <row r="6528" spans="1:2" ht="15" customHeight="1">
      <c r="A6528" s="10" t="s">
        <v>15656</v>
      </c>
      <c r="B6528" s="13" t="s">
        <v>15655</v>
      </c>
    </row>
    <row r="6529" spans="1:2" ht="15" customHeight="1">
      <c r="A6529" s="10" t="s">
        <v>15064</v>
      </c>
      <c r="B6529" s="13" t="s">
        <v>15063</v>
      </c>
    </row>
    <row r="6530" spans="1:2" ht="15" customHeight="1">
      <c r="A6530" s="10" t="s">
        <v>15552</v>
      </c>
      <c r="B6530" s="13" t="s">
        <v>15551</v>
      </c>
    </row>
    <row r="6531" spans="1:2" ht="15" customHeight="1">
      <c r="A6531" s="10" t="s">
        <v>15172</v>
      </c>
      <c r="B6531" s="13" t="s">
        <v>15171</v>
      </c>
    </row>
    <row r="6532" spans="1:2" ht="15" customHeight="1">
      <c r="A6532" s="10" t="s">
        <v>15784</v>
      </c>
      <c r="B6532" s="13" t="s">
        <v>15783</v>
      </c>
    </row>
    <row r="6533" spans="1:2" ht="15" customHeight="1">
      <c r="A6533" s="10" t="s">
        <v>15882</v>
      </c>
      <c r="B6533" s="13" t="s">
        <v>15881</v>
      </c>
    </row>
    <row r="6534" spans="1:2" ht="15" customHeight="1">
      <c r="A6534" s="10" t="s">
        <v>15886</v>
      </c>
      <c r="B6534" s="13" t="s">
        <v>15885</v>
      </c>
    </row>
    <row r="6535" spans="1:2" ht="15" customHeight="1">
      <c r="A6535" s="10" t="s">
        <v>16106</v>
      </c>
      <c r="B6535" s="13" t="s">
        <v>16105</v>
      </c>
    </row>
    <row r="6536" spans="1:2" ht="15" customHeight="1">
      <c r="A6536" s="10" t="s">
        <v>16108</v>
      </c>
      <c r="B6536" s="13" t="s">
        <v>16107</v>
      </c>
    </row>
    <row r="6537" spans="1:2" ht="15" customHeight="1">
      <c r="A6537" s="10" t="s">
        <v>15440</v>
      </c>
      <c r="B6537" s="13" t="s">
        <v>15439</v>
      </c>
    </row>
    <row r="6538" spans="1:2" ht="15" customHeight="1">
      <c r="A6538" s="10" t="s">
        <v>12712</v>
      </c>
      <c r="B6538" s="13" t="s">
        <v>12711</v>
      </c>
    </row>
    <row r="6539" spans="1:2" ht="15" customHeight="1">
      <c r="A6539" s="11" t="s">
        <v>595</v>
      </c>
      <c r="B6539" s="15" t="s">
        <v>596</v>
      </c>
    </row>
    <row r="6540" spans="1:2" ht="15" customHeight="1">
      <c r="A6540" s="10" t="s">
        <v>8463</v>
      </c>
      <c r="B6540" s="13" t="s">
        <v>8462</v>
      </c>
    </row>
    <row r="6541" spans="1:2" ht="15" customHeight="1">
      <c r="A6541" s="10" t="s">
        <v>12728</v>
      </c>
      <c r="B6541" s="13" t="s">
        <v>12727</v>
      </c>
    </row>
    <row r="6542" spans="1:2" ht="15" customHeight="1">
      <c r="A6542" s="10" t="s">
        <v>6160</v>
      </c>
      <c r="B6542" s="13" t="s">
        <v>6159</v>
      </c>
    </row>
    <row r="6543" spans="1:2" ht="15" customHeight="1">
      <c r="A6543" s="10" t="s">
        <v>8555</v>
      </c>
      <c r="B6543" s="13" t="s">
        <v>8554</v>
      </c>
    </row>
    <row r="6544" spans="1:2" ht="15" customHeight="1">
      <c r="A6544" s="10" t="s">
        <v>1514</v>
      </c>
      <c r="B6544" s="13" t="s">
        <v>1513</v>
      </c>
    </row>
    <row r="6545" spans="1:2" ht="15" customHeight="1">
      <c r="A6545" s="10" t="s">
        <v>1536</v>
      </c>
      <c r="B6545" s="13" t="s">
        <v>1535</v>
      </c>
    </row>
    <row r="6546" spans="1:2" ht="15" customHeight="1">
      <c r="A6546" s="10" t="s">
        <v>1540</v>
      </c>
      <c r="B6546" s="13" t="s">
        <v>1539</v>
      </c>
    </row>
    <row r="6547" spans="1:2" ht="15" customHeight="1">
      <c r="A6547" s="10" t="s">
        <v>12730</v>
      </c>
      <c r="B6547" s="13" t="s">
        <v>12729</v>
      </c>
    </row>
    <row r="6548" spans="1:2" ht="15" customHeight="1">
      <c r="A6548" s="10" t="s">
        <v>1526</v>
      </c>
      <c r="B6548" s="13" t="s">
        <v>1525</v>
      </c>
    </row>
    <row r="6549" spans="1:2" ht="15" customHeight="1">
      <c r="A6549" s="10" t="s">
        <v>1534</v>
      </c>
      <c r="B6549" s="13" t="s">
        <v>1533</v>
      </c>
    </row>
    <row r="6550" spans="1:2" ht="15" customHeight="1">
      <c r="A6550" s="10" t="s">
        <v>1538</v>
      </c>
      <c r="B6550" s="13" t="s">
        <v>1537</v>
      </c>
    </row>
    <row r="6551" spans="1:2" ht="15" customHeight="1">
      <c r="A6551" s="10" t="s">
        <v>3361</v>
      </c>
      <c r="B6551" s="13" t="s">
        <v>3360</v>
      </c>
    </row>
    <row r="6552" spans="1:2" ht="15" customHeight="1">
      <c r="A6552" s="10" t="s">
        <v>3363</v>
      </c>
      <c r="B6552" s="13" t="s">
        <v>3362</v>
      </c>
    </row>
    <row r="6553" spans="1:2" ht="15" customHeight="1">
      <c r="A6553" s="10" t="s">
        <v>3313</v>
      </c>
      <c r="B6553" s="13" t="s">
        <v>3312</v>
      </c>
    </row>
    <row r="6554" spans="1:2" ht="15" customHeight="1">
      <c r="A6554" s="10" t="s">
        <v>3315</v>
      </c>
      <c r="B6554" s="13" t="s">
        <v>3314</v>
      </c>
    </row>
    <row r="6555" spans="1:2" ht="15" customHeight="1">
      <c r="A6555" s="10" t="s">
        <v>3353</v>
      </c>
      <c r="B6555" s="13" t="s">
        <v>3352</v>
      </c>
    </row>
    <row r="6556" spans="1:2" ht="15" customHeight="1">
      <c r="A6556" s="10" t="s">
        <v>3305</v>
      </c>
      <c r="B6556" s="13" t="s">
        <v>3304</v>
      </c>
    </row>
    <row r="6557" spans="1:2" ht="15" customHeight="1">
      <c r="A6557" s="10" t="s">
        <v>3307</v>
      </c>
      <c r="B6557" s="13" t="s">
        <v>3306</v>
      </c>
    </row>
    <row r="6558" spans="1:2" ht="15" customHeight="1">
      <c r="A6558" s="10" t="s">
        <v>3309</v>
      </c>
      <c r="B6558" s="13" t="s">
        <v>3308</v>
      </c>
    </row>
    <row r="6559" spans="1:2" ht="15" customHeight="1">
      <c r="A6559" s="11" t="s">
        <v>597</v>
      </c>
      <c r="B6559" s="15" t="s">
        <v>598</v>
      </c>
    </row>
    <row r="6560" spans="1:2" ht="15" customHeight="1">
      <c r="A6560" s="10" t="s">
        <v>3319</v>
      </c>
      <c r="B6560" s="13" t="s">
        <v>3318</v>
      </c>
    </row>
    <row r="6561" spans="1:2" ht="15" customHeight="1">
      <c r="A6561" s="10" t="s">
        <v>3351</v>
      </c>
      <c r="B6561" s="13" t="s">
        <v>3350</v>
      </c>
    </row>
    <row r="6562" spans="1:2" ht="15" customHeight="1">
      <c r="A6562" s="11" t="s">
        <v>599</v>
      </c>
      <c r="B6562" s="15" t="s">
        <v>600</v>
      </c>
    </row>
    <row r="6563" spans="1:2" ht="15" customHeight="1">
      <c r="A6563" s="10" t="s">
        <v>3321</v>
      </c>
      <c r="B6563" s="13" t="s">
        <v>3320</v>
      </c>
    </row>
    <row r="6564" spans="1:2" ht="15" customHeight="1">
      <c r="A6564" s="10" t="s">
        <v>3323</v>
      </c>
      <c r="B6564" s="13" t="s">
        <v>3322</v>
      </c>
    </row>
    <row r="6565" spans="1:2" ht="15" customHeight="1">
      <c r="A6565" s="10" t="s">
        <v>3325</v>
      </c>
      <c r="B6565" s="13" t="s">
        <v>3324</v>
      </c>
    </row>
    <row r="6566" spans="1:2" ht="15" customHeight="1">
      <c r="A6566" s="10" t="s">
        <v>3335</v>
      </c>
      <c r="B6566" s="13" t="s">
        <v>3334</v>
      </c>
    </row>
    <row r="6567" spans="1:2" ht="15" customHeight="1">
      <c r="A6567" s="10" t="s">
        <v>3331</v>
      </c>
      <c r="B6567" s="13" t="s">
        <v>3330</v>
      </c>
    </row>
    <row r="6568" spans="1:2" ht="15" customHeight="1">
      <c r="A6568" s="11" t="s">
        <v>601</v>
      </c>
      <c r="B6568" s="15" t="s">
        <v>602</v>
      </c>
    </row>
    <row r="6569" spans="1:2" ht="15" customHeight="1">
      <c r="A6569" s="10" t="s">
        <v>3337</v>
      </c>
      <c r="B6569" s="13" t="s">
        <v>3336</v>
      </c>
    </row>
    <row r="6570" spans="1:2" ht="15" customHeight="1">
      <c r="A6570" s="10" t="s">
        <v>3339</v>
      </c>
      <c r="B6570" s="13" t="s">
        <v>3338</v>
      </c>
    </row>
    <row r="6571" spans="1:2" ht="15" customHeight="1">
      <c r="A6571" s="10" t="s">
        <v>3341</v>
      </c>
      <c r="B6571" s="13" t="s">
        <v>3340</v>
      </c>
    </row>
    <row r="6572" spans="1:2" ht="15" customHeight="1">
      <c r="A6572" s="10" t="s">
        <v>3345</v>
      </c>
      <c r="B6572" s="13" t="s">
        <v>3344</v>
      </c>
    </row>
    <row r="6573" spans="1:2" ht="15" customHeight="1">
      <c r="A6573" s="10" t="s">
        <v>3369</v>
      </c>
      <c r="B6573" s="13" t="s">
        <v>3368</v>
      </c>
    </row>
    <row r="6574" spans="1:2" ht="15" customHeight="1">
      <c r="A6574" s="10" t="s">
        <v>3301</v>
      </c>
      <c r="B6574" s="13" t="s">
        <v>3300</v>
      </c>
    </row>
    <row r="6575" spans="1:2" ht="15" customHeight="1">
      <c r="A6575" s="10" t="s">
        <v>3311</v>
      </c>
      <c r="B6575" s="13" t="s">
        <v>3310</v>
      </c>
    </row>
    <row r="6576" spans="1:2" ht="15" customHeight="1">
      <c r="A6576" s="10" t="s">
        <v>3329</v>
      </c>
      <c r="B6576" s="13" t="s">
        <v>3328</v>
      </c>
    </row>
    <row r="6577" spans="1:2" ht="15" customHeight="1">
      <c r="A6577" s="10" t="s">
        <v>3365</v>
      </c>
      <c r="B6577" s="13" t="s">
        <v>3364</v>
      </c>
    </row>
    <row r="6578" spans="1:2" ht="15" customHeight="1">
      <c r="A6578" s="10" t="s">
        <v>9704</v>
      </c>
      <c r="B6578" s="13" t="s">
        <v>9703</v>
      </c>
    </row>
    <row r="6579" spans="1:2" ht="15" customHeight="1">
      <c r="A6579" s="10" t="s">
        <v>5960</v>
      </c>
      <c r="B6579" s="13" t="s">
        <v>5959</v>
      </c>
    </row>
    <row r="6580" spans="1:2" ht="15" customHeight="1">
      <c r="A6580" s="10" t="s">
        <v>603</v>
      </c>
      <c r="B6580" s="13" t="s">
        <v>1619</v>
      </c>
    </row>
    <row r="6581" spans="1:2" ht="15" customHeight="1">
      <c r="A6581" s="10" t="s">
        <v>7667</v>
      </c>
      <c r="B6581" s="13" t="s">
        <v>7666</v>
      </c>
    </row>
    <row r="6582" spans="1:2" ht="15" customHeight="1">
      <c r="A6582" s="10" t="s">
        <v>6573</v>
      </c>
      <c r="B6582" s="13" t="s">
        <v>6572</v>
      </c>
    </row>
    <row r="6583" spans="1:2" ht="15" customHeight="1">
      <c r="A6583" s="10" t="s">
        <v>13168</v>
      </c>
      <c r="B6583" s="13" t="s">
        <v>13167</v>
      </c>
    </row>
    <row r="6584" spans="1:2" ht="15" customHeight="1">
      <c r="A6584" s="10" t="s">
        <v>14264</v>
      </c>
      <c r="B6584" s="13" t="s">
        <v>14263</v>
      </c>
    </row>
    <row r="6585" spans="1:2" ht="15" customHeight="1">
      <c r="A6585" s="10" t="s">
        <v>11636</v>
      </c>
      <c r="B6585" s="13" t="s">
        <v>11635</v>
      </c>
    </row>
    <row r="6586" spans="1:2" ht="15" customHeight="1">
      <c r="A6586" s="10" t="s">
        <v>11656</v>
      </c>
      <c r="B6586" s="13" t="s">
        <v>11655</v>
      </c>
    </row>
    <row r="6587" spans="1:2" ht="15" customHeight="1">
      <c r="A6587" s="10" t="s">
        <v>11614</v>
      </c>
      <c r="B6587" s="13" t="s">
        <v>11613</v>
      </c>
    </row>
    <row r="6588" spans="1:2" ht="15" customHeight="1">
      <c r="A6588" s="10" t="s">
        <v>11347</v>
      </c>
      <c r="B6588" s="13" t="s">
        <v>11346</v>
      </c>
    </row>
    <row r="6589" spans="1:2" ht="15" customHeight="1">
      <c r="A6589" s="10" t="s">
        <v>8551</v>
      </c>
      <c r="B6589" s="13" t="s">
        <v>8550</v>
      </c>
    </row>
    <row r="6590" spans="1:2" ht="15" customHeight="1">
      <c r="A6590" s="10" t="s">
        <v>8553</v>
      </c>
      <c r="B6590" s="13" t="s">
        <v>8552</v>
      </c>
    </row>
    <row r="6591" spans="1:2" ht="15" customHeight="1">
      <c r="A6591" s="10" t="s">
        <v>13498</v>
      </c>
      <c r="B6591" s="13" t="s">
        <v>13497</v>
      </c>
    </row>
    <row r="6592" spans="1:2" ht="15" customHeight="1">
      <c r="A6592" s="10" t="s">
        <v>24847</v>
      </c>
      <c r="B6592" s="13" t="s">
        <v>24846</v>
      </c>
    </row>
    <row r="6593" spans="1:2" ht="15" customHeight="1">
      <c r="A6593" s="10" t="s">
        <v>9220</v>
      </c>
      <c r="B6593" s="13" t="s">
        <v>9219</v>
      </c>
    </row>
    <row r="6594" spans="1:2" ht="15" customHeight="1">
      <c r="A6594" s="10" t="s">
        <v>9230</v>
      </c>
      <c r="B6594" s="13" t="s">
        <v>9229</v>
      </c>
    </row>
    <row r="6595" spans="1:2" ht="15" customHeight="1">
      <c r="A6595" s="10" t="s">
        <v>9226</v>
      </c>
      <c r="B6595" s="13" t="s">
        <v>9225</v>
      </c>
    </row>
    <row r="6596" spans="1:2" ht="15" customHeight="1">
      <c r="A6596" s="10" t="s">
        <v>9224</v>
      </c>
      <c r="B6596" s="13" t="s">
        <v>9223</v>
      </c>
    </row>
    <row r="6597" spans="1:2" ht="15" customHeight="1">
      <c r="A6597" s="10" t="s">
        <v>9228</v>
      </c>
      <c r="B6597" s="13" t="s">
        <v>9227</v>
      </c>
    </row>
    <row r="6598" spans="1:2" ht="15" customHeight="1">
      <c r="A6598" s="10" t="s">
        <v>9222</v>
      </c>
      <c r="B6598" s="13" t="s">
        <v>9221</v>
      </c>
    </row>
    <row r="6599" spans="1:2" ht="15" customHeight="1">
      <c r="A6599" s="10" t="s">
        <v>7878</v>
      </c>
      <c r="B6599" s="13" t="s">
        <v>7877</v>
      </c>
    </row>
    <row r="6600" spans="1:2" ht="15" customHeight="1">
      <c r="A6600" s="10" t="s">
        <v>7876</v>
      </c>
      <c r="B6600" s="13" t="s">
        <v>7875</v>
      </c>
    </row>
    <row r="6601" spans="1:2" ht="15" customHeight="1">
      <c r="A6601" s="10" t="s">
        <v>7882</v>
      </c>
      <c r="B6601" s="13" t="s">
        <v>7881</v>
      </c>
    </row>
    <row r="6602" spans="1:2" ht="15" customHeight="1">
      <c r="A6602" s="10" t="s">
        <v>1147</v>
      </c>
      <c r="B6602" s="13" t="s">
        <v>1146</v>
      </c>
    </row>
    <row r="6603" spans="1:2" ht="15" customHeight="1">
      <c r="A6603" s="10" t="s">
        <v>3621</v>
      </c>
      <c r="B6603" s="13" t="s">
        <v>3620</v>
      </c>
    </row>
    <row r="6604" spans="1:2" ht="15" customHeight="1">
      <c r="A6604" s="10" t="s">
        <v>7886</v>
      </c>
      <c r="B6604" s="13" t="s">
        <v>7885</v>
      </c>
    </row>
    <row r="6605" spans="1:2" ht="15" customHeight="1">
      <c r="A6605" s="10" t="s">
        <v>14228</v>
      </c>
      <c r="B6605" s="13" t="s">
        <v>14227</v>
      </c>
    </row>
    <row r="6606" spans="1:2" ht="15" customHeight="1">
      <c r="A6606" s="10" t="s">
        <v>7884</v>
      </c>
      <c r="B6606" s="13" t="s">
        <v>7883</v>
      </c>
    </row>
    <row r="6607" spans="1:2" ht="15" customHeight="1">
      <c r="A6607" s="10" t="s">
        <v>1479</v>
      </c>
      <c r="B6607" s="13" t="s">
        <v>605</v>
      </c>
    </row>
    <row r="6608" spans="1:2" ht="15" customHeight="1">
      <c r="A6608" s="11" t="s">
        <v>604</v>
      </c>
      <c r="B6608" s="15" t="s">
        <v>605</v>
      </c>
    </row>
    <row r="6609" spans="1:2" ht="15" customHeight="1">
      <c r="A6609" s="10" t="s">
        <v>4175</v>
      </c>
      <c r="B6609" s="13" t="s">
        <v>4174</v>
      </c>
    </row>
    <row r="6610" spans="1:2" ht="15" customHeight="1">
      <c r="A6610" s="10" t="s">
        <v>3272</v>
      </c>
      <c r="B6610" s="13" t="s">
        <v>3271</v>
      </c>
    </row>
    <row r="6611" spans="1:2" ht="15" customHeight="1">
      <c r="A6611" s="10" t="s">
        <v>3282</v>
      </c>
      <c r="B6611" s="13" t="s">
        <v>3281</v>
      </c>
    </row>
    <row r="6612" spans="1:2" ht="15" customHeight="1">
      <c r="A6612" s="10" t="s">
        <v>3276</v>
      </c>
      <c r="B6612" s="13" t="s">
        <v>3275</v>
      </c>
    </row>
    <row r="6613" spans="1:2" ht="15" customHeight="1">
      <c r="A6613" s="10" t="s">
        <v>3377</v>
      </c>
      <c r="B6613" s="13" t="s">
        <v>3376</v>
      </c>
    </row>
    <row r="6614" spans="1:2" ht="15" customHeight="1">
      <c r="A6614" s="10" t="s">
        <v>3274</v>
      </c>
      <c r="B6614" s="13" t="s">
        <v>3273</v>
      </c>
    </row>
    <row r="6615" spans="1:2" ht="15" customHeight="1">
      <c r="A6615" s="11" t="s">
        <v>606</v>
      </c>
      <c r="B6615" s="15" t="s">
        <v>607</v>
      </c>
    </row>
    <row r="6616" spans="1:2" ht="15" customHeight="1">
      <c r="A6616" s="10" t="s">
        <v>3286</v>
      </c>
      <c r="B6616" s="13" t="s">
        <v>3285</v>
      </c>
    </row>
    <row r="6617" spans="1:2" ht="15" customHeight="1">
      <c r="A6617" s="10" t="s">
        <v>3254</v>
      </c>
      <c r="B6617" s="13" t="s">
        <v>3253</v>
      </c>
    </row>
    <row r="6618" spans="1:2" ht="15" customHeight="1">
      <c r="A6618" s="10" t="s">
        <v>3256</v>
      </c>
      <c r="B6618" s="13" t="s">
        <v>3255</v>
      </c>
    </row>
    <row r="6619" spans="1:2" ht="15" customHeight="1">
      <c r="A6619" s="10" t="s">
        <v>3260</v>
      </c>
      <c r="B6619" s="13" t="s">
        <v>3259</v>
      </c>
    </row>
    <row r="6620" spans="1:2" ht="15" customHeight="1">
      <c r="A6620" s="10" t="s">
        <v>3258</v>
      </c>
      <c r="B6620" s="13" t="s">
        <v>3257</v>
      </c>
    </row>
    <row r="6621" spans="1:2" ht="15" customHeight="1">
      <c r="A6621" s="10" t="s">
        <v>3252</v>
      </c>
      <c r="B6621" s="13" t="s">
        <v>3251</v>
      </c>
    </row>
    <row r="6622" spans="1:2" ht="15" customHeight="1">
      <c r="A6622" s="10" t="s">
        <v>3266</v>
      </c>
      <c r="B6622" s="13" t="s">
        <v>3265</v>
      </c>
    </row>
    <row r="6623" spans="1:2" ht="15" customHeight="1">
      <c r="A6623" s="10" t="s">
        <v>3248</v>
      </c>
      <c r="B6623" s="13" t="s">
        <v>3247</v>
      </c>
    </row>
    <row r="6624" spans="1:2" ht="15" customHeight="1">
      <c r="A6624" s="10" t="s">
        <v>3250</v>
      </c>
      <c r="B6624" s="13" t="s">
        <v>3249</v>
      </c>
    </row>
    <row r="6625" spans="1:2" ht="15" customHeight="1">
      <c r="A6625" s="10" t="s">
        <v>3246</v>
      </c>
      <c r="B6625" s="13" t="s">
        <v>3245</v>
      </c>
    </row>
    <row r="6626" spans="1:2" ht="15" customHeight="1">
      <c r="A6626" s="10" t="s">
        <v>3242</v>
      </c>
      <c r="B6626" s="13" t="s">
        <v>3241</v>
      </c>
    </row>
    <row r="6627" spans="1:2" ht="15" customHeight="1">
      <c r="A6627" s="10" t="s">
        <v>3240</v>
      </c>
      <c r="B6627" s="13" t="s">
        <v>3239</v>
      </c>
    </row>
    <row r="6628" spans="1:2" ht="15" customHeight="1">
      <c r="A6628" s="10" t="s">
        <v>3238</v>
      </c>
      <c r="B6628" s="13" t="s">
        <v>3237</v>
      </c>
    </row>
    <row r="6629" spans="1:2" ht="15" customHeight="1">
      <c r="A6629" s="10" t="s">
        <v>3280</v>
      </c>
      <c r="B6629" s="13" t="s">
        <v>3279</v>
      </c>
    </row>
    <row r="6630" spans="1:2" ht="15" customHeight="1">
      <c r="A6630" s="10" t="s">
        <v>8573</v>
      </c>
      <c r="B6630" s="13" t="s">
        <v>8572</v>
      </c>
    </row>
    <row r="6631" spans="1:2" ht="15" customHeight="1">
      <c r="A6631" s="10" t="s">
        <v>8565</v>
      </c>
      <c r="B6631" s="13" t="s">
        <v>8564</v>
      </c>
    </row>
    <row r="6632" spans="1:2" ht="15" customHeight="1">
      <c r="A6632" s="10" t="s">
        <v>5776</v>
      </c>
      <c r="B6632" s="13" t="s">
        <v>5775</v>
      </c>
    </row>
    <row r="6633" spans="1:2" ht="15" customHeight="1">
      <c r="A6633" s="10" t="s">
        <v>9569</v>
      </c>
      <c r="B6633" s="13" t="s">
        <v>9568</v>
      </c>
    </row>
    <row r="6634" spans="1:2" ht="15" customHeight="1">
      <c r="A6634" s="10" t="s">
        <v>4948</v>
      </c>
      <c r="B6634" s="13" t="s">
        <v>4947</v>
      </c>
    </row>
    <row r="6635" spans="1:2" ht="15" customHeight="1">
      <c r="A6635" s="10" t="s">
        <v>4824</v>
      </c>
      <c r="B6635" s="13" t="s">
        <v>4823</v>
      </c>
    </row>
    <row r="6636" spans="1:2" ht="15" customHeight="1">
      <c r="A6636" s="10" t="s">
        <v>4950</v>
      </c>
      <c r="B6636" s="13" t="s">
        <v>4949</v>
      </c>
    </row>
    <row r="6637" spans="1:2" ht="15" customHeight="1">
      <c r="A6637" s="10" t="s">
        <v>9744</v>
      </c>
      <c r="B6637" s="13" t="s">
        <v>9743</v>
      </c>
    </row>
    <row r="6638" spans="1:2" ht="15" customHeight="1">
      <c r="A6638" s="10" t="s">
        <v>9454</v>
      </c>
      <c r="B6638" s="13" t="s">
        <v>9453</v>
      </c>
    </row>
    <row r="6639" spans="1:2" ht="15" customHeight="1">
      <c r="A6639" s="10" t="s">
        <v>9452</v>
      </c>
      <c r="B6639" s="13" t="s">
        <v>9451</v>
      </c>
    </row>
    <row r="6640" spans="1:2" ht="15" customHeight="1">
      <c r="A6640" s="11" t="s">
        <v>608</v>
      </c>
      <c r="B6640" s="15" t="s">
        <v>609</v>
      </c>
    </row>
    <row r="6641" spans="1:2" ht="15" customHeight="1">
      <c r="A6641" s="10" t="s">
        <v>9440</v>
      </c>
      <c r="B6641" s="13" t="s">
        <v>9439</v>
      </c>
    </row>
    <row r="6642" spans="1:2" ht="15" customHeight="1">
      <c r="A6642" s="10" t="s">
        <v>9438</v>
      </c>
      <c r="B6642" s="13" t="s">
        <v>9437</v>
      </c>
    </row>
    <row r="6643" spans="1:2" ht="15" customHeight="1">
      <c r="A6643" s="10" t="s">
        <v>9444</v>
      </c>
      <c r="B6643" s="13" t="s">
        <v>9443</v>
      </c>
    </row>
    <row r="6644" spans="1:2" ht="15" customHeight="1">
      <c r="A6644" s="10" t="s">
        <v>9448</v>
      </c>
      <c r="B6644" s="13" t="s">
        <v>9447</v>
      </c>
    </row>
    <row r="6645" spans="1:2" ht="15" customHeight="1">
      <c r="A6645" s="10" t="s">
        <v>9609</v>
      </c>
      <c r="B6645" s="13" t="s">
        <v>9608</v>
      </c>
    </row>
    <row r="6646" spans="1:2" ht="15" customHeight="1">
      <c r="A6646" s="10" t="s">
        <v>9456</v>
      </c>
      <c r="B6646" s="13" t="s">
        <v>9455</v>
      </c>
    </row>
    <row r="6647" spans="1:2" ht="15" customHeight="1">
      <c r="A6647" s="10" t="s">
        <v>9372</v>
      </c>
      <c r="B6647" s="13" t="s">
        <v>9371</v>
      </c>
    </row>
    <row r="6648" spans="1:2" ht="15" customHeight="1">
      <c r="A6648" s="10" t="s">
        <v>1285</v>
      </c>
      <c r="B6648" s="13" t="s">
        <v>1284</v>
      </c>
    </row>
    <row r="6649" spans="1:2" ht="15" customHeight="1">
      <c r="A6649" s="10" t="s">
        <v>1293</v>
      </c>
      <c r="B6649" s="13" t="s">
        <v>1292</v>
      </c>
    </row>
    <row r="6650" spans="1:2" ht="15" customHeight="1">
      <c r="A6650" s="10" t="s">
        <v>12900</v>
      </c>
      <c r="B6650" s="13" t="s">
        <v>12899</v>
      </c>
    </row>
    <row r="6651" spans="1:2" ht="15" customHeight="1">
      <c r="A6651" s="11" t="s">
        <v>610</v>
      </c>
      <c r="B6651" s="15" t="s">
        <v>154</v>
      </c>
    </row>
    <row r="6652" spans="1:2" ht="15" customHeight="1">
      <c r="A6652" s="10" t="s">
        <v>2319</v>
      </c>
      <c r="B6652" s="13" t="s">
        <v>2318</v>
      </c>
    </row>
    <row r="6653" spans="1:2" ht="15" customHeight="1">
      <c r="A6653" s="10" t="s">
        <v>13616</v>
      </c>
      <c r="B6653" s="13" t="s">
        <v>13615</v>
      </c>
    </row>
    <row r="6654" spans="1:2" ht="15" customHeight="1">
      <c r="A6654" s="10" t="s">
        <v>2148</v>
      </c>
      <c r="B6654" s="13" t="s">
        <v>2147</v>
      </c>
    </row>
    <row r="6655" spans="1:2" ht="15" customHeight="1">
      <c r="A6655" s="10" t="s">
        <v>10267</v>
      </c>
      <c r="B6655" s="13" t="s">
        <v>10266</v>
      </c>
    </row>
    <row r="6656" spans="1:2" ht="15" customHeight="1">
      <c r="A6656" s="10" t="s">
        <v>10882</v>
      </c>
      <c r="B6656" s="13" t="s">
        <v>10881</v>
      </c>
    </row>
    <row r="6657" spans="1:2" ht="15" customHeight="1">
      <c r="A6657" s="10" t="s">
        <v>10411</v>
      </c>
      <c r="B6657" s="13" t="s">
        <v>10410</v>
      </c>
    </row>
    <row r="6658" spans="1:2" ht="15" customHeight="1">
      <c r="A6658" s="10" t="s">
        <v>9777</v>
      </c>
      <c r="B6658" s="13" t="s">
        <v>9776</v>
      </c>
    </row>
    <row r="6659" spans="1:2" ht="15" customHeight="1">
      <c r="A6659" s="10" t="s">
        <v>611</v>
      </c>
      <c r="B6659" s="13" t="s">
        <v>9775</v>
      </c>
    </row>
    <row r="6660" spans="1:2" ht="15" customHeight="1">
      <c r="A6660" s="10" t="s">
        <v>10202</v>
      </c>
      <c r="B6660" s="13" t="s">
        <v>10201</v>
      </c>
    </row>
    <row r="6661" spans="1:2" ht="15" customHeight="1">
      <c r="A6661" s="10" t="s">
        <v>10200</v>
      </c>
      <c r="B6661" s="13" t="s">
        <v>10199</v>
      </c>
    </row>
    <row r="6662" spans="1:2" ht="15" customHeight="1">
      <c r="A6662" s="10" t="s">
        <v>10206</v>
      </c>
      <c r="B6662" s="13" t="s">
        <v>10205</v>
      </c>
    </row>
    <row r="6663" spans="1:2" ht="15" customHeight="1">
      <c r="A6663" s="11" t="s">
        <v>612</v>
      </c>
      <c r="B6663" s="15" t="s">
        <v>613</v>
      </c>
    </row>
    <row r="6664" spans="1:2" ht="15" customHeight="1">
      <c r="A6664" s="10" t="s">
        <v>10836</v>
      </c>
      <c r="B6664" s="13" t="s">
        <v>10835</v>
      </c>
    </row>
    <row r="6665" spans="1:2" ht="15" customHeight="1">
      <c r="A6665" s="10" t="s">
        <v>13970</v>
      </c>
      <c r="B6665" s="13" t="s">
        <v>13969</v>
      </c>
    </row>
    <row r="6666" spans="1:2" ht="15" customHeight="1">
      <c r="A6666" s="10" t="s">
        <v>13338</v>
      </c>
      <c r="B6666" s="13" t="s">
        <v>13337</v>
      </c>
    </row>
    <row r="6667" spans="1:2" ht="15" customHeight="1">
      <c r="A6667" s="10" t="s">
        <v>13972</v>
      </c>
      <c r="B6667" s="13" t="s">
        <v>13971</v>
      </c>
    </row>
    <row r="6668" spans="1:2" ht="15" customHeight="1">
      <c r="A6668" s="10" t="s">
        <v>13968</v>
      </c>
      <c r="B6668" s="13" t="s">
        <v>13967</v>
      </c>
    </row>
    <row r="6669" spans="1:2" ht="15" customHeight="1">
      <c r="A6669" s="10" t="s">
        <v>15492</v>
      </c>
      <c r="B6669" s="13" t="s">
        <v>15491</v>
      </c>
    </row>
    <row r="6670" spans="1:2" ht="15" customHeight="1">
      <c r="A6670" s="10" t="s">
        <v>15490</v>
      </c>
      <c r="B6670" s="13" t="s">
        <v>15489</v>
      </c>
    </row>
    <row r="6671" spans="1:2" ht="15" customHeight="1">
      <c r="A6671" s="10" t="s">
        <v>15842</v>
      </c>
      <c r="B6671" s="13" t="s">
        <v>15841</v>
      </c>
    </row>
    <row r="6672" spans="1:2" ht="15" customHeight="1">
      <c r="A6672" s="10" t="s">
        <v>16054</v>
      </c>
      <c r="B6672" s="13" t="s">
        <v>16053</v>
      </c>
    </row>
    <row r="6673" spans="1:2" ht="15" customHeight="1">
      <c r="A6673" s="10" t="s">
        <v>15494</v>
      </c>
      <c r="B6673" s="13" t="s">
        <v>15493</v>
      </c>
    </row>
    <row r="6674" spans="1:2" ht="15" customHeight="1">
      <c r="A6674" s="10" t="s">
        <v>15604</v>
      </c>
      <c r="B6674" s="13" t="s">
        <v>15603</v>
      </c>
    </row>
    <row r="6675" spans="1:2" ht="15" customHeight="1">
      <c r="A6675" s="10" t="s">
        <v>14992</v>
      </c>
      <c r="B6675" s="13" t="s">
        <v>14991</v>
      </c>
    </row>
    <row r="6676" spans="1:2" ht="15" customHeight="1">
      <c r="A6676" s="10" t="s">
        <v>15938</v>
      </c>
      <c r="B6676" s="13" t="s">
        <v>15937</v>
      </c>
    </row>
    <row r="6677" spans="1:2" ht="15" customHeight="1">
      <c r="A6677" s="10" t="s">
        <v>15352</v>
      </c>
      <c r="B6677" s="13" t="s">
        <v>15351</v>
      </c>
    </row>
    <row r="6678" spans="1:2" ht="15" customHeight="1">
      <c r="A6678" s="10" t="s">
        <v>15354</v>
      </c>
      <c r="B6678" s="13" t="s">
        <v>15353</v>
      </c>
    </row>
    <row r="6679" spans="1:2" ht="15" customHeight="1">
      <c r="A6679" s="10" t="s">
        <v>14996</v>
      </c>
      <c r="B6679" s="13" t="s">
        <v>14995</v>
      </c>
    </row>
    <row r="6680" spans="1:2" ht="15" customHeight="1">
      <c r="A6680" s="10" t="s">
        <v>15128</v>
      </c>
      <c r="B6680" s="13" t="s">
        <v>15127</v>
      </c>
    </row>
    <row r="6681" spans="1:2" ht="15" customHeight="1">
      <c r="A6681" s="10" t="s">
        <v>15228</v>
      </c>
      <c r="B6681" s="13" t="s">
        <v>15227</v>
      </c>
    </row>
    <row r="6682" spans="1:2" ht="15" customHeight="1">
      <c r="A6682" s="10" t="s">
        <v>15496</v>
      </c>
      <c r="B6682" s="13" t="s">
        <v>15495</v>
      </c>
    </row>
    <row r="6683" spans="1:2" ht="15" customHeight="1">
      <c r="A6683" s="10" t="s">
        <v>15356</v>
      </c>
      <c r="B6683" s="13" t="s">
        <v>15355</v>
      </c>
    </row>
    <row r="6684" spans="1:2" ht="15" customHeight="1">
      <c r="A6684" s="10" t="s">
        <v>16060</v>
      </c>
      <c r="B6684" s="13" t="s">
        <v>16059</v>
      </c>
    </row>
    <row r="6685" spans="1:2" ht="15" customHeight="1">
      <c r="A6685" s="10" t="s">
        <v>15126</v>
      </c>
      <c r="B6685" s="13" t="s">
        <v>15125</v>
      </c>
    </row>
    <row r="6686" spans="1:2" ht="15" customHeight="1">
      <c r="A6686" s="10" t="s">
        <v>15226</v>
      </c>
      <c r="B6686" s="13" t="s">
        <v>15225</v>
      </c>
    </row>
    <row r="6687" spans="1:2" ht="15" customHeight="1">
      <c r="A6687" s="10" t="s">
        <v>14994</v>
      </c>
      <c r="B6687" s="13" t="s">
        <v>14993</v>
      </c>
    </row>
    <row r="6688" spans="1:2" ht="15" customHeight="1">
      <c r="A6688" s="10" t="s">
        <v>15606</v>
      </c>
      <c r="B6688" s="13" t="s">
        <v>15605</v>
      </c>
    </row>
    <row r="6689" spans="1:2" ht="15" customHeight="1">
      <c r="A6689" s="10" t="s">
        <v>15716</v>
      </c>
      <c r="B6689" s="13" t="s">
        <v>15715</v>
      </c>
    </row>
    <row r="6690" spans="1:2" ht="15" customHeight="1">
      <c r="A6690" s="10" t="s">
        <v>15940</v>
      </c>
      <c r="B6690" s="13" t="s">
        <v>15939</v>
      </c>
    </row>
    <row r="6691" spans="1:2" ht="15" customHeight="1">
      <c r="A6691" s="10" t="s">
        <v>14990</v>
      </c>
      <c r="B6691" s="13" t="s">
        <v>14989</v>
      </c>
    </row>
    <row r="6692" spans="1:2" ht="15" customHeight="1">
      <c r="A6692" s="10" t="s">
        <v>15714</v>
      </c>
      <c r="B6692" s="13" t="s">
        <v>15713</v>
      </c>
    </row>
    <row r="6693" spans="1:2" ht="15" customHeight="1">
      <c r="A6693" s="10" t="s">
        <v>16056</v>
      </c>
      <c r="B6693" s="13" t="s">
        <v>16055</v>
      </c>
    </row>
    <row r="6694" spans="1:2" ht="15" customHeight="1">
      <c r="A6694" s="10" t="s">
        <v>16286</v>
      </c>
      <c r="B6694" s="13" t="s">
        <v>16285</v>
      </c>
    </row>
    <row r="6695" spans="1:2" ht="15" customHeight="1">
      <c r="A6695" s="10" t="s">
        <v>16266</v>
      </c>
      <c r="B6695" s="13" t="s">
        <v>16265</v>
      </c>
    </row>
    <row r="6696" spans="1:2" ht="15" customHeight="1">
      <c r="A6696" s="10" t="s">
        <v>16246</v>
      </c>
      <c r="B6696" s="13" t="s">
        <v>16245</v>
      </c>
    </row>
    <row r="6697" spans="1:2" ht="15" customHeight="1">
      <c r="A6697" s="10" t="s">
        <v>16306</v>
      </c>
      <c r="B6697" s="13" t="s">
        <v>16305</v>
      </c>
    </row>
    <row r="6698" spans="1:2" ht="15" customHeight="1">
      <c r="A6698" s="10" t="s">
        <v>15130</v>
      </c>
      <c r="B6698" s="13" t="s">
        <v>15129</v>
      </c>
    </row>
    <row r="6699" spans="1:2" ht="15" customHeight="1">
      <c r="A6699" s="10" t="s">
        <v>15718</v>
      </c>
      <c r="B6699" s="13" t="s">
        <v>15717</v>
      </c>
    </row>
    <row r="6700" spans="1:2" ht="15" customHeight="1">
      <c r="A6700" s="10" t="s">
        <v>16176</v>
      </c>
      <c r="B6700" s="13" t="s">
        <v>16175</v>
      </c>
    </row>
    <row r="6701" spans="1:2" ht="15" customHeight="1">
      <c r="A6701" s="10" t="s">
        <v>16186</v>
      </c>
      <c r="B6701" s="13" t="s">
        <v>16185</v>
      </c>
    </row>
    <row r="6702" spans="1:2" ht="15" customHeight="1">
      <c r="A6702" s="10" t="s">
        <v>16180</v>
      </c>
      <c r="B6702" s="13" t="s">
        <v>16179</v>
      </c>
    </row>
    <row r="6703" spans="1:2" ht="15" customHeight="1">
      <c r="A6703" s="10" t="s">
        <v>16182</v>
      </c>
      <c r="B6703" s="13" t="s">
        <v>16181</v>
      </c>
    </row>
    <row r="6704" spans="1:2" ht="15" customHeight="1">
      <c r="A6704" s="10" t="s">
        <v>16184</v>
      </c>
      <c r="B6704" s="13" t="s">
        <v>16183</v>
      </c>
    </row>
    <row r="6705" spans="1:2" ht="15" customHeight="1">
      <c r="A6705" s="10" t="s">
        <v>16178</v>
      </c>
      <c r="B6705" s="13" t="s">
        <v>16177</v>
      </c>
    </row>
    <row r="6706" spans="1:2" ht="15" customHeight="1">
      <c r="A6706" s="10" t="s">
        <v>16188</v>
      </c>
      <c r="B6706" s="13" t="s">
        <v>16187</v>
      </c>
    </row>
    <row r="6707" spans="1:2" ht="15" customHeight="1">
      <c r="A6707" s="10" t="s">
        <v>24643</v>
      </c>
      <c r="B6707" s="13" t="s">
        <v>24642</v>
      </c>
    </row>
    <row r="6708" spans="1:2" ht="15" customHeight="1">
      <c r="A6708" s="10" t="s">
        <v>24627</v>
      </c>
      <c r="B6708" s="13" t="s">
        <v>24626</v>
      </c>
    </row>
    <row r="6709" spans="1:2" ht="15" customHeight="1">
      <c r="A6709" s="10" t="s">
        <v>9152</v>
      </c>
      <c r="B6709" s="13" t="s">
        <v>9151</v>
      </c>
    </row>
    <row r="6710" spans="1:2" ht="15" customHeight="1">
      <c r="A6710" s="10" t="s">
        <v>9156</v>
      </c>
      <c r="B6710" s="13" t="s">
        <v>9155</v>
      </c>
    </row>
    <row r="6711" spans="1:2" ht="15" customHeight="1">
      <c r="A6711" s="10" t="s">
        <v>9162</v>
      </c>
      <c r="B6711" s="13" t="s">
        <v>9161</v>
      </c>
    </row>
    <row r="6712" spans="1:2" ht="15" customHeight="1">
      <c r="A6712" s="10" t="s">
        <v>14118</v>
      </c>
      <c r="B6712" s="13" t="s">
        <v>14117</v>
      </c>
    </row>
    <row r="6713" spans="1:2" ht="15" customHeight="1">
      <c r="A6713" s="10" t="s">
        <v>13334</v>
      </c>
      <c r="B6713" s="13" t="s">
        <v>13333</v>
      </c>
    </row>
    <row r="6714" spans="1:2" ht="15" customHeight="1">
      <c r="A6714" s="10" t="s">
        <v>3288</v>
      </c>
      <c r="B6714" s="13" t="s">
        <v>3287</v>
      </c>
    </row>
    <row r="6715" spans="1:2" ht="15" customHeight="1">
      <c r="A6715" s="10" t="s">
        <v>13676</v>
      </c>
      <c r="B6715" s="13" t="s">
        <v>13675</v>
      </c>
    </row>
    <row r="6716" spans="1:2" ht="15" customHeight="1">
      <c r="A6716" s="10" t="s">
        <v>13424</v>
      </c>
      <c r="B6716" s="13" t="s">
        <v>13423</v>
      </c>
    </row>
    <row r="6717" spans="1:2" ht="15" customHeight="1">
      <c r="A6717" s="10" t="s">
        <v>13420</v>
      </c>
      <c r="B6717" s="13" t="s">
        <v>13419</v>
      </c>
    </row>
    <row r="6718" spans="1:2" ht="15" customHeight="1">
      <c r="A6718" s="10" t="s">
        <v>13398</v>
      </c>
      <c r="B6718" s="13" t="s">
        <v>13397</v>
      </c>
    </row>
    <row r="6719" spans="1:2" ht="15" customHeight="1">
      <c r="A6719" s="10" t="s">
        <v>17145</v>
      </c>
      <c r="B6719" s="13" t="s">
        <v>17144</v>
      </c>
    </row>
    <row r="6720" spans="1:2" ht="15" customHeight="1">
      <c r="A6720" s="11" t="s">
        <v>614</v>
      </c>
      <c r="B6720" s="15" t="s">
        <v>368</v>
      </c>
    </row>
    <row r="6721" spans="1:2" ht="15" customHeight="1">
      <c r="A6721" s="10" t="s">
        <v>14758</v>
      </c>
      <c r="B6721" s="13" t="s">
        <v>368</v>
      </c>
    </row>
    <row r="6722" spans="1:2" ht="15" customHeight="1">
      <c r="A6722" s="11" t="s">
        <v>615</v>
      </c>
      <c r="B6722" s="15" t="s">
        <v>616</v>
      </c>
    </row>
    <row r="6723" spans="1:2" ht="15" customHeight="1">
      <c r="A6723" s="10" t="s">
        <v>12902</v>
      </c>
      <c r="B6723" s="13" t="s">
        <v>12901</v>
      </c>
    </row>
    <row r="6724" spans="1:2" ht="15" customHeight="1">
      <c r="A6724" s="10" t="s">
        <v>2187</v>
      </c>
      <c r="B6724" s="13" t="s">
        <v>616</v>
      </c>
    </row>
    <row r="6725" spans="1:2" ht="15" customHeight="1">
      <c r="A6725" s="10" t="s">
        <v>2168</v>
      </c>
      <c r="B6725" s="13" t="s">
        <v>2167</v>
      </c>
    </row>
    <row r="6726" spans="1:2" ht="15" customHeight="1">
      <c r="A6726" s="10" t="s">
        <v>2184</v>
      </c>
      <c r="B6726" s="13" t="s">
        <v>2183</v>
      </c>
    </row>
    <row r="6727" spans="1:2" ht="15" customHeight="1">
      <c r="A6727" s="10" t="s">
        <v>2164</v>
      </c>
      <c r="B6727" s="13" t="s">
        <v>2163</v>
      </c>
    </row>
    <row r="6728" spans="1:2" ht="15" customHeight="1">
      <c r="A6728" s="10" t="s">
        <v>2176</v>
      </c>
      <c r="B6728" s="13" t="s">
        <v>2175</v>
      </c>
    </row>
    <row r="6729" spans="1:2" ht="15" customHeight="1">
      <c r="A6729" s="10" t="s">
        <v>2178</v>
      </c>
      <c r="B6729" s="13" t="s">
        <v>2177</v>
      </c>
    </row>
    <row r="6730" spans="1:2" ht="15" customHeight="1">
      <c r="A6730" s="10" t="s">
        <v>2180</v>
      </c>
      <c r="B6730" s="13" t="s">
        <v>2179</v>
      </c>
    </row>
    <row r="6731" spans="1:2" ht="15" customHeight="1">
      <c r="A6731" s="10" t="s">
        <v>2182</v>
      </c>
      <c r="B6731" s="13" t="s">
        <v>2181</v>
      </c>
    </row>
    <row r="6732" spans="1:2" ht="15" customHeight="1">
      <c r="A6732" s="10" t="s">
        <v>2172</v>
      </c>
      <c r="B6732" s="13" t="s">
        <v>2171</v>
      </c>
    </row>
    <row r="6733" spans="1:2" ht="15" customHeight="1">
      <c r="A6733" s="10" t="s">
        <v>2170</v>
      </c>
      <c r="B6733" s="13" t="s">
        <v>2169</v>
      </c>
    </row>
    <row r="6734" spans="1:2" ht="15" customHeight="1">
      <c r="A6734" s="10" t="s">
        <v>2174</v>
      </c>
      <c r="B6734" s="13" t="s">
        <v>2173</v>
      </c>
    </row>
    <row r="6735" spans="1:2" ht="15" customHeight="1">
      <c r="A6735" s="10" t="s">
        <v>13566</v>
      </c>
      <c r="B6735" s="13" t="s">
        <v>13565</v>
      </c>
    </row>
    <row r="6736" spans="1:2" ht="15" customHeight="1">
      <c r="A6736" s="10" t="s">
        <v>13570</v>
      </c>
      <c r="B6736" s="13" t="s">
        <v>13569</v>
      </c>
    </row>
    <row r="6737" spans="1:2" ht="15" customHeight="1">
      <c r="A6737" s="10" t="s">
        <v>13558</v>
      </c>
      <c r="B6737" s="13" t="s">
        <v>13557</v>
      </c>
    </row>
    <row r="6738" spans="1:2" ht="15" customHeight="1">
      <c r="A6738" s="10" t="s">
        <v>13370</v>
      </c>
      <c r="B6738" s="13" t="s">
        <v>13369</v>
      </c>
    </row>
    <row r="6739" spans="1:2" ht="15" customHeight="1">
      <c r="A6739" s="10" t="s">
        <v>13326</v>
      </c>
      <c r="B6739" s="13" t="s">
        <v>13325</v>
      </c>
    </row>
    <row r="6740" spans="1:2" ht="15" customHeight="1">
      <c r="A6740" s="10" t="s">
        <v>13366</v>
      </c>
      <c r="B6740" s="13" t="s">
        <v>13365</v>
      </c>
    </row>
    <row r="6741" spans="1:2" ht="15" customHeight="1">
      <c r="A6741" s="10" t="s">
        <v>13836</v>
      </c>
      <c r="B6741" s="13" t="s">
        <v>13835</v>
      </c>
    </row>
    <row r="6742" spans="1:2" ht="15" customHeight="1">
      <c r="A6742" s="10" t="s">
        <v>13368</v>
      </c>
      <c r="B6742" s="13" t="s">
        <v>13367</v>
      </c>
    </row>
    <row r="6743" spans="1:2" ht="15" customHeight="1">
      <c r="A6743" s="10" t="s">
        <v>14142</v>
      </c>
      <c r="B6743" s="13" t="s">
        <v>14141</v>
      </c>
    </row>
    <row r="6744" spans="1:2" ht="15" customHeight="1">
      <c r="A6744" s="10" t="s">
        <v>13364</v>
      </c>
      <c r="B6744" s="13" t="s">
        <v>13363</v>
      </c>
    </row>
    <row r="6745" spans="1:2" ht="15" customHeight="1">
      <c r="A6745" s="10" t="s">
        <v>14102</v>
      </c>
      <c r="B6745" s="13" t="s">
        <v>14101</v>
      </c>
    </row>
    <row r="6746" spans="1:2" ht="15" customHeight="1">
      <c r="A6746" s="10" t="s">
        <v>13392</v>
      </c>
      <c r="B6746" s="13" t="s">
        <v>13391</v>
      </c>
    </row>
    <row r="6747" spans="1:2" ht="15" customHeight="1">
      <c r="A6747" s="10" t="s">
        <v>13394</v>
      </c>
      <c r="B6747" s="13" t="s">
        <v>13393</v>
      </c>
    </row>
    <row r="6748" spans="1:2" ht="15" customHeight="1">
      <c r="A6748" s="10" t="s">
        <v>13388</v>
      </c>
      <c r="B6748" s="13" t="s">
        <v>13387</v>
      </c>
    </row>
    <row r="6749" spans="1:2" ht="15" customHeight="1">
      <c r="A6749" s="10" t="s">
        <v>13362</v>
      </c>
      <c r="B6749" s="13" t="s">
        <v>13361</v>
      </c>
    </row>
    <row r="6750" spans="1:2" ht="15" customHeight="1">
      <c r="A6750" s="10" t="s">
        <v>13374</v>
      </c>
      <c r="B6750" s="13" t="s">
        <v>13373</v>
      </c>
    </row>
    <row r="6751" spans="1:2" ht="15" customHeight="1">
      <c r="A6751" s="10" t="s">
        <v>13430</v>
      </c>
      <c r="B6751" s="13" t="s">
        <v>13429</v>
      </c>
    </row>
    <row r="6752" spans="1:2" ht="15" customHeight="1">
      <c r="A6752" s="10" t="s">
        <v>13602</v>
      </c>
      <c r="B6752" s="13" t="s">
        <v>13601</v>
      </c>
    </row>
    <row r="6753" spans="1:2" ht="15" customHeight="1">
      <c r="A6753" s="10" t="s">
        <v>14254</v>
      </c>
      <c r="B6753" s="13" t="s">
        <v>14253</v>
      </c>
    </row>
    <row r="6754" spans="1:2" ht="15" customHeight="1">
      <c r="A6754" s="10" t="s">
        <v>13304</v>
      </c>
      <c r="B6754" s="13" t="s">
        <v>13303</v>
      </c>
    </row>
    <row r="6755" spans="1:2" ht="15" customHeight="1">
      <c r="A6755" s="10" t="s">
        <v>13410</v>
      </c>
      <c r="B6755" s="13" t="s">
        <v>13409</v>
      </c>
    </row>
    <row r="6756" spans="1:2" ht="15" customHeight="1">
      <c r="A6756" s="10" t="s">
        <v>14242</v>
      </c>
      <c r="B6756" s="13" t="s">
        <v>14241</v>
      </c>
    </row>
    <row r="6757" spans="1:2" ht="15" customHeight="1">
      <c r="A6757" s="10" t="s">
        <v>13480</v>
      </c>
      <c r="B6757" s="13" t="s">
        <v>13479</v>
      </c>
    </row>
    <row r="6758" spans="1:2" ht="15" customHeight="1">
      <c r="A6758" s="10" t="s">
        <v>13448</v>
      </c>
      <c r="B6758" s="13" t="s">
        <v>13447</v>
      </c>
    </row>
    <row r="6759" spans="1:2" ht="15" customHeight="1">
      <c r="A6759" s="10" t="s">
        <v>13532</v>
      </c>
      <c r="B6759" s="13" t="s">
        <v>13531</v>
      </c>
    </row>
    <row r="6760" spans="1:2" ht="15" customHeight="1">
      <c r="A6760" s="10" t="s">
        <v>13494</v>
      </c>
      <c r="B6760" s="13" t="s">
        <v>13493</v>
      </c>
    </row>
    <row r="6761" spans="1:2" ht="15" customHeight="1">
      <c r="A6761" s="10" t="s">
        <v>13550</v>
      </c>
      <c r="B6761" s="13" t="s">
        <v>13549</v>
      </c>
    </row>
    <row r="6762" spans="1:2" ht="15" customHeight="1">
      <c r="A6762" s="10" t="s">
        <v>13462</v>
      </c>
      <c r="B6762" s="13" t="s">
        <v>13461</v>
      </c>
    </row>
    <row r="6763" spans="1:2" ht="15" customHeight="1">
      <c r="A6763" s="10" t="s">
        <v>13576</v>
      </c>
      <c r="B6763" s="13" t="s">
        <v>13575</v>
      </c>
    </row>
    <row r="6764" spans="1:2" ht="15" customHeight="1">
      <c r="A6764" s="10" t="s">
        <v>13788</v>
      </c>
      <c r="B6764" s="13" t="s">
        <v>13787</v>
      </c>
    </row>
    <row r="6765" spans="1:2" ht="15" customHeight="1">
      <c r="A6765" s="10" t="s">
        <v>13638</v>
      </c>
      <c r="B6765" s="13" t="s">
        <v>13637</v>
      </c>
    </row>
    <row r="6766" spans="1:2" ht="15" customHeight="1">
      <c r="A6766" s="10" t="s">
        <v>13966</v>
      </c>
      <c r="B6766" s="13" t="s">
        <v>13965</v>
      </c>
    </row>
    <row r="6767" spans="1:2" ht="15" customHeight="1">
      <c r="A6767" s="10" t="s">
        <v>13346</v>
      </c>
      <c r="B6767" s="13" t="s">
        <v>13345</v>
      </c>
    </row>
    <row r="6768" spans="1:2" ht="15" customHeight="1">
      <c r="A6768" s="10" t="s">
        <v>13270</v>
      </c>
      <c r="B6768" s="13" t="s">
        <v>13269</v>
      </c>
    </row>
    <row r="6769" spans="1:2" ht="15" customHeight="1">
      <c r="A6769" s="10" t="s">
        <v>13706</v>
      </c>
      <c r="B6769" s="13" t="s">
        <v>13705</v>
      </c>
    </row>
    <row r="6770" spans="1:2" ht="15" customHeight="1">
      <c r="A6770" s="10" t="s">
        <v>13714</v>
      </c>
      <c r="B6770" s="13" t="s">
        <v>13713</v>
      </c>
    </row>
    <row r="6771" spans="1:2" ht="15" customHeight="1">
      <c r="A6771" s="10" t="s">
        <v>13760</v>
      </c>
      <c r="B6771" s="13" t="s">
        <v>13759</v>
      </c>
    </row>
    <row r="6772" spans="1:2" ht="15" customHeight="1">
      <c r="A6772" s="10" t="s">
        <v>13588</v>
      </c>
      <c r="B6772" s="13" t="s">
        <v>13587</v>
      </c>
    </row>
    <row r="6773" spans="1:2" ht="15" customHeight="1">
      <c r="A6773" s="10" t="s">
        <v>13380</v>
      </c>
      <c r="B6773" s="13" t="s">
        <v>13379</v>
      </c>
    </row>
    <row r="6774" spans="1:2" ht="15" customHeight="1">
      <c r="A6774" s="10" t="s">
        <v>13630</v>
      </c>
      <c r="B6774" s="13" t="s">
        <v>13629</v>
      </c>
    </row>
    <row r="6775" spans="1:2" ht="15" customHeight="1">
      <c r="A6775" s="10" t="s">
        <v>13946</v>
      </c>
      <c r="B6775" s="13" t="s">
        <v>13945</v>
      </c>
    </row>
    <row r="6776" spans="1:2" ht="15" customHeight="1">
      <c r="A6776" s="10" t="s">
        <v>13310</v>
      </c>
      <c r="B6776" s="13" t="s">
        <v>13309</v>
      </c>
    </row>
    <row r="6777" spans="1:2" ht="15" customHeight="1">
      <c r="A6777" s="10" t="s">
        <v>14202</v>
      </c>
      <c r="B6777" s="13" t="s">
        <v>14201</v>
      </c>
    </row>
    <row r="6778" spans="1:2" ht="15" customHeight="1">
      <c r="A6778" s="10" t="s">
        <v>13564</v>
      </c>
      <c r="B6778" s="13" t="s">
        <v>13563</v>
      </c>
    </row>
    <row r="6779" spans="1:2" ht="15" customHeight="1">
      <c r="A6779" s="10" t="s">
        <v>14272</v>
      </c>
      <c r="B6779" s="13" t="s">
        <v>14271</v>
      </c>
    </row>
    <row r="6780" spans="1:2" ht="15" customHeight="1">
      <c r="A6780" s="10" t="s">
        <v>13718</v>
      </c>
      <c r="B6780" s="13" t="s">
        <v>13717</v>
      </c>
    </row>
    <row r="6781" spans="1:2" ht="15" customHeight="1">
      <c r="A6781" s="10" t="s">
        <v>13822</v>
      </c>
      <c r="B6781" s="13" t="s">
        <v>13821</v>
      </c>
    </row>
    <row r="6782" spans="1:2" ht="15" customHeight="1">
      <c r="A6782" s="10" t="s">
        <v>13842</v>
      </c>
      <c r="B6782" s="13" t="s">
        <v>13841</v>
      </c>
    </row>
    <row r="6783" spans="1:2" ht="15" customHeight="1">
      <c r="A6783" s="10" t="s">
        <v>13882</v>
      </c>
      <c r="B6783" s="13" t="s">
        <v>13881</v>
      </c>
    </row>
    <row r="6784" spans="1:2" ht="15" customHeight="1">
      <c r="A6784" s="10" t="s">
        <v>14126</v>
      </c>
      <c r="B6784" s="13" t="s">
        <v>14125</v>
      </c>
    </row>
    <row r="6785" spans="1:2" ht="15" customHeight="1">
      <c r="A6785" s="10" t="s">
        <v>14146</v>
      </c>
      <c r="B6785" s="13" t="s">
        <v>14145</v>
      </c>
    </row>
    <row r="6786" spans="1:2" ht="15" customHeight="1">
      <c r="A6786" s="10" t="s">
        <v>12140</v>
      </c>
      <c r="B6786" s="13" t="s">
        <v>12139</v>
      </c>
    </row>
    <row r="6787" spans="1:2" ht="15" customHeight="1">
      <c r="A6787" s="10" t="s">
        <v>13956</v>
      </c>
      <c r="B6787" s="13" t="s">
        <v>13955</v>
      </c>
    </row>
    <row r="6788" spans="1:2" ht="15" customHeight="1">
      <c r="A6788" s="10" t="s">
        <v>13512</v>
      </c>
      <c r="B6788" s="13" t="s">
        <v>13511</v>
      </c>
    </row>
    <row r="6789" spans="1:2" ht="15" customHeight="1">
      <c r="A6789" s="10" t="s">
        <v>13748</v>
      </c>
      <c r="B6789" s="13" t="s">
        <v>13747</v>
      </c>
    </row>
    <row r="6790" spans="1:2" ht="15" customHeight="1">
      <c r="A6790" s="10" t="s">
        <v>13680</v>
      </c>
      <c r="B6790" s="13" t="s">
        <v>13679</v>
      </c>
    </row>
    <row r="6791" spans="1:2" ht="15" customHeight="1">
      <c r="A6791" s="10" t="s">
        <v>14305</v>
      </c>
      <c r="B6791" s="13" t="s">
        <v>14304</v>
      </c>
    </row>
    <row r="6792" spans="1:2" ht="15" customHeight="1">
      <c r="A6792" s="10" t="s">
        <v>14307</v>
      </c>
      <c r="B6792" s="13" t="s">
        <v>14306</v>
      </c>
    </row>
    <row r="6793" spans="1:2" ht="15" customHeight="1">
      <c r="A6793" s="10" t="s">
        <v>14303</v>
      </c>
      <c r="B6793" s="13" t="s">
        <v>14302</v>
      </c>
    </row>
    <row r="6794" spans="1:2" ht="15" customHeight="1">
      <c r="A6794" s="10" t="s">
        <v>13254</v>
      </c>
      <c r="B6794" s="13" t="s">
        <v>13253</v>
      </c>
    </row>
    <row r="6795" spans="1:2" ht="15" customHeight="1">
      <c r="A6795" s="10" t="s">
        <v>13682</v>
      </c>
      <c r="B6795" s="13" t="s">
        <v>13681</v>
      </c>
    </row>
    <row r="6796" spans="1:2" ht="15" customHeight="1">
      <c r="A6796" s="10" t="s">
        <v>13672</v>
      </c>
      <c r="B6796" s="13" t="s">
        <v>13671</v>
      </c>
    </row>
    <row r="6797" spans="1:2" ht="15" customHeight="1">
      <c r="A6797" s="10" t="s">
        <v>14312</v>
      </c>
      <c r="B6797" s="13" t="s">
        <v>14311</v>
      </c>
    </row>
    <row r="6798" spans="1:2" ht="15" customHeight="1">
      <c r="A6798" s="10" t="s">
        <v>14316</v>
      </c>
      <c r="B6798" s="13" t="s">
        <v>14315</v>
      </c>
    </row>
    <row r="6799" spans="1:2" ht="15" customHeight="1">
      <c r="A6799" s="10" t="s">
        <v>14110</v>
      </c>
      <c r="B6799" s="13" t="s">
        <v>14109</v>
      </c>
    </row>
    <row r="6800" spans="1:2" ht="15" customHeight="1">
      <c r="A6800" s="10" t="s">
        <v>13246</v>
      </c>
      <c r="B6800" s="13" t="s">
        <v>13245</v>
      </c>
    </row>
    <row r="6801" spans="1:2" ht="15" customHeight="1">
      <c r="A6801" s="10" t="s">
        <v>13506</v>
      </c>
      <c r="B6801" s="13" t="s">
        <v>13505</v>
      </c>
    </row>
    <row r="6802" spans="1:2" ht="15" customHeight="1">
      <c r="A6802" s="10" t="s">
        <v>8477</v>
      </c>
      <c r="B6802" s="13" t="s">
        <v>8476</v>
      </c>
    </row>
    <row r="6803" spans="1:2" ht="15" customHeight="1">
      <c r="A6803" s="10" t="s">
        <v>14246</v>
      </c>
      <c r="B6803" s="13" t="s">
        <v>14245</v>
      </c>
    </row>
    <row r="6804" spans="1:2" ht="15" customHeight="1">
      <c r="A6804" s="10" t="s">
        <v>14250</v>
      </c>
      <c r="B6804" s="13" t="s">
        <v>14249</v>
      </c>
    </row>
    <row r="6805" spans="1:2" ht="15" customHeight="1">
      <c r="A6805" s="10" t="s">
        <v>12498</v>
      </c>
      <c r="B6805" s="13" t="s">
        <v>12497</v>
      </c>
    </row>
    <row r="6806" spans="1:2" ht="15" customHeight="1">
      <c r="A6806" s="10" t="s">
        <v>9700</v>
      </c>
      <c r="B6806" s="13" t="s">
        <v>9699</v>
      </c>
    </row>
    <row r="6807" spans="1:2" ht="15" customHeight="1">
      <c r="A6807" s="10" t="s">
        <v>5308</v>
      </c>
      <c r="B6807" s="13" t="s">
        <v>5307</v>
      </c>
    </row>
    <row r="6808" spans="1:2" ht="15" customHeight="1">
      <c r="A6808" s="10" t="s">
        <v>24831</v>
      </c>
      <c r="B6808" s="13" t="s">
        <v>24830</v>
      </c>
    </row>
    <row r="6809" spans="1:2" ht="15" customHeight="1">
      <c r="A6809" s="10" t="s">
        <v>5306</v>
      </c>
      <c r="B6809" s="13" t="s">
        <v>5305</v>
      </c>
    </row>
    <row r="6810" spans="1:2" ht="15" customHeight="1">
      <c r="A6810" s="10" t="s">
        <v>8263</v>
      </c>
      <c r="B6810" s="13" t="s">
        <v>8262</v>
      </c>
    </row>
    <row r="6811" spans="1:2" ht="15" customHeight="1">
      <c r="A6811" s="10" t="s">
        <v>8265</v>
      </c>
      <c r="B6811" s="13" t="s">
        <v>8264</v>
      </c>
    </row>
    <row r="6812" spans="1:2" ht="15" customHeight="1">
      <c r="A6812" s="10" t="s">
        <v>2321</v>
      </c>
      <c r="B6812" s="13" t="s">
        <v>2320</v>
      </c>
    </row>
    <row r="6813" spans="1:2" ht="15" customHeight="1">
      <c r="A6813" s="10" t="s">
        <v>10086</v>
      </c>
      <c r="B6813" s="13" t="s">
        <v>10085</v>
      </c>
    </row>
    <row r="6814" spans="1:2" ht="15" customHeight="1">
      <c r="A6814" s="10" t="s">
        <v>17131</v>
      </c>
      <c r="B6814" s="13" t="s">
        <v>17130</v>
      </c>
    </row>
    <row r="6815" spans="1:2" ht="15" customHeight="1">
      <c r="A6815" s="10" t="s">
        <v>10090</v>
      </c>
      <c r="B6815" s="13" t="s">
        <v>10089</v>
      </c>
    </row>
    <row r="6816" spans="1:2" ht="15" customHeight="1">
      <c r="A6816" s="10" t="s">
        <v>14070</v>
      </c>
      <c r="B6816" s="13" t="s">
        <v>14069</v>
      </c>
    </row>
    <row r="6817" spans="1:2" ht="15" customHeight="1">
      <c r="A6817" s="10" t="s">
        <v>13930</v>
      </c>
      <c r="B6817" s="13" t="s">
        <v>13929</v>
      </c>
    </row>
    <row r="6818" spans="1:2" ht="15" customHeight="1">
      <c r="A6818" s="10" t="s">
        <v>4626</v>
      </c>
      <c r="B6818" s="13" t="s">
        <v>4625</v>
      </c>
    </row>
    <row r="6819" spans="1:2" ht="15" customHeight="1">
      <c r="A6819" s="10" t="s">
        <v>14609</v>
      </c>
      <c r="B6819" s="13" t="s">
        <v>14608</v>
      </c>
    </row>
    <row r="6820" spans="1:2" ht="15" customHeight="1">
      <c r="A6820" s="10" t="s">
        <v>14611</v>
      </c>
      <c r="B6820" s="13" t="s">
        <v>14610</v>
      </c>
    </row>
    <row r="6821" spans="1:2" ht="15" customHeight="1">
      <c r="A6821" s="10" t="s">
        <v>14549</v>
      </c>
      <c r="B6821" s="13" t="s">
        <v>14548</v>
      </c>
    </row>
    <row r="6822" spans="1:2" ht="15" customHeight="1">
      <c r="A6822" s="10" t="s">
        <v>12914</v>
      </c>
      <c r="B6822" s="13" t="s">
        <v>12913</v>
      </c>
    </row>
    <row r="6823" spans="1:2" ht="15" customHeight="1">
      <c r="A6823" s="10" t="s">
        <v>12496</v>
      </c>
      <c r="B6823" s="13" t="s">
        <v>12495</v>
      </c>
    </row>
    <row r="6824" spans="1:2" ht="15" customHeight="1">
      <c r="A6824" s="10" t="s">
        <v>14232</v>
      </c>
      <c r="B6824" s="13" t="s">
        <v>14231</v>
      </c>
    </row>
    <row r="6825" spans="1:2" ht="15" customHeight="1">
      <c r="A6825" s="10" t="s">
        <v>11418</v>
      </c>
      <c r="B6825" s="13" t="s">
        <v>11417</v>
      </c>
    </row>
    <row r="6826" spans="1:2" ht="15" customHeight="1">
      <c r="A6826" s="11" t="s">
        <v>617</v>
      </c>
      <c r="B6826" s="15" t="s">
        <v>618</v>
      </c>
    </row>
    <row r="6827" spans="1:2" ht="15" customHeight="1">
      <c r="A6827" s="10" t="s">
        <v>7029</v>
      </c>
      <c r="B6827" s="13" t="s">
        <v>7028</v>
      </c>
    </row>
    <row r="6828" spans="1:2" ht="15" customHeight="1">
      <c r="A6828" s="10" t="s">
        <v>7031</v>
      </c>
      <c r="B6828" s="13" t="s">
        <v>7030</v>
      </c>
    </row>
    <row r="6829" spans="1:2" ht="15" customHeight="1">
      <c r="A6829" s="10" t="s">
        <v>7073</v>
      </c>
      <c r="B6829" s="13" t="s">
        <v>7072</v>
      </c>
    </row>
    <row r="6830" spans="1:2" ht="15" customHeight="1">
      <c r="A6830" s="10" t="s">
        <v>7037</v>
      </c>
      <c r="B6830" s="13" t="s">
        <v>7036</v>
      </c>
    </row>
    <row r="6831" spans="1:2" ht="15" customHeight="1">
      <c r="A6831" s="10" t="s">
        <v>11392</v>
      </c>
      <c r="B6831" s="13" t="s">
        <v>11391</v>
      </c>
    </row>
    <row r="6832" spans="1:2" ht="15" customHeight="1">
      <c r="A6832" s="10" t="s">
        <v>11767</v>
      </c>
      <c r="B6832" s="13" t="s">
        <v>11766</v>
      </c>
    </row>
    <row r="6833" spans="1:2" ht="15" customHeight="1">
      <c r="A6833" s="10" t="s">
        <v>9166</v>
      </c>
      <c r="B6833" s="13" t="s">
        <v>9165</v>
      </c>
    </row>
    <row r="6834" spans="1:2" ht="15" customHeight="1">
      <c r="A6834" s="10" t="s">
        <v>8324</v>
      </c>
      <c r="B6834" s="13" t="s">
        <v>8323</v>
      </c>
    </row>
    <row r="6835" spans="1:2" ht="15" customHeight="1">
      <c r="A6835" s="10" t="s">
        <v>24625</v>
      </c>
      <c r="B6835" s="13" t="s">
        <v>24624</v>
      </c>
    </row>
    <row r="6836" spans="1:2" ht="15" customHeight="1">
      <c r="A6836" s="10" t="s">
        <v>23749</v>
      </c>
      <c r="B6836" s="13" t="s">
        <v>23748</v>
      </c>
    </row>
    <row r="6837" spans="1:2" ht="15" customHeight="1">
      <c r="A6837" s="10" t="s">
        <v>24329</v>
      </c>
      <c r="B6837" s="13" t="s">
        <v>24328</v>
      </c>
    </row>
    <row r="6838" spans="1:2" ht="15" customHeight="1">
      <c r="A6838" s="10" t="s">
        <v>24301</v>
      </c>
      <c r="B6838" s="13" t="s">
        <v>24300</v>
      </c>
    </row>
    <row r="6839" spans="1:2" ht="15" customHeight="1">
      <c r="A6839" s="10" t="s">
        <v>9184</v>
      </c>
      <c r="B6839" s="13" t="s">
        <v>9183</v>
      </c>
    </row>
    <row r="6840" spans="1:2" ht="15" customHeight="1">
      <c r="A6840" s="10" t="s">
        <v>8884</v>
      </c>
      <c r="B6840" s="13" t="s">
        <v>8883</v>
      </c>
    </row>
    <row r="6841" spans="1:2" ht="15" customHeight="1">
      <c r="A6841" s="10" t="s">
        <v>8606</v>
      </c>
      <c r="B6841" s="13" t="s">
        <v>8605</v>
      </c>
    </row>
    <row r="6842" spans="1:2" ht="15" customHeight="1">
      <c r="A6842" s="10" t="s">
        <v>13264</v>
      </c>
      <c r="B6842" s="13" t="s">
        <v>13263</v>
      </c>
    </row>
    <row r="6843" spans="1:2" ht="15" customHeight="1">
      <c r="A6843" s="10" t="s">
        <v>13922</v>
      </c>
      <c r="B6843" s="13" t="s">
        <v>13921</v>
      </c>
    </row>
    <row r="6844" spans="1:2" ht="15" customHeight="1">
      <c r="A6844" s="11" t="s">
        <v>619</v>
      </c>
      <c r="B6844" s="15" t="s">
        <v>620</v>
      </c>
    </row>
    <row r="6845" spans="1:2" ht="15" customHeight="1">
      <c r="A6845" s="10" t="s">
        <v>3421</v>
      </c>
      <c r="B6845" s="13" t="s">
        <v>3420</v>
      </c>
    </row>
    <row r="6846" spans="1:2" ht="15" customHeight="1">
      <c r="A6846" s="10" t="s">
        <v>3419</v>
      </c>
      <c r="B6846" s="13" t="s">
        <v>3418</v>
      </c>
    </row>
    <row r="6847" spans="1:2" ht="15" customHeight="1">
      <c r="A6847" s="10" t="s">
        <v>3433</v>
      </c>
      <c r="B6847" s="13" t="s">
        <v>3432</v>
      </c>
    </row>
    <row r="6848" spans="1:2" ht="15" customHeight="1">
      <c r="A6848" s="10" t="s">
        <v>3423</v>
      </c>
      <c r="B6848" s="13" t="s">
        <v>3422</v>
      </c>
    </row>
    <row r="6849" spans="1:2" ht="15" customHeight="1">
      <c r="A6849" s="10" t="s">
        <v>3425</v>
      </c>
      <c r="B6849" s="13" t="s">
        <v>3424</v>
      </c>
    </row>
    <row r="6850" spans="1:2" ht="15" customHeight="1">
      <c r="A6850" s="10" t="s">
        <v>3417</v>
      </c>
      <c r="B6850" s="13" t="s">
        <v>3416</v>
      </c>
    </row>
    <row r="6851" spans="1:2" ht="15" customHeight="1">
      <c r="A6851" s="10" t="s">
        <v>3427</v>
      </c>
      <c r="B6851" s="13" t="s">
        <v>3426</v>
      </c>
    </row>
    <row r="6852" spans="1:2" ht="15" customHeight="1">
      <c r="A6852" s="10" t="s">
        <v>3431</v>
      </c>
      <c r="B6852" s="13" t="s">
        <v>3430</v>
      </c>
    </row>
    <row r="6853" spans="1:2" ht="15" customHeight="1">
      <c r="A6853" s="10" t="s">
        <v>3429</v>
      </c>
      <c r="B6853" s="13" t="s">
        <v>3428</v>
      </c>
    </row>
    <row r="6854" spans="1:2" ht="15" customHeight="1">
      <c r="A6854" s="10" t="s">
        <v>3435</v>
      </c>
      <c r="B6854" s="13" t="s">
        <v>3434</v>
      </c>
    </row>
    <row r="6855" spans="1:2" ht="15" customHeight="1">
      <c r="A6855" s="10" t="s">
        <v>2845</v>
      </c>
      <c r="B6855" s="13" t="s">
        <v>2844</v>
      </c>
    </row>
    <row r="6856" spans="1:2" ht="15" customHeight="1">
      <c r="A6856" s="10" t="s">
        <v>2843</v>
      </c>
      <c r="B6856" s="13" t="s">
        <v>2842</v>
      </c>
    </row>
    <row r="6857" spans="1:2" ht="15" customHeight="1">
      <c r="A6857" s="10" t="s">
        <v>2847</v>
      </c>
      <c r="B6857" s="13" t="s">
        <v>2846</v>
      </c>
    </row>
    <row r="6858" spans="1:2" ht="15" customHeight="1">
      <c r="A6858" s="10" t="s">
        <v>2859</v>
      </c>
      <c r="B6858" s="13" t="s">
        <v>2858</v>
      </c>
    </row>
    <row r="6859" spans="1:2" ht="15" customHeight="1">
      <c r="A6859" s="10" t="s">
        <v>2849</v>
      </c>
      <c r="B6859" s="13" t="s">
        <v>2848</v>
      </c>
    </row>
    <row r="6860" spans="1:2" ht="15" customHeight="1">
      <c r="A6860" s="10" t="s">
        <v>2841</v>
      </c>
      <c r="B6860" s="13" t="s">
        <v>2840</v>
      </c>
    </row>
    <row r="6861" spans="1:2" ht="15" customHeight="1">
      <c r="A6861" s="10" t="s">
        <v>2855</v>
      </c>
      <c r="B6861" s="13" t="s">
        <v>2854</v>
      </c>
    </row>
    <row r="6862" spans="1:2" ht="15" customHeight="1">
      <c r="A6862" s="10" t="s">
        <v>2853</v>
      </c>
      <c r="B6862" s="13" t="s">
        <v>2852</v>
      </c>
    </row>
    <row r="6863" spans="1:2" ht="15" customHeight="1">
      <c r="A6863" s="10" t="s">
        <v>2851</v>
      </c>
      <c r="B6863" s="13" t="s">
        <v>2850</v>
      </c>
    </row>
    <row r="6864" spans="1:2" ht="15" customHeight="1">
      <c r="A6864" s="10" t="s">
        <v>2857</v>
      </c>
      <c r="B6864" s="13" t="s">
        <v>2856</v>
      </c>
    </row>
    <row r="6865" spans="1:2" ht="15" customHeight="1">
      <c r="A6865" s="10" t="s">
        <v>621</v>
      </c>
      <c r="B6865" s="13" t="s">
        <v>9174</v>
      </c>
    </row>
    <row r="6866" spans="1:2" ht="15" customHeight="1">
      <c r="A6866" s="10" t="s">
        <v>12972</v>
      </c>
      <c r="B6866" s="13" t="s">
        <v>12971</v>
      </c>
    </row>
    <row r="6867" spans="1:2" ht="15" customHeight="1">
      <c r="A6867" s="10" t="s">
        <v>1224</v>
      </c>
      <c r="B6867" s="13" t="s">
        <v>1223</v>
      </c>
    </row>
    <row r="6868" spans="1:2" ht="15" customHeight="1">
      <c r="A6868" s="10" t="s">
        <v>1230</v>
      </c>
      <c r="B6868" s="13" t="s">
        <v>1229</v>
      </c>
    </row>
    <row r="6869" spans="1:2" ht="15" customHeight="1">
      <c r="A6869" s="10" t="s">
        <v>1226</v>
      </c>
      <c r="B6869" s="13" t="s">
        <v>1225</v>
      </c>
    </row>
    <row r="6870" spans="1:2" ht="15" customHeight="1">
      <c r="A6870" s="10" t="s">
        <v>6629</v>
      </c>
      <c r="B6870" s="13" t="s">
        <v>6628</v>
      </c>
    </row>
    <row r="6871" spans="1:2" ht="15" customHeight="1">
      <c r="A6871" s="11" t="s">
        <v>622</v>
      </c>
      <c r="B6871" s="15" t="s">
        <v>623</v>
      </c>
    </row>
    <row r="6872" spans="1:2" ht="15" customHeight="1">
      <c r="A6872" s="10" t="s">
        <v>14623</v>
      </c>
      <c r="B6872" s="13" t="s">
        <v>14622</v>
      </c>
    </row>
    <row r="6873" spans="1:2" ht="15" customHeight="1">
      <c r="A6873" s="11" t="s">
        <v>624</v>
      </c>
      <c r="B6873" s="15" t="s">
        <v>625</v>
      </c>
    </row>
    <row r="6874" spans="1:2" ht="15" customHeight="1">
      <c r="A6874" s="10" t="s">
        <v>5794</v>
      </c>
      <c r="B6874" s="13" t="s">
        <v>5793</v>
      </c>
    </row>
    <row r="6875" spans="1:2" ht="15" customHeight="1">
      <c r="A6875" s="10" t="s">
        <v>5806</v>
      </c>
      <c r="B6875" s="13" t="s">
        <v>5805</v>
      </c>
    </row>
    <row r="6876" spans="1:2" ht="15" customHeight="1">
      <c r="A6876" s="10" t="s">
        <v>5810</v>
      </c>
      <c r="B6876" s="13" t="s">
        <v>5809</v>
      </c>
    </row>
    <row r="6877" spans="1:2" ht="15" customHeight="1">
      <c r="A6877" s="10" t="s">
        <v>1749</v>
      </c>
      <c r="B6877" s="13" t="s">
        <v>1748</v>
      </c>
    </row>
    <row r="6878" spans="1:2" ht="15" customHeight="1">
      <c r="A6878" s="10" t="s">
        <v>1287</v>
      </c>
      <c r="B6878" s="13" t="s">
        <v>1286</v>
      </c>
    </row>
    <row r="6879" spans="1:2" ht="15" customHeight="1">
      <c r="A6879" s="10" t="s">
        <v>5796</v>
      </c>
      <c r="B6879" s="13" t="s">
        <v>5795</v>
      </c>
    </row>
    <row r="6880" spans="1:2" ht="15" customHeight="1">
      <c r="A6880" s="10" t="s">
        <v>5798</v>
      </c>
      <c r="B6880" s="13" t="s">
        <v>5797</v>
      </c>
    </row>
    <row r="6881" spans="1:2" ht="15" customHeight="1">
      <c r="A6881" s="10" t="s">
        <v>5800</v>
      </c>
      <c r="B6881" s="13" t="s">
        <v>5799</v>
      </c>
    </row>
    <row r="6882" spans="1:2" ht="15" customHeight="1">
      <c r="A6882" s="10" t="s">
        <v>5802</v>
      </c>
      <c r="B6882" s="13" t="s">
        <v>5801</v>
      </c>
    </row>
    <row r="6883" spans="1:2" ht="15" customHeight="1">
      <c r="A6883" s="10" t="s">
        <v>5790</v>
      </c>
      <c r="B6883" s="13" t="s">
        <v>5789</v>
      </c>
    </row>
    <row r="6884" spans="1:2" ht="15" customHeight="1">
      <c r="A6884" s="10" t="s">
        <v>5788</v>
      </c>
      <c r="B6884" s="13" t="s">
        <v>5787</v>
      </c>
    </row>
    <row r="6885" spans="1:2" ht="15" customHeight="1">
      <c r="A6885" s="10" t="s">
        <v>1320</v>
      </c>
      <c r="B6885" s="13" t="s">
        <v>1319</v>
      </c>
    </row>
    <row r="6886" spans="1:2" ht="15" customHeight="1">
      <c r="A6886" s="10" t="s">
        <v>5812</v>
      </c>
      <c r="B6886" s="13" t="s">
        <v>5811</v>
      </c>
    </row>
    <row r="6887" spans="1:2" ht="15" customHeight="1">
      <c r="A6887" s="10" t="s">
        <v>5804</v>
      </c>
      <c r="B6887" s="13" t="s">
        <v>5803</v>
      </c>
    </row>
    <row r="6888" spans="1:2" ht="15" customHeight="1">
      <c r="A6888" s="10" t="s">
        <v>1773</v>
      </c>
      <c r="B6888" s="13" t="s">
        <v>1772</v>
      </c>
    </row>
    <row r="6889" spans="1:2" ht="15" customHeight="1">
      <c r="A6889" s="10" t="s">
        <v>5786</v>
      </c>
      <c r="B6889" s="13" t="s">
        <v>5785</v>
      </c>
    </row>
    <row r="6890" spans="1:2" ht="15" customHeight="1">
      <c r="A6890" s="10" t="s">
        <v>1669</v>
      </c>
      <c r="B6890" s="13" t="s">
        <v>1668</v>
      </c>
    </row>
    <row r="6891" spans="1:2" ht="15" customHeight="1">
      <c r="A6891" s="10" t="s">
        <v>2020</v>
      </c>
      <c r="B6891" s="13" t="s">
        <v>2019</v>
      </c>
    </row>
    <row r="6892" spans="1:2" ht="15" customHeight="1">
      <c r="A6892" s="10" t="s">
        <v>1924</v>
      </c>
      <c r="B6892" s="13" t="s">
        <v>1923</v>
      </c>
    </row>
    <row r="6893" spans="1:2" ht="15" customHeight="1">
      <c r="A6893" s="10" t="s">
        <v>2038</v>
      </c>
      <c r="B6893" s="13" t="s">
        <v>2037</v>
      </c>
    </row>
    <row r="6894" spans="1:2" ht="15" customHeight="1">
      <c r="A6894" s="10" t="s">
        <v>1667</v>
      </c>
      <c r="B6894" s="13" t="s">
        <v>1666</v>
      </c>
    </row>
    <row r="6895" spans="1:2" ht="15" customHeight="1">
      <c r="A6895" s="10" t="s">
        <v>5784</v>
      </c>
      <c r="B6895" s="13" t="s">
        <v>5783</v>
      </c>
    </row>
    <row r="6896" spans="1:2" ht="15" customHeight="1">
      <c r="A6896" s="10" t="s">
        <v>1761</v>
      </c>
      <c r="B6896" s="13" t="s">
        <v>1760</v>
      </c>
    </row>
    <row r="6897" spans="1:2" ht="15" customHeight="1">
      <c r="A6897" s="10" t="s">
        <v>5808</v>
      </c>
      <c r="B6897" s="13" t="s">
        <v>5807</v>
      </c>
    </row>
    <row r="6898" spans="1:2" ht="15" customHeight="1">
      <c r="A6898" s="10" t="s">
        <v>626</v>
      </c>
      <c r="B6898" s="13" t="s">
        <v>1135</v>
      </c>
    </row>
    <row r="6899" spans="1:2" ht="15" customHeight="1">
      <c r="A6899" s="11" t="s">
        <v>627</v>
      </c>
      <c r="B6899" s="15" t="s">
        <v>628</v>
      </c>
    </row>
    <row r="6900" spans="1:2" ht="15" customHeight="1">
      <c r="A6900" s="10" t="s">
        <v>1675</v>
      </c>
      <c r="B6900" s="13" t="s">
        <v>1674</v>
      </c>
    </row>
    <row r="6901" spans="1:2" ht="15" customHeight="1">
      <c r="A6901" s="10" t="s">
        <v>1324</v>
      </c>
      <c r="B6901" s="13" t="s">
        <v>1323</v>
      </c>
    </row>
    <row r="6902" spans="1:2" ht="15" customHeight="1">
      <c r="A6902" s="10" t="s">
        <v>1326</v>
      </c>
      <c r="B6902" s="13" t="s">
        <v>1325</v>
      </c>
    </row>
    <row r="6903" spans="1:2" ht="15" customHeight="1">
      <c r="A6903" s="10" t="s">
        <v>1328</v>
      </c>
      <c r="B6903" s="13" t="s">
        <v>1327</v>
      </c>
    </row>
    <row r="6904" spans="1:2" ht="15" customHeight="1">
      <c r="A6904" s="10" t="s">
        <v>5818</v>
      </c>
      <c r="B6904" s="13" t="s">
        <v>5817</v>
      </c>
    </row>
    <row r="6905" spans="1:2" ht="15" customHeight="1">
      <c r="A6905" s="11" t="s">
        <v>629</v>
      </c>
      <c r="B6905" s="15" t="s">
        <v>630</v>
      </c>
    </row>
    <row r="6906" spans="1:2" ht="15" customHeight="1">
      <c r="A6906" s="10" t="s">
        <v>2217</v>
      </c>
      <c r="B6906" s="13" t="s">
        <v>2216</v>
      </c>
    </row>
    <row r="6907" spans="1:2" ht="15" customHeight="1">
      <c r="A6907" s="10" t="s">
        <v>10114</v>
      </c>
      <c r="B6907" s="13" t="s">
        <v>10113</v>
      </c>
    </row>
    <row r="6908" spans="1:2" ht="15" customHeight="1">
      <c r="A6908" s="10" t="s">
        <v>10116</v>
      </c>
      <c r="B6908" s="13" t="s">
        <v>10115</v>
      </c>
    </row>
    <row r="6909" spans="1:2" ht="15" customHeight="1">
      <c r="A6909" s="10" t="s">
        <v>11681</v>
      </c>
      <c r="B6909" s="13" t="s">
        <v>11680</v>
      </c>
    </row>
    <row r="6910" spans="1:2" ht="15" customHeight="1">
      <c r="A6910" s="10" t="s">
        <v>11679</v>
      </c>
      <c r="B6910" s="13" t="s">
        <v>11678</v>
      </c>
    </row>
    <row r="6911" spans="1:2" ht="15" customHeight="1">
      <c r="A6911" s="10" t="s">
        <v>11683</v>
      </c>
      <c r="B6911" s="13" t="s">
        <v>11682</v>
      </c>
    </row>
    <row r="6912" spans="1:2" ht="15" customHeight="1">
      <c r="A6912" s="10" t="s">
        <v>11691</v>
      </c>
      <c r="B6912" s="13" t="s">
        <v>11690</v>
      </c>
    </row>
    <row r="6913" spans="1:2" ht="15" customHeight="1">
      <c r="A6913" s="10" t="s">
        <v>6172</v>
      </c>
      <c r="B6913" s="13" t="s">
        <v>6171</v>
      </c>
    </row>
    <row r="6914" spans="1:2" ht="15" customHeight="1">
      <c r="A6914" s="10" t="s">
        <v>19245</v>
      </c>
      <c r="B6914" s="13" t="s">
        <v>19244</v>
      </c>
    </row>
    <row r="6915" spans="1:2" ht="15" customHeight="1">
      <c r="A6915" s="10" t="s">
        <v>19249</v>
      </c>
      <c r="B6915" s="13" t="s">
        <v>19248</v>
      </c>
    </row>
    <row r="6916" spans="1:2" ht="15" customHeight="1">
      <c r="A6916" s="10" t="s">
        <v>19251</v>
      </c>
      <c r="B6916" s="13" t="s">
        <v>19250</v>
      </c>
    </row>
    <row r="6917" spans="1:2" ht="15" customHeight="1">
      <c r="A6917" s="10" t="s">
        <v>19243</v>
      </c>
      <c r="B6917" s="13" t="s">
        <v>19242</v>
      </c>
    </row>
    <row r="6918" spans="1:2" ht="15" customHeight="1">
      <c r="A6918" s="10" t="s">
        <v>19253</v>
      </c>
      <c r="B6918" s="13" t="s">
        <v>19252</v>
      </c>
    </row>
    <row r="6919" spans="1:2" ht="15" customHeight="1">
      <c r="A6919" s="10" t="s">
        <v>19241</v>
      </c>
      <c r="B6919" s="13" t="s">
        <v>19240</v>
      </c>
    </row>
    <row r="6920" spans="1:2" ht="15" customHeight="1">
      <c r="A6920" s="10" t="s">
        <v>19257</v>
      </c>
      <c r="B6920" s="13" t="s">
        <v>19256</v>
      </c>
    </row>
    <row r="6921" spans="1:2" ht="15" customHeight="1">
      <c r="A6921" s="10" t="s">
        <v>19255</v>
      </c>
      <c r="B6921" s="13" t="s">
        <v>19254</v>
      </c>
    </row>
    <row r="6922" spans="1:2" ht="15" customHeight="1">
      <c r="A6922" s="10" t="s">
        <v>19239</v>
      </c>
      <c r="B6922" s="13" t="s">
        <v>19238</v>
      </c>
    </row>
    <row r="6923" spans="1:2" ht="15" customHeight="1">
      <c r="A6923" s="10" t="s">
        <v>19247</v>
      </c>
      <c r="B6923" s="13" t="s">
        <v>19246</v>
      </c>
    </row>
    <row r="6924" spans="1:2" ht="15" customHeight="1">
      <c r="A6924" s="11" t="s">
        <v>631</v>
      </c>
      <c r="B6924" s="15" t="s">
        <v>632</v>
      </c>
    </row>
    <row r="6925" spans="1:2" ht="15" customHeight="1">
      <c r="A6925" s="10" t="s">
        <v>2881</v>
      </c>
      <c r="B6925" s="13" t="s">
        <v>2880</v>
      </c>
    </row>
    <row r="6926" spans="1:2" ht="15" customHeight="1">
      <c r="A6926" s="10" t="s">
        <v>2887</v>
      </c>
      <c r="B6926" s="13" t="s">
        <v>2886</v>
      </c>
    </row>
    <row r="6927" spans="1:2" ht="15" customHeight="1">
      <c r="A6927" s="10" t="s">
        <v>2885</v>
      </c>
      <c r="B6927" s="13" t="s">
        <v>2884</v>
      </c>
    </row>
    <row r="6928" spans="1:2" ht="15" customHeight="1">
      <c r="A6928" s="10" t="s">
        <v>2883</v>
      </c>
      <c r="B6928" s="13" t="s">
        <v>2882</v>
      </c>
    </row>
    <row r="6929" spans="1:2" ht="15" customHeight="1">
      <c r="A6929" s="10" t="s">
        <v>2889</v>
      </c>
      <c r="B6929" s="13" t="s">
        <v>2888</v>
      </c>
    </row>
    <row r="6930" spans="1:2" ht="15" customHeight="1">
      <c r="A6930" s="10" t="s">
        <v>10617</v>
      </c>
      <c r="B6930" s="13" t="s">
        <v>10616</v>
      </c>
    </row>
    <row r="6931" spans="1:2" ht="15" customHeight="1">
      <c r="A6931" s="10" t="s">
        <v>13990</v>
      </c>
      <c r="B6931" s="13" t="s">
        <v>13989</v>
      </c>
    </row>
    <row r="6932" spans="1:2" ht="15" customHeight="1">
      <c r="A6932" s="11" t="s">
        <v>633</v>
      </c>
      <c r="B6932" s="15" t="s">
        <v>634</v>
      </c>
    </row>
    <row r="6933" spans="1:2" ht="15" customHeight="1">
      <c r="A6933" s="10" t="s">
        <v>4157</v>
      </c>
      <c r="B6933" s="13" t="s">
        <v>4156</v>
      </c>
    </row>
    <row r="6934" spans="1:2" ht="15" customHeight="1">
      <c r="A6934" s="10" t="s">
        <v>4161</v>
      </c>
      <c r="B6934" s="13" t="s">
        <v>4160</v>
      </c>
    </row>
    <row r="6935" spans="1:2" ht="15" customHeight="1">
      <c r="A6935" s="10" t="s">
        <v>10627</v>
      </c>
      <c r="B6935" s="13" t="s">
        <v>10626</v>
      </c>
    </row>
    <row r="6936" spans="1:2" ht="15" customHeight="1">
      <c r="A6936" s="10" t="s">
        <v>1954</v>
      </c>
      <c r="B6936" s="13" t="s">
        <v>1953</v>
      </c>
    </row>
    <row r="6937" spans="1:2" ht="15" customHeight="1">
      <c r="A6937" s="10" t="s">
        <v>6249</v>
      </c>
      <c r="B6937" s="13" t="s">
        <v>6248</v>
      </c>
    </row>
    <row r="6938" spans="1:2" ht="15" customHeight="1">
      <c r="A6938" s="10" t="s">
        <v>13200</v>
      </c>
      <c r="B6938" s="13" t="s">
        <v>13199</v>
      </c>
    </row>
    <row r="6939" spans="1:2" ht="15" customHeight="1">
      <c r="A6939" s="10" t="s">
        <v>635</v>
      </c>
      <c r="B6939" s="13" t="s">
        <v>6245</v>
      </c>
    </row>
    <row r="6940" spans="1:2" ht="15" customHeight="1">
      <c r="A6940" s="10" t="s">
        <v>14638</v>
      </c>
      <c r="B6940" s="13" t="s">
        <v>14637</v>
      </c>
    </row>
    <row r="6941" spans="1:2" ht="15" customHeight="1">
      <c r="A6941" s="10" t="s">
        <v>2146</v>
      </c>
      <c r="B6941" s="13" t="s">
        <v>2145</v>
      </c>
    </row>
    <row r="6942" spans="1:2" ht="15" customHeight="1">
      <c r="A6942" s="10" t="s">
        <v>3268</v>
      </c>
      <c r="B6942" s="13" t="s">
        <v>3267</v>
      </c>
    </row>
    <row r="6943" spans="1:2" ht="15" customHeight="1">
      <c r="A6943" s="10" t="s">
        <v>2162</v>
      </c>
      <c r="B6943" s="13" t="s">
        <v>2161</v>
      </c>
    </row>
    <row r="6944" spans="1:2" ht="15" customHeight="1">
      <c r="A6944" s="10" t="s">
        <v>2008</v>
      </c>
      <c r="B6944" s="13" t="s">
        <v>2007</v>
      </c>
    </row>
    <row r="6945" spans="1:2" ht="15" customHeight="1">
      <c r="A6945" s="10" t="s">
        <v>2158</v>
      </c>
      <c r="B6945" s="13" t="s">
        <v>2157</v>
      </c>
    </row>
    <row r="6946" spans="1:2" ht="15" customHeight="1">
      <c r="A6946" s="10" t="s">
        <v>10183</v>
      </c>
      <c r="B6946" s="13" t="s">
        <v>10182</v>
      </c>
    </row>
    <row r="6947" spans="1:2" ht="15" customHeight="1">
      <c r="A6947" s="10" t="s">
        <v>13244</v>
      </c>
      <c r="B6947" s="13" t="s">
        <v>13243</v>
      </c>
    </row>
    <row r="6948" spans="1:2" ht="15" customHeight="1">
      <c r="A6948" s="10" t="s">
        <v>13332</v>
      </c>
      <c r="B6948" s="13" t="s">
        <v>13331</v>
      </c>
    </row>
    <row r="6949" spans="1:2" ht="15" customHeight="1">
      <c r="A6949" s="10" t="s">
        <v>13426</v>
      </c>
      <c r="B6949" s="13" t="s">
        <v>13425</v>
      </c>
    </row>
    <row r="6950" spans="1:2" ht="15" customHeight="1">
      <c r="A6950" s="10" t="s">
        <v>13422</v>
      </c>
      <c r="B6950" s="13" t="s">
        <v>13421</v>
      </c>
    </row>
    <row r="6951" spans="1:2" ht="15" customHeight="1">
      <c r="A6951" s="10" t="s">
        <v>13400</v>
      </c>
      <c r="B6951" s="13" t="s">
        <v>13399</v>
      </c>
    </row>
    <row r="6952" spans="1:2" ht="15" customHeight="1">
      <c r="A6952" s="10" t="s">
        <v>5970</v>
      </c>
      <c r="B6952" s="13" t="s">
        <v>5969</v>
      </c>
    </row>
    <row r="6953" spans="1:2" ht="15" customHeight="1">
      <c r="A6953" s="10" t="s">
        <v>5974</v>
      </c>
      <c r="B6953" s="13" t="s">
        <v>5973</v>
      </c>
    </row>
    <row r="6954" spans="1:2" ht="15" customHeight="1">
      <c r="A6954" s="10" t="s">
        <v>5972</v>
      </c>
      <c r="B6954" s="13" t="s">
        <v>5971</v>
      </c>
    </row>
    <row r="6955" spans="1:2" ht="15" customHeight="1">
      <c r="A6955" s="10" t="s">
        <v>3357</v>
      </c>
      <c r="B6955" s="13" t="s">
        <v>3356</v>
      </c>
    </row>
    <row r="6956" spans="1:2" ht="15" customHeight="1">
      <c r="A6956" s="10" t="s">
        <v>636</v>
      </c>
      <c r="B6956" s="13" t="s">
        <v>3299</v>
      </c>
    </row>
    <row r="6957" spans="1:2" ht="15" customHeight="1">
      <c r="A6957" s="10" t="s">
        <v>6431</v>
      </c>
      <c r="B6957" s="13" t="s">
        <v>6430</v>
      </c>
    </row>
    <row r="6958" spans="1:2" ht="15" customHeight="1">
      <c r="A6958" s="10" t="s">
        <v>6399</v>
      </c>
      <c r="B6958" s="13" t="s">
        <v>6398</v>
      </c>
    </row>
    <row r="6959" spans="1:2" ht="15" customHeight="1">
      <c r="A6959" s="11" t="s">
        <v>637</v>
      </c>
      <c r="B6959" s="15" t="s">
        <v>638</v>
      </c>
    </row>
    <row r="6960" spans="1:2" ht="15" customHeight="1">
      <c r="A6960" s="10" t="s">
        <v>2404</v>
      </c>
      <c r="B6960" s="13" t="s">
        <v>2403</v>
      </c>
    </row>
    <row r="6961" spans="1:2" ht="15" customHeight="1">
      <c r="A6961" s="10" t="s">
        <v>2396</v>
      </c>
      <c r="B6961" s="13" t="s">
        <v>2395</v>
      </c>
    </row>
    <row r="6962" spans="1:2" ht="15" customHeight="1">
      <c r="A6962" s="10" t="s">
        <v>2398</v>
      </c>
      <c r="B6962" s="13" t="s">
        <v>2397</v>
      </c>
    </row>
    <row r="6963" spans="1:2" ht="15" customHeight="1">
      <c r="A6963" s="10" t="s">
        <v>2406</v>
      </c>
      <c r="B6963" s="13" t="s">
        <v>2405</v>
      </c>
    </row>
    <row r="6964" spans="1:2" ht="15" customHeight="1">
      <c r="A6964" s="10" t="s">
        <v>2408</v>
      </c>
      <c r="B6964" s="13" t="s">
        <v>2407</v>
      </c>
    </row>
    <row r="6965" spans="1:2" ht="15" customHeight="1">
      <c r="A6965" s="10" t="s">
        <v>2402</v>
      </c>
      <c r="B6965" s="13" t="s">
        <v>2401</v>
      </c>
    </row>
    <row r="6966" spans="1:2" ht="15" customHeight="1">
      <c r="A6966" s="10" t="s">
        <v>2400</v>
      </c>
      <c r="B6966" s="13" t="s">
        <v>2399</v>
      </c>
    </row>
    <row r="6967" spans="1:2" ht="15" customHeight="1">
      <c r="A6967" s="10" t="s">
        <v>9688</v>
      </c>
      <c r="B6967" s="13" t="s">
        <v>9687</v>
      </c>
    </row>
    <row r="6968" spans="1:2" ht="15" customHeight="1">
      <c r="A6968" s="10" t="s">
        <v>9672</v>
      </c>
      <c r="B6968" s="13" t="s">
        <v>9671</v>
      </c>
    </row>
    <row r="6969" spans="1:2" ht="15" customHeight="1">
      <c r="A6969" s="10" t="s">
        <v>9674</v>
      </c>
      <c r="B6969" s="13" t="s">
        <v>9673</v>
      </c>
    </row>
    <row r="6970" spans="1:2" ht="15" customHeight="1">
      <c r="A6970" s="10" t="s">
        <v>9670</v>
      </c>
      <c r="B6970" s="13" t="s">
        <v>9669</v>
      </c>
    </row>
    <row r="6971" spans="1:2" ht="15" customHeight="1">
      <c r="A6971" s="10" t="s">
        <v>9676</v>
      </c>
      <c r="B6971" s="13" t="s">
        <v>9675</v>
      </c>
    </row>
    <row r="6972" spans="1:2" ht="15" customHeight="1">
      <c r="A6972" s="11" t="s">
        <v>639</v>
      </c>
      <c r="B6972" s="15" t="s">
        <v>640</v>
      </c>
    </row>
    <row r="6973" spans="1:2" ht="15" customHeight="1">
      <c r="A6973" s="11" t="s">
        <v>641</v>
      </c>
      <c r="B6973" s="15" t="s">
        <v>642</v>
      </c>
    </row>
    <row r="6974" spans="1:2" ht="15" customHeight="1">
      <c r="A6974" s="11" t="s">
        <v>643</v>
      </c>
      <c r="B6974" s="15" t="s">
        <v>644</v>
      </c>
    </row>
    <row r="6975" spans="1:2" ht="15" customHeight="1">
      <c r="A6975" s="10" t="s">
        <v>645</v>
      </c>
      <c r="B6975" s="13" t="s">
        <v>7321</v>
      </c>
    </row>
    <row r="6976" spans="1:2" ht="15" customHeight="1">
      <c r="A6976" s="11" t="s">
        <v>646</v>
      </c>
      <c r="B6976" s="15" t="s">
        <v>647</v>
      </c>
    </row>
    <row r="6977" spans="1:2" ht="15" customHeight="1">
      <c r="A6977" s="10" t="s">
        <v>7441</v>
      </c>
      <c r="B6977" s="13" t="s">
        <v>7440</v>
      </c>
    </row>
    <row r="6978" spans="1:2" ht="15" customHeight="1">
      <c r="A6978" s="10" t="s">
        <v>7443</v>
      </c>
      <c r="B6978" s="13" t="s">
        <v>7442</v>
      </c>
    </row>
    <row r="6979" spans="1:2" ht="15" customHeight="1">
      <c r="A6979" s="10" t="s">
        <v>7445</v>
      </c>
      <c r="B6979" s="13" t="s">
        <v>7444</v>
      </c>
    </row>
    <row r="6980" spans="1:2" ht="15" customHeight="1">
      <c r="A6980" s="10" t="s">
        <v>7449</v>
      </c>
      <c r="B6980" s="13" t="s">
        <v>7448</v>
      </c>
    </row>
    <row r="6981" spans="1:2" ht="15" customHeight="1">
      <c r="A6981" s="10" t="s">
        <v>7447</v>
      </c>
      <c r="B6981" s="13" t="s">
        <v>7446</v>
      </c>
    </row>
    <row r="6982" spans="1:2" ht="15" customHeight="1">
      <c r="A6982" s="10" t="s">
        <v>7435</v>
      </c>
      <c r="B6982" s="13" t="s">
        <v>7434</v>
      </c>
    </row>
    <row r="6983" spans="1:2" ht="15" customHeight="1">
      <c r="A6983" s="10" t="s">
        <v>7437</v>
      </c>
      <c r="B6983" s="13" t="s">
        <v>7436</v>
      </c>
    </row>
    <row r="6984" spans="1:2" ht="15" customHeight="1">
      <c r="A6984" s="10" t="s">
        <v>7554</v>
      </c>
      <c r="B6984" s="13" t="s">
        <v>7553</v>
      </c>
    </row>
    <row r="6985" spans="1:2" ht="15" customHeight="1">
      <c r="A6985" s="10" t="s">
        <v>648</v>
      </c>
      <c r="B6985" s="13" t="s">
        <v>7225</v>
      </c>
    </row>
    <row r="6986" spans="1:2" ht="15" customHeight="1">
      <c r="A6986" s="10" t="s">
        <v>649</v>
      </c>
      <c r="B6986" s="13" t="s">
        <v>7177</v>
      </c>
    </row>
    <row r="6987" spans="1:2" ht="15" customHeight="1">
      <c r="A6987" s="10" t="s">
        <v>5922</v>
      </c>
      <c r="B6987" s="13" t="s">
        <v>5921</v>
      </c>
    </row>
    <row r="6988" spans="1:2" ht="15" customHeight="1">
      <c r="A6988" s="10" t="s">
        <v>650</v>
      </c>
      <c r="B6988" s="13" t="s">
        <v>14888</v>
      </c>
    </row>
    <row r="6989" spans="1:2" ht="15" customHeight="1">
      <c r="A6989" s="10" t="s">
        <v>6268</v>
      </c>
      <c r="B6989" s="13" t="s">
        <v>6267</v>
      </c>
    </row>
    <row r="6990" spans="1:2" ht="15" customHeight="1">
      <c r="A6990" s="10" t="s">
        <v>6270</v>
      </c>
      <c r="B6990" s="13" t="s">
        <v>6269</v>
      </c>
    </row>
    <row r="6991" spans="1:2" ht="15" customHeight="1">
      <c r="A6991" s="10" t="s">
        <v>6290</v>
      </c>
      <c r="B6991" s="13" t="s">
        <v>6289</v>
      </c>
    </row>
    <row r="6992" spans="1:2" ht="15" customHeight="1">
      <c r="A6992" s="10" t="s">
        <v>6288</v>
      </c>
      <c r="B6992" s="13" t="s">
        <v>6287</v>
      </c>
    </row>
    <row r="6993" spans="1:2" ht="15" customHeight="1">
      <c r="A6993" s="10" t="s">
        <v>6292</v>
      </c>
      <c r="B6993" s="13" t="s">
        <v>6291</v>
      </c>
    </row>
    <row r="6994" spans="1:2" ht="15" customHeight="1">
      <c r="A6994" s="10" t="s">
        <v>6294</v>
      </c>
      <c r="B6994" s="13" t="s">
        <v>6293</v>
      </c>
    </row>
    <row r="6995" spans="1:2" ht="15" customHeight="1">
      <c r="A6995" s="10" t="s">
        <v>6266</v>
      </c>
      <c r="B6995" s="13" t="s">
        <v>6265</v>
      </c>
    </row>
    <row r="6996" spans="1:2" ht="15" customHeight="1">
      <c r="A6996" s="10" t="s">
        <v>6274</v>
      </c>
      <c r="B6996" s="13" t="s">
        <v>6273</v>
      </c>
    </row>
    <row r="6997" spans="1:2" ht="15" customHeight="1">
      <c r="A6997" s="10" t="s">
        <v>6260</v>
      </c>
      <c r="B6997" s="13" t="s">
        <v>6259</v>
      </c>
    </row>
    <row r="6998" spans="1:2" ht="15" customHeight="1">
      <c r="A6998" s="10" t="s">
        <v>6278</v>
      </c>
      <c r="B6998" s="13" t="s">
        <v>6277</v>
      </c>
    </row>
    <row r="6999" spans="1:2" ht="15" customHeight="1">
      <c r="A6999" s="10" t="s">
        <v>6258</v>
      </c>
      <c r="B6999" s="13" t="s">
        <v>6257</v>
      </c>
    </row>
    <row r="7000" spans="1:2" ht="15" customHeight="1">
      <c r="A7000" s="10" t="s">
        <v>6880</v>
      </c>
      <c r="B7000" s="13" t="s">
        <v>6879</v>
      </c>
    </row>
    <row r="7001" spans="1:2" ht="15" customHeight="1">
      <c r="A7001" s="10" t="s">
        <v>6792</v>
      </c>
      <c r="B7001" s="13" t="s">
        <v>6791</v>
      </c>
    </row>
    <row r="7002" spans="1:2" ht="15" customHeight="1">
      <c r="A7002" s="10" t="s">
        <v>6097</v>
      </c>
      <c r="B7002" s="13" t="s">
        <v>6096</v>
      </c>
    </row>
    <row r="7003" spans="1:2" ht="15" customHeight="1">
      <c r="A7003" s="11" t="s">
        <v>651</v>
      </c>
      <c r="B7003" s="15" t="s">
        <v>652</v>
      </c>
    </row>
    <row r="7004" spans="1:2" ht="15" customHeight="1">
      <c r="A7004" s="10" t="s">
        <v>10463</v>
      </c>
      <c r="B7004" s="13" t="s">
        <v>10462</v>
      </c>
    </row>
    <row r="7005" spans="1:2" ht="15" customHeight="1">
      <c r="A7005" s="10" t="s">
        <v>10465</v>
      </c>
      <c r="B7005" s="13" t="s">
        <v>10464</v>
      </c>
    </row>
    <row r="7006" spans="1:2" ht="15" customHeight="1">
      <c r="A7006" s="10" t="s">
        <v>10467</v>
      </c>
      <c r="B7006" s="13" t="s">
        <v>10466</v>
      </c>
    </row>
    <row r="7007" spans="1:2" ht="15" customHeight="1">
      <c r="A7007" s="10" t="s">
        <v>10421</v>
      </c>
      <c r="B7007" s="13" t="s">
        <v>10420</v>
      </c>
    </row>
    <row r="7008" spans="1:2" ht="15" customHeight="1">
      <c r="A7008" s="10" t="s">
        <v>10423</v>
      </c>
      <c r="B7008" s="13" t="s">
        <v>10422</v>
      </c>
    </row>
    <row r="7009" spans="1:2" ht="15" customHeight="1">
      <c r="A7009" s="10" t="s">
        <v>10469</v>
      </c>
      <c r="B7009" s="13" t="s">
        <v>10468</v>
      </c>
    </row>
    <row r="7010" spans="1:2" ht="15" customHeight="1">
      <c r="A7010" s="10" t="s">
        <v>10429</v>
      </c>
      <c r="B7010" s="13" t="s">
        <v>10428</v>
      </c>
    </row>
    <row r="7011" spans="1:2" ht="15" customHeight="1">
      <c r="A7011" s="10" t="s">
        <v>10433</v>
      </c>
      <c r="B7011" s="13" t="s">
        <v>10432</v>
      </c>
    </row>
    <row r="7012" spans="1:2" ht="15" customHeight="1">
      <c r="A7012" s="10" t="s">
        <v>10431</v>
      </c>
      <c r="B7012" s="13" t="s">
        <v>10430</v>
      </c>
    </row>
    <row r="7013" spans="1:2" ht="15" customHeight="1">
      <c r="A7013" s="10" t="s">
        <v>7051</v>
      </c>
      <c r="B7013" s="13" t="s">
        <v>7050</v>
      </c>
    </row>
    <row r="7014" spans="1:2" ht="15" customHeight="1">
      <c r="A7014" s="10" t="s">
        <v>7053</v>
      </c>
      <c r="B7014" s="13" t="s">
        <v>7052</v>
      </c>
    </row>
    <row r="7015" spans="1:2" ht="15" customHeight="1">
      <c r="A7015" s="10" t="s">
        <v>24853</v>
      </c>
      <c r="B7015" s="13" t="s">
        <v>24852</v>
      </c>
    </row>
    <row r="7016" spans="1:2" ht="15" customHeight="1">
      <c r="A7016" s="10" t="s">
        <v>5546</v>
      </c>
      <c r="B7016" s="13" t="s">
        <v>5545</v>
      </c>
    </row>
    <row r="7017" spans="1:2" ht="15" customHeight="1">
      <c r="A7017" s="10" t="s">
        <v>5544</v>
      </c>
      <c r="B7017" s="13" t="s">
        <v>5543</v>
      </c>
    </row>
    <row r="7018" spans="1:2" ht="15" customHeight="1">
      <c r="A7018" s="10" t="s">
        <v>5550</v>
      </c>
      <c r="B7018" s="13" t="s">
        <v>5549</v>
      </c>
    </row>
    <row r="7019" spans="1:2" ht="15" customHeight="1">
      <c r="A7019" s="11" t="s">
        <v>653</v>
      </c>
      <c r="B7019" s="15" t="s">
        <v>654</v>
      </c>
    </row>
    <row r="7020" spans="1:2" ht="15" customHeight="1">
      <c r="A7020" s="10" t="s">
        <v>11783</v>
      </c>
      <c r="B7020" s="13" t="s">
        <v>11782</v>
      </c>
    </row>
    <row r="7021" spans="1:2" ht="15" customHeight="1">
      <c r="A7021" s="10" t="s">
        <v>11785</v>
      </c>
      <c r="B7021" s="13" t="s">
        <v>11784</v>
      </c>
    </row>
    <row r="7022" spans="1:2" ht="15" customHeight="1">
      <c r="A7022" s="10" t="s">
        <v>11787</v>
      </c>
      <c r="B7022" s="13" t="s">
        <v>11786</v>
      </c>
    </row>
    <row r="7023" spans="1:2" ht="15" customHeight="1">
      <c r="A7023" s="10" t="s">
        <v>1813</v>
      </c>
      <c r="B7023" s="13" t="s">
        <v>1812</v>
      </c>
    </row>
    <row r="7024" spans="1:2" ht="15" customHeight="1">
      <c r="A7024" s="10" t="s">
        <v>9974</v>
      </c>
      <c r="B7024" s="13" t="s">
        <v>9973</v>
      </c>
    </row>
    <row r="7025" spans="1:2" ht="15" customHeight="1">
      <c r="A7025" s="10" t="s">
        <v>6190</v>
      </c>
      <c r="B7025" s="13" t="s">
        <v>6189</v>
      </c>
    </row>
    <row r="7026" spans="1:2" ht="15" customHeight="1">
      <c r="A7026" s="10" t="s">
        <v>6196</v>
      </c>
      <c r="B7026" s="13" t="s">
        <v>6195</v>
      </c>
    </row>
    <row r="7027" spans="1:2" ht="15" customHeight="1">
      <c r="A7027" s="10" t="s">
        <v>6186</v>
      </c>
      <c r="B7027" s="13" t="s">
        <v>6185</v>
      </c>
    </row>
    <row r="7028" spans="1:2" ht="15" customHeight="1">
      <c r="A7028" s="10" t="s">
        <v>6168</v>
      </c>
      <c r="B7028" s="13" t="s">
        <v>6167</v>
      </c>
    </row>
    <row r="7029" spans="1:2" ht="15" customHeight="1">
      <c r="A7029" s="10" t="s">
        <v>6194</v>
      </c>
      <c r="B7029" s="13" t="s">
        <v>6193</v>
      </c>
    </row>
    <row r="7030" spans="1:2" ht="15" customHeight="1">
      <c r="A7030" s="11" t="s">
        <v>655</v>
      </c>
      <c r="B7030" s="15" t="s">
        <v>656</v>
      </c>
    </row>
    <row r="7031" spans="1:2" ht="15" customHeight="1">
      <c r="A7031" s="10" t="s">
        <v>1940</v>
      </c>
      <c r="B7031" s="13" t="s">
        <v>1939</v>
      </c>
    </row>
    <row r="7032" spans="1:2" ht="15" customHeight="1">
      <c r="A7032" s="10" t="s">
        <v>1934</v>
      </c>
      <c r="B7032" s="13" t="s">
        <v>1933</v>
      </c>
    </row>
    <row r="7033" spans="1:2" ht="15" customHeight="1">
      <c r="A7033" s="10" t="s">
        <v>1936</v>
      </c>
      <c r="B7033" s="13" t="s">
        <v>1935</v>
      </c>
    </row>
    <row r="7034" spans="1:2" ht="15" customHeight="1">
      <c r="A7034" s="10" t="s">
        <v>6330</v>
      </c>
      <c r="B7034" s="13" t="s">
        <v>6329</v>
      </c>
    </row>
    <row r="7035" spans="1:2" ht="15" customHeight="1">
      <c r="A7035" s="10" t="s">
        <v>6332</v>
      </c>
      <c r="B7035" s="13" t="s">
        <v>6331</v>
      </c>
    </row>
    <row r="7036" spans="1:2" ht="15" customHeight="1">
      <c r="A7036" s="10" t="s">
        <v>6334</v>
      </c>
      <c r="B7036" s="13" t="s">
        <v>6333</v>
      </c>
    </row>
    <row r="7037" spans="1:2" ht="15" customHeight="1">
      <c r="A7037" s="10" t="s">
        <v>14364</v>
      </c>
      <c r="B7037" s="13" t="s">
        <v>14363</v>
      </c>
    </row>
    <row r="7038" spans="1:2" ht="15" customHeight="1">
      <c r="A7038" s="10" t="s">
        <v>14362</v>
      </c>
      <c r="B7038" s="13" t="s">
        <v>14361</v>
      </c>
    </row>
    <row r="7039" spans="1:2" ht="15" customHeight="1">
      <c r="A7039" s="10" t="s">
        <v>8549</v>
      </c>
      <c r="B7039" s="13" t="s">
        <v>8548</v>
      </c>
    </row>
    <row r="7040" spans="1:2" ht="15" customHeight="1">
      <c r="A7040" s="10" t="s">
        <v>19945</v>
      </c>
      <c r="B7040" s="13" t="s">
        <v>19944</v>
      </c>
    </row>
    <row r="7041" spans="1:2" ht="15" customHeight="1">
      <c r="A7041" s="10" t="s">
        <v>19949</v>
      </c>
      <c r="B7041" s="13" t="s">
        <v>19948</v>
      </c>
    </row>
    <row r="7042" spans="1:2" ht="15" customHeight="1">
      <c r="A7042" s="10" t="s">
        <v>19951</v>
      </c>
      <c r="B7042" s="13" t="s">
        <v>19950</v>
      </c>
    </row>
    <row r="7043" spans="1:2" ht="15" customHeight="1">
      <c r="A7043" s="10" t="s">
        <v>19943</v>
      </c>
      <c r="B7043" s="13" t="s">
        <v>19942</v>
      </c>
    </row>
    <row r="7044" spans="1:2" ht="15" customHeight="1">
      <c r="A7044" s="10" t="s">
        <v>19953</v>
      </c>
      <c r="B7044" s="13" t="s">
        <v>19952</v>
      </c>
    </row>
    <row r="7045" spans="1:2" ht="15" customHeight="1">
      <c r="A7045" s="10" t="s">
        <v>19941</v>
      </c>
      <c r="B7045" s="13" t="s">
        <v>19940</v>
      </c>
    </row>
    <row r="7046" spans="1:2" ht="15" customHeight="1">
      <c r="A7046" s="10" t="s">
        <v>19957</v>
      </c>
      <c r="B7046" s="13" t="s">
        <v>19956</v>
      </c>
    </row>
    <row r="7047" spans="1:2" ht="15" customHeight="1">
      <c r="A7047" s="10" t="s">
        <v>19955</v>
      </c>
      <c r="B7047" s="13" t="s">
        <v>19954</v>
      </c>
    </row>
    <row r="7048" spans="1:2" ht="15" customHeight="1">
      <c r="A7048" s="10" t="s">
        <v>19939</v>
      </c>
      <c r="B7048" s="13" t="s">
        <v>19938</v>
      </c>
    </row>
    <row r="7049" spans="1:2" ht="15" customHeight="1">
      <c r="A7049" s="10" t="s">
        <v>19947</v>
      </c>
      <c r="B7049" s="13" t="s">
        <v>19946</v>
      </c>
    </row>
    <row r="7050" spans="1:2" ht="15" customHeight="1">
      <c r="A7050" s="10" t="s">
        <v>20065</v>
      </c>
      <c r="B7050" s="13" t="s">
        <v>20064</v>
      </c>
    </row>
    <row r="7051" spans="1:2" ht="15" customHeight="1">
      <c r="A7051" s="10" t="s">
        <v>20069</v>
      </c>
      <c r="B7051" s="13" t="s">
        <v>20068</v>
      </c>
    </row>
    <row r="7052" spans="1:2" ht="15" customHeight="1">
      <c r="A7052" s="10" t="s">
        <v>20071</v>
      </c>
      <c r="B7052" s="13" t="s">
        <v>20070</v>
      </c>
    </row>
    <row r="7053" spans="1:2" ht="15" customHeight="1">
      <c r="A7053" s="10" t="s">
        <v>20063</v>
      </c>
      <c r="B7053" s="13" t="s">
        <v>20062</v>
      </c>
    </row>
    <row r="7054" spans="1:2" ht="15" customHeight="1">
      <c r="A7054" s="10" t="s">
        <v>20073</v>
      </c>
      <c r="B7054" s="13" t="s">
        <v>20072</v>
      </c>
    </row>
    <row r="7055" spans="1:2" ht="15" customHeight="1">
      <c r="A7055" s="10" t="s">
        <v>20061</v>
      </c>
      <c r="B7055" s="13" t="s">
        <v>20060</v>
      </c>
    </row>
    <row r="7056" spans="1:2" ht="15" customHeight="1">
      <c r="A7056" s="10" t="s">
        <v>20077</v>
      </c>
      <c r="B7056" s="13" t="s">
        <v>20076</v>
      </c>
    </row>
    <row r="7057" spans="1:2" ht="15" customHeight="1">
      <c r="A7057" s="10" t="s">
        <v>20075</v>
      </c>
      <c r="B7057" s="13" t="s">
        <v>20074</v>
      </c>
    </row>
    <row r="7058" spans="1:2" ht="15" customHeight="1">
      <c r="A7058" s="10" t="s">
        <v>20059</v>
      </c>
      <c r="B7058" s="13" t="s">
        <v>20058</v>
      </c>
    </row>
    <row r="7059" spans="1:2" ht="15" customHeight="1">
      <c r="A7059" s="10" t="s">
        <v>20067</v>
      </c>
      <c r="B7059" s="13" t="s">
        <v>20066</v>
      </c>
    </row>
    <row r="7060" spans="1:2" ht="15" customHeight="1">
      <c r="A7060" s="10" t="s">
        <v>19965</v>
      </c>
      <c r="B7060" s="13" t="s">
        <v>19964</v>
      </c>
    </row>
    <row r="7061" spans="1:2" ht="15" customHeight="1">
      <c r="A7061" s="10" t="s">
        <v>19969</v>
      </c>
      <c r="B7061" s="13" t="s">
        <v>19968</v>
      </c>
    </row>
    <row r="7062" spans="1:2" ht="15" customHeight="1">
      <c r="A7062" s="10" t="s">
        <v>19971</v>
      </c>
      <c r="B7062" s="13" t="s">
        <v>19970</v>
      </c>
    </row>
    <row r="7063" spans="1:2" ht="15" customHeight="1">
      <c r="A7063" s="10" t="s">
        <v>19963</v>
      </c>
      <c r="B7063" s="13" t="s">
        <v>19962</v>
      </c>
    </row>
    <row r="7064" spans="1:2" ht="15" customHeight="1">
      <c r="A7064" s="10" t="s">
        <v>19973</v>
      </c>
      <c r="B7064" s="13" t="s">
        <v>19972</v>
      </c>
    </row>
    <row r="7065" spans="1:2" ht="15" customHeight="1">
      <c r="A7065" s="10" t="s">
        <v>19961</v>
      </c>
      <c r="B7065" s="13" t="s">
        <v>19960</v>
      </c>
    </row>
    <row r="7066" spans="1:2" ht="15" customHeight="1">
      <c r="A7066" s="10" t="s">
        <v>19977</v>
      </c>
      <c r="B7066" s="13" t="s">
        <v>19976</v>
      </c>
    </row>
    <row r="7067" spans="1:2" ht="15" customHeight="1">
      <c r="A7067" s="10" t="s">
        <v>19975</v>
      </c>
      <c r="B7067" s="13" t="s">
        <v>19974</v>
      </c>
    </row>
    <row r="7068" spans="1:2" ht="15" customHeight="1">
      <c r="A7068" s="10" t="s">
        <v>19959</v>
      </c>
      <c r="B7068" s="13" t="s">
        <v>19958</v>
      </c>
    </row>
    <row r="7069" spans="1:2" ht="15" customHeight="1">
      <c r="A7069" s="10" t="s">
        <v>19967</v>
      </c>
      <c r="B7069" s="13" t="s">
        <v>19966</v>
      </c>
    </row>
    <row r="7070" spans="1:2" ht="15" customHeight="1">
      <c r="A7070" s="10" t="s">
        <v>20045</v>
      </c>
      <c r="B7070" s="13" t="s">
        <v>20044</v>
      </c>
    </row>
    <row r="7071" spans="1:2" ht="15" customHeight="1">
      <c r="A7071" s="10" t="s">
        <v>20049</v>
      </c>
      <c r="B7071" s="13" t="s">
        <v>20048</v>
      </c>
    </row>
    <row r="7072" spans="1:2" ht="15" customHeight="1">
      <c r="A7072" s="10" t="s">
        <v>20051</v>
      </c>
      <c r="B7072" s="13" t="s">
        <v>20050</v>
      </c>
    </row>
    <row r="7073" spans="1:2" ht="15" customHeight="1">
      <c r="A7073" s="10" t="s">
        <v>20043</v>
      </c>
      <c r="B7073" s="13" t="s">
        <v>20042</v>
      </c>
    </row>
    <row r="7074" spans="1:2" ht="15" customHeight="1">
      <c r="A7074" s="10" t="s">
        <v>20053</v>
      </c>
      <c r="B7074" s="13" t="s">
        <v>20052</v>
      </c>
    </row>
    <row r="7075" spans="1:2" ht="15" customHeight="1">
      <c r="A7075" s="10" t="s">
        <v>20041</v>
      </c>
      <c r="B7075" s="13" t="s">
        <v>20040</v>
      </c>
    </row>
    <row r="7076" spans="1:2" ht="15" customHeight="1">
      <c r="A7076" s="10" t="s">
        <v>20057</v>
      </c>
      <c r="B7076" s="13" t="s">
        <v>20056</v>
      </c>
    </row>
    <row r="7077" spans="1:2" ht="15" customHeight="1">
      <c r="A7077" s="10" t="s">
        <v>20055</v>
      </c>
      <c r="B7077" s="13" t="s">
        <v>20054</v>
      </c>
    </row>
    <row r="7078" spans="1:2" ht="15" customHeight="1">
      <c r="A7078" s="10" t="s">
        <v>20039</v>
      </c>
      <c r="B7078" s="13" t="s">
        <v>20038</v>
      </c>
    </row>
    <row r="7079" spans="1:2" ht="15" customHeight="1">
      <c r="A7079" s="10" t="s">
        <v>20047</v>
      </c>
      <c r="B7079" s="13" t="s">
        <v>20046</v>
      </c>
    </row>
    <row r="7080" spans="1:2" ht="15" customHeight="1">
      <c r="A7080" s="10" t="s">
        <v>19985</v>
      </c>
      <c r="B7080" s="13" t="s">
        <v>19984</v>
      </c>
    </row>
    <row r="7081" spans="1:2" ht="15" customHeight="1">
      <c r="A7081" s="10" t="s">
        <v>19989</v>
      </c>
      <c r="B7081" s="13" t="s">
        <v>19988</v>
      </c>
    </row>
    <row r="7082" spans="1:2" ht="15" customHeight="1">
      <c r="A7082" s="10" t="s">
        <v>19991</v>
      </c>
      <c r="B7082" s="13" t="s">
        <v>19990</v>
      </c>
    </row>
    <row r="7083" spans="1:2" ht="15" customHeight="1">
      <c r="A7083" s="10" t="s">
        <v>19983</v>
      </c>
      <c r="B7083" s="13" t="s">
        <v>19982</v>
      </c>
    </row>
    <row r="7084" spans="1:2" ht="15" customHeight="1">
      <c r="A7084" s="10" t="s">
        <v>19993</v>
      </c>
      <c r="B7084" s="13" t="s">
        <v>19992</v>
      </c>
    </row>
    <row r="7085" spans="1:2" ht="15" customHeight="1">
      <c r="A7085" s="10" t="s">
        <v>19981</v>
      </c>
      <c r="B7085" s="13" t="s">
        <v>19980</v>
      </c>
    </row>
    <row r="7086" spans="1:2" ht="15" customHeight="1">
      <c r="A7086" s="10" t="s">
        <v>19997</v>
      </c>
      <c r="B7086" s="13" t="s">
        <v>19996</v>
      </c>
    </row>
    <row r="7087" spans="1:2" ht="15" customHeight="1">
      <c r="A7087" s="10" t="s">
        <v>19995</v>
      </c>
      <c r="B7087" s="13" t="s">
        <v>19994</v>
      </c>
    </row>
    <row r="7088" spans="1:2" ht="15" customHeight="1">
      <c r="A7088" s="10" t="s">
        <v>19979</v>
      </c>
      <c r="B7088" s="13" t="s">
        <v>19978</v>
      </c>
    </row>
    <row r="7089" spans="1:2" ht="15" customHeight="1">
      <c r="A7089" s="10" t="s">
        <v>19987</v>
      </c>
      <c r="B7089" s="13" t="s">
        <v>19986</v>
      </c>
    </row>
    <row r="7090" spans="1:2" ht="15" customHeight="1">
      <c r="A7090" s="10" t="s">
        <v>20025</v>
      </c>
      <c r="B7090" s="13" t="s">
        <v>20024</v>
      </c>
    </row>
    <row r="7091" spans="1:2" ht="15" customHeight="1">
      <c r="A7091" s="10" t="s">
        <v>20029</v>
      </c>
      <c r="B7091" s="13" t="s">
        <v>20028</v>
      </c>
    </row>
    <row r="7092" spans="1:2" ht="15" customHeight="1">
      <c r="A7092" s="10" t="s">
        <v>20031</v>
      </c>
      <c r="B7092" s="13" t="s">
        <v>20030</v>
      </c>
    </row>
    <row r="7093" spans="1:2" ht="15" customHeight="1">
      <c r="A7093" s="10" t="s">
        <v>20023</v>
      </c>
      <c r="B7093" s="13" t="s">
        <v>20022</v>
      </c>
    </row>
    <row r="7094" spans="1:2" ht="15" customHeight="1">
      <c r="A7094" s="10" t="s">
        <v>20033</v>
      </c>
      <c r="B7094" s="13" t="s">
        <v>20032</v>
      </c>
    </row>
    <row r="7095" spans="1:2" ht="15" customHeight="1">
      <c r="A7095" s="10" t="s">
        <v>20021</v>
      </c>
      <c r="B7095" s="13" t="s">
        <v>20020</v>
      </c>
    </row>
    <row r="7096" spans="1:2" ht="15" customHeight="1">
      <c r="A7096" s="10" t="s">
        <v>20037</v>
      </c>
      <c r="B7096" s="13" t="s">
        <v>20036</v>
      </c>
    </row>
    <row r="7097" spans="1:2" ht="15" customHeight="1">
      <c r="A7097" s="10" t="s">
        <v>20035</v>
      </c>
      <c r="B7097" s="13" t="s">
        <v>20034</v>
      </c>
    </row>
    <row r="7098" spans="1:2" ht="15" customHeight="1">
      <c r="A7098" s="10" t="s">
        <v>20019</v>
      </c>
      <c r="B7098" s="13" t="s">
        <v>20018</v>
      </c>
    </row>
    <row r="7099" spans="1:2" ht="15" customHeight="1">
      <c r="A7099" s="10" t="s">
        <v>20027</v>
      </c>
      <c r="B7099" s="13" t="s">
        <v>20026</v>
      </c>
    </row>
    <row r="7100" spans="1:2" ht="15" customHeight="1">
      <c r="A7100" s="10" t="s">
        <v>1222</v>
      </c>
      <c r="B7100" s="13" t="s">
        <v>1221</v>
      </c>
    </row>
    <row r="7101" spans="1:2" ht="15" customHeight="1">
      <c r="A7101" s="10" t="s">
        <v>13210</v>
      </c>
      <c r="B7101" s="13" t="s">
        <v>13209</v>
      </c>
    </row>
    <row r="7102" spans="1:2" ht="15" customHeight="1">
      <c r="A7102" s="10" t="s">
        <v>14926</v>
      </c>
      <c r="B7102" s="13" t="s">
        <v>14925</v>
      </c>
    </row>
    <row r="7103" spans="1:2" ht="15" customHeight="1">
      <c r="A7103" s="10" t="s">
        <v>12516</v>
      </c>
      <c r="B7103" s="13" t="s">
        <v>12515</v>
      </c>
    </row>
    <row r="7104" spans="1:2" ht="15" customHeight="1">
      <c r="A7104" s="10" t="s">
        <v>12520</v>
      </c>
      <c r="B7104" s="13" t="s">
        <v>12519</v>
      </c>
    </row>
    <row r="7105" spans="1:2" ht="15" customHeight="1">
      <c r="A7105" s="10" t="s">
        <v>14928</v>
      </c>
      <c r="B7105" s="13" t="s">
        <v>14927</v>
      </c>
    </row>
    <row r="7106" spans="1:2" ht="15" customHeight="1">
      <c r="A7106" s="10" t="s">
        <v>14930</v>
      </c>
      <c r="B7106" s="13" t="s">
        <v>14929</v>
      </c>
    </row>
    <row r="7107" spans="1:2" ht="15" customHeight="1">
      <c r="A7107" s="10" t="s">
        <v>7514</v>
      </c>
      <c r="B7107" s="13" t="s">
        <v>7513</v>
      </c>
    </row>
    <row r="7108" spans="1:2" ht="15" customHeight="1">
      <c r="A7108" s="10" t="s">
        <v>12518</v>
      </c>
      <c r="B7108" s="13" t="s">
        <v>12517</v>
      </c>
    </row>
    <row r="7109" spans="1:2" ht="15" customHeight="1">
      <c r="A7109" s="10" t="s">
        <v>14404</v>
      </c>
      <c r="B7109" s="13" t="s">
        <v>14403</v>
      </c>
    </row>
    <row r="7110" spans="1:2" ht="15" customHeight="1">
      <c r="A7110" s="10" t="s">
        <v>14406</v>
      </c>
      <c r="B7110" s="13" t="s">
        <v>14405</v>
      </c>
    </row>
    <row r="7111" spans="1:2" ht="15" customHeight="1">
      <c r="A7111" s="10" t="s">
        <v>14416</v>
      </c>
      <c r="B7111" s="13" t="s">
        <v>14415</v>
      </c>
    </row>
    <row r="7112" spans="1:2" ht="15" customHeight="1">
      <c r="A7112" s="10" t="s">
        <v>17801</v>
      </c>
      <c r="B7112" s="13" t="s">
        <v>17800</v>
      </c>
    </row>
    <row r="7113" spans="1:2" ht="15" customHeight="1">
      <c r="A7113" s="10" t="s">
        <v>17803</v>
      </c>
      <c r="B7113" s="13" t="s">
        <v>17802</v>
      </c>
    </row>
    <row r="7114" spans="1:2" ht="15" customHeight="1">
      <c r="A7114" s="10" t="s">
        <v>17797</v>
      </c>
      <c r="B7114" s="13" t="s">
        <v>17796</v>
      </c>
    </row>
    <row r="7115" spans="1:2" ht="15" customHeight="1">
      <c r="A7115" s="10" t="s">
        <v>17799</v>
      </c>
      <c r="B7115" s="13" t="s">
        <v>17798</v>
      </c>
    </row>
    <row r="7116" spans="1:2" ht="15" customHeight="1">
      <c r="A7116" s="10" t="s">
        <v>17795</v>
      </c>
      <c r="B7116" s="13" t="s">
        <v>17794</v>
      </c>
    </row>
    <row r="7117" spans="1:2" ht="15" customHeight="1">
      <c r="A7117" s="10" t="s">
        <v>17751</v>
      </c>
      <c r="B7117" s="13" t="s">
        <v>17750</v>
      </c>
    </row>
    <row r="7118" spans="1:2" ht="15" customHeight="1">
      <c r="A7118" s="10" t="s">
        <v>17759</v>
      </c>
      <c r="B7118" s="13" t="s">
        <v>17758</v>
      </c>
    </row>
    <row r="7119" spans="1:2" ht="15" customHeight="1">
      <c r="A7119" s="10" t="s">
        <v>17755</v>
      </c>
      <c r="B7119" s="13" t="s">
        <v>17754</v>
      </c>
    </row>
    <row r="7120" spans="1:2" ht="15" customHeight="1">
      <c r="A7120" s="10" t="s">
        <v>17763</v>
      </c>
      <c r="B7120" s="13" t="s">
        <v>17762</v>
      </c>
    </row>
    <row r="7121" spans="1:2" ht="15" customHeight="1">
      <c r="A7121" s="10" t="s">
        <v>17753</v>
      </c>
      <c r="B7121" s="13" t="s">
        <v>17752</v>
      </c>
    </row>
    <row r="7122" spans="1:2" ht="15" customHeight="1">
      <c r="A7122" s="10" t="s">
        <v>17761</v>
      </c>
      <c r="B7122" s="13" t="s">
        <v>17760</v>
      </c>
    </row>
    <row r="7123" spans="1:2" ht="15" customHeight="1">
      <c r="A7123" s="10" t="s">
        <v>17757</v>
      </c>
      <c r="B7123" s="13" t="s">
        <v>17756</v>
      </c>
    </row>
    <row r="7124" spans="1:2" ht="15" customHeight="1">
      <c r="A7124" s="10" t="s">
        <v>17709</v>
      </c>
      <c r="B7124" s="13" t="s">
        <v>17708</v>
      </c>
    </row>
    <row r="7125" spans="1:2" ht="15" customHeight="1">
      <c r="A7125" s="10" t="s">
        <v>17717</v>
      </c>
      <c r="B7125" s="13" t="s">
        <v>17716</v>
      </c>
    </row>
    <row r="7126" spans="1:2" ht="15" customHeight="1">
      <c r="A7126" s="10" t="s">
        <v>17713</v>
      </c>
      <c r="B7126" s="13" t="s">
        <v>17712</v>
      </c>
    </row>
    <row r="7127" spans="1:2" ht="15" customHeight="1">
      <c r="A7127" s="10" t="s">
        <v>17721</v>
      </c>
      <c r="B7127" s="13" t="s">
        <v>17720</v>
      </c>
    </row>
    <row r="7128" spans="1:2" ht="15" customHeight="1">
      <c r="A7128" s="10" t="s">
        <v>17711</v>
      </c>
      <c r="B7128" s="13" t="s">
        <v>17710</v>
      </c>
    </row>
    <row r="7129" spans="1:2" ht="15" customHeight="1">
      <c r="A7129" s="10" t="s">
        <v>17719</v>
      </c>
      <c r="B7129" s="13" t="s">
        <v>17718</v>
      </c>
    </row>
    <row r="7130" spans="1:2" ht="15" customHeight="1">
      <c r="A7130" s="10" t="s">
        <v>17715</v>
      </c>
      <c r="B7130" s="13" t="s">
        <v>17714</v>
      </c>
    </row>
    <row r="7131" spans="1:2" ht="15" customHeight="1">
      <c r="A7131" s="10" t="s">
        <v>17765</v>
      </c>
      <c r="B7131" s="13" t="s">
        <v>17764</v>
      </c>
    </row>
    <row r="7132" spans="1:2" ht="15" customHeight="1">
      <c r="A7132" s="10" t="s">
        <v>17773</v>
      </c>
      <c r="B7132" s="13" t="s">
        <v>17772</v>
      </c>
    </row>
    <row r="7133" spans="1:2" ht="15" customHeight="1">
      <c r="A7133" s="10" t="s">
        <v>17769</v>
      </c>
      <c r="B7133" s="13" t="s">
        <v>17768</v>
      </c>
    </row>
    <row r="7134" spans="1:2" ht="15" customHeight="1">
      <c r="A7134" s="10" t="s">
        <v>17777</v>
      </c>
      <c r="B7134" s="13" t="s">
        <v>17776</v>
      </c>
    </row>
    <row r="7135" spans="1:2" ht="15" customHeight="1">
      <c r="A7135" s="10" t="s">
        <v>17767</v>
      </c>
      <c r="B7135" s="13" t="s">
        <v>17766</v>
      </c>
    </row>
    <row r="7136" spans="1:2" ht="15" customHeight="1">
      <c r="A7136" s="10" t="s">
        <v>17775</v>
      </c>
      <c r="B7136" s="13" t="s">
        <v>17774</v>
      </c>
    </row>
    <row r="7137" spans="1:2" ht="15" customHeight="1">
      <c r="A7137" s="10" t="s">
        <v>17771</v>
      </c>
      <c r="B7137" s="13" t="s">
        <v>17770</v>
      </c>
    </row>
    <row r="7138" spans="1:2" ht="15" customHeight="1">
      <c r="A7138" s="10" t="s">
        <v>17667</v>
      </c>
      <c r="B7138" s="13" t="s">
        <v>17666</v>
      </c>
    </row>
    <row r="7139" spans="1:2" ht="15" customHeight="1">
      <c r="A7139" s="10" t="s">
        <v>17675</v>
      </c>
      <c r="B7139" s="13" t="s">
        <v>17674</v>
      </c>
    </row>
    <row r="7140" spans="1:2" ht="15" customHeight="1">
      <c r="A7140" s="10" t="s">
        <v>17671</v>
      </c>
      <c r="B7140" s="13" t="s">
        <v>17670</v>
      </c>
    </row>
    <row r="7141" spans="1:2" ht="15" customHeight="1">
      <c r="A7141" s="10" t="s">
        <v>17679</v>
      </c>
      <c r="B7141" s="13" t="s">
        <v>17678</v>
      </c>
    </row>
    <row r="7142" spans="1:2" ht="15" customHeight="1">
      <c r="A7142" s="10" t="s">
        <v>17669</v>
      </c>
      <c r="B7142" s="13" t="s">
        <v>17668</v>
      </c>
    </row>
    <row r="7143" spans="1:2" ht="15" customHeight="1">
      <c r="A7143" s="10" t="s">
        <v>17677</v>
      </c>
      <c r="B7143" s="13" t="s">
        <v>17676</v>
      </c>
    </row>
    <row r="7144" spans="1:2" ht="15" customHeight="1">
      <c r="A7144" s="10" t="s">
        <v>17673</v>
      </c>
      <c r="B7144" s="13" t="s">
        <v>17672</v>
      </c>
    </row>
    <row r="7145" spans="1:2" ht="15" customHeight="1">
      <c r="A7145" s="10" t="s">
        <v>17737</v>
      </c>
      <c r="B7145" s="13" t="s">
        <v>17736</v>
      </c>
    </row>
    <row r="7146" spans="1:2" ht="15" customHeight="1">
      <c r="A7146" s="10" t="s">
        <v>17745</v>
      </c>
      <c r="B7146" s="13" t="s">
        <v>17744</v>
      </c>
    </row>
    <row r="7147" spans="1:2" ht="15" customHeight="1">
      <c r="A7147" s="10" t="s">
        <v>17741</v>
      </c>
      <c r="B7147" s="13" t="s">
        <v>17740</v>
      </c>
    </row>
    <row r="7148" spans="1:2" ht="15" customHeight="1">
      <c r="A7148" s="10" t="s">
        <v>17749</v>
      </c>
      <c r="B7148" s="13" t="s">
        <v>17748</v>
      </c>
    </row>
    <row r="7149" spans="1:2" ht="15" customHeight="1">
      <c r="A7149" s="10" t="s">
        <v>17739</v>
      </c>
      <c r="B7149" s="13" t="s">
        <v>17738</v>
      </c>
    </row>
    <row r="7150" spans="1:2" ht="15" customHeight="1">
      <c r="A7150" s="10" t="s">
        <v>17747</v>
      </c>
      <c r="B7150" s="13" t="s">
        <v>17746</v>
      </c>
    </row>
    <row r="7151" spans="1:2" ht="15" customHeight="1">
      <c r="A7151" s="10" t="s">
        <v>17743</v>
      </c>
      <c r="B7151" s="13" t="s">
        <v>17742</v>
      </c>
    </row>
    <row r="7152" spans="1:2" ht="15" customHeight="1">
      <c r="A7152" s="10" t="s">
        <v>17695</v>
      </c>
      <c r="B7152" s="13" t="s">
        <v>17694</v>
      </c>
    </row>
    <row r="7153" spans="1:2" ht="15" customHeight="1">
      <c r="A7153" s="10" t="s">
        <v>17703</v>
      </c>
      <c r="B7153" s="13" t="s">
        <v>17702</v>
      </c>
    </row>
    <row r="7154" spans="1:2" ht="15" customHeight="1">
      <c r="A7154" s="10" t="s">
        <v>17699</v>
      </c>
      <c r="B7154" s="13" t="s">
        <v>17698</v>
      </c>
    </row>
    <row r="7155" spans="1:2" ht="15" customHeight="1">
      <c r="A7155" s="10" t="s">
        <v>17707</v>
      </c>
      <c r="B7155" s="13" t="s">
        <v>17706</v>
      </c>
    </row>
    <row r="7156" spans="1:2" ht="15" customHeight="1">
      <c r="A7156" s="10" t="s">
        <v>17697</v>
      </c>
      <c r="B7156" s="13" t="s">
        <v>17696</v>
      </c>
    </row>
    <row r="7157" spans="1:2" ht="15" customHeight="1">
      <c r="A7157" s="10" t="s">
        <v>17705</v>
      </c>
      <c r="B7157" s="13" t="s">
        <v>17704</v>
      </c>
    </row>
    <row r="7158" spans="1:2" ht="15" customHeight="1">
      <c r="A7158" s="10" t="s">
        <v>17701</v>
      </c>
      <c r="B7158" s="13" t="s">
        <v>17700</v>
      </c>
    </row>
    <row r="7159" spans="1:2" ht="15" customHeight="1">
      <c r="A7159" s="10" t="s">
        <v>17681</v>
      </c>
      <c r="B7159" s="13" t="s">
        <v>17680</v>
      </c>
    </row>
    <row r="7160" spans="1:2" ht="15" customHeight="1">
      <c r="A7160" s="10" t="s">
        <v>17689</v>
      </c>
      <c r="B7160" s="13" t="s">
        <v>17688</v>
      </c>
    </row>
    <row r="7161" spans="1:2" ht="15" customHeight="1">
      <c r="A7161" s="10" t="s">
        <v>17685</v>
      </c>
      <c r="B7161" s="13" t="s">
        <v>17684</v>
      </c>
    </row>
    <row r="7162" spans="1:2" ht="15" customHeight="1">
      <c r="A7162" s="10" t="s">
        <v>17693</v>
      </c>
      <c r="B7162" s="13" t="s">
        <v>17692</v>
      </c>
    </row>
    <row r="7163" spans="1:2" ht="15" customHeight="1">
      <c r="A7163" s="10" t="s">
        <v>17683</v>
      </c>
      <c r="B7163" s="13" t="s">
        <v>17682</v>
      </c>
    </row>
    <row r="7164" spans="1:2" ht="15" customHeight="1">
      <c r="A7164" s="10" t="s">
        <v>17691</v>
      </c>
      <c r="B7164" s="13" t="s">
        <v>17690</v>
      </c>
    </row>
    <row r="7165" spans="1:2" ht="15" customHeight="1">
      <c r="A7165" s="10" t="s">
        <v>17687</v>
      </c>
      <c r="B7165" s="13" t="s">
        <v>17686</v>
      </c>
    </row>
    <row r="7166" spans="1:2" ht="15" customHeight="1">
      <c r="A7166" s="10" t="s">
        <v>17723</v>
      </c>
      <c r="B7166" s="13" t="s">
        <v>17722</v>
      </c>
    </row>
    <row r="7167" spans="1:2" ht="15" customHeight="1">
      <c r="A7167" s="10" t="s">
        <v>17731</v>
      </c>
      <c r="B7167" s="13" t="s">
        <v>17730</v>
      </c>
    </row>
    <row r="7168" spans="1:2" ht="15" customHeight="1">
      <c r="A7168" s="10" t="s">
        <v>17727</v>
      </c>
      <c r="B7168" s="13" t="s">
        <v>17726</v>
      </c>
    </row>
    <row r="7169" spans="1:2" ht="15" customHeight="1">
      <c r="A7169" s="10" t="s">
        <v>17735</v>
      </c>
      <c r="B7169" s="13" t="s">
        <v>17734</v>
      </c>
    </row>
    <row r="7170" spans="1:2" ht="15" customHeight="1">
      <c r="A7170" s="10" t="s">
        <v>17725</v>
      </c>
      <c r="B7170" s="13" t="s">
        <v>17724</v>
      </c>
    </row>
    <row r="7171" spans="1:2" ht="15" customHeight="1">
      <c r="A7171" s="10" t="s">
        <v>17733</v>
      </c>
      <c r="B7171" s="13" t="s">
        <v>17732</v>
      </c>
    </row>
    <row r="7172" spans="1:2" ht="15" customHeight="1">
      <c r="A7172" s="10" t="s">
        <v>17729</v>
      </c>
      <c r="B7172" s="13" t="s">
        <v>17728</v>
      </c>
    </row>
    <row r="7173" spans="1:2" ht="15" customHeight="1">
      <c r="A7173" s="10" t="s">
        <v>17779</v>
      </c>
      <c r="B7173" s="13" t="s">
        <v>17778</v>
      </c>
    </row>
    <row r="7174" spans="1:2" ht="15" customHeight="1">
      <c r="A7174" s="10" t="s">
        <v>17787</v>
      </c>
      <c r="B7174" s="13" t="s">
        <v>17786</v>
      </c>
    </row>
    <row r="7175" spans="1:2" ht="15" customHeight="1">
      <c r="A7175" s="10" t="s">
        <v>17783</v>
      </c>
      <c r="B7175" s="13" t="s">
        <v>17782</v>
      </c>
    </row>
    <row r="7176" spans="1:2" ht="15" customHeight="1">
      <c r="A7176" s="10" t="s">
        <v>17791</v>
      </c>
      <c r="B7176" s="13" t="s">
        <v>17790</v>
      </c>
    </row>
    <row r="7177" spans="1:2" ht="15" customHeight="1">
      <c r="A7177" s="10" t="s">
        <v>17781</v>
      </c>
      <c r="B7177" s="13" t="s">
        <v>17780</v>
      </c>
    </row>
    <row r="7178" spans="1:2" ht="15" customHeight="1">
      <c r="A7178" s="10" t="s">
        <v>17789</v>
      </c>
      <c r="B7178" s="13" t="s">
        <v>17788</v>
      </c>
    </row>
    <row r="7179" spans="1:2" ht="15" customHeight="1">
      <c r="A7179" s="10" t="s">
        <v>17785</v>
      </c>
      <c r="B7179" s="13" t="s">
        <v>17784</v>
      </c>
    </row>
    <row r="7180" spans="1:2" ht="15" customHeight="1">
      <c r="A7180" s="10" t="s">
        <v>14599</v>
      </c>
      <c r="B7180" s="13" t="s">
        <v>14598</v>
      </c>
    </row>
    <row r="7181" spans="1:2" ht="15" customHeight="1">
      <c r="A7181" s="11" t="s">
        <v>657</v>
      </c>
      <c r="B7181" s="15" t="s">
        <v>658</v>
      </c>
    </row>
    <row r="7182" spans="1:2" ht="15" customHeight="1">
      <c r="A7182" s="11" t="s">
        <v>659</v>
      </c>
      <c r="B7182" s="15" t="s">
        <v>660</v>
      </c>
    </row>
    <row r="7183" spans="1:2" ht="15" customHeight="1">
      <c r="A7183" s="10" t="s">
        <v>9818</v>
      </c>
      <c r="B7183" s="13" t="s">
        <v>9817</v>
      </c>
    </row>
    <row r="7184" spans="1:2" ht="15" customHeight="1">
      <c r="A7184" s="10" t="s">
        <v>8533</v>
      </c>
      <c r="B7184" s="13" t="s">
        <v>8532</v>
      </c>
    </row>
    <row r="7185" spans="1:2" ht="15" customHeight="1">
      <c r="A7185" s="10" t="s">
        <v>4830</v>
      </c>
      <c r="B7185" s="13" t="s">
        <v>4829</v>
      </c>
    </row>
    <row r="7186" spans="1:2" ht="15" customHeight="1">
      <c r="A7186" s="10" t="s">
        <v>4832</v>
      </c>
      <c r="B7186" s="13" t="s">
        <v>4831</v>
      </c>
    </row>
    <row r="7187" spans="1:2" ht="15" customHeight="1">
      <c r="A7187" s="10" t="s">
        <v>4836</v>
      </c>
      <c r="B7187" s="13" t="s">
        <v>4835</v>
      </c>
    </row>
    <row r="7188" spans="1:2" ht="15" customHeight="1">
      <c r="A7188" s="10" t="s">
        <v>2132</v>
      </c>
      <c r="B7188" s="13" t="s">
        <v>2131</v>
      </c>
    </row>
    <row r="7189" spans="1:2" ht="15" customHeight="1">
      <c r="A7189" s="10" t="s">
        <v>2134</v>
      </c>
      <c r="B7189" s="13" t="s">
        <v>2133</v>
      </c>
    </row>
    <row r="7190" spans="1:2" ht="15" customHeight="1">
      <c r="A7190" s="10" t="s">
        <v>2130</v>
      </c>
      <c r="B7190" s="13" t="s">
        <v>2129</v>
      </c>
    </row>
    <row r="7191" spans="1:2" ht="15" customHeight="1">
      <c r="A7191" s="10" t="s">
        <v>2136</v>
      </c>
      <c r="B7191" s="13" t="s">
        <v>2135</v>
      </c>
    </row>
    <row r="7192" spans="1:2" ht="15" customHeight="1">
      <c r="A7192" s="10" t="s">
        <v>2126</v>
      </c>
      <c r="B7192" s="13" t="s">
        <v>2125</v>
      </c>
    </row>
    <row r="7193" spans="1:2" ht="15" customHeight="1">
      <c r="A7193" s="10" t="s">
        <v>2128</v>
      </c>
      <c r="B7193" s="13" t="s">
        <v>2127</v>
      </c>
    </row>
    <row r="7194" spans="1:2" ht="15" customHeight="1">
      <c r="A7194" s="10" t="s">
        <v>24635</v>
      </c>
      <c r="B7194" s="13" t="s">
        <v>24634</v>
      </c>
    </row>
    <row r="7195" spans="1:2" ht="15" customHeight="1">
      <c r="A7195" s="10" t="s">
        <v>14418</v>
      </c>
      <c r="B7195" s="13" t="s">
        <v>14417</v>
      </c>
    </row>
    <row r="7196" spans="1:2" ht="15" customHeight="1">
      <c r="A7196" s="10" t="s">
        <v>14414</v>
      </c>
      <c r="B7196" s="13" t="s">
        <v>14413</v>
      </c>
    </row>
    <row r="7197" spans="1:2" ht="15" customHeight="1">
      <c r="A7197" s="10" t="s">
        <v>5744</v>
      </c>
      <c r="B7197" s="13" t="s">
        <v>5743</v>
      </c>
    </row>
    <row r="7198" spans="1:2" ht="15" customHeight="1">
      <c r="A7198" s="10" t="s">
        <v>2465</v>
      </c>
      <c r="B7198" s="13" t="s">
        <v>2464</v>
      </c>
    </row>
    <row r="7199" spans="1:2" ht="15" customHeight="1">
      <c r="A7199" s="10" t="s">
        <v>2229</v>
      </c>
      <c r="B7199" s="13" t="s">
        <v>2228</v>
      </c>
    </row>
    <row r="7200" spans="1:2" ht="15" customHeight="1">
      <c r="A7200" s="10" t="s">
        <v>14150</v>
      </c>
      <c r="B7200" s="13" t="s">
        <v>14149</v>
      </c>
    </row>
    <row r="7201" spans="1:2" ht="15" customHeight="1">
      <c r="A7201" s="10" t="s">
        <v>4608</v>
      </c>
      <c r="B7201" s="13" t="s">
        <v>4607</v>
      </c>
    </row>
    <row r="7202" spans="1:2" ht="15" customHeight="1">
      <c r="A7202" s="10" t="s">
        <v>23765</v>
      </c>
      <c r="B7202" s="13" t="s">
        <v>23764</v>
      </c>
    </row>
    <row r="7203" spans="1:2" ht="15" customHeight="1">
      <c r="A7203" s="10" t="s">
        <v>23739</v>
      </c>
      <c r="B7203" s="13" t="s">
        <v>23738</v>
      </c>
    </row>
    <row r="7204" spans="1:2" ht="15" customHeight="1">
      <c r="A7204" s="10" t="s">
        <v>6076</v>
      </c>
      <c r="B7204" s="13" t="s">
        <v>6075</v>
      </c>
    </row>
    <row r="7205" spans="1:2" ht="15" customHeight="1">
      <c r="A7205" s="10" t="s">
        <v>24383</v>
      </c>
      <c r="B7205" s="13" t="s">
        <v>24382</v>
      </c>
    </row>
    <row r="7206" spans="1:2" ht="15" customHeight="1">
      <c r="A7206" s="10" t="s">
        <v>24387</v>
      </c>
      <c r="B7206" s="13" t="s">
        <v>24386</v>
      </c>
    </row>
    <row r="7207" spans="1:2" ht="15" customHeight="1">
      <c r="A7207" s="10" t="s">
        <v>24385</v>
      </c>
      <c r="B7207" s="13" t="s">
        <v>24384</v>
      </c>
    </row>
    <row r="7208" spans="1:2" ht="15" customHeight="1">
      <c r="A7208" s="10" t="s">
        <v>24395</v>
      </c>
      <c r="B7208" s="13" t="s">
        <v>24394</v>
      </c>
    </row>
    <row r="7209" spans="1:2" ht="15" customHeight="1">
      <c r="A7209" s="10" t="s">
        <v>24381</v>
      </c>
      <c r="B7209" s="13" t="s">
        <v>24380</v>
      </c>
    </row>
    <row r="7210" spans="1:2" ht="15" customHeight="1">
      <c r="A7210" s="10" t="s">
        <v>24379</v>
      </c>
      <c r="B7210" s="13" t="s">
        <v>24378</v>
      </c>
    </row>
    <row r="7211" spans="1:2" ht="15" customHeight="1">
      <c r="A7211" s="10" t="s">
        <v>7919</v>
      </c>
      <c r="B7211" s="13" t="s">
        <v>7918</v>
      </c>
    </row>
    <row r="7212" spans="1:2" ht="15" customHeight="1">
      <c r="A7212" s="10" t="s">
        <v>8072</v>
      </c>
      <c r="B7212" s="13" t="s">
        <v>8071</v>
      </c>
    </row>
    <row r="7213" spans="1:2" ht="15" customHeight="1">
      <c r="A7213" s="10" t="s">
        <v>14532</v>
      </c>
      <c r="B7213" s="13" t="s">
        <v>14531</v>
      </c>
    </row>
    <row r="7214" spans="1:2" ht="15" customHeight="1">
      <c r="A7214" s="10" t="s">
        <v>2331</v>
      </c>
      <c r="B7214" s="13" t="s">
        <v>2330</v>
      </c>
    </row>
    <row r="7215" spans="1:2" ht="15" customHeight="1">
      <c r="A7215" s="10" t="s">
        <v>24857</v>
      </c>
      <c r="B7215" s="13" t="s">
        <v>24856</v>
      </c>
    </row>
    <row r="7216" spans="1:2" ht="15" customHeight="1">
      <c r="A7216" s="10" t="s">
        <v>24855</v>
      </c>
      <c r="B7216" s="13" t="s">
        <v>24854</v>
      </c>
    </row>
    <row r="7217" spans="1:2" ht="15" customHeight="1">
      <c r="A7217" s="10" t="s">
        <v>24271</v>
      </c>
      <c r="B7217" s="13" t="s">
        <v>24270</v>
      </c>
    </row>
    <row r="7218" spans="1:2" ht="15" customHeight="1">
      <c r="A7218" s="10" t="s">
        <v>24269</v>
      </c>
      <c r="B7218" s="13" t="s">
        <v>24268</v>
      </c>
    </row>
    <row r="7219" spans="1:2" ht="15" customHeight="1">
      <c r="A7219" s="10" t="s">
        <v>24273</v>
      </c>
      <c r="B7219" s="13" t="s">
        <v>24272</v>
      </c>
    </row>
    <row r="7220" spans="1:2" ht="15" customHeight="1">
      <c r="A7220" s="10" t="s">
        <v>24275</v>
      </c>
      <c r="B7220" s="13" t="s">
        <v>24274</v>
      </c>
    </row>
    <row r="7221" spans="1:2" ht="15" customHeight="1">
      <c r="A7221" s="10" t="s">
        <v>24245</v>
      </c>
      <c r="B7221" s="13" t="s">
        <v>24244</v>
      </c>
    </row>
    <row r="7222" spans="1:2" ht="15" customHeight="1">
      <c r="A7222" s="10" t="s">
        <v>24249</v>
      </c>
      <c r="B7222" s="13" t="s">
        <v>24248</v>
      </c>
    </row>
    <row r="7223" spans="1:2" ht="15" customHeight="1">
      <c r="A7223" s="10" t="s">
        <v>24263</v>
      </c>
      <c r="B7223" s="13" t="s">
        <v>24262</v>
      </c>
    </row>
    <row r="7224" spans="1:2" ht="15" customHeight="1">
      <c r="A7224" s="10" t="s">
        <v>24231</v>
      </c>
      <c r="B7224" s="13" t="s">
        <v>24230</v>
      </c>
    </row>
    <row r="7225" spans="1:2" ht="15" customHeight="1">
      <c r="A7225" s="10" t="s">
        <v>24243</v>
      </c>
      <c r="B7225" s="13" t="s">
        <v>24242</v>
      </c>
    </row>
    <row r="7226" spans="1:2" ht="15" customHeight="1">
      <c r="A7226" s="10" t="s">
        <v>24247</v>
      </c>
      <c r="B7226" s="13" t="s">
        <v>24246</v>
      </c>
    </row>
    <row r="7227" spans="1:2" ht="15" customHeight="1">
      <c r="A7227" s="10" t="s">
        <v>24233</v>
      </c>
      <c r="B7227" s="13" t="s">
        <v>24232</v>
      </c>
    </row>
    <row r="7228" spans="1:2" ht="15" customHeight="1">
      <c r="A7228" s="10" t="s">
        <v>24281</v>
      </c>
      <c r="B7228" s="13" t="s">
        <v>24280</v>
      </c>
    </row>
    <row r="7229" spans="1:2" ht="15" customHeight="1">
      <c r="A7229" s="10" t="s">
        <v>24267</v>
      </c>
      <c r="B7229" s="13" t="s">
        <v>24266</v>
      </c>
    </row>
    <row r="7230" spans="1:2" ht="15" customHeight="1">
      <c r="A7230" s="10" t="s">
        <v>24277</v>
      </c>
      <c r="B7230" s="13" t="s">
        <v>24276</v>
      </c>
    </row>
    <row r="7231" spans="1:2" ht="15" customHeight="1">
      <c r="A7231" s="10" t="s">
        <v>24279</v>
      </c>
      <c r="B7231" s="13" t="s">
        <v>24278</v>
      </c>
    </row>
    <row r="7232" spans="1:2" ht="15" customHeight="1">
      <c r="A7232" s="10" t="s">
        <v>24265</v>
      </c>
      <c r="B7232" s="13" t="s">
        <v>24264</v>
      </c>
    </row>
    <row r="7233" spans="1:2" ht="15" customHeight="1">
      <c r="A7233" s="10" t="s">
        <v>24261</v>
      </c>
      <c r="B7233" s="13" t="s">
        <v>24260</v>
      </c>
    </row>
    <row r="7234" spans="1:2" ht="15" customHeight="1">
      <c r="A7234" s="10" t="s">
        <v>24229</v>
      </c>
      <c r="B7234" s="13" t="s">
        <v>24228</v>
      </c>
    </row>
    <row r="7235" spans="1:2" ht="15" customHeight="1">
      <c r="A7235" s="10" t="s">
        <v>24257</v>
      </c>
      <c r="B7235" s="13" t="s">
        <v>24256</v>
      </c>
    </row>
    <row r="7236" spans="1:2" ht="15" customHeight="1">
      <c r="A7236" s="10" t="s">
        <v>24239</v>
      </c>
      <c r="B7236" s="13" t="s">
        <v>24238</v>
      </c>
    </row>
    <row r="7237" spans="1:2" ht="15" customHeight="1">
      <c r="A7237" s="10" t="s">
        <v>24237</v>
      </c>
      <c r="B7237" s="13" t="s">
        <v>24236</v>
      </c>
    </row>
    <row r="7238" spans="1:2" ht="15" customHeight="1">
      <c r="A7238" s="10" t="s">
        <v>24255</v>
      </c>
      <c r="B7238" s="13" t="s">
        <v>24254</v>
      </c>
    </row>
    <row r="7239" spans="1:2" ht="15" customHeight="1">
      <c r="A7239" s="10" t="s">
        <v>24259</v>
      </c>
      <c r="B7239" s="13" t="s">
        <v>24258</v>
      </c>
    </row>
    <row r="7240" spans="1:2" ht="15" customHeight="1">
      <c r="A7240" s="10" t="s">
        <v>24253</v>
      </c>
      <c r="B7240" s="13" t="s">
        <v>24252</v>
      </c>
    </row>
    <row r="7241" spans="1:2" ht="15" customHeight="1">
      <c r="A7241" s="10" t="s">
        <v>24225</v>
      </c>
      <c r="B7241" s="13" t="s">
        <v>24224</v>
      </c>
    </row>
    <row r="7242" spans="1:2" ht="15" customHeight="1">
      <c r="A7242" s="10" t="s">
        <v>24227</v>
      </c>
      <c r="B7242" s="13" t="s">
        <v>24226</v>
      </c>
    </row>
    <row r="7243" spans="1:2" ht="15" customHeight="1">
      <c r="A7243" s="10" t="s">
        <v>24251</v>
      </c>
      <c r="B7243" s="13" t="s">
        <v>24250</v>
      </c>
    </row>
    <row r="7244" spans="1:2" ht="15" customHeight="1">
      <c r="A7244" s="10" t="s">
        <v>24235</v>
      </c>
      <c r="B7244" s="13" t="s">
        <v>24234</v>
      </c>
    </row>
    <row r="7245" spans="1:2" ht="15" customHeight="1">
      <c r="A7245" s="10" t="s">
        <v>24859</v>
      </c>
      <c r="B7245" s="13" t="s">
        <v>24858</v>
      </c>
    </row>
    <row r="7246" spans="1:2" ht="15" customHeight="1">
      <c r="A7246" s="10" t="s">
        <v>9766</v>
      </c>
      <c r="B7246" s="13" t="s">
        <v>9765</v>
      </c>
    </row>
    <row r="7247" spans="1:2" ht="15" customHeight="1">
      <c r="A7247" s="10" t="s">
        <v>9488</v>
      </c>
      <c r="B7247" s="13" t="s">
        <v>9487</v>
      </c>
    </row>
    <row r="7248" spans="1:2" ht="15" customHeight="1">
      <c r="A7248" s="10" t="s">
        <v>10750</v>
      </c>
      <c r="B7248" s="13" t="s">
        <v>10749</v>
      </c>
    </row>
    <row r="7249" spans="1:2" ht="15" customHeight="1">
      <c r="A7249" s="10" t="s">
        <v>8427</v>
      </c>
      <c r="B7249" s="13" t="s">
        <v>8426</v>
      </c>
    </row>
    <row r="7250" spans="1:2" ht="15" customHeight="1">
      <c r="A7250" s="10" t="s">
        <v>7775</v>
      </c>
      <c r="B7250" s="13" t="s">
        <v>7774</v>
      </c>
    </row>
    <row r="7251" spans="1:2" ht="15" customHeight="1">
      <c r="A7251" s="10" t="s">
        <v>12756</v>
      </c>
      <c r="B7251" s="13" t="s">
        <v>12755</v>
      </c>
    </row>
    <row r="7252" spans="1:2" ht="15" customHeight="1">
      <c r="A7252" s="10" t="s">
        <v>17355</v>
      </c>
      <c r="B7252" s="13" t="s">
        <v>17354</v>
      </c>
    </row>
    <row r="7253" spans="1:2" ht="15" customHeight="1">
      <c r="A7253" s="10" t="s">
        <v>11412</v>
      </c>
      <c r="B7253" s="13" t="s">
        <v>11411</v>
      </c>
    </row>
    <row r="7254" spans="1:2" ht="15" customHeight="1">
      <c r="A7254" s="10" t="s">
        <v>9048</v>
      </c>
      <c r="B7254" s="13" t="s">
        <v>9047</v>
      </c>
    </row>
    <row r="7255" spans="1:2" ht="15" customHeight="1">
      <c r="A7255" s="10" t="s">
        <v>661</v>
      </c>
      <c r="B7255" s="13" t="s">
        <v>662</v>
      </c>
    </row>
    <row r="7256" spans="1:2" ht="15" customHeight="1">
      <c r="A7256" s="10" t="s">
        <v>11092</v>
      </c>
      <c r="B7256" s="13" t="s">
        <v>11091</v>
      </c>
    </row>
    <row r="7257" spans="1:2" ht="15" customHeight="1">
      <c r="A7257" s="10" t="s">
        <v>11094</v>
      </c>
      <c r="B7257" s="13" t="s">
        <v>11093</v>
      </c>
    </row>
    <row r="7258" spans="1:2" ht="15" customHeight="1">
      <c r="A7258" s="11" t="s">
        <v>663</v>
      </c>
      <c r="B7258" s="15" t="s">
        <v>664</v>
      </c>
    </row>
    <row r="7259" spans="1:2" ht="15" customHeight="1">
      <c r="A7259" s="10" t="s">
        <v>11126</v>
      </c>
      <c r="B7259" s="13" t="s">
        <v>11125</v>
      </c>
    </row>
    <row r="7260" spans="1:2" ht="15" customHeight="1">
      <c r="A7260" s="10" t="s">
        <v>11052</v>
      </c>
      <c r="B7260" s="13" t="s">
        <v>11051</v>
      </c>
    </row>
    <row r="7261" spans="1:2" ht="15" customHeight="1">
      <c r="A7261" s="10" t="s">
        <v>11064</v>
      </c>
      <c r="B7261" s="13" t="s">
        <v>11063</v>
      </c>
    </row>
    <row r="7262" spans="1:2" ht="15" customHeight="1">
      <c r="A7262" s="10" t="s">
        <v>11066</v>
      </c>
      <c r="B7262" s="13" t="s">
        <v>11065</v>
      </c>
    </row>
    <row r="7263" spans="1:2" ht="15" customHeight="1">
      <c r="A7263" s="10" t="s">
        <v>11056</v>
      </c>
      <c r="B7263" s="13" t="s">
        <v>11055</v>
      </c>
    </row>
    <row r="7264" spans="1:2" ht="15" customHeight="1">
      <c r="A7264" s="10" t="s">
        <v>11062</v>
      </c>
      <c r="B7264" s="13" t="s">
        <v>11061</v>
      </c>
    </row>
    <row r="7265" spans="1:2" ht="15" customHeight="1">
      <c r="A7265" s="10" t="s">
        <v>11060</v>
      </c>
      <c r="B7265" s="13" t="s">
        <v>11059</v>
      </c>
    </row>
    <row r="7266" spans="1:2" ht="15" customHeight="1">
      <c r="A7266" s="10" t="s">
        <v>11058</v>
      </c>
      <c r="B7266" s="13" t="s">
        <v>11057</v>
      </c>
    </row>
    <row r="7267" spans="1:2" ht="15" customHeight="1">
      <c r="A7267" s="10" t="s">
        <v>11054</v>
      </c>
      <c r="B7267" s="13" t="s">
        <v>11053</v>
      </c>
    </row>
    <row r="7268" spans="1:2" ht="15" customHeight="1">
      <c r="A7268" s="10" t="s">
        <v>11070</v>
      </c>
      <c r="B7268" s="13" t="s">
        <v>11069</v>
      </c>
    </row>
    <row r="7269" spans="1:2" ht="15" customHeight="1">
      <c r="A7269" s="10" t="s">
        <v>11068</v>
      </c>
      <c r="B7269" s="13" t="s">
        <v>11067</v>
      </c>
    </row>
    <row r="7270" spans="1:2" ht="15" customHeight="1">
      <c r="A7270" s="10" t="s">
        <v>11116</v>
      </c>
      <c r="B7270" s="13" t="s">
        <v>11115</v>
      </c>
    </row>
    <row r="7271" spans="1:2" ht="15" customHeight="1">
      <c r="A7271" s="10" t="s">
        <v>11120</v>
      </c>
      <c r="B7271" s="13" t="s">
        <v>11119</v>
      </c>
    </row>
    <row r="7272" spans="1:2" ht="15" customHeight="1">
      <c r="A7272" s="10" t="s">
        <v>11122</v>
      </c>
      <c r="B7272" s="13" t="s">
        <v>11121</v>
      </c>
    </row>
    <row r="7273" spans="1:2" ht="15" customHeight="1">
      <c r="A7273" s="10" t="s">
        <v>11118</v>
      </c>
      <c r="B7273" s="13" t="s">
        <v>11117</v>
      </c>
    </row>
    <row r="7274" spans="1:2" ht="15" customHeight="1">
      <c r="A7274" s="10" t="s">
        <v>11124</v>
      </c>
      <c r="B7274" s="13" t="s">
        <v>11123</v>
      </c>
    </row>
    <row r="7275" spans="1:2" ht="15" customHeight="1">
      <c r="A7275" s="10" t="s">
        <v>22723</v>
      </c>
      <c r="B7275" s="13" t="s">
        <v>22722</v>
      </c>
    </row>
    <row r="7276" spans="1:2" ht="15" customHeight="1">
      <c r="A7276" s="10" t="s">
        <v>22725</v>
      </c>
      <c r="B7276" s="13" t="s">
        <v>22724</v>
      </c>
    </row>
    <row r="7277" spans="1:2" ht="15" customHeight="1">
      <c r="A7277" s="10" t="s">
        <v>22727</v>
      </c>
      <c r="B7277" s="13" t="s">
        <v>22726</v>
      </c>
    </row>
    <row r="7278" spans="1:2" ht="15" customHeight="1">
      <c r="A7278" s="10" t="s">
        <v>22729</v>
      </c>
      <c r="B7278" s="13" t="s">
        <v>22728</v>
      </c>
    </row>
    <row r="7279" spans="1:2" ht="15" customHeight="1">
      <c r="A7279" s="10" t="s">
        <v>22731</v>
      </c>
      <c r="B7279" s="13" t="s">
        <v>22730</v>
      </c>
    </row>
    <row r="7280" spans="1:2" ht="15" customHeight="1">
      <c r="A7280" s="10" t="s">
        <v>24753</v>
      </c>
      <c r="B7280" s="13" t="s">
        <v>24752</v>
      </c>
    </row>
    <row r="7281" spans="1:2" ht="15" customHeight="1">
      <c r="A7281" s="10" t="s">
        <v>3799</v>
      </c>
      <c r="B7281" s="13" t="s">
        <v>3798</v>
      </c>
    </row>
    <row r="7282" spans="1:2" ht="15" customHeight="1">
      <c r="A7282" s="10" t="s">
        <v>3507</v>
      </c>
      <c r="B7282" s="13" t="s">
        <v>3506</v>
      </c>
    </row>
    <row r="7283" spans="1:2" ht="15" customHeight="1">
      <c r="A7283" s="10" t="s">
        <v>3737</v>
      </c>
      <c r="B7283" s="13" t="s">
        <v>3736</v>
      </c>
    </row>
    <row r="7284" spans="1:2" ht="15" customHeight="1">
      <c r="A7284" s="10" t="s">
        <v>3593</v>
      </c>
      <c r="B7284" s="13" t="s">
        <v>3592</v>
      </c>
    </row>
    <row r="7285" spans="1:2" ht="15" customHeight="1">
      <c r="A7285" s="10" t="s">
        <v>3745</v>
      </c>
      <c r="B7285" s="13" t="s">
        <v>3744</v>
      </c>
    </row>
    <row r="7286" spans="1:2" ht="15" customHeight="1">
      <c r="A7286" s="10" t="s">
        <v>3747</v>
      </c>
      <c r="B7286" s="13" t="s">
        <v>3746</v>
      </c>
    </row>
    <row r="7287" spans="1:2" ht="15" customHeight="1">
      <c r="A7287" s="10" t="s">
        <v>3751</v>
      </c>
      <c r="B7287" s="13" t="s">
        <v>3750</v>
      </c>
    </row>
    <row r="7288" spans="1:2" ht="15" customHeight="1">
      <c r="A7288" s="10" t="s">
        <v>3515</v>
      </c>
      <c r="B7288" s="13" t="s">
        <v>3514</v>
      </c>
    </row>
    <row r="7289" spans="1:2" ht="15" customHeight="1">
      <c r="A7289" s="10" t="s">
        <v>3787</v>
      </c>
      <c r="B7289" s="13" t="s">
        <v>3786</v>
      </c>
    </row>
    <row r="7290" spans="1:2" ht="15" customHeight="1">
      <c r="A7290" s="10" t="s">
        <v>3785</v>
      </c>
      <c r="B7290" s="13" t="s">
        <v>3784</v>
      </c>
    </row>
    <row r="7291" spans="1:2" ht="15" customHeight="1">
      <c r="A7291" s="10" t="s">
        <v>3517</v>
      </c>
      <c r="B7291" s="13" t="s">
        <v>3516</v>
      </c>
    </row>
    <row r="7292" spans="1:2" ht="15" customHeight="1">
      <c r="A7292" s="10" t="s">
        <v>3791</v>
      </c>
      <c r="B7292" s="13" t="s">
        <v>3790</v>
      </c>
    </row>
    <row r="7293" spans="1:2" ht="15" customHeight="1">
      <c r="A7293" s="10" t="s">
        <v>3521</v>
      </c>
      <c r="B7293" s="13" t="s">
        <v>3520</v>
      </c>
    </row>
    <row r="7294" spans="1:2" ht="15" customHeight="1">
      <c r="A7294" s="10" t="s">
        <v>3783</v>
      </c>
      <c r="B7294" s="13" t="s">
        <v>3782</v>
      </c>
    </row>
    <row r="7295" spans="1:2" ht="15" customHeight="1">
      <c r="A7295" s="10" t="s">
        <v>3781</v>
      </c>
      <c r="B7295" s="13" t="s">
        <v>3780</v>
      </c>
    </row>
    <row r="7296" spans="1:2" ht="15" customHeight="1">
      <c r="A7296" s="10" t="s">
        <v>3513</v>
      </c>
      <c r="B7296" s="13" t="s">
        <v>3512</v>
      </c>
    </row>
    <row r="7297" spans="1:2" ht="15" customHeight="1">
      <c r="A7297" s="10" t="s">
        <v>3537</v>
      </c>
      <c r="B7297" s="13" t="s">
        <v>3536</v>
      </c>
    </row>
    <row r="7298" spans="1:2" ht="15" customHeight="1">
      <c r="A7298" s="10" t="s">
        <v>3563</v>
      </c>
      <c r="B7298" s="13" t="s">
        <v>3562</v>
      </c>
    </row>
    <row r="7299" spans="1:2" ht="15" customHeight="1">
      <c r="A7299" s="10" t="s">
        <v>3501</v>
      </c>
      <c r="B7299" s="13" t="s">
        <v>3500</v>
      </c>
    </row>
    <row r="7300" spans="1:2" ht="15" customHeight="1">
      <c r="A7300" s="10" t="s">
        <v>3687</v>
      </c>
      <c r="B7300" s="13" t="s">
        <v>3686</v>
      </c>
    </row>
    <row r="7301" spans="1:2" ht="15" customHeight="1">
      <c r="A7301" s="10" t="s">
        <v>3775</v>
      </c>
      <c r="B7301" s="13" t="s">
        <v>3774</v>
      </c>
    </row>
    <row r="7302" spans="1:2" ht="15" customHeight="1">
      <c r="A7302" s="10" t="s">
        <v>3511</v>
      </c>
      <c r="B7302" s="13" t="s">
        <v>3510</v>
      </c>
    </row>
    <row r="7303" spans="1:2" ht="15" customHeight="1">
      <c r="A7303" s="10" t="s">
        <v>3581</v>
      </c>
      <c r="B7303" s="13" t="s">
        <v>3580</v>
      </c>
    </row>
    <row r="7304" spans="1:2" ht="15" customHeight="1">
      <c r="A7304" s="10" t="s">
        <v>3757</v>
      </c>
      <c r="B7304" s="13" t="s">
        <v>3756</v>
      </c>
    </row>
    <row r="7305" spans="1:2" ht="15" customHeight="1">
      <c r="A7305" s="10" t="s">
        <v>3673</v>
      </c>
      <c r="B7305" s="13" t="s">
        <v>3672</v>
      </c>
    </row>
    <row r="7306" spans="1:2" ht="15" customHeight="1">
      <c r="A7306" s="10" t="s">
        <v>3671</v>
      </c>
      <c r="B7306" s="13" t="s">
        <v>3670</v>
      </c>
    </row>
    <row r="7307" spans="1:2" ht="15" customHeight="1">
      <c r="A7307" s="10" t="s">
        <v>3675</v>
      </c>
      <c r="B7307" s="13" t="s">
        <v>3674</v>
      </c>
    </row>
    <row r="7308" spans="1:2" ht="15" customHeight="1">
      <c r="A7308" s="10" t="s">
        <v>3677</v>
      </c>
      <c r="B7308" s="13" t="s">
        <v>3676</v>
      </c>
    </row>
    <row r="7309" spans="1:2" ht="15" customHeight="1">
      <c r="A7309" s="10" t="s">
        <v>3679</v>
      </c>
      <c r="B7309" s="13" t="s">
        <v>3678</v>
      </c>
    </row>
    <row r="7310" spans="1:2" ht="15" customHeight="1">
      <c r="A7310" s="10" t="s">
        <v>3669</v>
      </c>
      <c r="B7310" s="13" t="s">
        <v>3668</v>
      </c>
    </row>
    <row r="7311" spans="1:2" ht="15" customHeight="1">
      <c r="A7311" s="10" t="s">
        <v>3683</v>
      </c>
      <c r="B7311" s="13" t="s">
        <v>3682</v>
      </c>
    </row>
    <row r="7312" spans="1:2" ht="15" customHeight="1">
      <c r="A7312" s="10" t="s">
        <v>3681</v>
      </c>
      <c r="B7312" s="13" t="s">
        <v>3680</v>
      </c>
    </row>
    <row r="7313" spans="1:2" ht="15" customHeight="1">
      <c r="A7313" s="10" t="s">
        <v>3685</v>
      </c>
      <c r="B7313" s="13" t="s">
        <v>3684</v>
      </c>
    </row>
    <row r="7314" spans="1:2" ht="15" customHeight="1">
      <c r="A7314" s="10" t="s">
        <v>3733</v>
      </c>
      <c r="B7314" s="13" t="s">
        <v>3732</v>
      </c>
    </row>
    <row r="7315" spans="1:2" ht="15" customHeight="1">
      <c r="A7315" s="10" t="s">
        <v>3719</v>
      </c>
      <c r="B7315" s="13" t="s">
        <v>3718</v>
      </c>
    </row>
    <row r="7316" spans="1:2" ht="15" customHeight="1">
      <c r="A7316" s="10" t="s">
        <v>3749</v>
      </c>
      <c r="B7316" s="13" t="s">
        <v>3748</v>
      </c>
    </row>
    <row r="7317" spans="1:2" ht="15" customHeight="1">
      <c r="A7317" s="10" t="s">
        <v>3565</v>
      </c>
      <c r="B7317" s="13" t="s">
        <v>3564</v>
      </c>
    </row>
    <row r="7318" spans="1:2" ht="15" customHeight="1">
      <c r="A7318" s="10" t="s">
        <v>3739</v>
      </c>
      <c r="B7318" s="13" t="s">
        <v>3738</v>
      </c>
    </row>
    <row r="7319" spans="1:2" ht="15" customHeight="1">
      <c r="A7319" s="10" t="s">
        <v>3709</v>
      </c>
      <c r="B7319" s="13" t="s">
        <v>3708</v>
      </c>
    </row>
    <row r="7320" spans="1:2" ht="15" customHeight="1">
      <c r="A7320" s="10" t="s">
        <v>3707</v>
      </c>
      <c r="B7320" s="13" t="s">
        <v>3706</v>
      </c>
    </row>
    <row r="7321" spans="1:2" ht="15" customHeight="1">
      <c r="A7321" s="10" t="s">
        <v>3595</v>
      </c>
      <c r="B7321" s="13" t="s">
        <v>3594</v>
      </c>
    </row>
    <row r="7322" spans="1:2" ht="15" customHeight="1">
      <c r="A7322" s="10" t="s">
        <v>3755</v>
      </c>
      <c r="B7322" s="13" t="s">
        <v>3754</v>
      </c>
    </row>
    <row r="7323" spans="1:2" ht="15" customHeight="1">
      <c r="A7323" s="10" t="s">
        <v>3761</v>
      </c>
      <c r="B7323" s="13" t="s">
        <v>3760</v>
      </c>
    </row>
    <row r="7324" spans="1:2" ht="15" customHeight="1">
      <c r="A7324" s="10" t="s">
        <v>3763</v>
      </c>
      <c r="B7324" s="13" t="s">
        <v>3762</v>
      </c>
    </row>
    <row r="7325" spans="1:2" ht="15" customHeight="1">
      <c r="A7325" s="10" t="s">
        <v>3765</v>
      </c>
      <c r="B7325" s="13" t="s">
        <v>3764</v>
      </c>
    </row>
    <row r="7326" spans="1:2" ht="15" customHeight="1">
      <c r="A7326" s="10" t="s">
        <v>3711</v>
      </c>
      <c r="B7326" s="13" t="s">
        <v>3710</v>
      </c>
    </row>
    <row r="7327" spans="1:2" ht="15" customHeight="1">
      <c r="A7327" s="10" t="s">
        <v>3553</v>
      </c>
      <c r="B7327" s="13" t="s">
        <v>3552</v>
      </c>
    </row>
    <row r="7328" spans="1:2" ht="15" customHeight="1">
      <c r="A7328" s="10" t="s">
        <v>3801</v>
      </c>
      <c r="B7328" s="13" t="s">
        <v>3800</v>
      </c>
    </row>
    <row r="7329" spans="1:2" ht="15" customHeight="1">
      <c r="A7329" s="10" t="s">
        <v>3809</v>
      </c>
      <c r="B7329" s="13" t="s">
        <v>3808</v>
      </c>
    </row>
    <row r="7330" spans="1:2" ht="15" customHeight="1">
      <c r="A7330" s="10" t="s">
        <v>3559</v>
      </c>
      <c r="B7330" s="13" t="s">
        <v>3558</v>
      </c>
    </row>
    <row r="7331" spans="1:2" ht="15" customHeight="1">
      <c r="A7331" s="10" t="s">
        <v>3715</v>
      </c>
      <c r="B7331" s="13" t="s">
        <v>3714</v>
      </c>
    </row>
    <row r="7332" spans="1:2" ht="15" customHeight="1">
      <c r="A7332" s="10" t="s">
        <v>3729</v>
      </c>
      <c r="B7332" s="13" t="s">
        <v>3728</v>
      </c>
    </row>
    <row r="7333" spans="1:2" ht="15" customHeight="1">
      <c r="A7333" s="10" t="s">
        <v>3579</v>
      </c>
      <c r="B7333" s="13" t="s">
        <v>3578</v>
      </c>
    </row>
    <row r="7334" spans="1:2" ht="15" customHeight="1">
      <c r="A7334" s="10" t="s">
        <v>3743</v>
      </c>
      <c r="B7334" s="13" t="s">
        <v>3742</v>
      </c>
    </row>
    <row r="7335" spans="1:2" ht="15" customHeight="1">
      <c r="A7335" s="10" t="s">
        <v>3797</v>
      </c>
      <c r="B7335" s="13" t="s">
        <v>3796</v>
      </c>
    </row>
    <row r="7336" spans="1:2" ht="15" customHeight="1">
      <c r="A7336" s="10" t="s">
        <v>3519</v>
      </c>
      <c r="B7336" s="13" t="s">
        <v>3518</v>
      </c>
    </row>
    <row r="7337" spans="1:2" ht="15" customHeight="1">
      <c r="A7337" s="10" t="s">
        <v>3807</v>
      </c>
      <c r="B7337" s="13" t="s">
        <v>3806</v>
      </c>
    </row>
    <row r="7338" spans="1:2" ht="15" customHeight="1">
      <c r="A7338" s="10" t="s">
        <v>3505</v>
      </c>
      <c r="B7338" s="13" t="s">
        <v>3504</v>
      </c>
    </row>
    <row r="7339" spans="1:2" ht="15" customHeight="1">
      <c r="A7339" s="10" t="s">
        <v>3509</v>
      </c>
      <c r="B7339" s="13" t="s">
        <v>3508</v>
      </c>
    </row>
    <row r="7340" spans="1:2" ht="15" customHeight="1">
      <c r="A7340" s="10" t="s">
        <v>3701</v>
      </c>
      <c r="B7340" s="13" t="s">
        <v>3700</v>
      </c>
    </row>
    <row r="7341" spans="1:2" ht="15" customHeight="1">
      <c r="A7341" s="10" t="s">
        <v>3549</v>
      </c>
      <c r="B7341" s="13" t="s">
        <v>3548</v>
      </c>
    </row>
    <row r="7342" spans="1:2" ht="15" customHeight="1">
      <c r="A7342" s="10" t="s">
        <v>3777</v>
      </c>
      <c r="B7342" s="13" t="s">
        <v>3776</v>
      </c>
    </row>
    <row r="7343" spans="1:2" ht="15" customHeight="1">
      <c r="A7343" s="10" t="s">
        <v>3713</v>
      </c>
      <c r="B7343" s="13" t="s">
        <v>3712</v>
      </c>
    </row>
    <row r="7344" spans="1:2" ht="15" customHeight="1">
      <c r="A7344" s="10" t="s">
        <v>3727</v>
      </c>
      <c r="B7344" s="13" t="s">
        <v>3726</v>
      </c>
    </row>
    <row r="7345" spans="1:2" ht="15" customHeight="1">
      <c r="A7345" s="10" t="s">
        <v>3577</v>
      </c>
      <c r="B7345" s="13" t="s">
        <v>3576</v>
      </c>
    </row>
    <row r="7346" spans="1:2" ht="15" customHeight="1">
      <c r="A7346" s="10" t="s">
        <v>3741</v>
      </c>
      <c r="B7346" s="13" t="s">
        <v>3740</v>
      </c>
    </row>
    <row r="7347" spans="1:2" ht="15" customHeight="1">
      <c r="A7347" s="10" t="s">
        <v>3569</v>
      </c>
      <c r="B7347" s="13" t="s">
        <v>3568</v>
      </c>
    </row>
    <row r="7348" spans="1:2" ht="15" customHeight="1">
      <c r="A7348" s="10" t="s">
        <v>3525</v>
      </c>
      <c r="B7348" s="13" t="s">
        <v>3524</v>
      </c>
    </row>
    <row r="7349" spans="1:2" ht="15" customHeight="1">
      <c r="A7349" s="10" t="s">
        <v>3503</v>
      </c>
      <c r="B7349" s="13" t="s">
        <v>3502</v>
      </c>
    </row>
    <row r="7350" spans="1:2" ht="15" customHeight="1">
      <c r="A7350" s="10" t="s">
        <v>3541</v>
      </c>
      <c r="B7350" s="13" t="s">
        <v>3540</v>
      </c>
    </row>
    <row r="7351" spans="1:2" ht="15" customHeight="1">
      <c r="A7351" s="10" t="s">
        <v>3523</v>
      </c>
      <c r="B7351" s="13" t="s">
        <v>3522</v>
      </c>
    </row>
    <row r="7352" spans="1:2" ht="15" customHeight="1">
      <c r="A7352" s="10" t="s">
        <v>3697</v>
      </c>
      <c r="B7352" s="13" t="s">
        <v>3696</v>
      </c>
    </row>
    <row r="7353" spans="1:2" ht="15" customHeight="1">
      <c r="A7353" s="10" t="s">
        <v>3527</v>
      </c>
      <c r="B7353" s="13" t="s">
        <v>3526</v>
      </c>
    </row>
    <row r="7354" spans="1:2" ht="15" customHeight="1">
      <c r="A7354" s="10" t="s">
        <v>3531</v>
      </c>
      <c r="B7354" s="13" t="s">
        <v>3530</v>
      </c>
    </row>
    <row r="7355" spans="1:2" ht="15" customHeight="1">
      <c r="A7355" s="10" t="s">
        <v>3533</v>
      </c>
      <c r="B7355" s="13" t="s">
        <v>3532</v>
      </c>
    </row>
    <row r="7356" spans="1:2" ht="15" customHeight="1">
      <c r="A7356" s="10" t="s">
        <v>3529</v>
      </c>
      <c r="B7356" s="13" t="s">
        <v>3528</v>
      </c>
    </row>
    <row r="7357" spans="1:2" ht="15" customHeight="1">
      <c r="A7357" s="10" t="s">
        <v>3535</v>
      </c>
      <c r="B7357" s="13" t="s">
        <v>3534</v>
      </c>
    </row>
    <row r="7358" spans="1:2" ht="15" customHeight="1">
      <c r="A7358" s="10" t="s">
        <v>3789</v>
      </c>
      <c r="B7358" s="13" t="s">
        <v>3788</v>
      </c>
    </row>
    <row r="7359" spans="1:2" ht="15" customHeight="1">
      <c r="A7359" s="10" t="s">
        <v>3573</v>
      </c>
      <c r="B7359" s="13" t="s">
        <v>3572</v>
      </c>
    </row>
    <row r="7360" spans="1:2" ht="15" customHeight="1">
      <c r="A7360" s="10" t="s">
        <v>3793</v>
      </c>
      <c r="B7360" s="13" t="s">
        <v>3792</v>
      </c>
    </row>
    <row r="7361" spans="1:2" ht="15" customHeight="1">
      <c r="A7361" s="10" t="s">
        <v>3753</v>
      </c>
      <c r="B7361" s="13" t="s">
        <v>3752</v>
      </c>
    </row>
    <row r="7362" spans="1:2" ht="15" customHeight="1">
      <c r="A7362" s="10" t="s">
        <v>3699</v>
      </c>
      <c r="B7362" s="13" t="s">
        <v>3698</v>
      </c>
    </row>
    <row r="7363" spans="1:2" ht="15" customHeight="1">
      <c r="A7363" s="10" t="s">
        <v>3547</v>
      </c>
      <c r="B7363" s="13" t="s">
        <v>3546</v>
      </c>
    </row>
    <row r="7364" spans="1:2" ht="15" customHeight="1">
      <c r="A7364" s="10" t="s">
        <v>3769</v>
      </c>
      <c r="B7364" s="13" t="s">
        <v>3768</v>
      </c>
    </row>
    <row r="7365" spans="1:2" ht="15" customHeight="1">
      <c r="A7365" s="10" t="s">
        <v>3771</v>
      </c>
      <c r="B7365" s="13" t="s">
        <v>3770</v>
      </c>
    </row>
    <row r="7366" spans="1:2" ht="15" customHeight="1">
      <c r="A7366" s="10" t="s">
        <v>3767</v>
      </c>
      <c r="B7366" s="13" t="s">
        <v>3766</v>
      </c>
    </row>
    <row r="7367" spans="1:2" ht="15" customHeight="1">
      <c r="A7367" s="10" t="s">
        <v>3723</v>
      </c>
      <c r="B7367" s="13" t="s">
        <v>3722</v>
      </c>
    </row>
    <row r="7368" spans="1:2" ht="15" customHeight="1">
      <c r="A7368" s="10" t="s">
        <v>3725</v>
      </c>
      <c r="B7368" s="13" t="s">
        <v>3724</v>
      </c>
    </row>
    <row r="7369" spans="1:2" ht="15" customHeight="1">
      <c r="A7369" s="10" t="s">
        <v>3543</v>
      </c>
      <c r="B7369" s="13" t="s">
        <v>3542</v>
      </c>
    </row>
    <row r="7370" spans="1:2" ht="15" customHeight="1">
      <c r="A7370" s="10" t="s">
        <v>3545</v>
      </c>
      <c r="B7370" s="13" t="s">
        <v>3544</v>
      </c>
    </row>
    <row r="7371" spans="1:2" ht="15" customHeight="1">
      <c r="A7371" s="10" t="s">
        <v>3551</v>
      </c>
      <c r="B7371" s="13" t="s">
        <v>3550</v>
      </c>
    </row>
    <row r="7372" spans="1:2" ht="15" customHeight="1">
      <c r="A7372" s="10" t="s">
        <v>3575</v>
      </c>
      <c r="B7372" s="13" t="s">
        <v>3574</v>
      </c>
    </row>
    <row r="7373" spans="1:2" ht="15" customHeight="1">
      <c r="A7373" s="10" t="s">
        <v>3759</v>
      </c>
      <c r="B7373" s="13" t="s">
        <v>3758</v>
      </c>
    </row>
    <row r="7374" spans="1:2" ht="15" customHeight="1">
      <c r="A7374" s="10" t="s">
        <v>3591</v>
      </c>
      <c r="B7374" s="13" t="s">
        <v>3590</v>
      </c>
    </row>
    <row r="7375" spans="1:2" ht="15" customHeight="1">
      <c r="A7375" s="10" t="s">
        <v>3599</v>
      </c>
      <c r="B7375" s="13" t="s">
        <v>3598</v>
      </c>
    </row>
    <row r="7376" spans="1:2" ht="15" customHeight="1">
      <c r="A7376" s="10" t="s">
        <v>3561</v>
      </c>
      <c r="B7376" s="13" t="s">
        <v>3560</v>
      </c>
    </row>
    <row r="7377" spans="1:2" ht="15" customHeight="1">
      <c r="A7377" s="10" t="s">
        <v>3705</v>
      </c>
      <c r="B7377" s="13" t="s">
        <v>3704</v>
      </c>
    </row>
    <row r="7378" spans="1:2" ht="15" customHeight="1">
      <c r="A7378" s="10" t="s">
        <v>3555</v>
      </c>
      <c r="B7378" s="13" t="s">
        <v>3554</v>
      </c>
    </row>
    <row r="7379" spans="1:2" ht="15" customHeight="1">
      <c r="A7379" s="10" t="s">
        <v>3557</v>
      </c>
      <c r="B7379" s="13" t="s">
        <v>3556</v>
      </c>
    </row>
    <row r="7380" spans="1:2" ht="15" customHeight="1">
      <c r="A7380" s="10" t="s">
        <v>3717</v>
      </c>
      <c r="B7380" s="13" t="s">
        <v>3716</v>
      </c>
    </row>
    <row r="7381" spans="1:2" ht="15" customHeight="1">
      <c r="A7381" s="10" t="s">
        <v>3633</v>
      </c>
      <c r="B7381" s="13" t="s">
        <v>3632</v>
      </c>
    </row>
    <row r="7382" spans="1:2" ht="15" customHeight="1">
      <c r="A7382" s="10" t="s">
        <v>3539</v>
      </c>
      <c r="B7382" s="13" t="s">
        <v>3538</v>
      </c>
    </row>
    <row r="7383" spans="1:2" ht="15" customHeight="1">
      <c r="A7383" s="10" t="s">
        <v>3631</v>
      </c>
      <c r="B7383" s="13" t="s">
        <v>3630</v>
      </c>
    </row>
    <row r="7384" spans="1:2" ht="15" customHeight="1">
      <c r="A7384" s="10" t="s">
        <v>3731</v>
      </c>
      <c r="B7384" s="13" t="s">
        <v>3730</v>
      </c>
    </row>
    <row r="7385" spans="1:2" ht="15" customHeight="1">
      <c r="A7385" s="10" t="s">
        <v>3779</v>
      </c>
      <c r="B7385" s="13" t="s">
        <v>3778</v>
      </c>
    </row>
    <row r="7386" spans="1:2" ht="15" customHeight="1">
      <c r="A7386" s="10" t="s">
        <v>3635</v>
      </c>
      <c r="B7386" s="13" t="s">
        <v>3634</v>
      </c>
    </row>
    <row r="7387" spans="1:2" ht="15" customHeight="1">
      <c r="A7387" s="10" t="s">
        <v>3645</v>
      </c>
      <c r="B7387" s="13" t="s">
        <v>3644</v>
      </c>
    </row>
    <row r="7388" spans="1:2" ht="15" customHeight="1">
      <c r="A7388" s="10" t="s">
        <v>3643</v>
      </c>
      <c r="B7388" s="13" t="s">
        <v>3642</v>
      </c>
    </row>
    <row r="7389" spans="1:2" ht="15" customHeight="1">
      <c r="A7389" s="10" t="s">
        <v>3641</v>
      </c>
      <c r="B7389" s="13" t="s">
        <v>3640</v>
      </c>
    </row>
    <row r="7390" spans="1:2" ht="15" customHeight="1">
      <c r="A7390" s="10" t="s">
        <v>3647</v>
      </c>
      <c r="B7390" s="13" t="s">
        <v>3646</v>
      </c>
    </row>
    <row r="7391" spans="1:2" ht="15" customHeight="1">
      <c r="A7391" s="10" t="s">
        <v>3639</v>
      </c>
      <c r="B7391" s="13" t="s">
        <v>3638</v>
      </c>
    </row>
    <row r="7392" spans="1:2" ht="15" customHeight="1">
      <c r="A7392" s="10" t="s">
        <v>3637</v>
      </c>
      <c r="B7392" s="13" t="s">
        <v>3636</v>
      </c>
    </row>
    <row r="7393" spans="1:2" ht="15" customHeight="1">
      <c r="A7393" s="10" t="s">
        <v>3649</v>
      </c>
      <c r="B7393" s="13" t="s">
        <v>3648</v>
      </c>
    </row>
    <row r="7394" spans="1:2" ht="15" customHeight="1">
      <c r="A7394" s="10" t="s">
        <v>3623</v>
      </c>
      <c r="B7394" s="13" t="s">
        <v>3622</v>
      </c>
    </row>
    <row r="7395" spans="1:2" ht="15" customHeight="1">
      <c r="A7395" s="10" t="s">
        <v>3627</v>
      </c>
      <c r="B7395" s="13" t="s">
        <v>3626</v>
      </c>
    </row>
    <row r="7396" spans="1:2" ht="15" customHeight="1">
      <c r="A7396" s="10" t="s">
        <v>3625</v>
      </c>
      <c r="B7396" s="13" t="s">
        <v>3624</v>
      </c>
    </row>
    <row r="7397" spans="1:2" ht="15" customHeight="1">
      <c r="A7397" s="10" t="s">
        <v>3629</v>
      </c>
      <c r="B7397" s="13" t="s">
        <v>3628</v>
      </c>
    </row>
    <row r="7398" spans="1:2" ht="15" customHeight="1">
      <c r="A7398" s="10" t="s">
        <v>3571</v>
      </c>
      <c r="B7398" s="13" t="s">
        <v>3570</v>
      </c>
    </row>
    <row r="7399" spans="1:2" ht="15" customHeight="1">
      <c r="A7399" s="10" t="s">
        <v>3735</v>
      </c>
      <c r="B7399" s="13" t="s">
        <v>3734</v>
      </c>
    </row>
    <row r="7400" spans="1:2" ht="15" customHeight="1">
      <c r="A7400" s="10" t="s">
        <v>3703</v>
      </c>
      <c r="B7400" s="13" t="s">
        <v>3702</v>
      </c>
    </row>
    <row r="7401" spans="1:2" ht="15" customHeight="1">
      <c r="A7401" s="10" t="s">
        <v>3567</v>
      </c>
      <c r="B7401" s="13" t="s">
        <v>3566</v>
      </c>
    </row>
    <row r="7402" spans="1:2" ht="15" customHeight="1">
      <c r="A7402" s="10" t="s">
        <v>3795</v>
      </c>
      <c r="B7402" s="13" t="s">
        <v>3794</v>
      </c>
    </row>
    <row r="7403" spans="1:2" ht="15" customHeight="1">
      <c r="A7403" s="10" t="s">
        <v>3803</v>
      </c>
      <c r="B7403" s="13" t="s">
        <v>3802</v>
      </c>
    </row>
    <row r="7404" spans="1:2" ht="15" customHeight="1">
      <c r="A7404" s="10" t="s">
        <v>3499</v>
      </c>
      <c r="B7404" s="13" t="s">
        <v>3498</v>
      </c>
    </row>
    <row r="7405" spans="1:2" ht="15" customHeight="1">
      <c r="A7405" s="10" t="s">
        <v>3773</v>
      </c>
      <c r="B7405" s="13" t="s">
        <v>3772</v>
      </c>
    </row>
    <row r="7406" spans="1:2" ht="15" customHeight="1">
      <c r="A7406" s="10" t="s">
        <v>3805</v>
      </c>
      <c r="B7406" s="13" t="s">
        <v>3804</v>
      </c>
    </row>
    <row r="7407" spans="1:2" ht="15" customHeight="1">
      <c r="A7407" s="10" t="s">
        <v>3587</v>
      </c>
      <c r="B7407" s="13" t="s">
        <v>3586</v>
      </c>
    </row>
    <row r="7408" spans="1:2" ht="15" customHeight="1">
      <c r="A7408" s="10" t="s">
        <v>3583</v>
      </c>
      <c r="B7408" s="13" t="s">
        <v>3582</v>
      </c>
    </row>
    <row r="7409" spans="1:2" ht="15" customHeight="1">
      <c r="A7409" s="10" t="s">
        <v>3589</v>
      </c>
      <c r="B7409" s="13" t="s">
        <v>3588</v>
      </c>
    </row>
    <row r="7410" spans="1:2" ht="15" customHeight="1">
      <c r="A7410" s="10" t="s">
        <v>3585</v>
      </c>
      <c r="B7410" s="13" t="s">
        <v>3584</v>
      </c>
    </row>
    <row r="7411" spans="1:2" ht="15" customHeight="1">
      <c r="A7411" s="10" t="s">
        <v>3597</v>
      </c>
      <c r="B7411" s="13" t="s">
        <v>3596</v>
      </c>
    </row>
    <row r="7412" spans="1:2" ht="15" customHeight="1">
      <c r="A7412" s="10" t="s">
        <v>3721</v>
      </c>
      <c r="B7412" s="13" t="s">
        <v>3720</v>
      </c>
    </row>
    <row r="7413" spans="1:2" ht="15" customHeight="1">
      <c r="A7413" s="10" t="s">
        <v>3911</v>
      </c>
      <c r="B7413" s="13" t="s">
        <v>3910</v>
      </c>
    </row>
    <row r="7414" spans="1:2" ht="15" customHeight="1">
      <c r="A7414" s="10" t="s">
        <v>3869</v>
      </c>
      <c r="B7414" s="13" t="s">
        <v>3868</v>
      </c>
    </row>
    <row r="7415" spans="1:2" ht="15" customHeight="1">
      <c r="A7415" s="10" t="s">
        <v>3901</v>
      </c>
      <c r="B7415" s="13" t="s">
        <v>3900</v>
      </c>
    </row>
    <row r="7416" spans="1:2" ht="15" customHeight="1">
      <c r="A7416" s="10" t="s">
        <v>3899</v>
      </c>
      <c r="B7416" s="13" t="s">
        <v>3898</v>
      </c>
    </row>
    <row r="7417" spans="1:2" ht="15" customHeight="1">
      <c r="A7417" s="10" t="s">
        <v>3905</v>
      </c>
      <c r="B7417" s="13" t="s">
        <v>3904</v>
      </c>
    </row>
    <row r="7418" spans="1:2" ht="15" customHeight="1">
      <c r="A7418" s="10" t="s">
        <v>3897</v>
      </c>
      <c r="B7418" s="13" t="s">
        <v>3896</v>
      </c>
    </row>
    <row r="7419" spans="1:2" ht="15" customHeight="1">
      <c r="A7419" s="10" t="s">
        <v>3895</v>
      </c>
      <c r="B7419" s="13" t="s">
        <v>3894</v>
      </c>
    </row>
    <row r="7420" spans="1:2" ht="15" customHeight="1">
      <c r="A7420" s="10" t="s">
        <v>3829</v>
      </c>
      <c r="B7420" s="13" t="s">
        <v>3828</v>
      </c>
    </row>
    <row r="7421" spans="1:2" ht="15" customHeight="1">
      <c r="A7421" s="10" t="s">
        <v>3953</v>
      </c>
      <c r="B7421" s="13" t="s">
        <v>3952</v>
      </c>
    </row>
    <row r="7422" spans="1:2" ht="15" customHeight="1">
      <c r="A7422" s="10" t="s">
        <v>3889</v>
      </c>
      <c r="B7422" s="13" t="s">
        <v>3888</v>
      </c>
    </row>
    <row r="7423" spans="1:2" ht="15" customHeight="1">
      <c r="A7423" s="10" t="s">
        <v>3951</v>
      </c>
      <c r="B7423" s="13" t="s">
        <v>3950</v>
      </c>
    </row>
    <row r="7424" spans="1:2" ht="15" customHeight="1">
      <c r="A7424" s="10" t="s">
        <v>3863</v>
      </c>
      <c r="B7424" s="13" t="s">
        <v>3862</v>
      </c>
    </row>
    <row r="7425" spans="1:2" ht="15" customHeight="1">
      <c r="A7425" s="10" t="s">
        <v>3847</v>
      </c>
      <c r="B7425" s="13" t="s">
        <v>3846</v>
      </c>
    </row>
    <row r="7426" spans="1:2" ht="15" customHeight="1">
      <c r="A7426" s="10" t="s">
        <v>3833</v>
      </c>
      <c r="B7426" s="13" t="s">
        <v>3832</v>
      </c>
    </row>
    <row r="7427" spans="1:2" ht="15" customHeight="1">
      <c r="A7427" s="10" t="s">
        <v>3853</v>
      </c>
      <c r="B7427" s="13" t="s">
        <v>3852</v>
      </c>
    </row>
    <row r="7428" spans="1:2" ht="15" customHeight="1">
      <c r="A7428" s="10" t="s">
        <v>3831</v>
      </c>
      <c r="B7428" s="13" t="s">
        <v>3830</v>
      </c>
    </row>
    <row r="7429" spans="1:2" ht="15" customHeight="1">
      <c r="A7429" s="10" t="s">
        <v>3867</v>
      </c>
      <c r="B7429" s="13" t="s">
        <v>3866</v>
      </c>
    </row>
    <row r="7430" spans="1:2" ht="15" customHeight="1">
      <c r="A7430" s="10" t="s">
        <v>3875</v>
      </c>
      <c r="B7430" s="13" t="s">
        <v>3874</v>
      </c>
    </row>
    <row r="7431" spans="1:2" ht="15" customHeight="1">
      <c r="A7431" s="10" t="s">
        <v>3877</v>
      </c>
      <c r="B7431" s="13" t="s">
        <v>3876</v>
      </c>
    </row>
    <row r="7432" spans="1:2" ht="15" customHeight="1">
      <c r="A7432" s="10" t="s">
        <v>3913</v>
      </c>
      <c r="B7432" s="13" t="s">
        <v>3912</v>
      </c>
    </row>
    <row r="7433" spans="1:2" ht="15" customHeight="1">
      <c r="A7433" s="10" t="s">
        <v>3879</v>
      </c>
      <c r="B7433" s="13" t="s">
        <v>3878</v>
      </c>
    </row>
    <row r="7434" spans="1:2" ht="15" customHeight="1">
      <c r="A7434" s="10" t="s">
        <v>3827</v>
      </c>
      <c r="B7434" s="13" t="s">
        <v>3826</v>
      </c>
    </row>
    <row r="7435" spans="1:2" ht="15" customHeight="1">
      <c r="A7435" s="10" t="s">
        <v>3851</v>
      </c>
      <c r="B7435" s="13" t="s">
        <v>3850</v>
      </c>
    </row>
    <row r="7436" spans="1:2" ht="15" customHeight="1">
      <c r="A7436" s="10" t="s">
        <v>3859</v>
      </c>
      <c r="B7436" s="13" t="s">
        <v>3858</v>
      </c>
    </row>
    <row r="7437" spans="1:2" ht="15" customHeight="1">
      <c r="A7437" s="10" t="s">
        <v>3841</v>
      </c>
      <c r="B7437" s="13" t="s">
        <v>3840</v>
      </c>
    </row>
    <row r="7438" spans="1:2" ht="15" customHeight="1">
      <c r="A7438" s="10" t="s">
        <v>3873</v>
      </c>
      <c r="B7438" s="13" t="s">
        <v>3872</v>
      </c>
    </row>
    <row r="7439" spans="1:2" ht="15" customHeight="1">
      <c r="A7439" s="10" t="s">
        <v>3955</v>
      </c>
      <c r="B7439" s="13" t="s">
        <v>3954</v>
      </c>
    </row>
    <row r="7440" spans="1:2" ht="15" customHeight="1">
      <c r="A7440" s="10" t="s">
        <v>3891</v>
      </c>
      <c r="B7440" s="13" t="s">
        <v>3890</v>
      </c>
    </row>
    <row r="7441" spans="1:2" ht="15" customHeight="1">
      <c r="A7441" s="10" t="s">
        <v>3825</v>
      </c>
      <c r="B7441" s="13" t="s">
        <v>3824</v>
      </c>
    </row>
    <row r="7442" spans="1:2" ht="15" customHeight="1">
      <c r="A7442" s="10" t="s">
        <v>3849</v>
      </c>
      <c r="B7442" s="13" t="s">
        <v>3848</v>
      </c>
    </row>
    <row r="7443" spans="1:2" ht="15" customHeight="1">
      <c r="A7443" s="10" t="s">
        <v>3857</v>
      </c>
      <c r="B7443" s="13" t="s">
        <v>3856</v>
      </c>
    </row>
    <row r="7444" spans="1:2" ht="15" customHeight="1">
      <c r="A7444" s="10" t="s">
        <v>3839</v>
      </c>
      <c r="B7444" s="13" t="s">
        <v>3838</v>
      </c>
    </row>
    <row r="7445" spans="1:2" ht="15" customHeight="1">
      <c r="A7445" s="10" t="s">
        <v>3871</v>
      </c>
      <c r="B7445" s="13" t="s">
        <v>3870</v>
      </c>
    </row>
    <row r="7446" spans="1:2" ht="15" customHeight="1">
      <c r="A7446" s="10" t="s">
        <v>3817</v>
      </c>
      <c r="B7446" s="13" t="s">
        <v>3816</v>
      </c>
    </row>
    <row r="7447" spans="1:2" ht="15" customHeight="1">
      <c r="A7447" s="10" t="s">
        <v>3903</v>
      </c>
      <c r="B7447" s="13" t="s">
        <v>3902</v>
      </c>
    </row>
    <row r="7448" spans="1:2" ht="15" customHeight="1">
      <c r="A7448" s="10" t="s">
        <v>3907</v>
      </c>
      <c r="B7448" s="13" t="s">
        <v>3906</v>
      </c>
    </row>
    <row r="7449" spans="1:2" ht="15" customHeight="1">
      <c r="A7449" s="10" t="s">
        <v>3883</v>
      </c>
      <c r="B7449" s="13" t="s">
        <v>3882</v>
      </c>
    </row>
    <row r="7450" spans="1:2" ht="15" customHeight="1">
      <c r="A7450" s="10" t="s">
        <v>3885</v>
      </c>
      <c r="B7450" s="13" t="s">
        <v>3884</v>
      </c>
    </row>
    <row r="7451" spans="1:2" ht="15" customHeight="1">
      <c r="A7451" s="10" t="s">
        <v>3881</v>
      </c>
      <c r="B7451" s="13" t="s">
        <v>3880</v>
      </c>
    </row>
    <row r="7452" spans="1:2" ht="15" customHeight="1">
      <c r="A7452" s="10" t="s">
        <v>3813</v>
      </c>
      <c r="B7452" s="13" t="s">
        <v>3812</v>
      </c>
    </row>
    <row r="7453" spans="1:2" ht="15" customHeight="1">
      <c r="A7453" s="10" t="s">
        <v>3823</v>
      </c>
      <c r="B7453" s="13" t="s">
        <v>3822</v>
      </c>
    </row>
    <row r="7454" spans="1:2" ht="15" customHeight="1">
      <c r="A7454" s="10" t="s">
        <v>3815</v>
      </c>
      <c r="B7454" s="13" t="s">
        <v>3814</v>
      </c>
    </row>
    <row r="7455" spans="1:2" ht="15" customHeight="1">
      <c r="A7455" s="10" t="s">
        <v>3811</v>
      </c>
      <c r="B7455" s="13" t="s">
        <v>3810</v>
      </c>
    </row>
    <row r="7456" spans="1:2" ht="15" customHeight="1">
      <c r="A7456" s="10" t="s">
        <v>3835</v>
      </c>
      <c r="B7456" s="13" t="s">
        <v>3834</v>
      </c>
    </row>
    <row r="7457" spans="1:2" ht="15" customHeight="1">
      <c r="A7457" s="10" t="s">
        <v>3845</v>
      </c>
      <c r="B7457" s="13" t="s">
        <v>3844</v>
      </c>
    </row>
    <row r="7458" spans="1:2" ht="15" customHeight="1">
      <c r="A7458" s="10" t="s">
        <v>3949</v>
      </c>
      <c r="B7458" s="13" t="s">
        <v>3948</v>
      </c>
    </row>
    <row r="7459" spans="1:2" ht="15" customHeight="1">
      <c r="A7459" s="10" t="s">
        <v>3821</v>
      </c>
      <c r="B7459" s="13" t="s">
        <v>3820</v>
      </c>
    </row>
    <row r="7460" spans="1:2" ht="15" customHeight="1">
      <c r="A7460" s="10" t="s">
        <v>3947</v>
      </c>
      <c r="B7460" s="13" t="s">
        <v>3946</v>
      </c>
    </row>
    <row r="7461" spans="1:2" ht="15" customHeight="1">
      <c r="A7461" s="10" t="s">
        <v>3861</v>
      </c>
      <c r="B7461" s="13" t="s">
        <v>3860</v>
      </c>
    </row>
    <row r="7462" spans="1:2" ht="15" customHeight="1">
      <c r="A7462" s="10" t="s">
        <v>3893</v>
      </c>
      <c r="B7462" s="13" t="s">
        <v>3892</v>
      </c>
    </row>
    <row r="7463" spans="1:2" ht="15" customHeight="1">
      <c r="A7463" s="10" t="s">
        <v>3943</v>
      </c>
      <c r="B7463" s="13" t="s">
        <v>3942</v>
      </c>
    </row>
    <row r="7464" spans="1:2" ht="15" customHeight="1">
      <c r="A7464" s="10" t="s">
        <v>3855</v>
      </c>
      <c r="B7464" s="13" t="s">
        <v>3854</v>
      </c>
    </row>
    <row r="7465" spans="1:2" ht="15" customHeight="1">
      <c r="A7465" s="10" t="s">
        <v>3837</v>
      </c>
      <c r="B7465" s="13" t="s">
        <v>3836</v>
      </c>
    </row>
    <row r="7466" spans="1:2" ht="15" customHeight="1">
      <c r="A7466" s="10" t="s">
        <v>3865</v>
      </c>
      <c r="B7466" s="13" t="s">
        <v>3864</v>
      </c>
    </row>
    <row r="7467" spans="1:2" ht="15" customHeight="1">
      <c r="A7467" s="10" t="s">
        <v>3843</v>
      </c>
      <c r="B7467" s="13" t="s">
        <v>3842</v>
      </c>
    </row>
    <row r="7468" spans="1:2" ht="15" customHeight="1">
      <c r="A7468" s="10" t="s">
        <v>3819</v>
      </c>
      <c r="B7468" s="13" t="s">
        <v>3818</v>
      </c>
    </row>
    <row r="7469" spans="1:2" ht="15" customHeight="1">
      <c r="A7469" s="10" t="s">
        <v>3909</v>
      </c>
      <c r="B7469" s="13" t="s">
        <v>3908</v>
      </c>
    </row>
    <row r="7470" spans="1:2" ht="15" customHeight="1">
      <c r="A7470" s="10" t="s">
        <v>3887</v>
      </c>
      <c r="B7470" s="13" t="s">
        <v>3886</v>
      </c>
    </row>
    <row r="7471" spans="1:2" ht="15" customHeight="1">
      <c r="A7471" s="10" t="s">
        <v>3945</v>
      </c>
      <c r="B7471" s="13" t="s">
        <v>3944</v>
      </c>
    </row>
    <row r="7472" spans="1:2" ht="15" customHeight="1">
      <c r="A7472" s="10" t="s">
        <v>3941</v>
      </c>
      <c r="B7472" s="13" t="s">
        <v>3940</v>
      </c>
    </row>
    <row r="7473" spans="1:2" ht="15" customHeight="1">
      <c r="A7473" s="10" t="s">
        <v>3939</v>
      </c>
      <c r="B7473" s="13" t="s">
        <v>3938</v>
      </c>
    </row>
    <row r="7474" spans="1:2" ht="15" customHeight="1">
      <c r="A7474" s="10" t="s">
        <v>3957</v>
      </c>
      <c r="B7474" s="13" t="s">
        <v>3956</v>
      </c>
    </row>
    <row r="7475" spans="1:2" ht="15" customHeight="1">
      <c r="A7475" s="10" t="s">
        <v>3601</v>
      </c>
      <c r="B7475" s="13" t="s">
        <v>3600</v>
      </c>
    </row>
    <row r="7476" spans="1:2" ht="15" customHeight="1">
      <c r="A7476" s="10" t="s">
        <v>3607</v>
      </c>
      <c r="B7476" s="13" t="s">
        <v>3606</v>
      </c>
    </row>
    <row r="7477" spans="1:2" ht="15" customHeight="1">
      <c r="A7477" s="10" t="s">
        <v>3603</v>
      </c>
      <c r="B7477" s="13" t="s">
        <v>3602</v>
      </c>
    </row>
    <row r="7478" spans="1:2" ht="15" customHeight="1">
      <c r="A7478" s="10" t="s">
        <v>3605</v>
      </c>
      <c r="B7478" s="13" t="s">
        <v>3604</v>
      </c>
    </row>
    <row r="7479" spans="1:2" ht="15" customHeight="1">
      <c r="A7479" s="10" t="s">
        <v>3617</v>
      </c>
      <c r="B7479" s="13" t="s">
        <v>3616</v>
      </c>
    </row>
    <row r="7480" spans="1:2" ht="15" customHeight="1">
      <c r="A7480" s="10" t="s">
        <v>3611</v>
      </c>
      <c r="B7480" s="13" t="s">
        <v>3610</v>
      </c>
    </row>
    <row r="7481" spans="1:2" ht="15" customHeight="1">
      <c r="A7481" s="10" t="s">
        <v>3609</v>
      </c>
      <c r="B7481" s="13" t="s">
        <v>3608</v>
      </c>
    </row>
    <row r="7482" spans="1:2" ht="15" customHeight="1">
      <c r="A7482" s="10" t="s">
        <v>3615</v>
      </c>
      <c r="B7482" s="13" t="s">
        <v>3614</v>
      </c>
    </row>
    <row r="7483" spans="1:2" ht="15" customHeight="1">
      <c r="A7483" s="10" t="s">
        <v>3613</v>
      </c>
      <c r="B7483" s="13" t="s">
        <v>3612</v>
      </c>
    </row>
    <row r="7484" spans="1:2" ht="15" customHeight="1">
      <c r="A7484" s="10" t="s">
        <v>3152</v>
      </c>
      <c r="B7484" s="13" t="s">
        <v>3151</v>
      </c>
    </row>
    <row r="7485" spans="1:2" ht="15" customHeight="1">
      <c r="A7485" s="10" t="s">
        <v>2585</v>
      </c>
      <c r="B7485" s="13" t="s">
        <v>2584</v>
      </c>
    </row>
    <row r="7486" spans="1:2" ht="15" customHeight="1">
      <c r="A7486" s="10" t="s">
        <v>2531</v>
      </c>
      <c r="B7486" s="13" t="s">
        <v>2530</v>
      </c>
    </row>
    <row r="7487" spans="1:2" ht="15" customHeight="1">
      <c r="A7487" s="10" t="s">
        <v>2587</v>
      </c>
      <c r="B7487" s="13" t="s">
        <v>2586</v>
      </c>
    </row>
    <row r="7488" spans="1:2" ht="15" customHeight="1">
      <c r="A7488" s="10" t="s">
        <v>2723</v>
      </c>
      <c r="B7488" s="13" t="s">
        <v>2722</v>
      </c>
    </row>
    <row r="7489" spans="1:2" ht="15" customHeight="1">
      <c r="A7489" s="10" t="s">
        <v>2565</v>
      </c>
      <c r="B7489" s="13" t="s">
        <v>2564</v>
      </c>
    </row>
    <row r="7490" spans="1:2" ht="15" customHeight="1">
      <c r="A7490" s="10" t="s">
        <v>2521</v>
      </c>
      <c r="B7490" s="13" t="s">
        <v>2520</v>
      </c>
    </row>
    <row r="7491" spans="1:2" ht="15" customHeight="1">
      <c r="A7491" s="11" t="s">
        <v>665</v>
      </c>
      <c r="B7491" s="15" t="s">
        <v>666</v>
      </c>
    </row>
    <row r="7492" spans="1:2" ht="15" customHeight="1">
      <c r="A7492" s="10" t="s">
        <v>3066</v>
      </c>
      <c r="B7492" s="13" t="s">
        <v>3065</v>
      </c>
    </row>
    <row r="7493" spans="1:2" ht="15" customHeight="1">
      <c r="A7493" s="10" t="s">
        <v>3068</v>
      </c>
      <c r="B7493" s="13" t="s">
        <v>3067</v>
      </c>
    </row>
    <row r="7494" spans="1:2" ht="15" customHeight="1">
      <c r="A7494" s="10" t="s">
        <v>2569</v>
      </c>
      <c r="B7494" s="13" t="s">
        <v>2568</v>
      </c>
    </row>
    <row r="7495" spans="1:2" ht="15" customHeight="1">
      <c r="A7495" s="10" t="s">
        <v>2525</v>
      </c>
      <c r="B7495" s="13" t="s">
        <v>2524</v>
      </c>
    </row>
    <row r="7496" spans="1:2" ht="15" customHeight="1">
      <c r="A7496" s="10" t="s">
        <v>2729</v>
      </c>
      <c r="B7496" s="13" t="s">
        <v>2728</v>
      </c>
    </row>
    <row r="7497" spans="1:2" ht="15" customHeight="1">
      <c r="A7497" s="10" t="s">
        <v>3156</v>
      </c>
      <c r="B7497" s="13" t="s">
        <v>3155</v>
      </c>
    </row>
    <row r="7498" spans="1:2" ht="15" customHeight="1">
      <c r="A7498" s="10" t="s">
        <v>2649</v>
      </c>
      <c r="B7498" s="13" t="s">
        <v>2648</v>
      </c>
    </row>
    <row r="7499" spans="1:2" ht="15" customHeight="1">
      <c r="A7499" s="10" t="s">
        <v>2733</v>
      </c>
      <c r="B7499" s="13" t="s">
        <v>2732</v>
      </c>
    </row>
    <row r="7500" spans="1:2" ht="15" customHeight="1">
      <c r="A7500" s="10" t="s">
        <v>3123</v>
      </c>
      <c r="B7500" s="13" t="s">
        <v>3122</v>
      </c>
    </row>
    <row r="7501" spans="1:2" ht="15" customHeight="1">
      <c r="A7501" s="10" t="s">
        <v>2753</v>
      </c>
      <c r="B7501" s="13" t="s">
        <v>2752</v>
      </c>
    </row>
    <row r="7502" spans="1:2" ht="15" customHeight="1">
      <c r="A7502" s="10" t="s">
        <v>2831</v>
      </c>
      <c r="B7502" s="13" t="s">
        <v>2830</v>
      </c>
    </row>
    <row r="7503" spans="1:2" ht="15" customHeight="1">
      <c r="A7503" s="10" t="s">
        <v>2515</v>
      </c>
      <c r="B7503" s="13" t="s">
        <v>2514</v>
      </c>
    </row>
    <row r="7504" spans="1:2" ht="15" customHeight="1">
      <c r="A7504" s="10" t="s">
        <v>3078</v>
      </c>
      <c r="B7504" s="13" t="s">
        <v>3077</v>
      </c>
    </row>
    <row r="7505" spans="1:2" ht="15" customHeight="1">
      <c r="A7505" s="10" t="s">
        <v>3080</v>
      </c>
      <c r="B7505" s="13" t="s">
        <v>3079</v>
      </c>
    </row>
    <row r="7506" spans="1:2" ht="15" customHeight="1">
      <c r="A7506" s="10" t="s">
        <v>3084</v>
      </c>
      <c r="B7506" s="13" t="s">
        <v>3083</v>
      </c>
    </row>
    <row r="7507" spans="1:2" ht="15" customHeight="1">
      <c r="A7507" s="10" t="s">
        <v>3052</v>
      </c>
      <c r="B7507" s="13" t="s">
        <v>3051</v>
      </c>
    </row>
    <row r="7508" spans="1:2" ht="15" customHeight="1">
      <c r="A7508" s="10" t="s">
        <v>2591</v>
      </c>
      <c r="B7508" s="13" t="s">
        <v>2590</v>
      </c>
    </row>
    <row r="7509" spans="1:2" ht="15" customHeight="1">
      <c r="A7509" s="10" t="s">
        <v>2523</v>
      </c>
      <c r="B7509" s="13" t="s">
        <v>2522</v>
      </c>
    </row>
    <row r="7510" spans="1:2" ht="15" customHeight="1">
      <c r="A7510" s="10" t="s">
        <v>2527</v>
      </c>
      <c r="B7510" s="13" t="s">
        <v>2526</v>
      </c>
    </row>
    <row r="7511" spans="1:2" ht="15" customHeight="1">
      <c r="A7511" s="10" t="s">
        <v>2627</v>
      </c>
      <c r="B7511" s="13" t="s">
        <v>2626</v>
      </c>
    </row>
    <row r="7512" spans="1:2" ht="15" customHeight="1">
      <c r="A7512" s="10" t="s">
        <v>2597</v>
      </c>
      <c r="B7512" s="13" t="s">
        <v>2596</v>
      </c>
    </row>
    <row r="7513" spans="1:2" ht="15" customHeight="1">
      <c r="A7513" s="10" t="s">
        <v>2689</v>
      </c>
      <c r="B7513" s="13" t="s">
        <v>2688</v>
      </c>
    </row>
    <row r="7514" spans="1:2" ht="15" customHeight="1">
      <c r="A7514" s="10" t="s">
        <v>2685</v>
      </c>
      <c r="B7514" s="13" t="s">
        <v>2684</v>
      </c>
    </row>
    <row r="7515" spans="1:2" ht="15" customHeight="1">
      <c r="A7515" s="10" t="s">
        <v>2581</v>
      </c>
      <c r="B7515" s="13" t="s">
        <v>2580</v>
      </c>
    </row>
    <row r="7516" spans="1:2" ht="15" customHeight="1">
      <c r="A7516" s="10" t="s">
        <v>2539</v>
      </c>
      <c r="B7516" s="13" t="s">
        <v>2538</v>
      </c>
    </row>
    <row r="7517" spans="1:2" ht="15" customHeight="1">
      <c r="A7517" s="10" t="s">
        <v>2537</v>
      </c>
      <c r="B7517" s="13" t="s">
        <v>2536</v>
      </c>
    </row>
    <row r="7518" spans="1:2" ht="15" customHeight="1">
      <c r="A7518" s="10" t="s">
        <v>2541</v>
      </c>
      <c r="B7518" s="13" t="s">
        <v>2540</v>
      </c>
    </row>
    <row r="7519" spans="1:2" ht="15" customHeight="1">
      <c r="A7519" s="10" t="s">
        <v>3021</v>
      </c>
      <c r="B7519" s="13" t="s">
        <v>3020</v>
      </c>
    </row>
    <row r="7520" spans="1:2" ht="15" customHeight="1">
      <c r="A7520" s="10" t="s">
        <v>3088</v>
      </c>
      <c r="B7520" s="13" t="s">
        <v>3087</v>
      </c>
    </row>
    <row r="7521" spans="1:2" ht="15" customHeight="1">
      <c r="A7521" s="11" t="s">
        <v>667</v>
      </c>
      <c r="B7521" s="15" t="s">
        <v>668</v>
      </c>
    </row>
    <row r="7522" spans="1:2" ht="15" customHeight="1">
      <c r="A7522" s="10" t="s">
        <v>3144</v>
      </c>
      <c r="B7522" s="13" t="s">
        <v>3143</v>
      </c>
    </row>
    <row r="7523" spans="1:2" ht="15" customHeight="1">
      <c r="A7523" s="10" t="s">
        <v>669</v>
      </c>
      <c r="B7523" s="13" t="s">
        <v>3142</v>
      </c>
    </row>
    <row r="7524" spans="1:2" ht="15" customHeight="1">
      <c r="A7524" s="10" t="s">
        <v>3072</v>
      </c>
      <c r="B7524" s="13" t="s">
        <v>3071</v>
      </c>
    </row>
    <row r="7525" spans="1:2" ht="15" customHeight="1">
      <c r="A7525" s="10" t="s">
        <v>2571</v>
      </c>
      <c r="B7525" s="13" t="s">
        <v>2570</v>
      </c>
    </row>
    <row r="7526" spans="1:2" ht="15" customHeight="1">
      <c r="A7526" s="10" t="s">
        <v>670</v>
      </c>
      <c r="B7526" s="13" t="s">
        <v>3146</v>
      </c>
    </row>
    <row r="7527" spans="1:2" ht="15" customHeight="1">
      <c r="A7527" s="10" t="s">
        <v>2579</v>
      </c>
      <c r="B7527" s="13" t="s">
        <v>2578</v>
      </c>
    </row>
    <row r="7528" spans="1:2" ht="15" customHeight="1">
      <c r="A7528" s="10" t="s">
        <v>2575</v>
      </c>
      <c r="B7528" s="13" t="s">
        <v>2574</v>
      </c>
    </row>
    <row r="7529" spans="1:2" ht="15" customHeight="1">
      <c r="A7529" s="10" t="s">
        <v>2573</v>
      </c>
      <c r="B7529" s="13" t="s">
        <v>2572</v>
      </c>
    </row>
    <row r="7530" spans="1:2" ht="15" customHeight="1">
      <c r="A7530" s="11" t="s">
        <v>671</v>
      </c>
      <c r="B7530" s="15" t="s">
        <v>672</v>
      </c>
    </row>
    <row r="7531" spans="1:2" ht="15" customHeight="1">
      <c r="A7531" s="10" t="s">
        <v>3141</v>
      </c>
      <c r="B7531" s="13" t="s">
        <v>3140</v>
      </c>
    </row>
    <row r="7532" spans="1:2" ht="15" customHeight="1">
      <c r="A7532" s="10" t="s">
        <v>673</v>
      </c>
      <c r="B7532" s="13" t="s">
        <v>674</v>
      </c>
    </row>
    <row r="7533" spans="1:2" ht="15" customHeight="1">
      <c r="A7533" s="10" t="s">
        <v>2769</v>
      </c>
      <c r="B7533" s="13" t="s">
        <v>2768</v>
      </c>
    </row>
    <row r="7534" spans="1:2" ht="15" customHeight="1">
      <c r="A7534" s="10" t="s">
        <v>2661</v>
      </c>
      <c r="B7534" s="13" t="s">
        <v>2660</v>
      </c>
    </row>
    <row r="7535" spans="1:2" ht="15" customHeight="1">
      <c r="A7535" s="10" t="s">
        <v>2623</v>
      </c>
      <c r="B7535" s="13" t="s">
        <v>2622</v>
      </c>
    </row>
    <row r="7536" spans="1:2" ht="15" customHeight="1">
      <c r="A7536" s="10" t="s">
        <v>2625</v>
      </c>
      <c r="B7536" s="13" t="s">
        <v>2624</v>
      </c>
    </row>
    <row r="7537" spans="1:2" ht="15" customHeight="1">
      <c r="A7537" s="10" t="s">
        <v>675</v>
      </c>
      <c r="B7537" s="13" t="s">
        <v>676</v>
      </c>
    </row>
    <row r="7538" spans="1:2" ht="15" customHeight="1">
      <c r="A7538" s="11" t="s">
        <v>677</v>
      </c>
      <c r="B7538" s="15" t="s">
        <v>678</v>
      </c>
    </row>
    <row r="7539" spans="1:2" ht="15" customHeight="1">
      <c r="A7539" s="10" t="s">
        <v>2777</v>
      </c>
      <c r="B7539" s="13" t="s">
        <v>2776</v>
      </c>
    </row>
    <row r="7540" spans="1:2" ht="15" customHeight="1">
      <c r="A7540" s="10" t="s">
        <v>2779</v>
      </c>
      <c r="B7540" s="13" t="s">
        <v>2778</v>
      </c>
    </row>
    <row r="7541" spans="1:2" ht="15" customHeight="1">
      <c r="A7541" s="10" t="s">
        <v>2533</v>
      </c>
      <c r="B7541" s="13" t="s">
        <v>2532</v>
      </c>
    </row>
    <row r="7542" spans="1:2" ht="15" customHeight="1">
      <c r="A7542" s="10" t="s">
        <v>2535</v>
      </c>
      <c r="B7542" s="13" t="s">
        <v>2534</v>
      </c>
    </row>
    <row r="7543" spans="1:2" ht="15" customHeight="1">
      <c r="A7543" s="11" t="s">
        <v>679</v>
      </c>
      <c r="B7543" s="15" t="s">
        <v>680</v>
      </c>
    </row>
    <row r="7544" spans="1:2" ht="15" customHeight="1">
      <c r="A7544" s="10" t="s">
        <v>2963</v>
      </c>
      <c r="B7544" s="13" t="s">
        <v>2962</v>
      </c>
    </row>
    <row r="7545" spans="1:2" ht="15" customHeight="1">
      <c r="A7545" s="10" t="s">
        <v>2965</v>
      </c>
      <c r="B7545" s="13" t="s">
        <v>2964</v>
      </c>
    </row>
    <row r="7546" spans="1:2" ht="15" customHeight="1">
      <c r="A7546" s="10" t="s">
        <v>2829</v>
      </c>
      <c r="B7546" s="13" t="s">
        <v>2828</v>
      </c>
    </row>
    <row r="7547" spans="1:2" ht="15" customHeight="1">
      <c r="A7547" s="10" t="s">
        <v>3139</v>
      </c>
      <c r="B7547" s="13" t="s">
        <v>3138</v>
      </c>
    </row>
    <row r="7548" spans="1:2" ht="15" customHeight="1">
      <c r="A7548" s="10" t="s">
        <v>681</v>
      </c>
      <c r="B7548" s="13" t="s">
        <v>3121</v>
      </c>
    </row>
    <row r="7549" spans="1:2" ht="15" customHeight="1">
      <c r="A7549" s="10" t="s">
        <v>3100</v>
      </c>
      <c r="B7549" s="13" t="s">
        <v>3099</v>
      </c>
    </row>
    <row r="7550" spans="1:2" ht="15" customHeight="1">
      <c r="A7550" s="10" t="s">
        <v>2561</v>
      </c>
      <c r="B7550" s="13" t="s">
        <v>2560</v>
      </c>
    </row>
    <row r="7551" spans="1:2" ht="15" customHeight="1">
      <c r="A7551" s="10" t="s">
        <v>2611</v>
      </c>
      <c r="B7551" s="13" t="s">
        <v>2610</v>
      </c>
    </row>
    <row r="7552" spans="1:2" ht="15" customHeight="1">
      <c r="A7552" s="10" t="s">
        <v>2613</v>
      </c>
      <c r="B7552" s="13" t="s">
        <v>2612</v>
      </c>
    </row>
    <row r="7553" spans="1:2" ht="15" customHeight="1">
      <c r="A7553" s="10" t="s">
        <v>2815</v>
      </c>
      <c r="B7553" s="13" t="s">
        <v>2814</v>
      </c>
    </row>
    <row r="7554" spans="1:2" ht="15" customHeight="1">
      <c r="A7554" s="10" t="s">
        <v>3090</v>
      </c>
      <c r="B7554" s="13" t="s">
        <v>3089</v>
      </c>
    </row>
    <row r="7555" spans="1:2" ht="15" customHeight="1">
      <c r="A7555" s="10" t="s">
        <v>2599</v>
      </c>
      <c r="B7555" s="13" t="s">
        <v>2598</v>
      </c>
    </row>
    <row r="7556" spans="1:2" ht="15" customHeight="1">
      <c r="A7556" s="10" t="s">
        <v>2601</v>
      </c>
      <c r="B7556" s="13" t="s">
        <v>2600</v>
      </c>
    </row>
    <row r="7557" spans="1:2" ht="15" customHeight="1">
      <c r="A7557" s="10" t="s">
        <v>3056</v>
      </c>
      <c r="B7557" s="13" t="s">
        <v>3055</v>
      </c>
    </row>
    <row r="7558" spans="1:2" ht="15" customHeight="1">
      <c r="A7558" s="10" t="s">
        <v>2609</v>
      </c>
      <c r="B7558" s="13" t="s">
        <v>2608</v>
      </c>
    </row>
    <row r="7559" spans="1:2" ht="15" customHeight="1">
      <c r="A7559" s="10" t="s">
        <v>3054</v>
      </c>
      <c r="B7559" s="13" t="s">
        <v>3053</v>
      </c>
    </row>
    <row r="7560" spans="1:2" ht="15" customHeight="1">
      <c r="A7560" s="10" t="s">
        <v>2607</v>
      </c>
      <c r="B7560" s="13" t="s">
        <v>2606</v>
      </c>
    </row>
    <row r="7561" spans="1:2" ht="15" customHeight="1">
      <c r="A7561" s="10" t="s">
        <v>2593</v>
      </c>
      <c r="B7561" s="13" t="s">
        <v>2592</v>
      </c>
    </row>
    <row r="7562" spans="1:2" ht="15" customHeight="1">
      <c r="A7562" s="10" t="s">
        <v>3058</v>
      </c>
      <c r="B7562" s="13" t="s">
        <v>3057</v>
      </c>
    </row>
    <row r="7563" spans="1:2" ht="15" customHeight="1">
      <c r="A7563" s="10" t="s">
        <v>2621</v>
      </c>
      <c r="B7563" s="13" t="s">
        <v>2620</v>
      </c>
    </row>
    <row r="7564" spans="1:2" ht="15" customHeight="1">
      <c r="A7564" s="10" t="s">
        <v>2605</v>
      </c>
      <c r="B7564" s="13" t="s">
        <v>2604</v>
      </c>
    </row>
    <row r="7565" spans="1:2" ht="15" customHeight="1">
      <c r="A7565" s="10" t="s">
        <v>2595</v>
      </c>
      <c r="B7565" s="13" t="s">
        <v>2594</v>
      </c>
    </row>
    <row r="7566" spans="1:2" ht="15" customHeight="1">
      <c r="A7566" s="10" t="s">
        <v>2603</v>
      </c>
      <c r="B7566" s="13" t="s">
        <v>2602</v>
      </c>
    </row>
    <row r="7567" spans="1:2" ht="15" customHeight="1">
      <c r="A7567" s="10" t="s">
        <v>2877</v>
      </c>
      <c r="B7567" s="13" t="s">
        <v>2876</v>
      </c>
    </row>
    <row r="7568" spans="1:2" ht="15" customHeight="1">
      <c r="A7568" s="10" t="s">
        <v>2865</v>
      </c>
      <c r="B7568" s="13" t="s">
        <v>2864</v>
      </c>
    </row>
    <row r="7569" spans="1:2" ht="15" customHeight="1">
      <c r="A7569" s="10" t="s">
        <v>2863</v>
      </c>
      <c r="B7569" s="13" t="s">
        <v>2862</v>
      </c>
    </row>
    <row r="7570" spans="1:2" ht="15" customHeight="1">
      <c r="A7570" s="10" t="s">
        <v>2867</v>
      </c>
      <c r="B7570" s="13" t="s">
        <v>2866</v>
      </c>
    </row>
    <row r="7571" spans="1:2" ht="15" customHeight="1">
      <c r="A7571" s="10" t="s">
        <v>2869</v>
      </c>
      <c r="B7571" s="13" t="s">
        <v>2868</v>
      </c>
    </row>
    <row r="7572" spans="1:2" ht="15" customHeight="1">
      <c r="A7572" s="10" t="s">
        <v>2861</v>
      </c>
      <c r="B7572" s="13" t="s">
        <v>2860</v>
      </c>
    </row>
    <row r="7573" spans="1:2" ht="15" customHeight="1">
      <c r="A7573" s="10" t="s">
        <v>2875</v>
      </c>
      <c r="B7573" s="13" t="s">
        <v>2874</v>
      </c>
    </row>
    <row r="7574" spans="1:2" ht="15" customHeight="1">
      <c r="A7574" s="10" t="s">
        <v>2873</v>
      </c>
      <c r="B7574" s="13" t="s">
        <v>2872</v>
      </c>
    </row>
    <row r="7575" spans="1:2" ht="15" customHeight="1">
      <c r="A7575" s="10" t="s">
        <v>2871</v>
      </c>
      <c r="B7575" s="13" t="s">
        <v>2870</v>
      </c>
    </row>
    <row r="7576" spans="1:2" ht="15" customHeight="1">
      <c r="A7576" s="10" t="s">
        <v>2879</v>
      </c>
      <c r="B7576" s="13" t="s">
        <v>2878</v>
      </c>
    </row>
    <row r="7577" spans="1:2" ht="15" customHeight="1">
      <c r="A7577" s="10" t="s">
        <v>3162</v>
      </c>
      <c r="B7577" s="13" t="s">
        <v>3161</v>
      </c>
    </row>
    <row r="7578" spans="1:2" ht="15" customHeight="1">
      <c r="A7578" s="10" t="s">
        <v>682</v>
      </c>
      <c r="B7578" s="13" t="s">
        <v>683</v>
      </c>
    </row>
    <row r="7579" spans="1:2" ht="15" customHeight="1">
      <c r="A7579" s="10" t="s">
        <v>2659</v>
      </c>
      <c r="B7579" s="13" t="s">
        <v>2658</v>
      </c>
    </row>
    <row r="7580" spans="1:2" ht="15" customHeight="1">
      <c r="A7580" s="10" t="s">
        <v>3017</v>
      </c>
      <c r="B7580" s="13" t="s">
        <v>3016</v>
      </c>
    </row>
    <row r="7581" spans="1:2" ht="15" customHeight="1">
      <c r="A7581" s="10" t="s">
        <v>2805</v>
      </c>
      <c r="B7581" s="13" t="s">
        <v>2804</v>
      </c>
    </row>
    <row r="7582" spans="1:2" ht="15" customHeight="1">
      <c r="A7582" s="10" t="s">
        <v>2637</v>
      </c>
      <c r="B7582" s="13" t="s">
        <v>2636</v>
      </c>
    </row>
    <row r="7583" spans="1:2" ht="15" customHeight="1">
      <c r="A7583" s="10" t="s">
        <v>2961</v>
      </c>
      <c r="B7583" s="13" t="s">
        <v>2960</v>
      </c>
    </row>
    <row r="7584" spans="1:2" ht="15" customHeight="1">
      <c r="A7584" s="10" t="s">
        <v>2951</v>
      </c>
      <c r="B7584" s="13" t="s">
        <v>2950</v>
      </c>
    </row>
    <row r="7585" spans="1:2" ht="15" customHeight="1">
      <c r="A7585" s="10" t="s">
        <v>2633</v>
      </c>
      <c r="B7585" s="13" t="s">
        <v>2632</v>
      </c>
    </row>
    <row r="7586" spans="1:2" ht="15" customHeight="1">
      <c r="A7586" s="10" t="s">
        <v>2635</v>
      </c>
      <c r="B7586" s="13" t="s">
        <v>2634</v>
      </c>
    </row>
    <row r="7587" spans="1:2" ht="15" customHeight="1">
      <c r="A7587" s="10" t="s">
        <v>2619</v>
      </c>
      <c r="B7587" s="13" t="s">
        <v>2618</v>
      </c>
    </row>
    <row r="7588" spans="1:2" ht="15" customHeight="1">
      <c r="A7588" s="10" t="s">
        <v>684</v>
      </c>
      <c r="B7588" s="13" t="s">
        <v>685</v>
      </c>
    </row>
    <row r="7589" spans="1:2" ht="15" customHeight="1">
      <c r="A7589" s="10" t="s">
        <v>2617</v>
      </c>
      <c r="B7589" s="13" t="s">
        <v>2616</v>
      </c>
    </row>
    <row r="7590" spans="1:2" ht="15" customHeight="1">
      <c r="A7590" s="10" t="s">
        <v>2773</v>
      </c>
      <c r="B7590" s="13" t="s">
        <v>2772</v>
      </c>
    </row>
    <row r="7591" spans="1:2" ht="15" customHeight="1">
      <c r="A7591" s="10" t="s">
        <v>2771</v>
      </c>
      <c r="B7591" s="13" t="s">
        <v>2770</v>
      </c>
    </row>
    <row r="7592" spans="1:2" ht="15" customHeight="1">
      <c r="A7592" s="10" t="s">
        <v>3082</v>
      </c>
      <c r="B7592" s="13" t="s">
        <v>3081</v>
      </c>
    </row>
    <row r="7593" spans="1:2" ht="15" customHeight="1">
      <c r="A7593" s="10" t="s">
        <v>2781</v>
      </c>
      <c r="B7593" s="13" t="s">
        <v>2780</v>
      </c>
    </row>
    <row r="7594" spans="1:2" ht="15" customHeight="1">
      <c r="A7594" s="10" t="s">
        <v>3001</v>
      </c>
      <c r="B7594" s="13" t="s">
        <v>3000</v>
      </c>
    </row>
    <row r="7595" spans="1:2" ht="15" customHeight="1">
      <c r="A7595" s="10" t="s">
        <v>3070</v>
      </c>
      <c r="B7595" s="13" t="s">
        <v>3069</v>
      </c>
    </row>
    <row r="7596" spans="1:2" ht="15" customHeight="1">
      <c r="A7596" s="10" t="s">
        <v>2555</v>
      </c>
      <c r="B7596" s="13" t="s">
        <v>2554</v>
      </c>
    </row>
    <row r="7597" spans="1:2" ht="15" customHeight="1">
      <c r="A7597" s="10" t="s">
        <v>2977</v>
      </c>
      <c r="B7597" s="13" t="s">
        <v>2976</v>
      </c>
    </row>
    <row r="7598" spans="1:2" ht="15" customHeight="1">
      <c r="A7598" s="10" t="s">
        <v>2589</v>
      </c>
      <c r="B7598" s="13" t="s">
        <v>2588</v>
      </c>
    </row>
    <row r="7599" spans="1:2" ht="15" customHeight="1">
      <c r="A7599" s="10" t="s">
        <v>686</v>
      </c>
      <c r="B7599" s="13" t="s">
        <v>687</v>
      </c>
    </row>
    <row r="7600" spans="1:2" ht="15" customHeight="1">
      <c r="A7600" s="10" t="s">
        <v>2727</v>
      </c>
      <c r="B7600" s="13" t="s">
        <v>2726</v>
      </c>
    </row>
    <row r="7601" spans="1:2" ht="15" customHeight="1">
      <c r="A7601" s="11" t="s">
        <v>688</v>
      </c>
      <c r="B7601" s="15" t="s">
        <v>689</v>
      </c>
    </row>
    <row r="7602" spans="1:2" ht="15" customHeight="1">
      <c r="A7602" s="10" t="s">
        <v>2973</v>
      </c>
      <c r="B7602" s="13" t="s">
        <v>2972</v>
      </c>
    </row>
    <row r="7603" spans="1:2" ht="15" customHeight="1">
      <c r="A7603" s="10" t="s">
        <v>2975</v>
      </c>
      <c r="B7603" s="13" t="s">
        <v>2974</v>
      </c>
    </row>
    <row r="7604" spans="1:2" ht="15" customHeight="1">
      <c r="A7604" s="10" t="s">
        <v>2703</v>
      </c>
      <c r="B7604" s="13" t="s">
        <v>2702</v>
      </c>
    </row>
    <row r="7605" spans="1:2" ht="15" customHeight="1">
      <c r="A7605" s="10" t="s">
        <v>2775</v>
      </c>
      <c r="B7605" s="13" t="s">
        <v>2774</v>
      </c>
    </row>
    <row r="7606" spans="1:2" ht="15" customHeight="1">
      <c r="A7606" s="10" t="s">
        <v>2833</v>
      </c>
      <c r="B7606" s="13" t="s">
        <v>2832</v>
      </c>
    </row>
    <row r="7607" spans="1:2" ht="15" customHeight="1">
      <c r="A7607" s="10" t="s">
        <v>2577</v>
      </c>
      <c r="B7607" s="13" t="s">
        <v>2576</v>
      </c>
    </row>
    <row r="7608" spans="1:2" ht="15" customHeight="1">
      <c r="A7608" s="11" t="s">
        <v>690</v>
      </c>
      <c r="B7608" s="15" t="s">
        <v>623</v>
      </c>
    </row>
    <row r="7609" spans="1:2" ht="15" customHeight="1">
      <c r="A7609" s="10" t="s">
        <v>3096</v>
      </c>
      <c r="B7609" s="13" t="s">
        <v>3095</v>
      </c>
    </row>
    <row r="7610" spans="1:2" ht="15" customHeight="1">
      <c r="A7610" s="10" t="s">
        <v>3098</v>
      </c>
      <c r="B7610" s="13" t="s">
        <v>3097</v>
      </c>
    </row>
    <row r="7611" spans="1:2" ht="15" customHeight="1">
      <c r="A7611" s="10" t="s">
        <v>2725</v>
      </c>
      <c r="B7611" s="13" t="s">
        <v>2724</v>
      </c>
    </row>
    <row r="7612" spans="1:2" ht="15" customHeight="1">
      <c r="A7612" s="10" t="s">
        <v>2721</v>
      </c>
      <c r="B7612" s="13" t="s">
        <v>2720</v>
      </c>
    </row>
    <row r="7613" spans="1:2" ht="15" customHeight="1">
      <c r="A7613" s="10" t="s">
        <v>2529</v>
      </c>
      <c r="B7613" s="13" t="s">
        <v>2528</v>
      </c>
    </row>
    <row r="7614" spans="1:2" ht="15" customHeight="1">
      <c r="A7614" s="10" t="s">
        <v>3154</v>
      </c>
      <c r="B7614" s="13" t="s">
        <v>3153</v>
      </c>
    </row>
    <row r="7615" spans="1:2" ht="15" customHeight="1">
      <c r="A7615" s="10" t="s">
        <v>2751</v>
      </c>
      <c r="B7615" s="13" t="s">
        <v>2750</v>
      </c>
    </row>
    <row r="7616" spans="1:2" ht="15" customHeight="1">
      <c r="A7616" s="10" t="s">
        <v>2813</v>
      </c>
      <c r="B7616" s="13" t="s">
        <v>2812</v>
      </c>
    </row>
    <row r="7617" spans="1:2" ht="15" customHeight="1">
      <c r="A7617" s="10" t="s">
        <v>3015</v>
      </c>
      <c r="B7617" s="13" t="s">
        <v>3014</v>
      </c>
    </row>
    <row r="7618" spans="1:2" ht="15" customHeight="1">
      <c r="A7618" s="10" t="s">
        <v>3045</v>
      </c>
      <c r="B7618" s="13" t="s">
        <v>3044</v>
      </c>
    </row>
    <row r="7619" spans="1:2" ht="15" customHeight="1">
      <c r="A7619" s="10" t="s">
        <v>3076</v>
      </c>
      <c r="B7619" s="13" t="s">
        <v>3075</v>
      </c>
    </row>
    <row r="7620" spans="1:2" ht="15" customHeight="1">
      <c r="A7620" s="10" t="s">
        <v>3170</v>
      </c>
      <c r="B7620" s="13" t="s">
        <v>3169</v>
      </c>
    </row>
    <row r="7621" spans="1:2" ht="15" customHeight="1">
      <c r="A7621" s="10" t="s">
        <v>3168</v>
      </c>
      <c r="B7621" s="13" t="s">
        <v>3167</v>
      </c>
    </row>
    <row r="7622" spans="1:2" ht="15" customHeight="1">
      <c r="A7622" s="10" t="s">
        <v>2739</v>
      </c>
      <c r="B7622" s="13" t="s">
        <v>2738</v>
      </c>
    </row>
    <row r="7623" spans="1:2" ht="15" customHeight="1">
      <c r="A7623" s="10" t="s">
        <v>2567</v>
      </c>
      <c r="B7623" s="13" t="s">
        <v>2566</v>
      </c>
    </row>
    <row r="7624" spans="1:2" ht="15" customHeight="1">
      <c r="A7624" s="10" t="s">
        <v>3011</v>
      </c>
      <c r="B7624" s="13" t="s">
        <v>3010</v>
      </c>
    </row>
    <row r="7625" spans="1:2" ht="15" customHeight="1">
      <c r="A7625" s="10" t="s">
        <v>3131</v>
      </c>
      <c r="B7625" s="13" t="s">
        <v>3130</v>
      </c>
    </row>
    <row r="7626" spans="1:2" ht="15" customHeight="1">
      <c r="A7626" s="10" t="s">
        <v>3041</v>
      </c>
      <c r="B7626" s="13" t="s">
        <v>3040</v>
      </c>
    </row>
    <row r="7627" spans="1:2" ht="15" customHeight="1">
      <c r="A7627" s="10" t="s">
        <v>2925</v>
      </c>
      <c r="B7627" s="13" t="s">
        <v>2924</v>
      </c>
    </row>
    <row r="7628" spans="1:2" ht="15" customHeight="1">
      <c r="A7628" s="10" t="s">
        <v>3160</v>
      </c>
      <c r="B7628" s="13" t="s">
        <v>3159</v>
      </c>
    </row>
    <row r="7629" spans="1:2" ht="15" customHeight="1">
      <c r="A7629" s="10" t="s">
        <v>2629</v>
      </c>
      <c r="B7629" s="13" t="s">
        <v>2628</v>
      </c>
    </row>
    <row r="7630" spans="1:2" ht="15" customHeight="1">
      <c r="A7630" s="10" t="s">
        <v>2655</v>
      </c>
      <c r="B7630" s="13" t="s">
        <v>2654</v>
      </c>
    </row>
    <row r="7631" spans="1:2" ht="15" customHeight="1">
      <c r="A7631" s="11" t="s">
        <v>691</v>
      </c>
      <c r="B7631" s="15" t="s">
        <v>692</v>
      </c>
    </row>
    <row r="7632" spans="1:2" ht="15" customHeight="1">
      <c r="A7632" s="10" t="s">
        <v>2699</v>
      </c>
      <c r="B7632" s="13" t="s">
        <v>2698</v>
      </c>
    </row>
    <row r="7633" spans="1:2" ht="15" customHeight="1">
      <c r="A7633" s="10" t="s">
        <v>2749</v>
      </c>
      <c r="B7633" s="13" t="s">
        <v>2748</v>
      </c>
    </row>
    <row r="7634" spans="1:2" ht="15" customHeight="1">
      <c r="A7634" s="10" t="s">
        <v>2811</v>
      </c>
      <c r="B7634" s="13" t="s">
        <v>2810</v>
      </c>
    </row>
    <row r="7635" spans="1:2" ht="15" customHeight="1">
      <c r="A7635" s="10" t="s">
        <v>2681</v>
      </c>
      <c r="B7635" s="13" t="s">
        <v>2680</v>
      </c>
    </row>
    <row r="7636" spans="1:2" ht="15" customHeight="1">
      <c r="A7636" s="10" t="s">
        <v>2543</v>
      </c>
      <c r="B7636" s="13" t="s">
        <v>2542</v>
      </c>
    </row>
    <row r="7637" spans="1:2" ht="15" customHeight="1">
      <c r="A7637" s="10" t="s">
        <v>2547</v>
      </c>
      <c r="B7637" s="13" t="s">
        <v>2546</v>
      </c>
    </row>
    <row r="7638" spans="1:2" ht="15" customHeight="1">
      <c r="A7638" s="10" t="s">
        <v>2549</v>
      </c>
      <c r="B7638" s="13" t="s">
        <v>2548</v>
      </c>
    </row>
    <row r="7639" spans="1:2" ht="15" customHeight="1">
      <c r="A7639" s="10" t="s">
        <v>2545</v>
      </c>
      <c r="B7639" s="13" t="s">
        <v>2544</v>
      </c>
    </row>
    <row r="7640" spans="1:2" ht="15" customHeight="1">
      <c r="A7640" s="10" t="s">
        <v>2747</v>
      </c>
      <c r="B7640" s="13" t="s">
        <v>2746</v>
      </c>
    </row>
    <row r="7641" spans="1:2" ht="15" customHeight="1">
      <c r="A7641" s="10" t="s">
        <v>2783</v>
      </c>
      <c r="B7641" s="13" t="s">
        <v>2782</v>
      </c>
    </row>
    <row r="7642" spans="1:2" ht="15" customHeight="1">
      <c r="A7642" s="10" t="s">
        <v>2701</v>
      </c>
      <c r="B7642" s="13" t="s">
        <v>2700</v>
      </c>
    </row>
    <row r="7643" spans="1:2" ht="15" customHeight="1">
      <c r="A7643" s="10" t="s">
        <v>2735</v>
      </c>
      <c r="B7643" s="13" t="s">
        <v>2734</v>
      </c>
    </row>
    <row r="7644" spans="1:2" ht="15" customHeight="1">
      <c r="A7644" s="10" t="s">
        <v>2679</v>
      </c>
      <c r="B7644" s="13" t="s">
        <v>2678</v>
      </c>
    </row>
    <row r="7645" spans="1:2" ht="15" customHeight="1">
      <c r="A7645" s="10" t="s">
        <v>3114</v>
      </c>
      <c r="B7645" s="13" t="s">
        <v>3113</v>
      </c>
    </row>
    <row r="7646" spans="1:2" ht="15" customHeight="1">
      <c r="A7646" s="10" t="s">
        <v>3102</v>
      </c>
      <c r="B7646" s="13" t="s">
        <v>3101</v>
      </c>
    </row>
    <row r="7647" spans="1:2" ht="15" customHeight="1">
      <c r="A7647" s="10" t="s">
        <v>2971</v>
      </c>
      <c r="B7647" s="13" t="s">
        <v>2970</v>
      </c>
    </row>
    <row r="7648" spans="1:2" ht="15" customHeight="1">
      <c r="A7648" s="10" t="s">
        <v>3060</v>
      </c>
      <c r="B7648" s="13" t="s">
        <v>3059</v>
      </c>
    </row>
    <row r="7649" spans="1:2" ht="15" customHeight="1">
      <c r="A7649" s="11" t="s">
        <v>693</v>
      </c>
      <c r="B7649" s="15" t="s">
        <v>694</v>
      </c>
    </row>
    <row r="7650" spans="1:2" ht="15" customHeight="1">
      <c r="A7650" s="10" t="s">
        <v>2983</v>
      </c>
      <c r="B7650" s="13" t="s">
        <v>2982</v>
      </c>
    </row>
    <row r="7651" spans="1:2" ht="15" customHeight="1">
      <c r="A7651" s="10" t="s">
        <v>2985</v>
      </c>
      <c r="B7651" s="13" t="s">
        <v>2984</v>
      </c>
    </row>
    <row r="7652" spans="1:2" ht="15" customHeight="1">
      <c r="A7652" s="11" t="s">
        <v>695</v>
      </c>
      <c r="B7652" s="15" t="s">
        <v>696</v>
      </c>
    </row>
    <row r="7653" spans="1:2" ht="15" customHeight="1">
      <c r="A7653" s="10" t="s">
        <v>2683</v>
      </c>
      <c r="B7653" s="13" t="s">
        <v>2682</v>
      </c>
    </row>
    <row r="7654" spans="1:2" ht="15" customHeight="1">
      <c r="A7654" s="10" t="s">
        <v>2695</v>
      </c>
      <c r="B7654" s="13" t="s">
        <v>2694</v>
      </c>
    </row>
    <row r="7655" spans="1:2" ht="15" customHeight="1">
      <c r="A7655" s="10" t="s">
        <v>2691</v>
      </c>
      <c r="B7655" s="13" t="s">
        <v>2690</v>
      </c>
    </row>
    <row r="7656" spans="1:2" ht="15" customHeight="1">
      <c r="A7656" s="10" t="s">
        <v>2693</v>
      </c>
      <c r="B7656" s="13" t="s">
        <v>2692</v>
      </c>
    </row>
    <row r="7657" spans="1:2" ht="15" customHeight="1">
      <c r="A7657" s="10" t="s">
        <v>2687</v>
      </c>
      <c r="B7657" s="13" t="s">
        <v>2686</v>
      </c>
    </row>
    <row r="7658" spans="1:2" ht="15" customHeight="1">
      <c r="A7658" s="10" t="s">
        <v>2697</v>
      </c>
      <c r="B7658" s="13" t="s">
        <v>2696</v>
      </c>
    </row>
    <row r="7659" spans="1:2" ht="15" customHeight="1">
      <c r="A7659" s="10" t="s">
        <v>697</v>
      </c>
      <c r="B7659" s="13" t="s">
        <v>3145</v>
      </c>
    </row>
    <row r="7660" spans="1:2" ht="15" customHeight="1">
      <c r="A7660" s="10" t="s">
        <v>2797</v>
      </c>
      <c r="B7660" s="13" t="s">
        <v>2796</v>
      </c>
    </row>
    <row r="7661" spans="1:2" ht="15" customHeight="1">
      <c r="A7661" s="11" t="s">
        <v>698</v>
      </c>
      <c r="B7661" s="15" t="s">
        <v>699</v>
      </c>
    </row>
    <row r="7662" spans="1:2" ht="15" customHeight="1">
      <c r="A7662" s="10" t="s">
        <v>2807</v>
      </c>
      <c r="B7662" s="13" t="s">
        <v>2806</v>
      </c>
    </row>
    <row r="7663" spans="1:2" ht="15" customHeight="1">
      <c r="A7663" s="10" t="s">
        <v>3037</v>
      </c>
      <c r="B7663" s="13" t="s">
        <v>3036</v>
      </c>
    </row>
    <row r="7664" spans="1:2" ht="15" customHeight="1">
      <c r="A7664" s="10" t="s">
        <v>3150</v>
      </c>
      <c r="B7664" s="13" t="s">
        <v>3149</v>
      </c>
    </row>
    <row r="7665" spans="1:2" ht="15" customHeight="1">
      <c r="A7665" s="10" t="s">
        <v>3148</v>
      </c>
      <c r="B7665" s="13" t="s">
        <v>3147</v>
      </c>
    </row>
    <row r="7666" spans="1:2" ht="15" customHeight="1">
      <c r="A7666" s="10" t="s">
        <v>3086</v>
      </c>
      <c r="B7666" s="13" t="s">
        <v>3085</v>
      </c>
    </row>
    <row r="7667" spans="1:2" ht="15" customHeight="1">
      <c r="A7667" s="10" t="s">
        <v>2653</v>
      </c>
      <c r="B7667" s="13" t="s">
        <v>2652</v>
      </c>
    </row>
    <row r="7668" spans="1:2" ht="15" customHeight="1">
      <c r="A7668" s="10" t="s">
        <v>2731</v>
      </c>
      <c r="B7668" s="13" t="s">
        <v>2730</v>
      </c>
    </row>
    <row r="7669" spans="1:2" ht="15" customHeight="1">
      <c r="A7669" s="10" t="s">
        <v>3023</v>
      </c>
      <c r="B7669" s="13" t="s">
        <v>3022</v>
      </c>
    </row>
    <row r="7670" spans="1:2" ht="15" customHeight="1">
      <c r="A7670" s="10" t="s">
        <v>2995</v>
      </c>
      <c r="B7670" s="13" t="s">
        <v>2994</v>
      </c>
    </row>
    <row r="7671" spans="1:2" ht="15" customHeight="1">
      <c r="A7671" s="10" t="s">
        <v>2997</v>
      </c>
      <c r="B7671" s="13" t="s">
        <v>2996</v>
      </c>
    </row>
    <row r="7672" spans="1:2" ht="15" customHeight="1">
      <c r="A7672" s="10" t="s">
        <v>3137</v>
      </c>
      <c r="B7672" s="13" t="s">
        <v>3136</v>
      </c>
    </row>
    <row r="7673" spans="1:2" ht="15" customHeight="1">
      <c r="A7673" s="10" t="s">
        <v>2673</v>
      </c>
      <c r="B7673" s="13" t="s">
        <v>2672</v>
      </c>
    </row>
    <row r="7674" spans="1:2" ht="15" customHeight="1">
      <c r="A7674" s="10" t="s">
        <v>2667</v>
      </c>
      <c r="B7674" s="13" t="s">
        <v>2666</v>
      </c>
    </row>
    <row r="7675" spans="1:2" ht="15" customHeight="1">
      <c r="A7675" s="11" t="s">
        <v>700</v>
      </c>
      <c r="B7675" s="15" t="s">
        <v>701</v>
      </c>
    </row>
    <row r="7676" spans="1:2" ht="15" customHeight="1">
      <c r="A7676" s="10" t="s">
        <v>3118</v>
      </c>
      <c r="B7676" s="13" t="s">
        <v>3117</v>
      </c>
    </row>
    <row r="7677" spans="1:2" ht="15" customHeight="1">
      <c r="A7677" s="10" t="s">
        <v>3133</v>
      </c>
      <c r="B7677" s="13" t="s">
        <v>3132</v>
      </c>
    </row>
    <row r="7678" spans="1:2" ht="15" customHeight="1">
      <c r="A7678" s="10" t="s">
        <v>3120</v>
      </c>
      <c r="B7678" s="13" t="s">
        <v>3119</v>
      </c>
    </row>
    <row r="7679" spans="1:2" ht="15" customHeight="1">
      <c r="A7679" s="10" t="s">
        <v>2979</v>
      </c>
      <c r="B7679" s="13" t="s">
        <v>2978</v>
      </c>
    </row>
    <row r="7680" spans="1:2" ht="15" customHeight="1">
      <c r="A7680" s="10" t="s">
        <v>2989</v>
      </c>
      <c r="B7680" s="13" t="s">
        <v>2988</v>
      </c>
    </row>
    <row r="7681" spans="1:2" ht="15" customHeight="1">
      <c r="A7681" s="10" t="s">
        <v>3035</v>
      </c>
      <c r="B7681" s="13" t="s">
        <v>3034</v>
      </c>
    </row>
    <row r="7682" spans="1:2" ht="15" customHeight="1">
      <c r="A7682" s="10" t="s">
        <v>3039</v>
      </c>
      <c r="B7682" s="13" t="s">
        <v>3038</v>
      </c>
    </row>
    <row r="7683" spans="1:2" ht="15" customHeight="1">
      <c r="A7683" s="11" t="s">
        <v>702</v>
      </c>
      <c r="B7683" s="15" t="s">
        <v>703</v>
      </c>
    </row>
    <row r="7684" spans="1:2" ht="15" customHeight="1">
      <c r="A7684" s="10" t="s">
        <v>2645</v>
      </c>
      <c r="B7684" s="13" t="s">
        <v>2644</v>
      </c>
    </row>
    <row r="7685" spans="1:2" ht="15" customHeight="1">
      <c r="A7685" s="10" t="s">
        <v>2647</v>
      </c>
      <c r="B7685" s="13" t="s">
        <v>2646</v>
      </c>
    </row>
    <row r="7686" spans="1:2" ht="15" customHeight="1">
      <c r="A7686" s="11" t="s">
        <v>704</v>
      </c>
      <c r="B7686" s="15" t="s">
        <v>705</v>
      </c>
    </row>
    <row r="7687" spans="1:2" ht="15" customHeight="1">
      <c r="A7687" s="10" t="s">
        <v>2663</v>
      </c>
      <c r="B7687" s="13" t="s">
        <v>2662</v>
      </c>
    </row>
    <row r="7688" spans="1:2" ht="15" customHeight="1">
      <c r="A7688" s="10" t="s">
        <v>2665</v>
      </c>
      <c r="B7688" s="13" t="s">
        <v>2664</v>
      </c>
    </row>
    <row r="7689" spans="1:2" ht="15" customHeight="1">
      <c r="A7689" s="10" t="s">
        <v>2981</v>
      </c>
      <c r="B7689" s="13" t="s">
        <v>2980</v>
      </c>
    </row>
    <row r="7690" spans="1:2" ht="15" customHeight="1">
      <c r="A7690" s="11" t="s">
        <v>706</v>
      </c>
      <c r="B7690" s="15" t="s">
        <v>707</v>
      </c>
    </row>
    <row r="7691" spans="1:2" ht="15" customHeight="1">
      <c r="A7691" s="10" t="s">
        <v>2719</v>
      </c>
      <c r="B7691" s="13" t="s">
        <v>2718</v>
      </c>
    </row>
    <row r="7692" spans="1:2" ht="15" customHeight="1">
      <c r="A7692" s="10" t="s">
        <v>2651</v>
      </c>
      <c r="B7692" s="13" t="s">
        <v>2650</v>
      </c>
    </row>
    <row r="7693" spans="1:2" ht="15" customHeight="1">
      <c r="A7693" s="10" t="s">
        <v>2993</v>
      </c>
      <c r="B7693" s="13" t="s">
        <v>2992</v>
      </c>
    </row>
    <row r="7694" spans="1:2" ht="15" customHeight="1">
      <c r="A7694" s="10" t="s">
        <v>2671</v>
      </c>
      <c r="B7694" s="13" t="s">
        <v>2670</v>
      </c>
    </row>
    <row r="7695" spans="1:2" ht="15" customHeight="1">
      <c r="A7695" s="11" t="s">
        <v>708</v>
      </c>
      <c r="B7695" s="15" t="s">
        <v>709</v>
      </c>
    </row>
    <row r="7696" spans="1:2" ht="15" customHeight="1">
      <c r="A7696" s="10" t="s">
        <v>2675</v>
      </c>
      <c r="B7696" s="13" t="s">
        <v>2674</v>
      </c>
    </row>
    <row r="7697" spans="1:2" ht="15" customHeight="1">
      <c r="A7697" s="10" t="s">
        <v>2677</v>
      </c>
      <c r="B7697" s="13" t="s">
        <v>2676</v>
      </c>
    </row>
    <row r="7698" spans="1:2" ht="15" customHeight="1">
      <c r="A7698" s="10" t="s">
        <v>2987</v>
      </c>
      <c r="B7698" s="13" t="s">
        <v>2986</v>
      </c>
    </row>
    <row r="7699" spans="1:2" ht="15" customHeight="1">
      <c r="A7699" s="10" t="s">
        <v>2669</v>
      </c>
      <c r="B7699" s="13" t="s">
        <v>2668</v>
      </c>
    </row>
    <row r="7700" spans="1:2" ht="15" customHeight="1">
      <c r="A7700" s="10" t="s">
        <v>2517</v>
      </c>
      <c r="B7700" s="13" t="s">
        <v>2516</v>
      </c>
    </row>
    <row r="7701" spans="1:2" ht="15" customHeight="1">
      <c r="A7701" s="10" t="s">
        <v>2507</v>
      </c>
      <c r="B7701" s="13" t="s">
        <v>2506</v>
      </c>
    </row>
    <row r="7702" spans="1:2" ht="15" customHeight="1">
      <c r="A7702" s="10" t="s">
        <v>2505</v>
      </c>
      <c r="B7702" s="13" t="s">
        <v>2504</v>
      </c>
    </row>
    <row r="7703" spans="1:2" ht="15" customHeight="1">
      <c r="A7703" s="10" t="s">
        <v>2511</v>
      </c>
      <c r="B7703" s="13" t="s">
        <v>2510</v>
      </c>
    </row>
    <row r="7704" spans="1:2" ht="15" customHeight="1">
      <c r="A7704" s="10" t="s">
        <v>2503</v>
      </c>
      <c r="B7704" s="13" t="s">
        <v>2502</v>
      </c>
    </row>
    <row r="7705" spans="1:2" ht="15" customHeight="1">
      <c r="A7705" s="10" t="s">
        <v>2509</v>
      </c>
      <c r="B7705" s="13" t="s">
        <v>2508</v>
      </c>
    </row>
    <row r="7706" spans="1:2" ht="15" customHeight="1">
      <c r="A7706" s="10" t="s">
        <v>2631</v>
      </c>
      <c r="B7706" s="13" t="s">
        <v>2630</v>
      </c>
    </row>
    <row r="7707" spans="1:2" ht="15" customHeight="1">
      <c r="A7707" s="10" t="s">
        <v>2519</v>
      </c>
      <c r="B7707" s="13" t="s">
        <v>2518</v>
      </c>
    </row>
    <row r="7708" spans="1:2" ht="15" customHeight="1">
      <c r="A7708" s="10" t="s">
        <v>2513</v>
      </c>
      <c r="B7708" s="13" t="s">
        <v>2512</v>
      </c>
    </row>
    <row r="7709" spans="1:2" ht="15" customHeight="1">
      <c r="A7709" s="10" t="s">
        <v>3003</v>
      </c>
      <c r="B7709" s="13" t="s">
        <v>3002</v>
      </c>
    </row>
    <row r="7710" spans="1:2" ht="15" customHeight="1">
      <c r="A7710" s="10" t="s">
        <v>3005</v>
      </c>
      <c r="B7710" s="13" t="s">
        <v>3004</v>
      </c>
    </row>
    <row r="7711" spans="1:2" ht="15" customHeight="1">
      <c r="A7711" s="10" t="s">
        <v>3104</v>
      </c>
      <c r="B7711" s="13" t="s">
        <v>3103</v>
      </c>
    </row>
    <row r="7712" spans="1:2" ht="15" customHeight="1">
      <c r="A7712" s="10" t="s">
        <v>2789</v>
      </c>
      <c r="B7712" s="13" t="s">
        <v>2788</v>
      </c>
    </row>
    <row r="7713" spans="1:2" ht="15" customHeight="1">
      <c r="A7713" s="10" t="s">
        <v>2787</v>
      </c>
      <c r="B7713" s="13" t="s">
        <v>2786</v>
      </c>
    </row>
    <row r="7714" spans="1:2" ht="15" customHeight="1">
      <c r="A7714" s="10" t="s">
        <v>3110</v>
      </c>
      <c r="B7714" s="13" t="s">
        <v>3109</v>
      </c>
    </row>
    <row r="7715" spans="1:2" ht="15" customHeight="1">
      <c r="A7715" s="10" t="s">
        <v>3108</v>
      </c>
      <c r="B7715" s="13" t="s">
        <v>3107</v>
      </c>
    </row>
    <row r="7716" spans="1:2" ht="15" customHeight="1">
      <c r="A7716" s="10" t="s">
        <v>2785</v>
      </c>
      <c r="B7716" s="13" t="s">
        <v>2784</v>
      </c>
    </row>
    <row r="7717" spans="1:2" ht="15" customHeight="1">
      <c r="A7717" s="10" t="s">
        <v>3106</v>
      </c>
      <c r="B7717" s="13" t="s">
        <v>3105</v>
      </c>
    </row>
    <row r="7718" spans="1:2" ht="15" customHeight="1">
      <c r="A7718" s="10" t="s">
        <v>2949</v>
      </c>
      <c r="B7718" s="13" t="s">
        <v>2948</v>
      </c>
    </row>
    <row r="7719" spans="1:2" ht="15" customHeight="1">
      <c r="A7719" s="10" t="s">
        <v>2799</v>
      </c>
      <c r="B7719" s="13" t="s">
        <v>2798</v>
      </c>
    </row>
    <row r="7720" spans="1:2" ht="15" customHeight="1">
      <c r="A7720" s="10" t="s">
        <v>2801</v>
      </c>
      <c r="B7720" s="13" t="s">
        <v>2800</v>
      </c>
    </row>
    <row r="7721" spans="1:2" ht="15" customHeight="1">
      <c r="A7721" s="10" t="s">
        <v>2803</v>
      </c>
      <c r="B7721" s="13" t="s">
        <v>2802</v>
      </c>
    </row>
    <row r="7722" spans="1:2" ht="15" customHeight="1">
      <c r="A7722" s="10" t="s">
        <v>3166</v>
      </c>
      <c r="B7722" s="13" t="s">
        <v>3165</v>
      </c>
    </row>
    <row r="7723" spans="1:2" ht="15" customHeight="1">
      <c r="A7723" s="10" t="s">
        <v>3164</v>
      </c>
      <c r="B7723" s="13" t="s">
        <v>3163</v>
      </c>
    </row>
    <row r="7724" spans="1:2" ht="15" customHeight="1">
      <c r="A7724" s="10" t="s">
        <v>2991</v>
      </c>
      <c r="B7724" s="13" t="s">
        <v>2990</v>
      </c>
    </row>
    <row r="7725" spans="1:2" ht="15" customHeight="1">
      <c r="A7725" s="10" t="s">
        <v>3129</v>
      </c>
      <c r="B7725" s="13" t="s">
        <v>3128</v>
      </c>
    </row>
    <row r="7726" spans="1:2" ht="15" customHeight="1">
      <c r="A7726" s="10" t="s">
        <v>3125</v>
      </c>
      <c r="B7726" s="13" t="s">
        <v>3124</v>
      </c>
    </row>
    <row r="7727" spans="1:2" ht="15" customHeight="1">
      <c r="A7727" s="10" t="s">
        <v>3127</v>
      </c>
      <c r="B7727" s="13" t="s">
        <v>3126</v>
      </c>
    </row>
    <row r="7728" spans="1:2" ht="15" customHeight="1">
      <c r="A7728" s="10" t="s">
        <v>3092</v>
      </c>
      <c r="B7728" s="13" t="s">
        <v>3091</v>
      </c>
    </row>
    <row r="7729" spans="1:2" ht="15" customHeight="1">
      <c r="A7729" s="10" t="s">
        <v>3094</v>
      </c>
      <c r="B7729" s="13" t="s">
        <v>3093</v>
      </c>
    </row>
    <row r="7730" spans="1:2" ht="15" customHeight="1">
      <c r="A7730" s="10" t="s">
        <v>3062</v>
      </c>
      <c r="B7730" s="13" t="s">
        <v>3061</v>
      </c>
    </row>
    <row r="7731" spans="1:2" ht="15" customHeight="1">
      <c r="A7731" s="10" t="s">
        <v>2755</v>
      </c>
      <c r="B7731" s="13" t="s">
        <v>2754</v>
      </c>
    </row>
    <row r="7732" spans="1:2" ht="15" customHeight="1">
      <c r="A7732" s="10" t="s">
        <v>710</v>
      </c>
      <c r="B7732" s="13" t="s">
        <v>711</v>
      </c>
    </row>
    <row r="7733" spans="1:2" ht="15" customHeight="1">
      <c r="A7733" s="10" t="s">
        <v>2557</v>
      </c>
      <c r="B7733" s="13" t="s">
        <v>2556</v>
      </c>
    </row>
    <row r="7734" spans="1:2" ht="15" customHeight="1">
      <c r="A7734" s="10" t="s">
        <v>2551</v>
      </c>
      <c r="B7734" s="13" t="s">
        <v>2550</v>
      </c>
    </row>
    <row r="7735" spans="1:2" ht="15" customHeight="1">
      <c r="A7735" s="10" t="s">
        <v>2553</v>
      </c>
      <c r="B7735" s="13" t="s">
        <v>2552</v>
      </c>
    </row>
    <row r="7736" spans="1:2" ht="15" customHeight="1">
      <c r="A7736" s="10" t="s">
        <v>2559</v>
      </c>
      <c r="B7736" s="13" t="s">
        <v>2558</v>
      </c>
    </row>
    <row r="7737" spans="1:2" ht="15" customHeight="1">
      <c r="A7737" s="11" t="s">
        <v>712</v>
      </c>
      <c r="B7737" s="15" t="s">
        <v>713</v>
      </c>
    </row>
    <row r="7738" spans="1:2" ht="15" customHeight="1">
      <c r="A7738" s="10" t="s">
        <v>2741</v>
      </c>
      <c r="B7738" s="13" t="s">
        <v>2740</v>
      </c>
    </row>
    <row r="7739" spans="1:2" ht="15" customHeight="1">
      <c r="A7739" s="10" t="s">
        <v>2737</v>
      </c>
      <c r="B7739" s="13" t="s">
        <v>2736</v>
      </c>
    </row>
    <row r="7740" spans="1:2" ht="15" customHeight="1">
      <c r="A7740" s="10" t="s">
        <v>2743</v>
      </c>
      <c r="B7740" s="13" t="s">
        <v>2742</v>
      </c>
    </row>
    <row r="7741" spans="1:2" ht="15" customHeight="1">
      <c r="A7741" s="10" t="s">
        <v>3007</v>
      </c>
      <c r="B7741" s="13" t="s">
        <v>3006</v>
      </c>
    </row>
    <row r="7742" spans="1:2" ht="15" customHeight="1">
      <c r="A7742" s="11" t="s">
        <v>714</v>
      </c>
      <c r="B7742" s="15" t="s">
        <v>715</v>
      </c>
    </row>
    <row r="7743" spans="1:2" ht="15" customHeight="1">
      <c r="A7743" s="10" t="s">
        <v>3025</v>
      </c>
      <c r="B7743" s="13" t="s">
        <v>3024</v>
      </c>
    </row>
    <row r="7744" spans="1:2" ht="15" customHeight="1">
      <c r="A7744" s="10" t="s">
        <v>3027</v>
      </c>
      <c r="B7744" s="13" t="s">
        <v>3026</v>
      </c>
    </row>
    <row r="7745" spans="1:2" ht="15" customHeight="1">
      <c r="A7745" s="10" t="s">
        <v>2927</v>
      </c>
      <c r="B7745" s="13" t="s">
        <v>2926</v>
      </c>
    </row>
    <row r="7746" spans="1:2" ht="15" customHeight="1">
      <c r="A7746" s="10" t="s">
        <v>2583</v>
      </c>
      <c r="B7746" s="13" t="s">
        <v>2582</v>
      </c>
    </row>
    <row r="7747" spans="1:2" ht="15" customHeight="1">
      <c r="A7747" s="10" t="s">
        <v>2657</v>
      </c>
      <c r="B7747" s="13" t="s">
        <v>2656</v>
      </c>
    </row>
    <row r="7748" spans="1:2" ht="15" customHeight="1">
      <c r="A7748" s="10" t="s">
        <v>3019</v>
      </c>
      <c r="B7748" s="13" t="s">
        <v>3018</v>
      </c>
    </row>
    <row r="7749" spans="1:2" ht="15" customHeight="1">
      <c r="A7749" s="10" t="s">
        <v>2959</v>
      </c>
      <c r="B7749" s="13" t="s">
        <v>2958</v>
      </c>
    </row>
    <row r="7750" spans="1:2" ht="15" customHeight="1">
      <c r="A7750" s="10" t="s">
        <v>2955</v>
      </c>
      <c r="B7750" s="13" t="s">
        <v>2954</v>
      </c>
    </row>
    <row r="7751" spans="1:2" ht="15" customHeight="1">
      <c r="A7751" s="10" t="s">
        <v>2957</v>
      </c>
      <c r="B7751" s="13" t="s">
        <v>2956</v>
      </c>
    </row>
    <row r="7752" spans="1:2" ht="15" customHeight="1">
      <c r="A7752" s="10" t="s">
        <v>2953</v>
      </c>
      <c r="B7752" s="13" t="s">
        <v>2952</v>
      </c>
    </row>
    <row r="7753" spans="1:2" ht="15" customHeight="1">
      <c r="A7753" s="10" t="s">
        <v>716</v>
      </c>
      <c r="B7753" s="13" t="s">
        <v>717</v>
      </c>
    </row>
    <row r="7754" spans="1:2" ht="15" customHeight="1">
      <c r="A7754" s="10" t="s">
        <v>2705</v>
      </c>
      <c r="B7754" s="13" t="s">
        <v>2704</v>
      </c>
    </row>
    <row r="7755" spans="1:2" ht="15" customHeight="1">
      <c r="A7755" s="10" t="s">
        <v>2923</v>
      </c>
      <c r="B7755" s="13" t="s">
        <v>2922</v>
      </c>
    </row>
    <row r="7756" spans="1:2" ht="15" customHeight="1">
      <c r="A7756" s="11" t="s">
        <v>718</v>
      </c>
      <c r="B7756" s="15" t="s">
        <v>719</v>
      </c>
    </row>
    <row r="7757" spans="1:2" ht="15" customHeight="1">
      <c r="A7757" s="10" t="s">
        <v>3046</v>
      </c>
      <c r="B7757" s="13" t="s">
        <v>719</v>
      </c>
    </row>
    <row r="7758" spans="1:2" ht="15" customHeight="1">
      <c r="A7758" s="10" t="s">
        <v>2767</v>
      </c>
      <c r="B7758" s="13" t="s">
        <v>2766</v>
      </c>
    </row>
    <row r="7759" spans="1:2" ht="15" customHeight="1">
      <c r="A7759" s="10" t="s">
        <v>2763</v>
      </c>
      <c r="B7759" s="13" t="s">
        <v>2762</v>
      </c>
    </row>
    <row r="7760" spans="1:2" ht="15" customHeight="1">
      <c r="A7760" s="10" t="s">
        <v>2759</v>
      </c>
      <c r="B7760" s="13" t="s">
        <v>2758</v>
      </c>
    </row>
    <row r="7761" spans="1:2" ht="15" customHeight="1">
      <c r="A7761" s="10" t="s">
        <v>2761</v>
      </c>
      <c r="B7761" s="13" t="s">
        <v>2760</v>
      </c>
    </row>
    <row r="7762" spans="1:2" ht="15" customHeight="1">
      <c r="A7762" s="10" t="s">
        <v>2757</v>
      </c>
      <c r="B7762" s="13" t="s">
        <v>2756</v>
      </c>
    </row>
    <row r="7763" spans="1:2" ht="15" customHeight="1">
      <c r="A7763" s="10" t="s">
        <v>2615</v>
      </c>
      <c r="B7763" s="13" t="s">
        <v>2614</v>
      </c>
    </row>
    <row r="7764" spans="1:2" ht="15" customHeight="1">
      <c r="A7764" s="10" t="s">
        <v>3135</v>
      </c>
      <c r="B7764" s="13" t="s">
        <v>3134</v>
      </c>
    </row>
    <row r="7765" spans="1:2" ht="15" customHeight="1">
      <c r="A7765" s="10" t="s">
        <v>2945</v>
      </c>
      <c r="B7765" s="13" t="s">
        <v>2944</v>
      </c>
    </row>
    <row r="7766" spans="1:2" ht="15" customHeight="1">
      <c r="A7766" s="10" t="s">
        <v>2931</v>
      </c>
      <c r="B7766" s="13" t="s">
        <v>2930</v>
      </c>
    </row>
    <row r="7767" spans="1:2" ht="15" customHeight="1">
      <c r="A7767" s="10" t="s">
        <v>2941</v>
      </c>
      <c r="B7767" s="13" t="s">
        <v>2940</v>
      </c>
    </row>
    <row r="7768" spans="1:2" ht="15" customHeight="1">
      <c r="A7768" s="10" t="s">
        <v>2939</v>
      </c>
      <c r="B7768" s="13" t="s">
        <v>2938</v>
      </c>
    </row>
    <row r="7769" spans="1:2" ht="15" customHeight="1">
      <c r="A7769" s="10" t="s">
        <v>2937</v>
      </c>
      <c r="B7769" s="13" t="s">
        <v>2936</v>
      </c>
    </row>
    <row r="7770" spans="1:2" ht="15" customHeight="1">
      <c r="A7770" s="10" t="s">
        <v>2943</v>
      </c>
      <c r="B7770" s="13" t="s">
        <v>2942</v>
      </c>
    </row>
    <row r="7771" spans="1:2" ht="15" customHeight="1">
      <c r="A7771" s="10" t="s">
        <v>2935</v>
      </c>
      <c r="B7771" s="13" t="s">
        <v>2934</v>
      </c>
    </row>
    <row r="7772" spans="1:2" ht="15" customHeight="1">
      <c r="A7772" s="10" t="s">
        <v>2933</v>
      </c>
      <c r="B7772" s="13" t="s">
        <v>2932</v>
      </c>
    </row>
    <row r="7773" spans="1:2" ht="15" customHeight="1">
      <c r="A7773" s="10" t="s">
        <v>2947</v>
      </c>
      <c r="B7773" s="13" t="s">
        <v>2946</v>
      </c>
    </row>
    <row r="7774" spans="1:2" ht="15" customHeight="1">
      <c r="A7774" s="10" t="s">
        <v>2643</v>
      </c>
      <c r="B7774" s="13" t="s">
        <v>2642</v>
      </c>
    </row>
    <row r="7775" spans="1:2" ht="15" customHeight="1">
      <c r="A7775" s="10" t="s">
        <v>2641</v>
      </c>
      <c r="B7775" s="13" t="s">
        <v>2640</v>
      </c>
    </row>
    <row r="7776" spans="1:2" ht="15" customHeight="1">
      <c r="A7776" s="10" t="s">
        <v>2639</v>
      </c>
      <c r="B7776" s="13" t="s">
        <v>2638</v>
      </c>
    </row>
    <row r="7777" spans="1:2" ht="15" customHeight="1">
      <c r="A7777" s="10" t="s">
        <v>3029</v>
      </c>
      <c r="B7777" s="13" t="s">
        <v>3028</v>
      </c>
    </row>
    <row r="7778" spans="1:2" ht="15" customHeight="1">
      <c r="A7778" s="10" t="s">
        <v>3031</v>
      </c>
      <c r="B7778" s="13" t="s">
        <v>3030</v>
      </c>
    </row>
    <row r="7779" spans="1:2" ht="15" customHeight="1">
      <c r="A7779" s="10" t="s">
        <v>3033</v>
      </c>
      <c r="B7779" s="13" t="s">
        <v>3032</v>
      </c>
    </row>
    <row r="7780" spans="1:2" ht="15" customHeight="1">
      <c r="A7780" s="10" t="s">
        <v>2795</v>
      </c>
      <c r="B7780" s="13" t="s">
        <v>2794</v>
      </c>
    </row>
    <row r="7781" spans="1:2" ht="15" customHeight="1">
      <c r="A7781" s="10" t="s">
        <v>3158</v>
      </c>
      <c r="B7781" s="13" t="s">
        <v>3157</v>
      </c>
    </row>
    <row r="7782" spans="1:2" ht="15" customHeight="1">
      <c r="A7782" s="10" t="s">
        <v>2745</v>
      </c>
      <c r="B7782" s="13" t="s">
        <v>2744</v>
      </c>
    </row>
    <row r="7783" spans="1:2" ht="15" customHeight="1">
      <c r="A7783" s="10" t="s">
        <v>2809</v>
      </c>
      <c r="B7783" s="13" t="s">
        <v>2808</v>
      </c>
    </row>
    <row r="7784" spans="1:2" ht="15" customHeight="1">
      <c r="A7784" s="10" t="s">
        <v>3050</v>
      </c>
      <c r="B7784" s="13" t="s">
        <v>3049</v>
      </c>
    </row>
    <row r="7785" spans="1:2" ht="15" customHeight="1">
      <c r="A7785" s="10" t="s">
        <v>3116</v>
      </c>
      <c r="B7785" s="13" t="s">
        <v>3115</v>
      </c>
    </row>
    <row r="7786" spans="1:2" ht="15" customHeight="1">
      <c r="A7786" s="10" t="s">
        <v>3064</v>
      </c>
      <c r="B7786" s="13" t="s">
        <v>3063</v>
      </c>
    </row>
    <row r="7787" spans="1:2" ht="15" customHeight="1">
      <c r="A7787" s="10" t="s">
        <v>2999</v>
      </c>
      <c r="B7787" s="13" t="s">
        <v>2998</v>
      </c>
    </row>
    <row r="7788" spans="1:2" ht="15" customHeight="1">
      <c r="A7788" s="10" t="s">
        <v>3112</v>
      </c>
      <c r="B7788" s="13" t="s">
        <v>3111</v>
      </c>
    </row>
    <row r="7789" spans="1:2" ht="15" customHeight="1">
      <c r="A7789" s="10" t="s">
        <v>2563</v>
      </c>
      <c r="B7789" s="13" t="s">
        <v>2562</v>
      </c>
    </row>
    <row r="7790" spans="1:2" ht="15" customHeight="1">
      <c r="A7790" s="10" t="s">
        <v>3009</v>
      </c>
      <c r="B7790" s="13" t="s">
        <v>3008</v>
      </c>
    </row>
    <row r="7791" spans="1:2" ht="15" customHeight="1">
      <c r="A7791" s="11" t="s">
        <v>720</v>
      </c>
      <c r="B7791" s="15" t="s">
        <v>721</v>
      </c>
    </row>
    <row r="7792" spans="1:2" ht="15" customHeight="1">
      <c r="A7792" s="10" t="s">
        <v>2791</v>
      </c>
      <c r="B7792" s="13" t="s">
        <v>2790</v>
      </c>
    </row>
    <row r="7793" spans="1:2" ht="15" customHeight="1">
      <c r="A7793" s="10" t="s">
        <v>2793</v>
      </c>
      <c r="B7793" s="13" t="s">
        <v>2792</v>
      </c>
    </row>
    <row r="7794" spans="1:2" ht="15" customHeight="1">
      <c r="A7794" s="10" t="s">
        <v>2967</v>
      </c>
      <c r="B7794" s="13" t="s">
        <v>2966</v>
      </c>
    </row>
    <row r="7795" spans="1:2" ht="15" customHeight="1">
      <c r="A7795" s="10" t="s">
        <v>2905</v>
      </c>
      <c r="B7795" s="13" t="s">
        <v>2904</v>
      </c>
    </row>
    <row r="7796" spans="1:2" ht="15" customHeight="1">
      <c r="A7796" s="10" t="s">
        <v>2915</v>
      </c>
      <c r="B7796" s="13" t="s">
        <v>2914</v>
      </c>
    </row>
    <row r="7797" spans="1:2" ht="15" customHeight="1">
      <c r="A7797" s="10" t="s">
        <v>2913</v>
      </c>
      <c r="B7797" s="13" t="s">
        <v>2912</v>
      </c>
    </row>
    <row r="7798" spans="1:2" ht="15" customHeight="1">
      <c r="A7798" s="10" t="s">
        <v>2911</v>
      </c>
      <c r="B7798" s="13" t="s">
        <v>2910</v>
      </c>
    </row>
    <row r="7799" spans="1:2" ht="15" customHeight="1">
      <c r="A7799" s="10" t="s">
        <v>2917</v>
      </c>
      <c r="B7799" s="13" t="s">
        <v>2916</v>
      </c>
    </row>
    <row r="7800" spans="1:2" ht="15" customHeight="1">
      <c r="A7800" s="10" t="s">
        <v>2909</v>
      </c>
      <c r="B7800" s="13" t="s">
        <v>2908</v>
      </c>
    </row>
    <row r="7801" spans="1:2" ht="15" customHeight="1">
      <c r="A7801" s="10" t="s">
        <v>2907</v>
      </c>
      <c r="B7801" s="13" t="s">
        <v>2906</v>
      </c>
    </row>
    <row r="7802" spans="1:2" ht="15" customHeight="1">
      <c r="A7802" s="10" t="s">
        <v>2919</v>
      </c>
      <c r="B7802" s="13" t="s">
        <v>2918</v>
      </c>
    </row>
    <row r="7803" spans="1:2" ht="15" customHeight="1">
      <c r="A7803" s="10" t="s">
        <v>2921</v>
      </c>
      <c r="B7803" s="13" t="s">
        <v>2920</v>
      </c>
    </row>
    <row r="7804" spans="1:2" ht="15" customHeight="1">
      <c r="A7804" s="10" t="s">
        <v>3013</v>
      </c>
      <c r="B7804" s="13" t="s">
        <v>3012</v>
      </c>
    </row>
    <row r="7805" spans="1:2" ht="15" customHeight="1">
      <c r="A7805" s="10" t="s">
        <v>3043</v>
      </c>
      <c r="B7805" s="13" t="s">
        <v>3042</v>
      </c>
    </row>
    <row r="7806" spans="1:2" ht="15" customHeight="1">
      <c r="A7806" s="10" t="s">
        <v>3074</v>
      </c>
      <c r="B7806" s="13" t="s">
        <v>3073</v>
      </c>
    </row>
    <row r="7807" spans="1:2" ht="15" customHeight="1">
      <c r="A7807" s="10" t="s">
        <v>2821</v>
      </c>
      <c r="B7807" s="13" t="s">
        <v>2820</v>
      </c>
    </row>
    <row r="7808" spans="1:2" ht="15" customHeight="1">
      <c r="A7808" s="10" t="s">
        <v>2817</v>
      </c>
      <c r="B7808" s="13" t="s">
        <v>2816</v>
      </c>
    </row>
    <row r="7809" spans="1:2" ht="15" customHeight="1">
      <c r="A7809" s="10" t="s">
        <v>2835</v>
      </c>
      <c r="B7809" s="13" t="s">
        <v>2834</v>
      </c>
    </row>
    <row r="7810" spans="1:2" ht="15" customHeight="1">
      <c r="A7810" s="10" t="s">
        <v>2827</v>
      </c>
      <c r="B7810" s="13" t="s">
        <v>2826</v>
      </c>
    </row>
    <row r="7811" spans="1:2" ht="15" customHeight="1">
      <c r="A7811" s="10" t="s">
        <v>2825</v>
      </c>
      <c r="B7811" s="13" t="s">
        <v>2824</v>
      </c>
    </row>
    <row r="7812" spans="1:2" ht="15" customHeight="1">
      <c r="A7812" s="10" t="s">
        <v>2823</v>
      </c>
      <c r="B7812" s="13" t="s">
        <v>2822</v>
      </c>
    </row>
    <row r="7813" spans="1:2" ht="15" customHeight="1">
      <c r="A7813" s="10" t="s">
        <v>2839</v>
      </c>
      <c r="B7813" s="13" t="s">
        <v>2838</v>
      </c>
    </row>
    <row r="7814" spans="1:2" ht="15" customHeight="1">
      <c r="A7814" s="10" t="s">
        <v>2837</v>
      </c>
      <c r="B7814" s="13" t="s">
        <v>2836</v>
      </c>
    </row>
    <row r="7815" spans="1:2" ht="15" customHeight="1">
      <c r="A7815" s="10" t="s">
        <v>2819</v>
      </c>
      <c r="B7815" s="13" t="s">
        <v>2818</v>
      </c>
    </row>
    <row r="7816" spans="1:2" ht="15" customHeight="1">
      <c r="A7816" s="10" t="s">
        <v>2969</v>
      </c>
      <c r="B7816" s="13" t="s">
        <v>2968</v>
      </c>
    </row>
    <row r="7817" spans="1:2" ht="15" customHeight="1">
      <c r="A7817" s="10" t="s">
        <v>2765</v>
      </c>
      <c r="B7817" s="13" t="s">
        <v>2764</v>
      </c>
    </row>
    <row r="7818" spans="1:2" ht="15" customHeight="1">
      <c r="A7818" s="10" t="s">
        <v>3381</v>
      </c>
      <c r="B7818" s="13" t="s">
        <v>3380</v>
      </c>
    </row>
    <row r="7819" spans="1:2" ht="15" customHeight="1">
      <c r="A7819" s="10" t="s">
        <v>2929</v>
      </c>
      <c r="B7819" s="13" t="s">
        <v>2928</v>
      </c>
    </row>
    <row r="7820" spans="1:2" ht="15" customHeight="1">
      <c r="A7820" s="11" t="s">
        <v>722</v>
      </c>
      <c r="B7820" s="15" t="s">
        <v>723</v>
      </c>
    </row>
    <row r="7821" spans="1:2" ht="15" customHeight="1">
      <c r="A7821" s="10" t="s">
        <v>3048</v>
      </c>
      <c r="B7821" s="13" t="s">
        <v>3047</v>
      </c>
    </row>
    <row r="7822" spans="1:2" ht="15" customHeight="1">
      <c r="A7822" s="10" t="s">
        <v>3208</v>
      </c>
      <c r="B7822" s="13" t="s">
        <v>3207</v>
      </c>
    </row>
    <row r="7823" spans="1:2" ht="15" customHeight="1">
      <c r="A7823" s="10" t="s">
        <v>3210</v>
      </c>
      <c r="B7823" s="13" t="s">
        <v>3209</v>
      </c>
    </row>
    <row r="7824" spans="1:2" ht="15" customHeight="1">
      <c r="A7824" s="10" t="s">
        <v>3192</v>
      </c>
      <c r="B7824" s="13" t="s">
        <v>3191</v>
      </c>
    </row>
    <row r="7825" spans="1:2" ht="15" customHeight="1">
      <c r="A7825" s="10" t="s">
        <v>3220</v>
      </c>
      <c r="B7825" s="13" t="s">
        <v>3219</v>
      </c>
    </row>
    <row r="7826" spans="1:2" ht="15" customHeight="1">
      <c r="A7826" s="10" t="s">
        <v>3222</v>
      </c>
      <c r="B7826" s="13" t="s">
        <v>3221</v>
      </c>
    </row>
    <row r="7827" spans="1:2" ht="15" customHeight="1">
      <c r="A7827" s="10" t="s">
        <v>3214</v>
      </c>
      <c r="B7827" s="13" t="s">
        <v>3213</v>
      </c>
    </row>
    <row r="7828" spans="1:2" ht="15" customHeight="1">
      <c r="A7828" s="10" t="s">
        <v>3204</v>
      </c>
      <c r="B7828" s="13" t="s">
        <v>3203</v>
      </c>
    </row>
    <row r="7829" spans="1:2" ht="15" customHeight="1">
      <c r="A7829" s="10" t="s">
        <v>3194</v>
      </c>
      <c r="B7829" s="13" t="s">
        <v>3193</v>
      </c>
    </row>
    <row r="7830" spans="1:2" ht="15" customHeight="1">
      <c r="A7830" s="10" t="s">
        <v>3212</v>
      </c>
      <c r="B7830" s="13" t="s">
        <v>3211</v>
      </c>
    </row>
    <row r="7831" spans="1:2" ht="15" customHeight="1">
      <c r="A7831" s="10" t="s">
        <v>3202</v>
      </c>
      <c r="B7831" s="13" t="s">
        <v>3201</v>
      </c>
    </row>
    <row r="7832" spans="1:2" ht="15" customHeight="1">
      <c r="A7832" s="10" t="s">
        <v>3196</v>
      </c>
      <c r="B7832" s="13" t="s">
        <v>3195</v>
      </c>
    </row>
    <row r="7833" spans="1:2" ht="15" customHeight="1">
      <c r="A7833" s="10" t="s">
        <v>3198</v>
      </c>
      <c r="B7833" s="13" t="s">
        <v>3197</v>
      </c>
    </row>
    <row r="7834" spans="1:2" ht="15" customHeight="1">
      <c r="A7834" s="10" t="s">
        <v>3190</v>
      </c>
      <c r="B7834" s="13" t="s">
        <v>3189</v>
      </c>
    </row>
    <row r="7835" spans="1:2" ht="15" customHeight="1">
      <c r="A7835" s="10" t="s">
        <v>3218</v>
      </c>
      <c r="B7835" s="13" t="s">
        <v>3217</v>
      </c>
    </row>
    <row r="7836" spans="1:2" ht="15" customHeight="1">
      <c r="A7836" s="10" t="s">
        <v>3200</v>
      </c>
      <c r="B7836" s="13" t="s">
        <v>3199</v>
      </c>
    </row>
    <row r="7837" spans="1:2" ht="15" customHeight="1">
      <c r="A7837" s="10" t="s">
        <v>3206</v>
      </c>
      <c r="B7837" s="13" t="s">
        <v>3205</v>
      </c>
    </row>
    <row r="7838" spans="1:2" ht="15" customHeight="1">
      <c r="A7838" s="10" t="s">
        <v>3216</v>
      </c>
      <c r="B7838" s="13" t="s">
        <v>3215</v>
      </c>
    </row>
    <row r="7839" spans="1:2" ht="15" customHeight="1">
      <c r="A7839" s="10" t="s">
        <v>3188</v>
      </c>
      <c r="B7839" s="13" t="s">
        <v>3187</v>
      </c>
    </row>
    <row r="7840" spans="1:2" ht="15" customHeight="1">
      <c r="A7840" s="10" t="s">
        <v>3186</v>
      </c>
      <c r="B7840" s="13" t="s">
        <v>3185</v>
      </c>
    </row>
    <row r="7841" spans="1:2" ht="15" customHeight="1">
      <c r="A7841" s="10" t="s">
        <v>3178</v>
      </c>
      <c r="B7841" s="13" t="s">
        <v>3177</v>
      </c>
    </row>
    <row r="7842" spans="1:2" ht="15" customHeight="1">
      <c r="A7842" s="10" t="s">
        <v>3172</v>
      </c>
      <c r="B7842" s="13" t="s">
        <v>3171</v>
      </c>
    </row>
    <row r="7843" spans="1:2" ht="15" customHeight="1">
      <c r="A7843" s="10" t="s">
        <v>3184</v>
      </c>
      <c r="B7843" s="13" t="s">
        <v>3183</v>
      </c>
    </row>
    <row r="7844" spans="1:2" ht="15" customHeight="1">
      <c r="A7844" s="10" t="s">
        <v>3180</v>
      </c>
      <c r="B7844" s="13" t="s">
        <v>3179</v>
      </c>
    </row>
    <row r="7845" spans="1:2" ht="15" customHeight="1">
      <c r="A7845" s="10" t="s">
        <v>3176</v>
      </c>
      <c r="B7845" s="13" t="s">
        <v>3175</v>
      </c>
    </row>
    <row r="7846" spans="1:2" ht="15" customHeight="1">
      <c r="A7846" s="10" t="s">
        <v>3182</v>
      </c>
      <c r="B7846" s="13" t="s">
        <v>3181</v>
      </c>
    </row>
    <row r="7847" spans="1:2" ht="15" customHeight="1">
      <c r="A7847" s="10" t="s">
        <v>3174</v>
      </c>
      <c r="B7847" s="13" t="s">
        <v>3173</v>
      </c>
    </row>
    <row r="7848" spans="1:2" ht="15" customHeight="1">
      <c r="A7848" s="10" t="s">
        <v>3224</v>
      </c>
      <c r="B7848" s="13" t="s">
        <v>3223</v>
      </c>
    </row>
    <row r="7849" spans="1:2" ht="15" customHeight="1">
      <c r="A7849" s="10" t="s">
        <v>3383</v>
      </c>
      <c r="B7849" s="13" t="s">
        <v>3382</v>
      </c>
    </row>
    <row r="7850" spans="1:2" ht="15" customHeight="1">
      <c r="A7850" s="10" t="s">
        <v>6567</v>
      </c>
      <c r="B7850" s="13" t="s">
        <v>6566</v>
      </c>
    </row>
    <row r="7851" spans="1:2" ht="15" customHeight="1">
      <c r="A7851" s="10" t="s">
        <v>14687</v>
      </c>
      <c r="B7851" s="13" t="s">
        <v>14686</v>
      </c>
    </row>
    <row r="7852" spans="1:2" ht="15" customHeight="1">
      <c r="A7852" s="10" t="s">
        <v>5452</v>
      </c>
      <c r="B7852" s="13" t="s">
        <v>5451</v>
      </c>
    </row>
    <row r="7853" spans="1:2" ht="15" customHeight="1">
      <c r="A7853" s="10" t="s">
        <v>7161</v>
      </c>
      <c r="B7853" s="13" t="s">
        <v>7160</v>
      </c>
    </row>
    <row r="7854" spans="1:2" ht="15" customHeight="1">
      <c r="A7854" s="10" t="s">
        <v>724</v>
      </c>
      <c r="B7854" s="13" t="s">
        <v>725</v>
      </c>
    </row>
    <row r="7855" spans="1:2" ht="15" customHeight="1">
      <c r="A7855" s="10" t="s">
        <v>6832</v>
      </c>
      <c r="B7855" s="13" t="s">
        <v>6831</v>
      </c>
    </row>
    <row r="7856" spans="1:2" ht="15" customHeight="1">
      <c r="A7856" s="10" t="s">
        <v>14274</v>
      </c>
      <c r="B7856" s="13" t="s">
        <v>14273</v>
      </c>
    </row>
    <row r="7857" spans="1:2" ht="15" customHeight="1">
      <c r="A7857" s="10" t="s">
        <v>17351</v>
      </c>
      <c r="B7857" s="13" t="s">
        <v>17350</v>
      </c>
    </row>
    <row r="7858" spans="1:2" ht="15" customHeight="1">
      <c r="A7858" s="10" t="s">
        <v>5958</v>
      </c>
      <c r="B7858" s="13" t="s">
        <v>5957</v>
      </c>
    </row>
    <row r="7859" spans="1:2" ht="15" customHeight="1">
      <c r="A7859" s="10" t="s">
        <v>5868</v>
      </c>
      <c r="B7859" s="13" t="s">
        <v>5867</v>
      </c>
    </row>
    <row r="7860" spans="1:2" ht="15" customHeight="1">
      <c r="A7860" s="10" t="s">
        <v>7091</v>
      </c>
      <c r="B7860" s="13" t="s">
        <v>7090</v>
      </c>
    </row>
    <row r="7861" spans="1:2" ht="15" customHeight="1">
      <c r="A7861" s="10" t="s">
        <v>6204</v>
      </c>
      <c r="B7861" s="13" t="s">
        <v>6203</v>
      </c>
    </row>
    <row r="7862" spans="1:2" ht="15" customHeight="1">
      <c r="A7862" s="10" t="s">
        <v>6427</v>
      </c>
      <c r="B7862" s="13" t="s">
        <v>6426</v>
      </c>
    </row>
    <row r="7863" spans="1:2" ht="15" customHeight="1">
      <c r="A7863" s="10" t="s">
        <v>6342</v>
      </c>
      <c r="B7863" s="13" t="s">
        <v>6341</v>
      </c>
    </row>
    <row r="7864" spans="1:2" ht="15" customHeight="1">
      <c r="A7864" s="10" t="s">
        <v>6210</v>
      </c>
      <c r="B7864" s="13" t="s">
        <v>6209</v>
      </c>
    </row>
    <row r="7865" spans="1:2" ht="15" customHeight="1">
      <c r="A7865" s="10" t="s">
        <v>6200</v>
      </c>
      <c r="B7865" s="13" t="s">
        <v>6199</v>
      </c>
    </row>
    <row r="7866" spans="1:2" ht="15" customHeight="1">
      <c r="A7866" s="10" t="s">
        <v>6188</v>
      </c>
      <c r="B7866" s="13" t="s">
        <v>6187</v>
      </c>
    </row>
    <row r="7867" spans="1:2" ht="15" customHeight="1">
      <c r="A7867" s="10" t="s">
        <v>6206</v>
      </c>
      <c r="B7867" s="13" t="s">
        <v>6205</v>
      </c>
    </row>
    <row r="7868" spans="1:2" ht="15" customHeight="1">
      <c r="A7868" s="10" t="s">
        <v>6213</v>
      </c>
      <c r="B7868" s="13" t="s">
        <v>6212</v>
      </c>
    </row>
    <row r="7869" spans="1:2" ht="15" customHeight="1">
      <c r="A7869" s="10" t="s">
        <v>1448</v>
      </c>
      <c r="B7869" s="13" t="s">
        <v>1447</v>
      </c>
    </row>
    <row r="7870" spans="1:2" ht="15" customHeight="1">
      <c r="A7870" s="10" t="s">
        <v>1420</v>
      </c>
      <c r="B7870" s="13" t="s">
        <v>1419</v>
      </c>
    </row>
    <row r="7871" spans="1:2" ht="15" customHeight="1">
      <c r="A7871" s="10" t="s">
        <v>1450</v>
      </c>
      <c r="B7871" s="13" t="s">
        <v>1449</v>
      </c>
    </row>
    <row r="7872" spans="1:2" ht="15" customHeight="1">
      <c r="A7872" s="10" t="s">
        <v>1446</v>
      </c>
      <c r="B7872" s="13" t="s">
        <v>1445</v>
      </c>
    </row>
    <row r="7873" spans="1:2" ht="15" customHeight="1">
      <c r="A7873" s="11" t="s">
        <v>726</v>
      </c>
      <c r="B7873" s="15" t="s">
        <v>25</v>
      </c>
    </row>
    <row r="7874" spans="1:2" ht="15" customHeight="1">
      <c r="A7874" s="11" t="s">
        <v>727</v>
      </c>
      <c r="B7874" s="15" t="s">
        <v>25</v>
      </c>
    </row>
    <row r="7875" spans="1:2" ht="15" customHeight="1">
      <c r="A7875" s="10" t="s">
        <v>13046</v>
      </c>
      <c r="B7875" s="13" t="s">
        <v>13045</v>
      </c>
    </row>
    <row r="7876" spans="1:2" ht="15" customHeight="1">
      <c r="A7876" s="10" t="s">
        <v>3655</v>
      </c>
      <c r="B7876" s="13" t="s">
        <v>3654</v>
      </c>
    </row>
    <row r="7877" spans="1:2" ht="15" customHeight="1">
      <c r="A7877" s="10" t="s">
        <v>3653</v>
      </c>
      <c r="B7877" s="13" t="s">
        <v>3652</v>
      </c>
    </row>
    <row r="7878" spans="1:2" ht="15" customHeight="1">
      <c r="A7878" s="10" t="s">
        <v>3657</v>
      </c>
      <c r="B7878" s="13" t="s">
        <v>3656</v>
      </c>
    </row>
    <row r="7879" spans="1:2" ht="15" customHeight="1">
      <c r="A7879" s="10" t="s">
        <v>3659</v>
      </c>
      <c r="B7879" s="13" t="s">
        <v>3658</v>
      </c>
    </row>
    <row r="7880" spans="1:2" ht="15" customHeight="1">
      <c r="A7880" s="10" t="s">
        <v>3651</v>
      </c>
      <c r="B7880" s="13" t="s">
        <v>3650</v>
      </c>
    </row>
    <row r="7881" spans="1:2" ht="15" customHeight="1">
      <c r="A7881" s="10" t="s">
        <v>3661</v>
      </c>
      <c r="B7881" s="13" t="s">
        <v>3660</v>
      </c>
    </row>
    <row r="7882" spans="1:2" ht="15" customHeight="1">
      <c r="A7882" s="10" t="s">
        <v>3665</v>
      </c>
      <c r="B7882" s="13" t="s">
        <v>3664</v>
      </c>
    </row>
    <row r="7883" spans="1:2" ht="15" customHeight="1">
      <c r="A7883" s="10" t="s">
        <v>3663</v>
      </c>
      <c r="B7883" s="13" t="s">
        <v>3662</v>
      </c>
    </row>
    <row r="7884" spans="1:2" ht="15" customHeight="1">
      <c r="A7884" s="10" t="s">
        <v>3667</v>
      </c>
      <c r="B7884" s="13" t="s">
        <v>3666</v>
      </c>
    </row>
    <row r="7885" spans="1:2" ht="15" customHeight="1">
      <c r="A7885" s="10" t="s">
        <v>7785</v>
      </c>
      <c r="B7885" s="13" t="s">
        <v>7784</v>
      </c>
    </row>
    <row r="7886" spans="1:2" ht="15" customHeight="1">
      <c r="A7886" s="10" t="s">
        <v>14238</v>
      </c>
      <c r="B7886" s="13" t="s">
        <v>14237</v>
      </c>
    </row>
    <row r="7887" spans="1:2" ht="15" customHeight="1">
      <c r="A7887" s="10" t="s">
        <v>728</v>
      </c>
      <c r="B7887" s="13" t="s">
        <v>6081</v>
      </c>
    </row>
    <row r="7888" spans="1:2" ht="15" customHeight="1">
      <c r="A7888" s="10" t="s">
        <v>10629</v>
      </c>
      <c r="B7888" s="13" t="s">
        <v>10628</v>
      </c>
    </row>
    <row r="7889" spans="1:2" ht="15" customHeight="1">
      <c r="A7889" s="10" t="s">
        <v>6117</v>
      </c>
      <c r="B7889" s="13" t="s">
        <v>6116</v>
      </c>
    </row>
    <row r="7890" spans="1:2" ht="15" customHeight="1">
      <c r="A7890" s="11" t="s">
        <v>729</v>
      </c>
      <c r="B7890" s="15" t="s">
        <v>660</v>
      </c>
    </row>
    <row r="7891" spans="1:2" ht="15" customHeight="1">
      <c r="A7891" s="10" t="s">
        <v>6927</v>
      </c>
      <c r="B7891" s="13" t="s">
        <v>660</v>
      </c>
    </row>
    <row r="7892" spans="1:2" ht="15" customHeight="1">
      <c r="A7892" s="10" t="s">
        <v>14835</v>
      </c>
      <c r="B7892" s="13" t="s">
        <v>14834</v>
      </c>
    </row>
    <row r="7893" spans="1:2" ht="15" customHeight="1">
      <c r="A7893" s="10" t="s">
        <v>14898</v>
      </c>
      <c r="B7893" s="13" t="s">
        <v>14897</v>
      </c>
    </row>
    <row r="7894" spans="1:2" ht="15" customHeight="1">
      <c r="A7894" s="10" t="s">
        <v>14896</v>
      </c>
      <c r="B7894" s="13" t="s">
        <v>14895</v>
      </c>
    </row>
    <row r="7895" spans="1:2" ht="15" customHeight="1">
      <c r="A7895" s="10" t="s">
        <v>1378</v>
      </c>
      <c r="B7895" s="13" t="s">
        <v>1377</v>
      </c>
    </row>
    <row r="7896" spans="1:2" ht="15" customHeight="1">
      <c r="A7896" s="10" t="s">
        <v>1382</v>
      </c>
      <c r="B7896" s="13" t="s">
        <v>1381</v>
      </c>
    </row>
    <row r="7897" spans="1:2" ht="15" customHeight="1">
      <c r="A7897" s="10" t="s">
        <v>1376</v>
      </c>
      <c r="B7897" s="13" t="s">
        <v>1375</v>
      </c>
    </row>
    <row r="7898" spans="1:2" ht="15" customHeight="1">
      <c r="A7898" s="10" t="s">
        <v>11408</v>
      </c>
      <c r="B7898" s="13" t="s">
        <v>11407</v>
      </c>
    </row>
    <row r="7899" spans="1:2" ht="15" customHeight="1">
      <c r="A7899" s="10" t="s">
        <v>9892</v>
      </c>
      <c r="B7899" s="13" t="s">
        <v>9891</v>
      </c>
    </row>
    <row r="7900" spans="1:2" ht="15" customHeight="1">
      <c r="A7900" s="10" t="s">
        <v>8130</v>
      </c>
      <c r="B7900" s="13" t="s">
        <v>8129</v>
      </c>
    </row>
    <row r="7901" spans="1:2" ht="15" customHeight="1">
      <c r="A7901" s="10" t="s">
        <v>10000</v>
      </c>
      <c r="B7901" s="13" t="s">
        <v>9999</v>
      </c>
    </row>
    <row r="7902" spans="1:2" ht="15" customHeight="1">
      <c r="A7902" s="10" t="s">
        <v>9998</v>
      </c>
      <c r="B7902" s="13" t="s">
        <v>9997</v>
      </c>
    </row>
    <row r="7903" spans="1:2" ht="15" customHeight="1">
      <c r="A7903" s="10" t="s">
        <v>10386</v>
      </c>
      <c r="B7903" s="13" t="s">
        <v>10385</v>
      </c>
    </row>
    <row r="7904" spans="1:2" ht="15" customHeight="1">
      <c r="A7904" s="11" t="s">
        <v>730</v>
      </c>
      <c r="B7904" s="15" t="s">
        <v>731</v>
      </c>
    </row>
    <row r="7905" spans="1:2" ht="15" customHeight="1">
      <c r="A7905" s="10" t="s">
        <v>4736</v>
      </c>
      <c r="B7905" s="13" t="s">
        <v>4735</v>
      </c>
    </row>
    <row r="7906" spans="1:2" ht="15" customHeight="1">
      <c r="A7906" s="10" t="s">
        <v>4740</v>
      </c>
      <c r="B7906" s="13" t="s">
        <v>4739</v>
      </c>
    </row>
    <row r="7907" spans="1:2" ht="15" customHeight="1">
      <c r="A7907" s="10" t="s">
        <v>4738</v>
      </c>
      <c r="B7907" s="13" t="s">
        <v>4737</v>
      </c>
    </row>
    <row r="7908" spans="1:2" ht="15" customHeight="1">
      <c r="A7908" s="10" t="s">
        <v>4744</v>
      </c>
      <c r="B7908" s="13" t="s">
        <v>4743</v>
      </c>
    </row>
    <row r="7909" spans="1:2" ht="15" customHeight="1">
      <c r="A7909" s="10" t="s">
        <v>24719</v>
      </c>
      <c r="B7909" s="13" t="s">
        <v>24718</v>
      </c>
    </row>
    <row r="7910" spans="1:2" ht="15" customHeight="1">
      <c r="A7910" s="10" t="s">
        <v>23705</v>
      </c>
      <c r="B7910" s="13" t="s">
        <v>23704</v>
      </c>
    </row>
    <row r="7911" spans="1:2" ht="15" customHeight="1">
      <c r="A7911" s="10" t="s">
        <v>23709</v>
      </c>
      <c r="B7911" s="13" t="s">
        <v>23708</v>
      </c>
    </row>
    <row r="7912" spans="1:2" ht="15" customHeight="1">
      <c r="A7912" s="10" t="s">
        <v>23707</v>
      </c>
      <c r="B7912" s="13" t="s">
        <v>23706</v>
      </c>
    </row>
    <row r="7913" spans="1:2" ht="15" customHeight="1">
      <c r="A7913" s="10" t="s">
        <v>23703</v>
      </c>
      <c r="B7913" s="13" t="s">
        <v>23702</v>
      </c>
    </row>
    <row r="7914" spans="1:2" ht="15" customHeight="1">
      <c r="A7914" s="10" t="s">
        <v>23701</v>
      </c>
      <c r="B7914" s="13" t="s">
        <v>23700</v>
      </c>
    </row>
    <row r="7915" spans="1:2" ht="15" customHeight="1">
      <c r="A7915" s="10" t="s">
        <v>23699</v>
      </c>
      <c r="B7915" s="13" t="s">
        <v>23698</v>
      </c>
    </row>
    <row r="7916" spans="1:2" ht="15" customHeight="1">
      <c r="A7916" s="10" t="s">
        <v>23695</v>
      </c>
      <c r="B7916" s="13" t="s">
        <v>23694</v>
      </c>
    </row>
    <row r="7917" spans="1:2" ht="15" customHeight="1">
      <c r="A7917" s="10" t="s">
        <v>23693</v>
      </c>
      <c r="B7917" s="13" t="s">
        <v>23692</v>
      </c>
    </row>
    <row r="7918" spans="1:2" ht="15" customHeight="1">
      <c r="A7918" s="10" t="s">
        <v>23697</v>
      </c>
      <c r="B7918" s="13" t="s">
        <v>23696</v>
      </c>
    </row>
    <row r="7919" spans="1:2" ht="15" customHeight="1">
      <c r="A7919" s="10" t="s">
        <v>23691</v>
      </c>
      <c r="B7919" s="13" t="s">
        <v>23690</v>
      </c>
    </row>
    <row r="7920" spans="1:2" ht="15" customHeight="1">
      <c r="A7920" s="10" t="s">
        <v>24071</v>
      </c>
      <c r="B7920" s="13" t="s">
        <v>24070</v>
      </c>
    </row>
    <row r="7921" spans="1:2" ht="15" customHeight="1">
      <c r="A7921" s="10" t="s">
        <v>24067</v>
      </c>
      <c r="B7921" s="13" t="s">
        <v>24066</v>
      </c>
    </row>
    <row r="7922" spans="1:2" ht="15" customHeight="1">
      <c r="A7922" s="10" t="s">
        <v>24063</v>
      </c>
      <c r="B7922" s="13" t="s">
        <v>24062</v>
      </c>
    </row>
    <row r="7923" spans="1:2" ht="15" customHeight="1">
      <c r="A7923" s="10" t="s">
        <v>24057</v>
      </c>
      <c r="B7923" s="13" t="s">
        <v>24056</v>
      </c>
    </row>
    <row r="7924" spans="1:2" ht="15" customHeight="1">
      <c r="A7924" s="10" t="s">
        <v>24065</v>
      </c>
      <c r="B7924" s="13" t="s">
        <v>24064</v>
      </c>
    </row>
    <row r="7925" spans="1:2" ht="15" customHeight="1">
      <c r="A7925" s="10" t="s">
        <v>24069</v>
      </c>
      <c r="B7925" s="13" t="s">
        <v>24068</v>
      </c>
    </row>
    <row r="7926" spans="1:2" ht="15" customHeight="1">
      <c r="A7926" s="10" t="s">
        <v>24061</v>
      </c>
      <c r="B7926" s="13" t="s">
        <v>24060</v>
      </c>
    </row>
    <row r="7927" spans="1:2" ht="15" customHeight="1">
      <c r="A7927" s="10" t="s">
        <v>24059</v>
      </c>
      <c r="B7927" s="13" t="s">
        <v>24058</v>
      </c>
    </row>
    <row r="7928" spans="1:2" ht="15" customHeight="1">
      <c r="A7928" s="10" t="s">
        <v>24055</v>
      </c>
      <c r="B7928" s="13" t="s">
        <v>24054</v>
      </c>
    </row>
    <row r="7929" spans="1:2" ht="15" customHeight="1">
      <c r="A7929" s="10" t="s">
        <v>7021</v>
      </c>
      <c r="B7929" s="13" t="s">
        <v>7020</v>
      </c>
    </row>
    <row r="7930" spans="1:2" ht="15" customHeight="1">
      <c r="A7930" s="10" t="s">
        <v>9089</v>
      </c>
      <c r="B7930" s="13" t="s">
        <v>9088</v>
      </c>
    </row>
    <row r="7931" spans="1:2" ht="15" customHeight="1">
      <c r="A7931" s="10" t="s">
        <v>9104</v>
      </c>
      <c r="B7931" s="13" t="s">
        <v>9103</v>
      </c>
    </row>
    <row r="7932" spans="1:2" ht="15" customHeight="1">
      <c r="A7932" s="10" t="s">
        <v>11241</v>
      </c>
      <c r="B7932" s="13" t="s">
        <v>11240</v>
      </c>
    </row>
    <row r="7933" spans="1:2" ht="15" customHeight="1">
      <c r="A7933" s="10" t="s">
        <v>8714</v>
      </c>
      <c r="B7933" s="13" t="s">
        <v>8713</v>
      </c>
    </row>
    <row r="7934" spans="1:2" ht="15" customHeight="1">
      <c r="A7934" s="10" t="s">
        <v>8589</v>
      </c>
      <c r="B7934" s="13" t="s">
        <v>8588</v>
      </c>
    </row>
    <row r="7935" spans="1:2" ht="15" customHeight="1">
      <c r="A7935" s="10" t="s">
        <v>12232</v>
      </c>
      <c r="B7935" s="13" t="s">
        <v>12231</v>
      </c>
    </row>
    <row r="7936" spans="1:2" ht="15" customHeight="1">
      <c r="A7936" s="10" t="s">
        <v>12236</v>
      </c>
      <c r="B7936" s="13" t="s">
        <v>12235</v>
      </c>
    </row>
    <row r="7937" spans="1:2" ht="15" customHeight="1">
      <c r="A7937" s="10" t="s">
        <v>12216</v>
      </c>
      <c r="B7937" s="13" t="s">
        <v>12215</v>
      </c>
    </row>
    <row r="7938" spans="1:2" ht="15" customHeight="1">
      <c r="A7938" s="10" t="s">
        <v>12210</v>
      </c>
      <c r="B7938" s="13" t="s">
        <v>12209</v>
      </c>
    </row>
    <row r="7939" spans="1:2" ht="15" customHeight="1">
      <c r="A7939" s="10" t="s">
        <v>12212</v>
      </c>
      <c r="B7939" s="13" t="s">
        <v>12211</v>
      </c>
    </row>
    <row r="7940" spans="1:2" ht="15" customHeight="1">
      <c r="A7940" s="10" t="s">
        <v>12214</v>
      </c>
      <c r="B7940" s="13" t="s">
        <v>12213</v>
      </c>
    </row>
    <row r="7941" spans="1:2" ht="15" customHeight="1">
      <c r="A7941" s="10" t="s">
        <v>12208</v>
      </c>
      <c r="B7941" s="13" t="s">
        <v>12207</v>
      </c>
    </row>
    <row r="7942" spans="1:2" ht="15" customHeight="1">
      <c r="A7942" s="10" t="s">
        <v>12228</v>
      </c>
      <c r="B7942" s="13" t="s">
        <v>12227</v>
      </c>
    </row>
    <row r="7943" spans="1:2" ht="15" customHeight="1">
      <c r="A7943" s="10" t="s">
        <v>12226</v>
      </c>
      <c r="B7943" s="13" t="s">
        <v>12225</v>
      </c>
    </row>
    <row r="7944" spans="1:2" ht="15" customHeight="1">
      <c r="A7944" s="10" t="s">
        <v>12224</v>
      </c>
      <c r="B7944" s="13" t="s">
        <v>12223</v>
      </c>
    </row>
    <row r="7945" spans="1:2" ht="15" customHeight="1">
      <c r="A7945" s="10" t="s">
        <v>12222</v>
      </c>
      <c r="B7945" s="13" t="s">
        <v>12221</v>
      </c>
    </row>
    <row r="7946" spans="1:2" ht="15" customHeight="1">
      <c r="A7946" s="10" t="s">
        <v>12230</v>
      </c>
      <c r="B7946" s="13" t="s">
        <v>12229</v>
      </c>
    </row>
    <row r="7947" spans="1:2" ht="15" customHeight="1">
      <c r="A7947" s="10" t="s">
        <v>12220</v>
      </c>
      <c r="B7947" s="13" t="s">
        <v>12219</v>
      </c>
    </row>
    <row r="7948" spans="1:2" ht="15" customHeight="1">
      <c r="A7948" s="10" t="s">
        <v>12234</v>
      </c>
      <c r="B7948" s="13" t="s">
        <v>12233</v>
      </c>
    </row>
    <row r="7949" spans="1:2" ht="15" customHeight="1">
      <c r="A7949" s="10" t="s">
        <v>12218</v>
      </c>
      <c r="B7949" s="13" t="s">
        <v>12217</v>
      </c>
    </row>
    <row r="7950" spans="1:2" ht="15" customHeight="1">
      <c r="A7950" s="10" t="s">
        <v>12206</v>
      </c>
      <c r="B7950" s="13" t="s">
        <v>12205</v>
      </c>
    </row>
    <row r="7951" spans="1:2" ht="15" customHeight="1">
      <c r="A7951" s="10" t="s">
        <v>12238</v>
      </c>
      <c r="B7951" s="13" t="s">
        <v>12237</v>
      </c>
    </row>
    <row r="7952" spans="1:2" ht="15" customHeight="1">
      <c r="A7952" s="10" t="s">
        <v>12244</v>
      </c>
      <c r="B7952" s="13" t="s">
        <v>12243</v>
      </c>
    </row>
    <row r="7953" spans="1:2" ht="15" customHeight="1">
      <c r="A7953" s="10" t="s">
        <v>12240</v>
      </c>
      <c r="B7953" s="13" t="s">
        <v>12239</v>
      </c>
    </row>
    <row r="7954" spans="1:2" ht="15" customHeight="1">
      <c r="A7954" s="10" t="s">
        <v>12242</v>
      </c>
      <c r="B7954" s="13" t="s">
        <v>12241</v>
      </c>
    </row>
    <row r="7955" spans="1:2" ht="15" customHeight="1">
      <c r="A7955" s="10" t="s">
        <v>12252</v>
      </c>
      <c r="B7955" s="13" t="s">
        <v>12251</v>
      </c>
    </row>
    <row r="7956" spans="1:2" ht="15" customHeight="1">
      <c r="A7956" s="10" t="s">
        <v>13112</v>
      </c>
      <c r="B7956" s="13" t="s">
        <v>13111</v>
      </c>
    </row>
    <row r="7957" spans="1:2" ht="15" customHeight="1">
      <c r="A7957" s="10" t="s">
        <v>13116</v>
      </c>
      <c r="B7957" s="13" t="s">
        <v>13115</v>
      </c>
    </row>
    <row r="7958" spans="1:2" ht="15" customHeight="1">
      <c r="A7958" s="10" t="s">
        <v>9164</v>
      </c>
      <c r="B7958" s="13" t="s">
        <v>9163</v>
      </c>
    </row>
    <row r="7959" spans="1:2" ht="15" customHeight="1">
      <c r="A7959" s="10" t="s">
        <v>24049</v>
      </c>
      <c r="B7959" s="13" t="s">
        <v>24048</v>
      </c>
    </row>
    <row r="7960" spans="1:2" ht="15" customHeight="1">
      <c r="A7960" s="10" t="s">
        <v>6721</v>
      </c>
      <c r="B7960" s="13" t="s">
        <v>6720</v>
      </c>
    </row>
    <row r="7961" spans="1:2" ht="15" customHeight="1">
      <c r="A7961" s="10" t="s">
        <v>6723</v>
      </c>
      <c r="B7961" s="13" t="s">
        <v>6722</v>
      </c>
    </row>
    <row r="7962" spans="1:2" ht="15" customHeight="1">
      <c r="A7962" s="10" t="s">
        <v>7637</v>
      </c>
      <c r="B7962" s="13" t="s">
        <v>7636</v>
      </c>
    </row>
    <row r="7963" spans="1:2" ht="15" customHeight="1">
      <c r="A7963" s="10" t="s">
        <v>7639</v>
      </c>
      <c r="B7963" s="13" t="s">
        <v>7638</v>
      </c>
    </row>
    <row r="7964" spans="1:2" ht="15" customHeight="1">
      <c r="A7964" s="10" t="s">
        <v>7649</v>
      </c>
      <c r="B7964" s="13" t="s">
        <v>7648</v>
      </c>
    </row>
    <row r="7965" spans="1:2" ht="15" customHeight="1">
      <c r="A7965" s="10" t="s">
        <v>7647</v>
      </c>
      <c r="B7965" s="13" t="s">
        <v>7646</v>
      </c>
    </row>
    <row r="7966" spans="1:2" ht="15" customHeight="1">
      <c r="A7966" s="10" t="s">
        <v>7651</v>
      </c>
      <c r="B7966" s="13" t="s">
        <v>7650</v>
      </c>
    </row>
    <row r="7967" spans="1:2" ht="15" customHeight="1">
      <c r="A7967" s="10" t="s">
        <v>7635</v>
      </c>
      <c r="B7967" s="13" t="s">
        <v>7634</v>
      </c>
    </row>
    <row r="7968" spans="1:2" ht="15" customHeight="1">
      <c r="A7968" s="10" t="s">
        <v>7659</v>
      </c>
      <c r="B7968" s="13" t="s">
        <v>7658</v>
      </c>
    </row>
    <row r="7969" spans="1:2" ht="15" customHeight="1">
      <c r="A7969" s="10" t="s">
        <v>7653</v>
      </c>
      <c r="B7969" s="13" t="s">
        <v>7652</v>
      </c>
    </row>
    <row r="7970" spans="1:2" ht="15" customHeight="1">
      <c r="A7970" s="10" t="s">
        <v>7655</v>
      </c>
      <c r="B7970" s="13" t="s">
        <v>7654</v>
      </c>
    </row>
    <row r="7971" spans="1:2" ht="15" customHeight="1">
      <c r="A7971" s="10" t="s">
        <v>7641</v>
      </c>
      <c r="B7971" s="13" t="s">
        <v>7640</v>
      </c>
    </row>
    <row r="7972" spans="1:2" ht="15" customHeight="1">
      <c r="A7972" s="10" t="s">
        <v>7645</v>
      </c>
      <c r="B7972" s="13" t="s">
        <v>7644</v>
      </c>
    </row>
    <row r="7973" spans="1:2" ht="15" customHeight="1">
      <c r="A7973" s="10" t="s">
        <v>7657</v>
      </c>
      <c r="B7973" s="13" t="s">
        <v>7656</v>
      </c>
    </row>
    <row r="7974" spans="1:2" ht="15" customHeight="1">
      <c r="A7974" s="10" t="s">
        <v>7643</v>
      </c>
      <c r="B7974" s="13" t="s">
        <v>7642</v>
      </c>
    </row>
    <row r="7975" spans="1:2" ht="15" customHeight="1">
      <c r="A7975" s="10" t="s">
        <v>6729</v>
      </c>
      <c r="B7975" s="13" t="s">
        <v>6728</v>
      </c>
    </row>
    <row r="7976" spans="1:2" ht="15" customHeight="1">
      <c r="A7976" s="10" t="s">
        <v>2213</v>
      </c>
      <c r="B7976" s="13" t="s">
        <v>2212</v>
      </c>
    </row>
    <row r="7977" spans="1:2" ht="15" customHeight="1">
      <c r="A7977" s="10" t="s">
        <v>1418</v>
      </c>
      <c r="B7977" s="13" t="s">
        <v>1417</v>
      </c>
    </row>
    <row r="7978" spans="1:2" ht="15" customHeight="1">
      <c r="A7978" s="10" t="s">
        <v>18673</v>
      </c>
      <c r="B7978" s="13" t="s">
        <v>18672</v>
      </c>
    </row>
    <row r="7979" spans="1:2" ht="15" customHeight="1">
      <c r="A7979" s="10" t="s">
        <v>18153</v>
      </c>
      <c r="B7979" s="13" t="s">
        <v>18152</v>
      </c>
    </row>
    <row r="7980" spans="1:2" ht="15" customHeight="1">
      <c r="A7980" s="10" t="s">
        <v>18147</v>
      </c>
      <c r="B7980" s="13" t="s">
        <v>18146</v>
      </c>
    </row>
    <row r="7981" spans="1:2" ht="15" customHeight="1">
      <c r="A7981" s="10" t="s">
        <v>18155</v>
      </c>
      <c r="B7981" s="13" t="s">
        <v>18154</v>
      </c>
    </row>
    <row r="7982" spans="1:2" ht="15" customHeight="1">
      <c r="A7982" s="10" t="s">
        <v>18675</v>
      </c>
      <c r="B7982" s="13" t="s">
        <v>18674</v>
      </c>
    </row>
    <row r="7983" spans="1:2" ht="15" customHeight="1">
      <c r="A7983" s="10" t="s">
        <v>18669</v>
      </c>
      <c r="B7983" s="13" t="s">
        <v>18668</v>
      </c>
    </row>
    <row r="7984" spans="1:2" ht="15" customHeight="1">
      <c r="A7984" s="10" t="s">
        <v>17977</v>
      </c>
      <c r="B7984" s="13" t="s">
        <v>17976</v>
      </c>
    </row>
    <row r="7985" spans="1:2" ht="15" customHeight="1">
      <c r="A7985" s="10" t="s">
        <v>17971</v>
      </c>
      <c r="B7985" s="13" t="s">
        <v>17970</v>
      </c>
    </row>
    <row r="7986" spans="1:2" ht="15" customHeight="1">
      <c r="A7986" s="10" t="s">
        <v>17979</v>
      </c>
      <c r="B7986" s="13" t="s">
        <v>17978</v>
      </c>
    </row>
    <row r="7987" spans="1:2" ht="15" customHeight="1">
      <c r="A7987" s="10" t="s">
        <v>18501</v>
      </c>
      <c r="B7987" s="13" t="s">
        <v>18500</v>
      </c>
    </row>
    <row r="7988" spans="1:2" ht="15" customHeight="1">
      <c r="A7988" s="10" t="s">
        <v>18503</v>
      </c>
      <c r="B7988" s="13" t="s">
        <v>18502</v>
      </c>
    </row>
    <row r="7989" spans="1:2" ht="15" customHeight="1">
      <c r="A7989" s="10" t="s">
        <v>18497</v>
      </c>
      <c r="B7989" s="13" t="s">
        <v>18496</v>
      </c>
    </row>
    <row r="7990" spans="1:2" ht="15" customHeight="1">
      <c r="A7990" s="10" t="s">
        <v>18329</v>
      </c>
      <c r="B7990" s="13" t="s">
        <v>18328</v>
      </c>
    </row>
    <row r="7991" spans="1:2" ht="15" customHeight="1">
      <c r="A7991" s="10" t="s">
        <v>18331</v>
      </c>
      <c r="B7991" s="13" t="s">
        <v>18330</v>
      </c>
    </row>
    <row r="7992" spans="1:2" ht="15" customHeight="1">
      <c r="A7992" s="10" t="s">
        <v>18323</v>
      </c>
      <c r="B7992" s="13" t="s">
        <v>18322</v>
      </c>
    </row>
    <row r="7993" spans="1:2" ht="15" customHeight="1">
      <c r="A7993" s="10" t="s">
        <v>18027</v>
      </c>
      <c r="B7993" s="13" t="s">
        <v>18026</v>
      </c>
    </row>
    <row r="7994" spans="1:2" ht="15" customHeight="1">
      <c r="A7994" s="10" t="s">
        <v>18017</v>
      </c>
      <c r="B7994" s="13" t="s">
        <v>18016</v>
      </c>
    </row>
    <row r="7995" spans="1:2" ht="15" customHeight="1">
      <c r="A7995" s="10" t="s">
        <v>18033</v>
      </c>
      <c r="B7995" s="13" t="s">
        <v>18032</v>
      </c>
    </row>
    <row r="7996" spans="1:2" ht="15" customHeight="1">
      <c r="A7996" s="10" t="s">
        <v>18023</v>
      </c>
      <c r="B7996" s="13" t="s">
        <v>18022</v>
      </c>
    </row>
    <row r="7997" spans="1:2" ht="15" customHeight="1">
      <c r="A7997" s="10" t="s">
        <v>18029</v>
      </c>
      <c r="B7997" s="13" t="s">
        <v>18028</v>
      </c>
    </row>
    <row r="7998" spans="1:2" ht="15" customHeight="1">
      <c r="A7998" s="10" t="s">
        <v>18019</v>
      </c>
      <c r="B7998" s="13" t="s">
        <v>18018</v>
      </c>
    </row>
    <row r="7999" spans="1:2" ht="15" customHeight="1">
      <c r="A7999" s="10" t="s">
        <v>18025</v>
      </c>
      <c r="B7999" s="13" t="s">
        <v>18024</v>
      </c>
    </row>
    <row r="8000" spans="1:2" ht="15" customHeight="1">
      <c r="A8000" s="10" t="s">
        <v>18031</v>
      </c>
      <c r="B8000" s="13" t="s">
        <v>18030</v>
      </c>
    </row>
    <row r="8001" spans="1:2" ht="15" customHeight="1">
      <c r="A8001" s="10" t="s">
        <v>18021</v>
      </c>
      <c r="B8001" s="13" t="s">
        <v>18020</v>
      </c>
    </row>
    <row r="8002" spans="1:2" ht="15" customHeight="1">
      <c r="A8002" s="10" t="s">
        <v>18099</v>
      </c>
      <c r="B8002" s="13" t="s">
        <v>18098</v>
      </c>
    </row>
    <row r="8003" spans="1:2" ht="15" customHeight="1">
      <c r="A8003" s="10" t="s">
        <v>18089</v>
      </c>
      <c r="B8003" s="13" t="s">
        <v>18088</v>
      </c>
    </row>
    <row r="8004" spans="1:2" ht="15" customHeight="1">
      <c r="A8004" s="10" t="s">
        <v>18105</v>
      </c>
      <c r="B8004" s="13" t="s">
        <v>18104</v>
      </c>
    </row>
    <row r="8005" spans="1:2" ht="15" customHeight="1">
      <c r="A8005" s="10" t="s">
        <v>18095</v>
      </c>
      <c r="B8005" s="13" t="s">
        <v>18094</v>
      </c>
    </row>
    <row r="8006" spans="1:2" ht="15" customHeight="1">
      <c r="A8006" s="10" t="s">
        <v>18101</v>
      </c>
      <c r="B8006" s="13" t="s">
        <v>18100</v>
      </c>
    </row>
    <row r="8007" spans="1:2" ht="15" customHeight="1">
      <c r="A8007" s="10" t="s">
        <v>18091</v>
      </c>
      <c r="B8007" s="13" t="s">
        <v>18090</v>
      </c>
    </row>
    <row r="8008" spans="1:2" ht="15" customHeight="1">
      <c r="A8008" s="10" t="s">
        <v>18097</v>
      </c>
      <c r="B8008" s="13" t="s">
        <v>18096</v>
      </c>
    </row>
    <row r="8009" spans="1:2" ht="15" customHeight="1">
      <c r="A8009" s="10" t="s">
        <v>18103</v>
      </c>
      <c r="B8009" s="13" t="s">
        <v>18102</v>
      </c>
    </row>
    <row r="8010" spans="1:2" ht="15" customHeight="1">
      <c r="A8010" s="10" t="s">
        <v>18093</v>
      </c>
      <c r="B8010" s="13" t="s">
        <v>18092</v>
      </c>
    </row>
    <row r="8011" spans="1:2" ht="15" customHeight="1">
      <c r="A8011" s="10" t="s">
        <v>18045</v>
      </c>
      <c r="B8011" s="13" t="s">
        <v>18044</v>
      </c>
    </row>
    <row r="8012" spans="1:2" ht="15" customHeight="1">
      <c r="A8012" s="10" t="s">
        <v>18035</v>
      </c>
      <c r="B8012" s="13" t="s">
        <v>18034</v>
      </c>
    </row>
    <row r="8013" spans="1:2" ht="15" customHeight="1">
      <c r="A8013" s="10" t="s">
        <v>18051</v>
      </c>
      <c r="B8013" s="13" t="s">
        <v>18050</v>
      </c>
    </row>
    <row r="8014" spans="1:2" ht="15" customHeight="1">
      <c r="A8014" s="10" t="s">
        <v>18041</v>
      </c>
      <c r="B8014" s="13" t="s">
        <v>18040</v>
      </c>
    </row>
    <row r="8015" spans="1:2" ht="15" customHeight="1">
      <c r="A8015" s="10" t="s">
        <v>18047</v>
      </c>
      <c r="B8015" s="13" t="s">
        <v>18046</v>
      </c>
    </row>
    <row r="8016" spans="1:2" ht="15" customHeight="1">
      <c r="A8016" s="10" t="s">
        <v>18037</v>
      </c>
      <c r="B8016" s="13" t="s">
        <v>18036</v>
      </c>
    </row>
    <row r="8017" spans="1:2" ht="15" customHeight="1">
      <c r="A8017" s="10" t="s">
        <v>18043</v>
      </c>
      <c r="B8017" s="13" t="s">
        <v>18042</v>
      </c>
    </row>
    <row r="8018" spans="1:2" ht="15" customHeight="1">
      <c r="A8018" s="10" t="s">
        <v>18049</v>
      </c>
      <c r="B8018" s="13" t="s">
        <v>18048</v>
      </c>
    </row>
    <row r="8019" spans="1:2" ht="15" customHeight="1">
      <c r="A8019" s="10" t="s">
        <v>18039</v>
      </c>
      <c r="B8019" s="13" t="s">
        <v>18038</v>
      </c>
    </row>
    <row r="8020" spans="1:2" ht="15" customHeight="1">
      <c r="A8020" s="10" t="s">
        <v>18117</v>
      </c>
      <c r="B8020" s="13" t="s">
        <v>18116</v>
      </c>
    </row>
    <row r="8021" spans="1:2" ht="15" customHeight="1">
      <c r="A8021" s="10" t="s">
        <v>18107</v>
      </c>
      <c r="B8021" s="13" t="s">
        <v>18106</v>
      </c>
    </row>
    <row r="8022" spans="1:2" ht="15" customHeight="1">
      <c r="A8022" s="10" t="s">
        <v>18123</v>
      </c>
      <c r="B8022" s="13" t="s">
        <v>18122</v>
      </c>
    </row>
    <row r="8023" spans="1:2" ht="15" customHeight="1">
      <c r="A8023" s="10" t="s">
        <v>18113</v>
      </c>
      <c r="B8023" s="13" t="s">
        <v>18112</v>
      </c>
    </row>
    <row r="8024" spans="1:2" ht="15" customHeight="1">
      <c r="A8024" s="10" t="s">
        <v>18119</v>
      </c>
      <c r="B8024" s="13" t="s">
        <v>18118</v>
      </c>
    </row>
    <row r="8025" spans="1:2" ht="15" customHeight="1">
      <c r="A8025" s="10" t="s">
        <v>18109</v>
      </c>
      <c r="B8025" s="13" t="s">
        <v>18108</v>
      </c>
    </row>
    <row r="8026" spans="1:2" ht="15" customHeight="1">
      <c r="A8026" s="10" t="s">
        <v>18115</v>
      </c>
      <c r="B8026" s="13" t="s">
        <v>18114</v>
      </c>
    </row>
    <row r="8027" spans="1:2" ht="15" customHeight="1">
      <c r="A8027" s="10" t="s">
        <v>18121</v>
      </c>
      <c r="B8027" s="13" t="s">
        <v>18120</v>
      </c>
    </row>
    <row r="8028" spans="1:2" ht="15" customHeight="1">
      <c r="A8028" s="10" t="s">
        <v>18111</v>
      </c>
      <c r="B8028" s="13" t="s">
        <v>18110</v>
      </c>
    </row>
    <row r="8029" spans="1:2" ht="15" customHeight="1">
      <c r="A8029" s="10" t="s">
        <v>17991</v>
      </c>
      <c r="B8029" s="13" t="s">
        <v>17990</v>
      </c>
    </row>
    <row r="8030" spans="1:2" ht="15" customHeight="1">
      <c r="A8030" s="10" t="s">
        <v>17981</v>
      </c>
      <c r="B8030" s="13" t="s">
        <v>17980</v>
      </c>
    </row>
    <row r="8031" spans="1:2" ht="15" customHeight="1">
      <c r="A8031" s="10" t="s">
        <v>17997</v>
      </c>
      <c r="B8031" s="13" t="s">
        <v>17996</v>
      </c>
    </row>
    <row r="8032" spans="1:2" ht="15" customHeight="1">
      <c r="A8032" s="10" t="s">
        <v>17987</v>
      </c>
      <c r="B8032" s="13" t="s">
        <v>17986</v>
      </c>
    </row>
    <row r="8033" spans="1:2" ht="15" customHeight="1">
      <c r="A8033" s="10" t="s">
        <v>17993</v>
      </c>
      <c r="B8033" s="13" t="s">
        <v>17992</v>
      </c>
    </row>
    <row r="8034" spans="1:2" ht="15" customHeight="1">
      <c r="A8034" s="10" t="s">
        <v>17983</v>
      </c>
      <c r="B8034" s="13" t="s">
        <v>17982</v>
      </c>
    </row>
    <row r="8035" spans="1:2" ht="15" customHeight="1">
      <c r="A8035" s="10" t="s">
        <v>17989</v>
      </c>
      <c r="B8035" s="13" t="s">
        <v>17988</v>
      </c>
    </row>
    <row r="8036" spans="1:2" ht="15" customHeight="1">
      <c r="A8036" s="10" t="s">
        <v>17995</v>
      </c>
      <c r="B8036" s="13" t="s">
        <v>17994</v>
      </c>
    </row>
    <row r="8037" spans="1:2" ht="15" customHeight="1">
      <c r="A8037" s="10" t="s">
        <v>17985</v>
      </c>
      <c r="B8037" s="13" t="s">
        <v>17984</v>
      </c>
    </row>
    <row r="8038" spans="1:2" ht="15" customHeight="1">
      <c r="A8038" s="10" t="s">
        <v>18081</v>
      </c>
      <c r="B8038" s="13" t="s">
        <v>18080</v>
      </c>
    </row>
    <row r="8039" spans="1:2" ht="15" customHeight="1">
      <c r="A8039" s="10" t="s">
        <v>18071</v>
      </c>
      <c r="B8039" s="13" t="s">
        <v>18070</v>
      </c>
    </row>
    <row r="8040" spans="1:2" ht="15" customHeight="1">
      <c r="A8040" s="10" t="s">
        <v>18087</v>
      </c>
      <c r="B8040" s="13" t="s">
        <v>18086</v>
      </c>
    </row>
    <row r="8041" spans="1:2" ht="15" customHeight="1">
      <c r="A8041" s="10" t="s">
        <v>18077</v>
      </c>
      <c r="B8041" s="13" t="s">
        <v>18076</v>
      </c>
    </row>
    <row r="8042" spans="1:2" ht="15" customHeight="1">
      <c r="A8042" s="10" t="s">
        <v>18083</v>
      </c>
      <c r="B8042" s="13" t="s">
        <v>18082</v>
      </c>
    </row>
    <row r="8043" spans="1:2" ht="15" customHeight="1">
      <c r="A8043" s="10" t="s">
        <v>18073</v>
      </c>
      <c r="B8043" s="13" t="s">
        <v>18072</v>
      </c>
    </row>
    <row r="8044" spans="1:2" ht="15" customHeight="1">
      <c r="A8044" s="10" t="s">
        <v>18079</v>
      </c>
      <c r="B8044" s="13" t="s">
        <v>18078</v>
      </c>
    </row>
    <row r="8045" spans="1:2" ht="15" customHeight="1">
      <c r="A8045" s="10" t="s">
        <v>18085</v>
      </c>
      <c r="B8045" s="13" t="s">
        <v>18084</v>
      </c>
    </row>
    <row r="8046" spans="1:2" ht="15" customHeight="1">
      <c r="A8046" s="10" t="s">
        <v>18075</v>
      </c>
      <c r="B8046" s="13" t="s">
        <v>18074</v>
      </c>
    </row>
    <row r="8047" spans="1:2" ht="15" customHeight="1">
      <c r="A8047" s="10" t="s">
        <v>18009</v>
      </c>
      <c r="B8047" s="13" t="s">
        <v>18008</v>
      </c>
    </row>
    <row r="8048" spans="1:2" ht="15" customHeight="1">
      <c r="A8048" s="10" t="s">
        <v>17999</v>
      </c>
      <c r="B8048" s="13" t="s">
        <v>17998</v>
      </c>
    </row>
    <row r="8049" spans="1:2" ht="15" customHeight="1">
      <c r="A8049" s="10" t="s">
        <v>18015</v>
      </c>
      <c r="B8049" s="13" t="s">
        <v>18014</v>
      </c>
    </row>
    <row r="8050" spans="1:2" ht="15" customHeight="1">
      <c r="A8050" s="10" t="s">
        <v>18005</v>
      </c>
      <c r="B8050" s="13" t="s">
        <v>18004</v>
      </c>
    </row>
    <row r="8051" spans="1:2" ht="15" customHeight="1">
      <c r="A8051" s="10" t="s">
        <v>18011</v>
      </c>
      <c r="B8051" s="13" t="s">
        <v>18010</v>
      </c>
    </row>
    <row r="8052" spans="1:2" ht="15" customHeight="1">
      <c r="A8052" s="10" t="s">
        <v>18001</v>
      </c>
      <c r="B8052" s="13" t="s">
        <v>18000</v>
      </c>
    </row>
    <row r="8053" spans="1:2" ht="15" customHeight="1">
      <c r="A8053" s="10" t="s">
        <v>18007</v>
      </c>
      <c r="B8053" s="13" t="s">
        <v>18006</v>
      </c>
    </row>
    <row r="8054" spans="1:2" ht="15" customHeight="1">
      <c r="A8054" s="10" t="s">
        <v>18013</v>
      </c>
      <c r="B8054" s="13" t="s">
        <v>18012</v>
      </c>
    </row>
    <row r="8055" spans="1:2" ht="15" customHeight="1">
      <c r="A8055" s="10" t="s">
        <v>18003</v>
      </c>
      <c r="B8055" s="13" t="s">
        <v>18002</v>
      </c>
    </row>
    <row r="8056" spans="1:2" ht="15" customHeight="1">
      <c r="A8056" s="10" t="s">
        <v>18063</v>
      </c>
      <c r="B8056" s="13" t="s">
        <v>18062</v>
      </c>
    </row>
    <row r="8057" spans="1:2" ht="15" customHeight="1">
      <c r="A8057" s="10" t="s">
        <v>18053</v>
      </c>
      <c r="B8057" s="13" t="s">
        <v>18052</v>
      </c>
    </row>
    <row r="8058" spans="1:2" ht="15" customHeight="1">
      <c r="A8058" s="10" t="s">
        <v>18069</v>
      </c>
      <c r="B8058" s="13" t="s">
        <v>18068</v>
      </c>
    </row>
    <row r="8059" spans="1:2" ht="15" customHeight="1">
      <c r="A8059" s="10" t="s">
        <v>18059</v>
      </c>
      <c r="B8059" s="13" t="s">
        <v>18058</v>
      </c>
    </row>
    <row r="8060" spans="1:2" ht="15" customHeight="1">
      <c r="A8060" s="10" t="s">
        <v>18065</v>
      </c>
      <c r="B8060" s="13" t="s">
        <v>18064</v>
      </c>
    </row>
    <row r="8061" spans="1:2" ht="15" customHeight="1">
      <c r="A8061" s="10" t="s">
        <v>18055</v>
      </c>
      <c r="B8061" s="13" t="s">
        <v>18054</v>
      </c>
    </row>
    <row r="8062" spans="1:2" ht="15" customHeight="1">
      <c r="A8062" s="10" t="s">
        <v>18061</v>
      </c>
      <c r="B8062" s="13" t="s">
        <v>18060</v>
      </c>
    </row>
    <row r="8063" spans="1:2" ht="15" customHeight="1">
      <c r="A8063" s="10" t="s">
        <v>18067</v>
      </c>
      <c r="B8063" s="13" t="s">
        <v>18066</v>
      </c>
    </row>
    <row r="8064" spans="1:2" ht="15" customHeight="1">
      <c r="A8064" s="10" t="s">
        <v>18057</v>
      </c>
      <c r="B8064" s="13" t="s">
        <v>18056</v>
      </c>
    </row>
    <row r="8065" spans="1:2" ht="15" customHeight="1">
      <c r="A8065" s="10" t="s">
        <v>18135</v>
      </c>
      <c r="B8065" s="13" t="s">
        <v>18134</v>
      </c>
    </row>
    <row r="8066" spans="1:2" ht="15" customHeight="1">
      <c r="A8066" s="10" t="s">
        <v>18125</v>
      </c>
      <c r="B8066" s="13" t="s">
        <v>18124</v>
      </c>
    </row>
    <row r="8067" spans="1:2" ht="15" customHeight="1">
      <c r="A8067" s="10" t="s">
        <v>18141</v>
      </c>
      <c r="B8067" s="13" t="s">
        <v>18140</v>
      </c>
    </row>
    <row r="8068" spans="1:2" ht="15" customHeight="1">
      <c r="A8068" s="10" t="s">
        <v>18131</v>
      </c>
      <c r="B8068" s="13" t="s">
        <v>18130</v>
      </c>
    </row>
    <row r="8069" spans="1:2" ht="15" customHeight="1">
      <c r="A8069" s="10" t="s">
        <v>18137</v>
      </c>
      <c r="B8069" s="13" t="s">
        <v>18136</v>
      </c>
    </row>
    <row r="8070" spans="1:2" ht="15" customHeight="1">
      <c r="A8070" s="10" t="s">
        <v>18127</v>
      </c>
      <c r="B8070" s="13" t="s">
        <v>18126</v>
      </c>
    </row>
    <row r="8071" spans="1:2" ht="15" customHeight="1">
      <c r="A8071" s="10" t="s">
        <v>18133</v>
      </c>
      <c r="B8071" s="13" t="s">
        <v>18132</v>
      </c>
    </row>
    <row r="8072" spans="1:2" ht="15" customHeight="1">
      <c r="A8072" s="10" t="s">
        <v>18139</v>
      </c>
      <c r="B8072" s="13" t="s">
        <v>18138</v>
      </c>
    </row>
    <row r="8073" spans="1:2" ht="15" customHeight="1">
      <c r="A8073" s="10" t="s">
        <v>18129</v>
      </c>
      <c r="B8073" s="13" t="s">
        <v>18128</v>
      </c>
    </row>
    <row r="8074" spans="1:2" ht="15" customHeight="1">
      <c r="A8074" s="10" t="s">
        <v>18731</v>
      </c>
      <c r="B8074" s="13" t="s">
        <v>18730</v>
      </c>
    </row>
    <row r="8075" spans="1:2" ht="15" customHeight="1">
      <c r="A8075" s="10" t="s">
        <v>18729</v>
      </c>
      <c r="B8075" s="13" t="s">
        <v>18728</v>
      </c>
    </row>
    <row r="8076" spans="1:2" ht="15" customHeight="1">
      <c r="A8076" s="10" t="s">
        <v>18727</v>
      </c>
      <c r="B8076" s="13" t="s">
        <v>18726</v>
      </c>
    </row>
    <row r="8077" spans="1:2" ht="15" customHeight="1">
      <c r="A8077" s="10" t="s">
        <v>18733</v>
      </c>
      <c r="B8077" s="13" t="s">
        <v>18732</v>
      </c>
    </row>
    <row r="8078" spans="1:2" ht="15" customHeight="1">
      <c r="A8078" s="10" t="s">
        <v>18735</v>
      </c>
      <c r="B8078" s="13" t="s">
        <v>18734</v>
      </c>
    </row>
    <row r="8079" spans="1:2" ht="15" customHeight="1">
      <c r="A8079" s="10" t="s">
        <v>18721</v>
      </c>
      <c r="B8079" s="13" t="s">
        <v>18720</v>
      </c>
    </row>
    <row r="8080" spans="1:2" ht="15" customHeight="1">
      <c r="A8080" s="10" t="s">
        <v>18723</v>
      </c>
      <c r="B8080" s="13" t="s">
        <v>18722</v>
      </c>
    </row>
    <row r="8081" spans="1:2" ht="15" customHeight="1">
      <c r="A8081" s="10" t="s">
        <v>18719</v>
      </c>
      <c r="B8081" s="13" t="s">
        <v>18718</v>
      </c>
    </row>
    <row r="8082" spans="1:2" ht="15" customHeight="1">
      <c r="A8082" s="10" t="s">
        <v>18717</v>
      </c>
      <c r="B8082" s="13" t="s">
        <v>18716</v>
      </c>
    </row>
    <row r="8083" spans="1:2" ht="15" customHeight="1">
      <c r="A8083" s="10" t="s">
        <v>18623</v>
      </c>
      <c r="B8083" s="13" t="s">
        <v>18622</v>
      </c>
    </row>
    <row r="8084" spans="1:2" ht="15" customHeight="1">
      <c r="A8084" s="10" t="s">
        <v>18613</v>
      </c>
      <c r="B8084" s="13" t="s">
        <v>18612</v>
      </c>
    </row>
    <row r="8085" spans="1:2" ht="15" customHeight="1">
      <c r="A8085" s="10" t="s">
        <v>18629</v>
      </c>
      <c r="B8085" s="13" t="s">
        <v>18628</v>
      </c>
    </row>
    <row r="8086" spans="1:2" ht="15" customHeight="1">
      <c r="A8086" s="10" t="s">
        <v>18619</v>
      </c>
      <c r="B8086" s="13" t="s">
        <v>18618</v>
      </c>
    </row>
    <row r="8087" spans="1:2" ht="15" customHeight="1">
      <c r="A8087" s="10" t="s">
        <v>18625</v>
      </c>
      <c r="B8087" s="13" t="s">
        <v>18624</v>
      </c>
    </row>
    <row r="8088" spans="1:2" ht="15" customHeight="1">
      <c r="A8088" s="10" t="s">
        <v>18615</v>
      </c>
      <c r="B8088" s="13" t="s">
        <v>18614</v>
      </c>
    </row>
    <row r="8089" spans="1:2" ht="15" customHeight="1">
      <c r="A8089" s="10" t="s">
        <v>18621</v>
      </c>
      <c r="B8089" s="13" t="s">
        <v>18620</v>
      </c>
    </row>
    <row r="8090" spans="1:2" ht="15" customHeight="1">
      <c r="A8090" s="10" t="s">
        <v>18627</v>
      </c>
      <c r="B8090" s="13" t="s">
        <v>18626</v>
      </c>
    </row>
    <row r="8091" spans="1:2" ht="15" customHeight="1">
      <c r="A8091" s="10" t="s">
        <v>18617</v>
      </c>
      <c r="B8091" s="13" t="s">
        <v>18616</v>
      </c>
    </row>
    <row r="8092" spans="1:2" ht="15" customHeight="1">
      <c r="A8092" s="10" t="s">
        <v>18569</v>
      </c>
      <c r="B8092" s="13" t="s">
        <v>18568</v>
      </c>
    </row>
    <row r="8093" spans="1:2" ht="15" customHeight="1">
      <c r="A8093" s="10" t="s">
        <v>18559</v>
      </c>
      <c r="B8093" s="13" t="s">
        <v>18558</v>
      </c>
    </row>
    <row r="8094" spans="1:2" ht="15" customHeight="1">
      <c r="A8094" s="10" t="s">
        <v>18575</v>
      </c>
      <c r="B8094" s="13" t="s">
        <v>18574</v>
      </c>
    </row>
    <row r="8095" spans="1:2" ht="15" customHeight="1">
      <c r="A8095" s="10" t="s">
        <v>18565</v>
      </c>
      <c r="B8095" s="13" t="s">
        <v>18564</v>
      </c>
    </row>
    <row r="8096" spans="1:2" ht="15" customHeight="1">
      <c r="A8096" s="10" t="s">
        <v>18571</v>
      </c>
      <c r="B8096" s="13" t="s">
        <v>18570</v>
      </c>
    </row>
    <row r="8097" spans="1:2" ht="15" customHeight="1">
      <c r="A8097" s="10" t="s">
        <v>18561</v>
      </c>
      <c r="B8097" s="13" t="s">
        <v>18560</v>
      </c>
    </row>
    <row r="8098" spans="1:2" ht="15" customHeight="1">
      <c r="A8098" s="10" t="s">
        <v>18567</v>
      </c>
      <c r="B8098" s="13" t="s">
        <v>18566</v>
      </c>
    </row>
    <row r="8099" spans="1:2" ht="15" customHeight="1">
      <c r="A8099" s="10" t="s">
        <v>18573</v>
      </c>
      <c r="B8099" s="13" t="s">
        <v>18572</v>
      </c>
    </row>
    <row r="8100" spans="1:2" ht="15" customHeight="1">
      <c r="A8100" s="10" t="s">
        <v>18563</v>
      </c>
      <c r="B8100" s="13" t="s">
        <v>18562</v>
      </c>
    </row>
    <row r="8101" spans="1:2" ht="15" customHeight="1">
      <c r="A8101" s="10" t="s">
        <v>18641</v>
      </c>
      <c r="B8101" s="13" t="s">
        <v>18640</v>
      </c>
    </row>
    <row r="8102" spans="1:2" ht="15" customHeight="1">
      <c r="A8102" s="10" t="s">
        <v>18631</v>
      </c>
      <c r="B8102" s="13" t="s">
        <v>18630</v>
      </c>
    </row>
    <row r="8103" spans="1:2" ht="15" customHeight="1">
      <c r="A8103" s="10" t="s">
        <v>18647</v>
      </c>
      <c r="B8103" s="13" t="s">
        <v>18646</v>
      </c>
    </row>
    <row r="8104" spans="1:2" ht="15" customHeight="1">
      <c r="A8104" s="10" t="s">
        <v>18637</v>
      </c>
      <c r="B8104" s="13" t="s">
        <v>18636</v>
      </c>
    </row>
    <row r="8105" spans="1:2" ht="15" customHeight="1">
      <c r="A8105" s="10" t="s">
        <v>18643</v>
      </c>
      <c r="B8105" s="13" t="s">
        <v>18642</v>
      </c>
    </row>
    <row r="8106" spans="1:2" ht="15" customHeight="1">
      <c r="A8106" s="10" t="s">
        <v>18633</v>
      </c>
      <c r="B8106" s="13" t="s">
        <v>18632</v>
      </c>
    </row>
    <row r="8107" spans="1:2" ht="15" customHeight="1">
      <c r="A8107" s="10" t="s">
        <v>18639</v>
      </c>
      <c r="B8107" s="13" t="s">
        <v>18638</v>
      </c>
    </row>
    <row r="8108" spans="1:2" ht="15" customHeight="1">
      <c r="A8108" s="10" t="s">
        <v>18645</v>
      </c>
      <c r="B8108" s="13" t="s">
        <v>18644</v>
      </c>
    </row>
    <row r="8109" spans="1:2" ht="15" customHeight="1">
      <c r="A8109" s="10" t="s">
        <v>18635</v>
      </c>
      <c r="B8109" s="13" t="s">
        <v>18634</v>
      </c>
    </row>
    <row r="8110" spans="1:2" ht="15" customHeight="1">
      <c r="A8110" s="10" t="s">
        <v>18551</v>
      </c>
      <c r="B8110" s="13" t="s">
        <v>18550</v>
      </c>
    </row>
    <row r="8111" spans="1:2" ht="15" customHeight="1">
      <c r="A8111" s="10" t="s">
        <v>18541</v>
      </c>
      <c r="B8111" s="13" t="s">
        <v>18540</v>
      </c>
    </row>
    <row r="8112" spans="1:2" ht="15" customHeight="1">
      <c r="A8112" s="10" t="s">
        <v>18557</v>
      </c>
      <c r="B8112" s="13" t="s">
        <v>18556</v>
      </c>
    </row>
    <row r="8113" spans="1:2" ht="15" customHeight="1">
      <c r="A8113" s="10" t="s">
        <v>18547</v>
      </c>
      <c r="B8113" s="13" t="s">
        <v>18546</v>
      </c>
    </row>
    <row r="8114" spans="1:2" ht="15" customHeight="1">
      <c r="A8114" s="10" t="s">
        <v>18553</v>
      </c>
      <c r="B8114" s="13" t="s">
        <v>18552</v>
      </c>
    </row>
    <row r="8115" spans="1:2" ht="15" customHeight="1">
      <c r="A8115" s="10" t="s">
        <v>18543</v>
      </c>
      <c r="B8115" s="13" t="s">
        <v>18542</v>
      </c>
    </row>
    <row r="8116" spans="1:2" ht="15" customHeight="1">
      <c r="A8116" s="10" t="s">
        <v>18549</v>
      </c>
      <c r="B8116" s="13" t="s">
        <v>18548</v>
      </c>
    </row>
    <row r="8117" spans="1:2" ht="15" customHeight="1">
      <c r="A8117" s="10" t="s">
        <v>18555</v>
      </c>
      <c r="B8117" s="13" t="s">
        <v>18554</v>
      </c>
    </row>
    <row r="8118" spans="1:2" ht="15" customHeight="1">
      <c r="A8118" s="10" t="s">
        <v>18545</v>
      </c>
      <c r="B8118" s="13" t="s">
        <v>18544</v>
      </c>
    </row>
    <row r="8119" spans="1:2" ht="15" customHeight="1">
      <c r="A8119" s="10" t="s">
        <v>18515</v>
      </c>
      <c r="B8119" s="13" t="s">
        <v>18514</v>
      </c>
    </row>
    <row r="8120" spans="1:2" ht="15" customHeight="1">
      <c r="A8120" s="10" t="s">
        <v>18505</v>
      </c>
      <c r="B8120" s="13" t="s">
        <v>18504</v>
      </c>
    </row>
    <row r="8121" spans="1:2" ht="15" customHeight="1">
      <c r="A8121" s="10" t="s">
        <v>18521</v>
      </c>
      <c r="B8121" s="13" t="s">
        <v>18520</v>
      </c>
    </row>
    <row r="8122" spans="1:2" ht="15" customHeight="1">
      <c r="A8122" s="10" t="s">
        <v>18511</v>
      </c>
      <c r="B8122" s="13" t="s">
        <v>18510</v>
      </c>
    </row>
    <row r="8123" spans="1:2" ht="15" customHeight="1">
      <c r="A8123" s="10" t="s">
        <v>18517</v>
      </c>
      <c r="B8123" s="13" t="s">
        <v>18516</v>
      </c>
    </row>
    <row r="8124" spans="1:2" ht="15" customHeight="1">
      <c r="A8124" s="10" t="s">
        <v>18507</v>
      </c>
      <c r="B8124" s="13" t="s">
        <v>18506</v>
      </c>
    </row>
    <row r="8125" spans="1:2" ht="15" customHeight="1">
      <c r="A8125" s="10" t="s">
        <v>18513</v>
      </c>
      <c r="B8125" s="13" t="s">
        <v>18512</v>
      </c>
    </row>
    <row r="8126" spans="1:2" ht="15" customHeight="1">
      <c r="A8126" s="10" t="s">
        <v>18519</v>
      </c>
      <c r="B8126" s="13" t="s">
        <v>18518</v>
      </c>
    </row>
    <row r="8127" spans="1:2" ht="15" customHeight="1">
      <c r="A8127" s="10" t="s">
        <v>18509</v>
      </c>
      <c r="B8127" s="13" t="s">
        <v>18508</v>
      </c>
    </row>
    <row r="8128" spans="1:2" ht="15" customHeight="1">
      <c r="A8128" s="10" t="s">
        <v>18605</v>
      </c>
      <c r="B8128" s="13" t="s">
        <v>18604</v>
      </c>
    </row>
    <row r="8129" spans="1:2" ht="15" customHeight="1">
      <c r="A8129" s="10" t="s">
        <v>18595</v>
      </c>
      <c r="B8129" s="13" t="s">
        <v>18594</v>
      </c>
    </row>
    <row r="8130" spans="1:2" ht="15" customHeight="1">
      <c r="A8130" s="10" t="s">
        <v>18611</v>
      </c>
      <c r="B8130" s="13" t="s">
        <v>18610</v>
      </c>
    </row>
    <row r="8131" spans="1:2" ht="15" customHeight="1">
      <c r="A8131" s="10" t="s">
        <v>18601</v>
      </c>
      <c r="B8131" s="13" t="s">
        <v>18600</v>
      </c>
    </row>
    <row r="8132" spans="1:2" ht="15" customHeight="1">
      <c r="A8132" s="10" t="s">
        <v>18607</v>
      </c>
      <c r="B8132" s="13" t="s">
        <v>18606</v>
      </c>
    </row>
    <row r="8133" spans="1:2" ht="15" customHeight="1">
      <c r="A8133" s="10" t="s">
        <v>18597</v>
      </c>
      <c r="B8133" s="13" t="s">
        <v>18596</v>
      </c>
    </row>
    <row r="8134" spans="1:2" ht="15" customHeight="1">
      <c r="A8134" s="10" t="s">
        <v>18603</v>
      </c>
      <c r="B8134" s="13" t="s">
        <v>18602</v>
      </c>
    </row>
    <row r="8135" spans="1:2" ht="15" customHeight="1">
      <c r="A8135" s="10" t="s">
        <v>18609</v>
      </c>
      <c r="B8135" s="13" t="s">
        <v>18608</v>
      </c>
    </row>
    <row r="8136" spans="1:2" ht="15" customHeight="1">
      <c r="A8136" s="10" t="s">
        <v>18599</v>
      </c>
      <c r="B8136" s="13" t="s">
        <v>18598</v>
      </c>
    </row>
    <row r="8137" spans="1:2" ht="15" customHeight="1">
      <c r="A8137" s="10" t="s">
        <v>18533</v>
      </c>
      <c r="B8137" s="13" t="s">
        <v>18532</v>
      </c>
    </row>
    <row r="8138" spans="1:2" ht="15" customHeight="1">
      <c r="A8138" s="10" t="s">
        <v>18523</v>
      </c>
      <c r="B8138" s="13" t="s">
        <v>18522</v>
      </c>
    </row>
    <row r="8139" spans="1:2" ht="15" customHeight="1">
      <c r="A8139" s="10" t="s">
        <v>18539</v>
      </c>
      <c r="B8139" s="13" t="s">
        <v>18538</v>
      </c>
    </row>
    <row r="8140" spans="1:2" ht="15" customHeight="1">
      <c r="A8140" s="10" t="s">
        <v>18529</v>
      </c>
      <c r="B8140" s="13" t="s">
        <v>18528</v>
      </c>
    </row>
    <row r="8141" spans="1:2" ht="15" customHeight="1">
      <c r="A8141" s="10" t="s">
        <v>18535</v>
      </c>
      <c r="B8141" s="13" t="s">
        <v>18534</v>
      </c>
    </row>
    <row r="8142" spans="1:2" ht="15" customHeight="1">
      <c r="A8142" s="10" t="s">
        <v>18525</v>
      </c>
      <c r="B8142" s="13" t="s">
        <v>18524</v>
      </c>
    </row>
    <row r="8143" spans="1:2" ht="15" customHeight="1">
      <c r="A8143" s="10" t="s">
        <v>18531</v>
      </c>
      <c r="B8143" s="13" t="s">
        <v>18530</v>
      </c>
    </row>
    <row r="8144" spans="1:2" ht="15" customHeight="1">
      <c r="A8144" s="10" t="s">
        <v>18537</v>
      </c>
      <c r="B8144" s="13" t="s">
        <v>18536</v>
      </c>
    </row>
    <row r="8145" spans="1:2" ht="15" customHeight="1">
      <c r="A8145" s="10" t="s">
        <v>18527</v>
      </c>
      <c r="B8145" s="13" t="s">
        <v>18526</v>
      </c>
    </row>
    <row r="8146" spans="1:2" ht="15" customHeight="1">
      <c r="A8146" s="10" t="s">
        <v>18587</v>
      </c>
      <c r="B8146" s="13" t="s">
        <v>18586</v>
      </c>
    </row>
    <row r="8147" spans="1:2" ht="15" customHeight="1">
      <c r="A8147" s="10" t="s">
        <v>18577</v>
      </c>
      <c r="B8147" s="13" t="s">
        <v>18576</v>
      </c>
    </row>
    <row r="8148" spans="1:2" ht="15" customHeight="1">
      <c r="A8148" s="10" t="s">
        <v>18593</v>
      </c>
      <c r="B8148" s="13" t="s">
        <v>18592</v>
      </c>
    </row>
    <row r="8149" spans="1:2" ht="15" customHeight="1">
      <c r="A8149" s="10" t="s">
        <v>18583</v>
      </c>
      <c r="B8149" s="13" t="s">
        <v>18582</v>
      </c>
    </row>
    <row r="8150" spans="1:2" ht="15" customHeight="1">
      <c r="A8150" s="10" t="s">
        <v>18589</v>
      </c>
      <c r="B8150" s="13" t="s">
        <v>18588</v>
      </c>
    </row>
    <row r="8151" spans="1:2" ht="15" customHeight="1">
      <c r="A8151" s="10" t="s">
        <v>18579</v>
      </c>
      <c r="B8151" s="13" t="s">
        <v>18578</v>
      </c>
    </row>
    <row r="8152" spans="1:2" ht="15" customHeight="1">
      <c r="A8152" s="10" t="s">
        <v>18585</v>
      </c>
      <c r="B8152" s="13" t="s">
        <v>18584</v>
      </c>
    </row>
    <row r="8153" spans="1:2" ht="15" customHeight="1">
      <c r="A8153" s="10" t="s">
        <v>18591</v>
      </c>
      <c r="B8153" s="13" t="s">
        <v>18590</v>
      </c>
    </row>
    <row r="8154" spans="1:2" ht="15" customHeight="1">
      <c r="A8154" s="10" t="s">
        <v>18581</v>
      </c>
      <c r="B8154" s="13" t="s">
        <v>18580</v>
      </c>
    </row>
    <row r="8155" spans="1:2" ht="15" customHeight="1">
      <c r="A8155" s="10" t="s">
        <v>18659</v>
      </c>
      <c r="B8155" s="13" t="s">
        <v>18658</v>
      </c>
    </row>
    <row r="8156" spans="1:2" ht="15" customHeight="1">
      <c r="A8156" s="10" t="s">
        <v>18649</v>
      </c>
      <c r="B8156" s="13" t="s">
        <v>18648</v>
      </c>
    </row>
    <row r="8157" spans="1:2" ht="15" customHeight="1">
      <c r="A8157" s="10" t="s">
        <v>18665</v>
      </c>
      <c r="B8157" s="13" t="s">
        <v>18664</v>
      </c>
    </row>
    <row r="8158" spans="1:2" ht="15" customHeight="1">
      <c r="A8158" s="10" t="s">
        <v>18655</v>
      </c>
      <c r="B8158" s="13" t="s">
        <v>18654</v>
      </c>
    </row>
    <row r="8159" spans="1:2" ht="15" customHeight="1">
      <c r="A8159" s="10" t="s">
        <v>18661</v>
      </c>
      <c r="B8159" s="13" t="s">
        <v>18660</v>
      </c>
    </row>
    <row r="8160" spans="1:2" ht="15" customHeight="1">
      <c r="A8160" s="10" t="s">
        <v>18651</v>
      </c>
      <c r="B8160" s="13" t="s">
        <v>18650</v>
      </c>
    </row>
    <row r="8161" spans="1:2" ht="15" customHeight="1">
      <c r="A8161" s="10" t="s">
        <v>18657</v>
      </c>
      <c r="B8161" s="13" t="s">
        <v>18656</v>
      </c>
    </row>
    <row r="8162" spans="1:2" ht="15" customHeight="1">
      <c r="A8162" s="10" t="s">
        <v>18663</v>
      </c>
      <c r="B8162" s="13" t="s">
        <v>18662</v>
      </c>
    </row>
    <row r="8163" spans="1:2" ht="15" customHeight="1">
      <c r="A8163" s="10" t="s">
        <v>18653</v>
      </c>
      <c r="B8163" s="13" t="s">
        <v>18652</v>
      </c>
    </row>
    <row r="8164" spans="1:2" ht="15" customHeight="1">
      <c r="A8164" s="10" t="s">
        <v>18709</v>
      </c>
      <c r="B8164" s="13" t="s">
        <v>18708</v>
      </c>
    </row>
    <row r="8165" spans="1:2" ht="15" customHeight="1">
      <c r="A8165" s="10" t="s">
        <v>18707</v>
      </c>
      <c r="B8165" s="13" t="s">
        <v>18706</v>
      </c>
    </row>
    <row r="8166" spans="1:2" ht="15" customHeight="1">
      <c r="A8166" s="10" t="s">
        <v>18701</v>
      </c>
      <c r="B8166" s="13" t="s">
        <v>18700</v>
      </c>
    </row>
    <row r="8167" spans="1:2" ht="15" customHeight="1">
      <c r="A8167" s="10" t="s">
        <v>18703</v>
      </c>
      <c r="B8167" s="13" t="s">
        <v>18702</v>
      </c>
    </row>
    <row r="8168" spans="1:2" ht="15" customHeight="1">
      <c r="A8168" s="10" t="s">
        <v>18699</v>
      </c>
      <c r="B8168" s="13" t="s">
        <v>18698</v>
      </c>
    </row>
    <row r="8169" spans="1:2" ht="15" customHeight="1">
      <c r="A8169" s="10" t="s">
        <v>18697</v>
      </c>
      <c r="B8169" s="13" t="s">
        <v>18696</v>
      </c>
    </row>
    <row r="8170" spans="1:2" ht="15" customHeight="1">
      <c r="A8170" s="10" t="s">
        <v>18713</v>
      </c>
      <c r="B8170" s="13" t="s">
        <v>18712</v>
      </c>
    </row>
    <row r="8171" spans="1:2" ht="15" customHeight="1">
      <c r="A8171" s="10" t="s">
        <v>18711</v>
      </c>
      <c r="B8171" s="13" t="s">
        <v>18710</v>
      </c>
    </row>
    <row r="8172" spans="1:2" ht="15" customHeight="1">
      <c r="A8172" s="10" t="s">
        <v>18715</v>
      </c>
      <c r="B8172" s="13" t="s">
        <v>18714</v>
      </c>
    </row>
    <row r="8173" spans="1:2" ht="15" customHeight="1">
      <c r="A8173" s="10" t="s">
        <v>17841</v>
      </c>
      <c r="B8173" s="13" t="s">
        <v>17840</v>
      </c>
    </row>
    <row r="8174" spans="1:2" ht="15" customHeight="1">
      <c r="A8174" s="10" t="s">
        <v>17851</v>
      </c>
      <c r="B8174" s="13" t="s">
        <v>17850</v>
      </c>
    </row>
    <row r="8175" spans="1:2" ht="15" customHeight="1">
      <c r="A8175" s="10" t="s">
        <v>17847</v>
      </c>
      <c r="B8175" s="13" t="s">
        <v>17846</v>
      </c>
    </row>
    <row r="8176" spans="1:2" ht="15" customHeight="1">
      <c r="A8176" s="10" t="s">
        <v>17857</v>
      </c>
      <c r="B8176" s="13" t="s">
        <v>17856</v>
      </c>
    </row>
    <row r="8177" spans="1:2" ht="15" customHeight="1">
      <c r="A8177" s="10" t="s">
        <v>17843</v>
      </c>
      <c r="B8177" s="13" t="s">
        <v>17842</v>
      </c>
    </row>
    <row r="8178" spans="1:2" ht="15" customHeight="1">
      <c r="A8178" s="10" t="s">
        <v>17853</v>
      </c>
      <c r="B8178" s="13" t="s">
        <v>17852</v>
      </c>
    </row>
    <row r="8179" spans="1:2" ht="15" customHeight="1">
      <c r="A8179" s="10" t="s">
        <v>17849</v>
      </c>
      <c r="B8179" s="13" t="s">
        <v>17848</v>
      </c>
    </row>
    <row r="8180" spans="1:2" ht="15" customHeight="1">
      <c r="A8180" s="10" t="s">
        <v>17855</v>
      </c>
      <c r="B8180" s="13" t="s">
        <v>17854</v>
      </c>
    </row>
    <row r="8181" spans="1:2" ht="15" customHeight="1">
      <c r="A8181" s="10" t="s">
        <v>17845</v>
      </c>
      <c r="B8181" s="13" t="s">
        <v>17844</v>
      </c>
    </row>
    <row r="8182" spans="1:2" ht="15" customHeight="1">
      <c r="A8182" s="10" t="s">
        <v>17913</v>
      </c>
      <c r="B8182" s="13" t="s">
        <v>17912</v>
      </c>
    </row>
    <row r="8183" spans="1:2" ht="15" customHeight="1">
      <c r="A8183" s="10" t="s">
        <v>17923</v>
      </c>
      <c r="B8183" s="13" t="s">
        <v>17922</v>
      </c>
    </row>
    <row r="8184" spans="1:2" ht="15" customHeight="1">
      <c r="A8184" s="10" t="s">
        <v>17919</v>
      </c>
      <c r="B8184" s="13" t="s">
        <v>17918</v>
      </c>
    </row>
    <row r="8185" spans="1:2" ht="15" customHeight="1">
      <c r="A8185" s="10" t="s">
        <v>17929</v>
      </c>
      <c r="B8185" s="13" t="s">
        <v>17928</v>
      </c>
    </row>
    <row r="8186" spans="1:2" ht="15" customHeight="1">
      <c r="A8186" s="10" t="s">
        <v>17915</v>
      </c>
      <c r="B8186" s="13" t="s">
        <v>17914</v>
      </c>
    </row>
    <row r="8187" spans="1:2" ht="15" customHeight="1">
      <c r="A8187" s="10" t="s">
        <v>17925</v>
      </c>
      <c r="B8187" s="13" t="s">
        <v>17924</v>
      </c>
    </row>
    <row r="8188" spans="1:2" ht="15" customHeight="1">
      <c r="A8188" s="10" t="s">
        <v>17921</v>
      </c>
      <c r="B8188" s="13" t="s">
        <v>17920</v>
      </c>
    </row>
    <row r="8189" spans="1:2" ht="15" customHeight="1">
      <c r="A8189" s="10" t="s">
        <v>17927</v>
      </c>
      <c r="B8189" s="13" t="s">
        <v>17926</v>
      </c>
    </row>
    <row r="8190" spans="1:2" ht="15" customHeight="1">
      <c r="A8190" s="10" t="s">
        <v>17917</v>
      </c>
      <c r="B8190" s="13" t="s">
        <v>17916</v>
      </c>
    </row>
    <row r="8191" spans="1:2" ht="15" customHeight="1">
      <c r="A8191" s="10" t="s">
        <v>17859</v>
      </c>
      <c r="B8191" s="13" t="s">
        <v>17858</v>
      </c>
    </row>
    <row r="8192" spans="1:2" ht="15" customHeight="1">
      <c r="A8192" s="10" t="s">
        <v>17869</v>
      </c>
      <c r="B8192" s="13" t="s">
        <v>17868</v>
      </c>
    </row>
    <row r="8193" spans="1:2" ht="15" customHeight="1">
      <c r="A8193" s="10" t="s">
        <v>17865</v>
      </c>
      <c r="B8193" s="13" t="s">
        <v>17864</v>
      </c>
    </row>
    <row r="8194" spans="1:2" ht="15" customHeight="1">
      <c r="A8194" s="10" t="s">
        <v>17875</v>
      </c>
      <c r="B8194" s="13" t="s">
        <v>17874</v>
      </c>
    </row>
    <row r="8195" spans="1:2" ht="15" customHeight="1">
      <c r="A8195" s="10" t="s">
        <v>17861</v>
      </c>
      <c r="B8195" s="13" t="s">
        <v>17860</v>
      </c>
    </row>
    <row r="8196" spans="1:2" ht="15" customHeight="1">
      <c r="A8196" s="10" t="s">
        <v>17871</v>
      </c>
      <c r="B8196" s="13" t="s">
        <v>17870</v>
      </c>
    </row>
    <row r="8197" spans="1:2" ht="15" customHeight="1">
      <c r="A8197" s="10" t="s">
        <v>17867</v>
      </c>
      <c r="B8197" s="13" t="s">
        <v>17866</v>
      </c>
    </row>
    <row r="8198" spans="1:2" ht="15" customHeight="1">
      <c r="A8198" s="10" t="s">
        <v>17873</v>
      </c>
      <c r="B8198" s="13" t="s">
        <v>17872</v>
      </c>
    </row>
    <row r="8199" spans="1:2" ht="15" customHeight="1">
      <c r="A8199" s="10" t="s">
        <v>17863</v>
      </c>
      <c r="B8199" s="13" t="s">
        <v>17862</v>
      </c>
    </row>
    <row r="8200" spans="1:2" ht="15" customHeight="1">
      <c r="A8200" s="10" t="s">
        <v>17931</v>
      </c>
      <c r="B8200" s="13" t="s">
        <v>17930</v>
      </c>
    </row>
    <row r="8201" spans="1:2" ht="15" customHeight="1">
      <c r="A8201" s="10" t="s">
        <v>17941</v>
      </c>
      <c r="B8201" s="13" t="s">
        <v>17940</v>
      </c>
    </row>
    <row r="8202" spans="1:2" ht="15" customHeight="1">
      <c r="A8202" s="10" t="s">
        <v>17937</v>
      </c>
      <c r="B8202" s="13" t="s">
        <v>17936</v>
      </c>
    </row>
    <row r="8203" spans="1:2" ht="15" customHeight="1">
      <c r="A8203" s="10" t="s">
        <v>17947</v>
      </c>
      <c r="B8203" s="13" t="s">
        <v>17946</v>
      </c>
    </row>
    <row r="8204" spans="1:2" ht="15" customHeight="1">
      <c r="A8204" s="10" t="s">
        <v>17933</v>
      </c>
      <c r="B8204" s="13" t="s">
        <v>17932</v>
      </c>
    </row>
    <row r="8205" spans="1:2" ht="15" customHeight="1">
      <c r="A8205" s="10" t="s">
        <v>17943</v>
      </c>
      <c r="B8205" s="13" t="s">
        <v>17942</v>
      </c>
    </row>
    <row r="8206" spans="1:2" ht="15" customHeight="1">
      <c r="A8206" s="10" t="s">
        <v>17939</v>
      </c>
      <c r="B8206" s="13" t="s">
        <v>17938</v>
      </c>
    </row>
    <row r="8207" spans="1:2" ht="15" customHeight="1">
      <c r="A8207" s="10" t="s">
        <v>17945</v>
      </c>
      <c r="B8207" s="13" t="s">
        <v>17944</v>
      </c>
    </row>
    <row r="8208" spans="1:2" ht="15" customHeight="1">
      <c r="A8208" s="10" t="s">
        <v>17935</v>
      </c>
      <c r="B8208" s="13" t="s">
        <v>17934</v>
      </c>
    </row>
    <row r="8209" spans="1:2" ht="15" customHeight="1">
      <c r="A8209" s="10" t="s">
        <v>17805</v>
      </c>
      <c r="B8209" s="13" t="s">
        <v>17804</v>
      </c>
    </row>
    <row r="8210" spans="1:2" ht="15" customHeight="1">
      <c r="A8210" s="10" t="s">
        <v>17815</v>
      </c>
      <c r="B8210" s="13" t="s">
        <v>17814</v>
      </c>
    </row>
    <row r="8211" spans="1:2" ht="15" customHeight="1">
      <c r="A8211" s="10" t="s">
        <v>17811</v>
      </c>
      <c r="B8211" s="13" t="s">
        <v>17810</v>
      </c>
    </row>
    <row r="8212" spans="1:2" ht="15" customHeight="1">
      <c r="A8212" s="10" t="s">
        <v>17821</v>
      </c>
      <c r="B8212" s="13" t="s">
        <v>17820</v>
      </c>
    </row>
    <row r="8213" spans="1:2" ht="15" customHeight="1">
      <c r="A8213" s="10" t="s">
        <v>17807</v>
      </c>
      <c r="B8213" s="13" t="s">
        <v>17806</v>
      </c>
    </row>
    <row r="8214" spans="1:2" ht="15" customHeight="1">
      <c r="A8214" s="10" t="s">
        <v>17817</v>
      </c>
      <c r="B8214" s="13" t="s">
        <v>17816</v>
      </c>
    </row>
    <row r="8215" spans="1:2" ht="15" customHeight="1">
      <c r="A8215" s="10" t="s">
        <v>17813</v>
      </c>
      <c r="B8215" s="13" t="s">
        <v>17812</v>
      </c>
    </row>
    <row r="8216" spans="1:2" ht="15" customHeight="1">
      <c r="A8216" s="10" t="s">
        <v>17819</v>
      </c>
      <c r="B8216" s="13" t="s">
        <v>17818</v>
      </c>
    </row>
    <row r="8217" spans="1:2" ht="15" customHeight="1">
      <c r="A8217" s="10" t="s">
        <v>17809</v>
      </c>
      <c r="B8217" s="13" t="s">
        <v>17808</v>
      </c>
    </row>
    <row r="8218" spans="1:2" ht="15" customHeight="1">
      <c r="A8218" s="10" t="s">
        <v>17895</v>
      </c>
      <c r="B8218" s="13" t="s">
        <v>17894</v>
      </c>
    </row>
    <row r="8219" spans="1:2" ht="15" customHeight="1">
      <c r="A8219" s="10" t="s">
        <v>17905</v>
      </c>
      <c r="B8219" s="13" t="s">
        <v>17904</v>
      </c>
    </row>
    <row r="8220" spans="1:2" ht="15" customHeight="1">
      <c r="A8220" s="10" t="s">
        <v>17901</v>
      </c>
      <c r="B8220" s="13" t="s">
        <v>17900</v>
      </c>
    </row>
    <row r="8221" spans="1:2" ht="15" customHeight="1">
      <c r="A8221" s="10" t="s">
        <v>17911</v>
      </c>
      <c r="B8221" s="13" t="s">
        <v>17910</v>
      </c>
    </row>
    <row r="8222" spans="1:2" ht="15" customHeight="1">
      <c r="A8222" s="10" t="s">
        <v>17897</v>
      </c>
      <c r="B8222" s="13" t="s">
        <v>17896</v>
      </c>
    </row>
    <row r="8223" spans="1:2" ht="15" customHeight="1">
      <c r="A8223" s="10" t="s">
        <v>17907</v>
      </c>
      <c r="B8223" s="13" t="s">
        <v>17906</v>
      </c>
    </row>
    <row r="8224" spans="1:2" ht="15" customHeight="1">
      <c r="A8224" s="10" t="s">
        <v>17903</v>
      </c>
      <c r="B8224" s="13" t="s">
        <v>17902</v>
      </c>
    </row>
    <row r="8225" spans="1:2" ht="15" customHeight="1">
      <c r="A8225" s="10" t="s">
        <v>17909</v>
      </c>
      <c r="B8225" s="13" t="s">
        <v>17908</v>
      </c>
    </row>
    <row r="8226" spans="1:2" ht="15" customHeight="1">
      <c r="A8226" s="10" t="s">
        <v>17899</v>
      </c>
      <c r="B8226" s="13" t="s">
        <v>17898</v>
      </c>
    </row>
    <row r="8227" spans="1:2" ht="15" customHeight="1">
      <c r="A8227" s="10" t="s">
        <v>17823</v>
      </c>
      <c r="B8227" s="13" t="s">
        <v>17822</v>
      </c>
    </row>
    <row r="8228" spans="1:2" ht="15" customHeight="1">
      <c r="A8228" s="10" t="s">
        <v>17833</v>
      </c>
      <c r="B8228" s="13" t="s">
        <v>17832</v>
      </c>
    </row>
    <row r="8229" spans="1:2" ht="15" customHeight="1">
      <c r="A8229" s="10" t="s">
        <v>17829</v>
      </c>
      <c r="B8229" s="13" t="s">
        <v>17828</v>
      </c>
    </row>
    <row r="8230" spans="1:2" ht="15" customHeight="1">
      <c r="A8230" s="10" t="s">
        <v>17839</v>
      </c>
      <c r="B8230" s="13" t="s">
        <v>17838</v>
      </c>
    </row>
    <row r="8231" spans="1:2" ht="15" customHeight="1">
      <c r="A8231" s="10" t="s">
        <v>17825</v>
      </c>
      <c r="B8231" s="13" t="s">
        <v>17824</v>
      </c>
    </row>
    <row r="8232" spans="1:2" ht="15" customHeight="1">
      <c r="A8232" s="10" t="s">
        <v>17835</v>
      </c>
      <c r="B8232" s="13" t="s">
        <v>17834</v>
      </c>
    </row>
    <row r="8233" spans="1:2" ht="15" customHeight="1">
      <c r="A8233" s="10" t="s">
        <v>17831</v>
      </c>
      <c r="B8233" s="13" t="s">
        <v>17830</v>
      </c>
    </row>
    <row r="8234" spans="1:2" ht="15" customHeight="1">
      <c r="A8234" s="10" t="s">
        <v>17837</v>
      </c>
      <c r="B8234" s="13" t="s">
        <v>17836</v>
      </c>
    </row>
    <row r="8235" spans="1:2" ht="15" customHeight="1">
      <c r="A8235" s="10" t="s">
        <v>17827</v>
      </c>
      <c r="B8235" s="13" t="s">
        <v>17826</v>
      </c>
    </row>
    <row r="8236" spans="1:2" ht="15" customHeight="1">
      <c r="A8236" s="10" t="s">
        <v>17877</v>
      </c>
      <c r="B8236" s="13" t="s">
        <v>17876</v>
      </c>
    </row>
    <row r="8237" spans="1:2" ht="15" customHeight="1">
      <c r="A8237" s="10" t="s">
        <v>17887</v>
      </c>
      <c r="B8237" s="13" t="s">
        <v>17886</v>
      </c>
    </row>
    <row r="8238" spans="1:2" ht="15" customHeight="1">
      <c r="A8238" s="10" t="s">
        <v>17883</v>
      </c>
      <c r="B8238" s="13" t="s">
        <v>17882</v>
      </c>
    </row>
    <row r="8239" spans="1:2" ht="15" customHeight="1">
      <c r="A8239" s="10" t="s">
        <v>17893</v>
      </c>
      <c r="B8239" s="13" t="s">
        <v>17892</v>
      </c>
    </row>
    <row r="8240" spans="1:2" ht="15" customHeight="1">
      <c r="A8240" s="10" t="s">
        <v>17879</v>
      </c>
      <c r="B8240" s="13" t="s">
        <v>17878</v>
      </c>
    </row>
    <row r="8241" spans="1:2" ht="15" customHeight="1">
      <c r="A8241" s="10" t="s">
        <v>17889</v>
      </c>
      <c r="B8241" s="13" t="s">
        <v>17888</v>
      </c>
    </row>
    <row r="8242" spans="1:2" ht="15" customHeight="1">
      <c r="A8242" s="10" t="s">
        <v>17885</v>
      </c>
      <c r="B8242" s="13" t="s">
        <v>17884</v>
      </c>
    </row>
    <row r="8243" spans="1:2" ht="15" customHeight="1">
      <c r="A8243" s="10" t="s">
        <v>17891</v>
      </c>
      <c r="B8243" s="13" t="s">
        <v>17890</v>
      </c>
    </row>
    <row r="8244" spans="1:2" ht="15" customHeight="1">
      <c r="A8244" s="10" t="s">
        <v>17881</v>
      </c>
      <c r="B8244" s="13" t="s">
        <v>17880</v>
      </c>
    </row>
    <row r="8245" spans="1:2" ht="15" customHeight="1">
      <c r="A8245" s="10" t="s">
        <v>17949</v>
      </c>
      <c r="B8245" s="13" t="s">
        <v>17948</v>
      </c>
    </row>
    <row r="8246" spans="1:2" ht="15" customHeight="1">
      <c r="A8246" s="10" t="s">
        <v>17959</v>
      </c>
      <c r="B8246" s="13" t="s">
        <v>17958</v>
      </c>
    </row>
    <row r="8247" spans="1:2" ht="15" customHeight="1">
      <c r="A8247" s="10" t="s">
        <v>17955</v>
      </c>
      <c r="B8247" s="13" t="s">
        <v>17954</v>
      </c>
    </row>
    <row r="8248" spans="1:2" ht="15" customHeight="1">
      <c r="A8248" s="10" t="s">
        <v>17965</v>
      </c>
      <c r="B8248" s="13" t="s">
        <v>17964</v>
      </c>
    </row>
    <row r="8249" spans="1:2" ht="15" customHeight="1">
      <c r="A8249" s="10" t="s">
        <v>17951</v>
      </c>
      <c r="B8249" s="13" t="s">
        <v>17950</v>
      </c>
    </row>
    <row r="8250" spans="1:2" ht="15" customHeight="1">
      <c r="A8250" s="10" t="s">
        <v>17961</v>
      </c>
      <c r="B8250" s="13" t="s">
        <v>17960</v>
      </c>
    </row>
    <row r="8251" spans="1:2" ht="15" customHeight="1">
      <c r="A8251" s="10" t="s">
        <v>17957</v>
      </c>
      <c r="B8251" s="13" t="s">
        <v>17956</v>
      </c>
    </row>
    <row r="8252" spans="1:2" ht="15" customHeight="1">
      <c r="A8252" s="10" t="s">
        <v>17963</v>
      </c>
      <c r="B8252" s="13" t="s">
        <v>17962</v>
      </c>
    </row>
    <row r="8253" spans="1:2" ht="15" customHeight="1">
      <c r="A8253" s="10" t="s">
        <v>17953</v>
      </c>
      <c r="B8253" s="13" t="s">
        <v>17952</v>
      </c>
    </row>
    <row r="8254" spans="1:2" ht="15" customHeight="1">
      <c r="A8254" s="10" t="s">
        <v>18397</v>
      </c>
      <c r="B8254" s="13" t="s">
        <v>18396</v>
      </c>
    </row>
    <row r="8255" spans="1:2" ht="15" customHeight="1">
      <c r="A8255" s="10" t="s">
        <v>18387</v>
      </c>
      <c r="B8255" s="13" t="s">
        <v>18386</v>
      </c>
    </row>
    <row r="8256" spans="1:2" ht="15" customHeight="1">
      <c r="A8256" s="10" t="s">
        <v>18403</v>
      </c>
      <c r="B8256" s="13" t="s">
        <v>18402</v>
      </c>
    </row>
    <row r="8257" spans="1:2" ht="15" customHeight="1">
      <c r="A8257" s="10" t="s">
        <v>18393</v>
      </c>
      <c r="B8257" s="13" t="s">
        <v>18392</v>
      </c>
    </row>
    <row r="8258" spans="1:2" ht="15" customHeight="1">
      <c r="A8258" s="10" t="s">
        <v>18399</v>
      </c>
      <c r="B8258" s="13" t="s">
        <v>18398</v>
      </c>
    </row>
    <row r="8259" spans="1:2" ht="15" customHeight="1">
      <c r="A8259" s="10" t="s">
        <v>18389</v>
      </c>
      <c r="B8259" s="13" t="s">
        <v>18388</v>
      </c>
    </row>
    <row r="8260" spans="1:2" ht="15" customHeight="1">
      <c r="A8260" s="10" t="s">
        <v>18395</v>
      </c>
      <c r="B8260" s="13" t="s">
        <v>18394</v>
      </c>
    </row>
    <row r="8261" spans="1:2" ht="15" customHeight="1">
      <c r="A8261" s="10" t="s">
        <v>18401</v>
      </c>
      <c r="B8261" s="13" t="s">
        <v>18400</v>
      </c>
    </row>
    <row r="8262" spans="1:2" ht="15" customHeight="1">
      <c r="A8262" s="10" t="s">
        <v>18391</v>
      </c>
      <c r="B8262" s="13" t="s">
        <v>18390</v>
      </c>
    </row>
    <row r="8263" spans="1:2" ht="15" customHeight="1">
      <c r="A8263" s="10" t="s">
        <v>18469</v>
      </c>
      <c r="B8263" s="13" t="s">
        <v>18468</v>
      </c>
    </row>
    <row r="8264" spans="1:2" ht="15" customHeight="1">
      <c r="A8264" s="10" t="s">
        <v>18459</v>
      </c>
      <c r="B8264" s="13" t="s">
        <v>18458</v>
      </c>
    </row>
    <row r="8265" spans="1:2" ht="15" customHeight="1">
      <c r="A8265" s="10" t="s">
        <v>18475</v>
      </c>
      <c r="B8265" s="13" t="s">
        <v>18474</v>
      </c>
    </row>
    <row r="8266" spans="1:2" ht="15" customHeight="1">
      <c r="A8266" s="10" t="s">
        <v>18465</v>
      </c>
      <c r="B8266" s="13" t="s">
        <v>18464</v>
      </c>
    </row>
    <row r="8267" spans="1:2" ht="15" customHeight="1">
      <c r="A8267" s="10" t="s">
        <v>18471</v>
      </c>
      <c r="B8267" s="13" t="s">
        <v>18470</v>
      </c>
    </row>
    <row r="8268" spans="1:2" ht="15" customHeight="1">
      <c r="A8268" s="10" t="s">
        <v>18461</v>
      </c>
      <c r="B8268" s="13" t="s">
        <v>18460</v>
      </c>
    </row>
    <row r="8269" spans="1:2" ht="15" customHeight="1">
      <c r="A8269" s="10" t="s">
        <v>18467</v>
      </c>
      <c r="B8269" s="13" t="s">
        <v>18466</v>
      </c>
    </row>
    <row r="8270" spans="1:2" ht="15" customHeight="1">
      <c r="A8270" s="10" t="s">
        <v>18473</v>
      </c>
      <c r="B8270" s="13" t="s">
        <v>18472</v>
      </c>
    </row>
    <row r="8271" spans="1:2" ht="15" customHeight="1">
      <c r="A8271" s="10" t="s">
        <v>18463</v>
      </c>
      <c r="B8271" s="13" t="s">
        <v>18462</v>
      </c>
    </row>
    <row r="8272" spans="1:2" ht="15" customHeight="1">
      <c r="A8272" s="10" t="s">
        <v>18415</v>
      </c>
      <c r="B8272" s="13" t="s">
        <v>18414</v>
      </c>
    </row>
    <row r="8273" spans="1:2" ht="15" customHeight="1">
      <c r="A8273" s="10" t="s">
        <v>18405</v>
      </c>
      <c r="B8273" s="13" t="s">
        <v>18404</v>
      </c>
    </row>
    <row r="8274" spans="1:2" ht="15" customHeight="1">
      <c r="A8274" s="10" t="s">
        <v>18421</v>
      </c>
      <c r="B8274" s="13" t="s">
        <v>18420</v>
      </c>
    </row>
    <row r="8275" spans="1:2" ht="15" customHeight="1">
      <c r="A8275" s="10" t="s">
        <v>18411</v>
      </c>
      <c r="B8275" s="13" t="s">
        <v>18410</v>
      </c>
    </row>
    <row r="8276" spans="1:2" ht="15" customHeight="1">
      <c r="A8276" s="10" t="s">
        <v>18417</v>
      </c>
      <c r="B8276" s="13" t="s">
        <v>18416</v>
      </c>
    </row>
    <row r="8277" spans="1:2" ht="15" customHeight="1">
      <c r="A8277" s="10" t="s">
        <v>18407</v>
      </c>
      <c r="B8277" s="13" t="s">
        <v>18406</v>
      </c>
    </row>
    <row r="8278" spans="1:2" ht="15" customHeight="1">
      <c r="A8278" s="10" t="s">
        <v>18413</v>
      </c>
      <c r="B8278" s="13" t="s">
        <v>18412</v>
      </c>
    </row>
    <row r="8279" spans="1:2" ht="15" customHeight="1">
      <c r="A8279" s="10" t="s">
        <v>18419</v>
      </c>
      <c r="B8279" s="13" t="s">
        <v>18418</v>
      </c>
    </row>
    <row r="8280" spans="1:2" ht="15" customHeight="1">
      <c r="A8280" s="10" t="s">
        <v>18409</v>
      </c>
      <c r="B8280" s="13" t="s">
        <v>18408</v>
      </c>
    </row>
    <row r="8281" spans="1:2" ht="15" customHeight="1">
      <c r="A8281" s="10" t="s">
        <v>18451</v>
      </c>
      <c r="B8281" s="13" t="s">
        <v>18450</v>
      </c>
    </row>
    <row r="8282" spans="1:2" ht="15" customHeight="1">
      <c r="A8282" s="10" t="s">
        <v>18441</v>
      </c>
      <c r="B8282" s="13" t="s">
        <v>18440</v>
      </c>
    </row>
    <row r="8283" spans="1:2" ht="15" customHeight="1">
      <c r="A8283" s="10" t="s">
        <v>18457</v>
      </c>
      <c r="B8283" s="13" t="s">
        <v>18456</v>
      </c>
    </row>
    <row r="8284" spans="1:2" ht="15" customHeight="1">
      <c r="A8284" s="10" t="s">
        <v>18447</v>
      </c>
      <c r="B8284" s="13" t="s">
        <v>18446</v>
      </c>
    </row>
    <row r="8285" spans="1:2" ht="15" customHeight="1">
      <c r="A8285" s="10" t="s">
        <v>18453</v>
      </c>
      <c r="B8285" s="13" t="s">
        <v>18452</v>
      </c>
    </row>
    <row r="8286" spans="1:2" ht="15" customHeight="1">
      <c r="A8286" s="10" t="s">
        <v>18443</v>
      </c>
      <c r="B8286" s="13" t="s">
        <v>18442</v>
      </c>
    </row>
    <row r="8287" spans="1:2" ht="15" customHeight="1">
      <c r="A8287" s="10" t="s">
        <v>18449</v>
      </c>
      <c r="B8287" s="13" t="s">
        <v>18448</v>
      </c>
    </row>
    <row r="8288" spans="1:2" ht="15" customHeight="1">
      <c r="A8288" s="10" t="s">
        <v>18455</v>
      </c>
      <c r="B8288" s="13" t="s">
        <v>18454</v>
      </c>
    </row>
    <row r="8289" spans="1:2" ht="15" customHeight="1">
      <c r="A8289" s="10" t="s">
        <v>18445</v>
      </c>
      <c r="B8289" s="13" t="s">
        <v>18444</v>
      </c>
    </row>
    <row r="8290" spans="1:2" ht="15" customHeight="1">
      <c r="A8290" s="10" t="s">
        <v>18343</v>
      </c>
      <c r="B8290" s="13" t="s">
        <v>18342</v>
      </c>
    </row>
    <row r="8291" spans="1:2" ht="15" customHeight="1">
      <c r="A8291" s="10" t="s">
        <v>18333</v>
      </c>
      <c r="B8291" s="13" t="s">
        <v>18332</v>
      </c>
    </row>
    <row r="8292" spans="1:2" ht="15" customHeight="1">
      <c r="A8292" s="10" t="s">
        <v>18349</v>
      </c>
      <c r="B8292" s="13" t="s">
        <v>18348</v>
      </c>
    </row>
    <row r="8293" spans="1:2" ht="15" customHeight="1">
      <c r="A8293" s="10" t="s">
        <v>18339</v>
      </c>
      <c r="B8293" s="13" t="s">
        <v>18338</v>
      </c>
    </row>
    <row r="8294" spans="1:2" ht="15" customHeight="1">
      <c r="A8294" s="10" t="s">
        <v>18345</v>
      </c>
      <c r="B8294" s="13" t="s">
        <v>18344</v>
      </c>
    </row>
    <row r="8295" spans="1:2" ht="15" customHeight="1">
      <c r="A8295" s="10" t="s">
        <v>18335</v>
      </c>
      <c r="B8295" s="13" t="s">
        <v>18334</v>
      </c>
    </row>
    <row r="8296" spans="1:2" ht="15" customHeight="1">
      <c r="A8296" s="10" t="s">
        <v>18341</v>
      </c>
      <c r="B8296" s="13" t="s">
        <v>18340</v>
      </c>
    </row>
    <row r="8297" spans="1:2" ht="15" customHeight="1">
      <c r="A8297" s="10" t="s">
        <v>18347</v>
      </c>
      <c r="B8297" s="13" t="s">
        <v>18346</v>
      </c>
    </row>
    <row r="8298" spans="1:2" ht="15" customHeight="1">
      <c r="A8298" s="10" t="s">
        <v>18337</v>
      </c>
      <c r="B8298" s="13" t="s">
        <v>18336</v>
      </c>
    </row>
    <row r="8299" spans="1:2" ht="15" customHeight="1">
      <c r="A8299" s="10" t="s">
        <v>18433</v>
      </c>
      <c r="B8299" s="13" t="s">
        <v>18432</v>
      </c>
    </row>
    <row r="8300" spans="1:2" ht="15" customHeight="1">
      <c r="A8300" s="10" t="s">
        <v>18423</v>
      </c>
      <c r="B8300" s="13" t="s">
        <v>18422</v>
      </c>
    </row>
    <row r="8301" spans="1:2" ht="15" customHeight="1">
      <c r="A8301" s="10" t="s">
        <v>18439</v>
      </c>
      <c r="B8301" s="13" t="s">
        <v>18438</v>
      </c>
    </row>
    <row r="8302" spans="1:2" ht="15" customHeight="1">
      <c r="A8302" s="10" t="s">
        <v>18429</v>
      </c>
      <c r="B8302" s="13" t="s">
        <v>18428</v>
      </c>
    </row>
    <row r="8303" spans="1:2" ht="15" customHeight="1">
      <c r="A8303" s="10" t="s">
        <v>18435</v>
      </c>
      <c r="B8303" s="13" t="s">
        <v>18434</v>
      </c>
    </row>
    <row r="8304" spans="1:2" ht="15" customHeight="1">
      <c r="A8304" s="10" t="s">
        <v>18425</v>
      </c>
      <c r="B8304" s="13" t="s">
        <v>18424</v>
      </c>
    </row>
    <row r="8305" spans="1:2" ht="15" customHeight="1">
      <c r="A8305" s="10" t="s">
        <v>18431</v>
      </c>
      <c r="B8305" s="13" t="s">
        <v>18430</v>
      </c>
    </row>
    <row r="8306" spans="1:2" ht="15" customHeight="1">
      <c r="A8306" s="10" t="s">
        <v>18437</v>
      </c>
      <c r="B8306" s="13" t="s">
        <v>18436</v>
      </c>
    </row>
    <row r="8307" spans="1:2" ht="15" customHeight="1">
      <c r="A8307" s="10" t="s">
        <v>18427</v>
      </c>
      <c r="B8307" s="13" t="s">
        <v>18426</v>
      </c>
    </row>
    <row r="8308" spans="1:2" ht="15" customHeight="1">
      <c r="A8308" s="10" t="s">
        <v>18379</v>
      </c>
      <c r="B8308" s="13" t="s">
        <v>18378</v>
      </c>
    </row>
    <row r="8309" spans="1:2" ht="15" customHeight="1">
      <c r="A8309" s="10" t="s">
        <v>18369</v>
      </c>
      <c r="B8309" s="13" t="s">
        <v>18368</v>
      </c>
    </row>
    <row r="8310" spans="1:2" ht="15" customHeight="1">
      <c r="A8310" s="10" t="s">
        <v>18385</v>
      </c>
      <c r="B8310" s="13" t="s">
        <v>18384</v>
      </c>
    </row>
    <row r="8311" spans="1:2" ht="15" customHeight="1">
      <c r="A8311" s="10" t="s">
        <v>18375</v>
      </c>
      <c r="B8311" s="13" t="s">
        <v>18374</v>
      </c>
    </row>
    <row r="8312" spans="1:2" ht="15" customHeight="1">
      <c r="A8312" s="10" t="s">
        <v>18381</v>
      </c>
      <c r="B8312" s="13" t="s">
        <v>18380</v>
      </c>
    </row>
    <row r="8313" spans="1:2" ht="15" customHeight="1">
      <c r="A8313" s="10" t="s">
        <v>18371</v>
      </c>
      <c r="B8313" s="13" t="s">
        <v>18370</v>
      </c>
    </row>
    <row r="8314" spans="1:2" ht="15" customHeight="1">
      <c r="A8314" s="10" t="s">
        <v>18377</v>
      </c>
      <c r="B8314" s="13" t="s">
        <v>18376</v>
      </c>
    </row>
    <row r="8315" spans="1:2" ht="15" customHeight="1">
      <c r="A8315" s="10" t="s">
        <v>18383</v>
      </c>
      <c r="B8315" s="13" t="s">
        <v>18382</v>
      </c>
    </row>
    <row r="8316" spans="1:2" ht="15" customHeight="1">
      <c r="A8316" s="10" t="s">
        <v>18373</v>
      </c>
      <c r="B8316" s="13" t="s">
        <v>18372</v>
      </c>
    </row>
    <row r="8317" spans="1:2" ht="15" customHeight="1">
      <c r="A8317" s="10" t="s">
        <v>18361</v>
      </c>
      <c r="B8317" s="13" t="s">
        <v>18360</v>
      </c>
    </row>
    <row r="8318" spans="1:2" ht="15" customHeight="1">
      <c r="A8318" s="10" t="s">
        <v>18351</v>
      </c>
      <c r="B8318" s="13" t="s">
        <v>18350</v>
      </c>
    </row>
    <row r="8319" spans="1:2" ht="15" customHeight="1">
      <c r="A8319" s="10" t="s">
        <v>18367</v>
      </c>
      <c r="B8319" s="13" t="s">
        <v>18366</v>
      </c>
    </row>
    <row r="8320" spans="1:2" ht="15" customHeight="1">
      <c r="A8320" s="10" t="s">
        <v>18357</v>
      </c>
      <c r="B8320" s="13" t="s">
        <v>18356</v>
      </c>
    </row>
    <row r="8321" spans="1:2" ht="15" customHeight="1">
      <c r="A8321" s="10" t="s">
        <v>18363</v>
      </c>
      <c r="B8321" s="13" t="s">
        <v>18362</v>
      </c>
    </row>
    <row r="8322" spans="1:2" ht="15" customHeight="1">
      <c r="A8322" s="10" t="s">
        <v>18353</v>
      </c>
      <c r="B8322" s="13" t="s">
        <v>18352</v>
      </c>
    </row>
    <row r="8323" spans="1:2" ht="15" customHeight="1">
      <c r="A8323" s="10" t="s">
        <v>18359</v>
      </c>
      <c r="B8323" s="13" t="s">
        <v>18358</v>
      </c>
    </row>
    <row r="8324" spans="1:2" ht="15" customHeight="1">
      <c r="A8324" s="10" t="s">
        <v>18365</v>
      </c>
      <c r="B8324" s="13" t="s">
        <v>18364</v>
      </c>
    </row>
    <row r="8325" spans="1:2" ht="15" customHeight="1">
      <c r="A8325" s="10" t="s">
        <v>18355</v>
      </c>
      <c r="B8325" s="13" t="s">
        <v>18354</v>
      </c>
    </row>
    <row r="8326" spans="1:2" ht="15" customHeight="1">
      <c r="A8326" s="10" t="s">
        <v>18487</v>
      </c>
      <c r="B8326" s="13" t="s">
        <v>18486</v>
      </c>
    </row>
    <row r="8327" spans="1:2" ht="15" customHeight="1">
      <c r="A8327" s="10" t="s">
        <v>18477</v>
      </c>
      <c r="B8327" s="13" t="s">
        <v>18476</v>
      </c>
    </row>
    <row r="8328" spans="1:2" ht="15" customHeight="1">
      <c r="A8328" s="10" t="s">
        <v>18493</v>
      </c>
      <c r="B8328" s="13" t="s">
        <v>18492</v>
      </c>
    </row>
    <row r="8329" spans="1:2" ht="15" customHeight="1">
      <c r="A8329" s="10" t="s">
        <v>18483</v>
      </c>
      <c r="B8329" s="13" t="s">
        <v>18482</v>
      </c>
    </row>
    <row r="8330" spans="1:2" ht="15" customHeight="1">
      <c r="A8330" s="10" t="s">
        <v>18489</v>
      </c>
      <c r="B8330" s="13" t="s">
        <v>18488</v>
      </c>
    </row>
    <row r="8331" spans="1:2" ht="15" customHeight="1">
      <c r="A8331" s="10" t="s">
        <v>18479</v>
      </c>
      <c r="B8331" s="13" t="s">
        <v>18478</v>
      </c>
    </row>
    <row r="8332" spans="1:2" ht="15" customHeight="1">
      <c r="A8332" s="10" t="s">
        <v>18485</v>
      </c>
      <c r="B8332" s="13" t="s">
        <v>18484</v>
      </c>
    </row>
    <row r="8333" spans="1:2" ht="15" customHeight="1">
      <c r="A8333" s="10" t="s">
        <v>18491</v>
      </c>
      <c r="B8333" s="13" t="s">
        <v>18490</v>
      </c>
    </row>
    <row r="8334" spans="1:2" ht="15" customHeight="1">
      <c r="A8334" s="10" t="s">
        <v>18481</v>
      </c>
      <c r="B8334" s="13" t="s">
        <v>18480</v>
      </c>
    </row>
    <row r="8335" spans="1:2" ht="15" customHeight="1">
      <c r="A8335" s="10" t="s">
        <v>18905</v>
      </c>
      <c r="B8335" s="13" t="s">
        <v>18904</v>
      </c>
    </row>
    <row r="8336" spans="1:2" ht="15" customHeight="1">
      <c r="A8336" s="10" t="s">
        <v>18275</v>
      </c>
      <c r="B8336" s="13" t="s">
        <v>18274</v>
      </c>
    </row>
    <row r="8337" spans="1:2" ht="15" customHeight="1">
      <c r="A8337" s="10" t="s">
        <v>18265</v>
      </c>
      <c r="B8337" s="13" t="s">
        <v>18264</v>
      </c>
    </row>
    <row r="8338" spans="1:2" ht="15" customHeight="1">
      <c r="A8338" s="10" t="s">
        <v>18281</v>
      </c>
      <c r="B8338" s="13" t="s">
        <v>18280</v>
      </c>
    </row>
    <row r="8339" spans="1:2" ht="15" customHeight="1">
      <c r="A8339" s="10" t="s">
        <v>18271</v>
      </c>
      <c r="B8339" s="13" t="s">
        <v>18270</v>
      </c>
    </row>
    <row r="8340" spans="1:2" ht="15" customHeight="1">
      <c r="A8340" s="10" t="s">
        <v>18277</v>
      </c>
      <c r="B8340" s="13" t="s">
        <v>18276</v>
      </c>
    </row>
    <row r="8341" spans="1:2" ht="15" customHeight="1">
      <c r="A8341" s="10" t="s">
        <v>18267</v>
      </c>
      <c r="B8341" s="13" t="s">
        <v>18266</v>
      </c>
    </row>
    <row r="8342" spans="1:2" ht="15" customHeight="1">
      <c r="A8342" s="10" t="s">
        <v>18273</v>
      </c>
      <c r="B8342" s="13" t="s">
        <v>18272</v>
      </c>
    </row>
    <row r="8343" spans="1:2" ht="15" customHeight="1">
      <c r="A8343" s="10" t="s">
        <v>18279</v>
      </c>
      <c r="B8343" s="13" t="s">
        <v>18278</v>
      </c>
    </row>
    <row r="8344" spans="1:2" ht="15" customHeight="1">
      <c r="A8344" s="10" t="s">
        <v>18269</v>
      </c>
      <c r="B8344" s="13" t="s">
        <v>18268</v>
      </c>
    </row>
    <row r="8345" spans="1:2" ht="15" customHeight="1">
      <c r="A8345" s="10" t="s">
        <v>18221</v>
      </c>
      <c r="B8345" s="13" t="s">
        <v>18220</v>
      </c>
    </row>
    <row r="8346" spans="1:2" ht="15" customHeight="1">
      <c r="A8346" s="10" t="s">
        <v>18211</v>
      </c>
      <c r="B8346" s="13" t="s">
        <v>18210</v>
      </c>
    </row>
    <row r="8347" spans="1:2" ht="15" customHeight="1">
      <c r="A8347" s="10" t="s">
        <v>18227</v>
      </c>
      <c r="B8347" s="13" t="s">
        <v>18226</v>
      </c>
    </row>
    <row r="8348" spans="1:2" ht="15" customHeight="1">
      <c r="A8348" s="10" t="s">
        <v>18217</v>
      </c>
      <c r="B8348" s="13" t="s">
        <v>18216</v>
      </c>
    </row>
    <row r="8349" spans="1:2" ht="15" customHeight="1">
      <c r="A8349" s="10" t="s">
        <v>18223</v>
      </c>
      <c r="B8349" s="13" t="s">
        <v>18222</v>
      </c>
    </row>
    <row r="8350" spans="1:2" ht="15" customHeight="1">
      <c r="A8350" s="10" t="s">
        <v>18213</v>
      </c>
      <c r="B8350" s="13" t="s">
        <v>18212</v>
      </c>
    </row>
    <row r="8351" spans="1:2" ht="15" customHeight="1">
      <c r="A8351" s="10" t="s">
        <v>18219</v>
      </c>
      <c r="B8351" s="13" t="s">
        <v>18218</v>
      </c>
    </row>
    <row r="8352" spans="1:2" ht="15" customHeight="1">
      <c r="A8352" s="10" t="s">
        <v>18225</v>
      </c>
      <c r="B8352" s="13" t="s">
        <v>18224</v>
      </c>
    </row>
    <row r="8353" spans="1:2" ht="15" customHeight="1">
      <c r="A8353" s="10" t="s">
        <v>18215</v>
      </c>
      <c r="B8353" s="13" t="s">
        <v>18214</v>
      </c>
    </row>
    <row r="8354" spans="1:2" ht="15" customHeight="1">
      <c r="A8354" s="10" t="s">
        <v>18293</v>
      </c>
      <c r="B8354" s="13" t="s">
        <v>18292</v>
      </c>
    </row>
    <row r="8355" spans="1:2" ht="15" customHeight="1">
      <c r="A8355" s="10" t="s">
        <v>18283</v>
      </c>
      <c r="B8355" s="13" t="s">
        <v>18282</v>
      </c>
    </row>
    <row r="8356" spans="1:2" ht="15" customHeight="1">
      <c r="A8356" s="10" t="s">
        <v>18299</v>
      </c>
      <c r="B8356" s="13" t="s">
        <v>18298</v>
      </c>
    </row>
    <row r="8357" spans="1:2" ht="15" customHeight="1">
      <c r="A8357" s="10" t="s">
        <v>18289</v>
      </c>
      <c r="B8357" s="13" t="s">
        <v>18288</v>
      </c>
    </row>
    <row r="8358" spans="1:2" ht="15" customHeight="1">
      <c r="A8358" s="10" t="s">
        <v>18295</v>
      </c>
      <c r="B8358" s="13" t="s">
        <v>18294</v>
      </c>
    </row>
    <row r="8359" spans="1:2" ht="15" customHeight="1">
      <c r="A8359" s="10" t="s">
        <v>18285</v>
      </c>
      <c r="B8359" s="13" t="s">
        <v>18284</v>
      </c>
    </row>
    <row r="8360" spans="1:2" ht="15" customHeight="1">
      <c r="A8360" s="10" t="s">
        <v>18291</v>
      </c>
      <c r="B8360" s="13" t="s">
        <v>18290</v>
      </c>
    </row>
    <row r="8361" spans="1:2" ht="15" customHeight="1">
      <c r="A8361" s="10" t="s">
        <v>18297</v>
      </c>
      <c r="B8361" s="13" t="s">
        <v>18296</v>
      </c>
    </row>
    <row r="8362" spans="1:2" ht="15" customHeight="1">
      <c r="A8362" s="10" t="s">
        <v>18287</v>
      </c>
      <c r="B8362" s="13" t="s">
        <v>18286</v>
      </c>
    </row>
    <row r="8363" spans="1:2" ht="15" customHeight="1">
      <c r="A8363" s="10" t="s">
        <v>18167</v>
      </c>
      <c r="B8363" s="13" t="s">
        <v>18166</v>
      </c>
    </row>
    <row r="8364" spans="1:2" ht="15" customHeight="1">
      <c r="A8364" s="10" t="s">
        <v>18157</v>
      </c>
      <c r="B8364" s="13" t="s">
        <v>18156</v>
      </c>
    </row>
    <row r="8365" spans="1:2" ht="15" customHeight="1">
      <c r="A8365" s="10" t="s">
        <v>18173</v>
      </c>
      <c r="B8365" s="13" t="s">
        <v>18172</v>
      </c>
    </row>
    <row r="8366" spans="1:2" ht="15" customHeight="1">
      <c r="A8366" s="10" t="s">
        <v>18163</v>
      </c>
      <c r="B8366" s="13" t="s">
        <v>18162</v>
      </c>
    </row>
    <row r="8367" spans="1:2" ht="15" customHeight="1">
      <c r="A8367" s="10" t="s">
        <v>18169</v>
      </c>
      <c r="B8367" s="13" t="s">
        <v>18168</v>
      </c>
    </row>
    <row r="8368" spans="1:2" ht="15" customHeight="1">
      <c r="A8368" s="10" t="s">
        <v>18159</v>
      </c>
      <c r="B8368" s="13" t="s">
        <v>18158</v>
      </c>
    </row>
    <row r="8369" spans="1:2" ht="15" customHeight="1">
      <c r="A8369" s="10" t="s">
        <v>18165</v>
      </c>
      <c r="B8369" s="13" t="s">
        <v>18164</v>
      </c>
    </row>
    <row r="8370" spans="1:2" ht="15" customHeight="1">
      <c r="A8370" s="10" t="s">
        <v>18171</v>
      </c>
      <c r="B8370" s="13" t="s">
        <v>18170</v>
      </c>
    </row>
    <row r="8371" spans="1:2" ht="15" customHeight="1">
      <c r="A8371" s="10" t="s">
        <v>18161</v>
      </c>
      <c r="B8371" s="13" t="s">
        <v>18160</v>
      </c>
    </row>
    <row r="8372" spans="1:2" ht="15" customHeight="1">
      <c r="A8372" s="10" t="s">
        <v>18257</v>
      </c>
      <c r="B8372" s="13" t="s">
        <v>18256</v>
      </c>
    </row>
    <row r="8373" spans="1:2" ht="15" customHeight="1">
      <c r="A8373" s="10" t="s">
        <v>18247</v>
      </c>
      <c r="B8373" s="13" t="s">
        <v>18246</v>
      </c>
    </row>
    <row r="8374" spans="1:2" ht="15" customHeight="1">
      <c r="A8374" s="10" t="s">
        <v>18263</v>
      </c>
      <c r="B8374" s="13" t="s">
        <v>18262</v>
      </c>
    </row>
    <row r="8375" spans="1:2" ht="15" customHeight="1">
      <c r="A8375" s="10" t="s">
        <v>18253</v>
      </c>
      <c r="B8375" s="13" t="s">
        <v>18252</v>
      </c>
    </row>
    <row r="8376" spans="1:2" ht="15" customHeight="1">
      <c r="A8376" s="10" t="s">
        <v>18259</v>
      </c>
      <c r="B8376" s="13" t="s">
        <v>18258</v>
      </c>
    </row>
    <row r="8377" spans="1:2" ht="15" customHeight="1">
      <c r="A8377" s="10" t="s">
        <v>18249</v>
      </c>
      <c r="B8377" s="13" t="s">
        <v>18248</v>
      </c>
    </row>
    <row r="8378" spans="1:2" ht="15" customHeight="1">
      <c r="A8378" s="10" t="s">
        <v>18255</v>
      </c>
      <c r="B8378" s="13" t="s">
        <v>18254</v>
      </c>
    </row>
    <row r="8379" spans="1:2" ht="15" customHeight="1">
      <c r="A8379" s="10" t="s">
        <v>18261</v>
      </c>
      <c r="B8379" s="13" t="s">
        <v>18260</v>
      </c>
    </row>
    <row r="8380" spans="1:2" ht="15" customHeight="1">
      <c r="A8380" s="10" t="s">
        <v>18251</v>
      </c>
      <c r="B8380" s="13" t="s">
        <v>18250</v>
      </c>
    </row>
    <row r="8381" spans="1:2" ht="15" customHeight="1">
      <c r="A8381" s="10" t="s">
        <v>18185</v>
      </c>
      <c r="B8381" s="13" t="s">
        <v>18184</v>
      </c>
    </row>
    <row r="8382" spans="1:2" ht="15" customHeight="1">
      <c r="A8382" s="10" t="s">
        <v>18175</v>
      </c>
      <c r="B8382" s="13" t="s">
        <v>18174</v>
      </c>
    </row>
    <row r="8383" spans="1:2" ht="15" customHeight="1">
      <c r="A8383" s="10" t="s">
        <v>18191</v>
      </c>
      <c r="B8383" s="13" t="s">
        <v>18190</v>
      </c>
    </row>
    <row r="8384" spans="1:2" ht="15" customHeight="1">
      <c r="A8384" s="10" t="s">
        <v>18181</v>
      </c>
      <c r="B8384" s="13" t="s">
        <v>18180</v>
      </c>
    </row>
    <row r="8385" spans="1:2" ht="15" customHeight="1">
      <c r="A8385" s="10" t="s">
        <v>18187</v>
      </c>
      <c r="B8385" s="13" t="s">
        <v>18186</v>
      </c>
    </row>
    <row r="8386" spans="1:2" ht="15" customHeight="1">
      <c r="A8386" s="10" t="s">
        <v>18177</v>
      </c>
      <c r="B8386" s="13" t="s">
        <v>18176</v>
      </c>
    </row>
    <row r="8387" spans="1:2" ht="15" customHeight="1">
      <c r="A8387" s="10" t="s">
        <v>18183</v>
      </c>
      <c r="B8387" s="13" t="s">
        <v>18182</v>
      </c>
    </row>
    <row r="8388" spans="1:2" ht="15" customHeight="1">
      <c r="A8388" s="10" t="s">
        <v>18189</v>
      </c>
      <c r="B8388" s="13" t="s">
        <v>18188</v>
      </c>
    </row>
    <row r="8389" spans="1:2" ht="15" customHeight="1">
      <c r="A8389" s="10" t="s">
        <v>18179</v>
      </c>
      <c r="B8389" s="13" t="s">
        <v>18178</v>
      </c>
    </row>
    <row r="8390" spans="1:2" ht="15" customHeight="1">
      <c r="A8390" s="10" t="s">
        <v>18239</v>
      </c>
      <c r="B8390" s="13" t="s">
        <v>18238</v>
      </c>
    </row>
    <row r="8391" spans="1:2" ht="15" customHeight="1">
      <c r="A8391" s="10" t="s">
        <v>18229</v>
      </c>
      <c r="B8391" s="13" t="s">
        <v>18228</v>
      </c>
    </row>
    <row r="8392" spans="1:2" ht="15" customHeight="1">
      <c r="A8392" s="10" t="s">
        <v>18245</v>
      </c>
      <c r="B8392" s="13" t="s">
        <v>18244</v>
      </c>
    </row>
    <row r="8393" spans="1:2" ht="15" customHeight="1">
      <c r="A8393" s="10" t="s">
        <v>18235</v>
      </c>
      <c r="B8393" s="13" t="s">
        <v>18234</v>
      </c>
    </row>
    <row r="8394" spans="1:2" ht="15" customHeight="1">
      <c r="A8394" s="10" t="s">
        <v>18241</v>
      </c>
      <c r="B8394" s="13" t="s">
        <v>18240</v>
      </c>
    </row>
    <row r="8395" spans="1:2" ht="15" customHeight="1">
      <c r="A8395" s="10" t="s">
        <v>18231</v>
      </c>
      <c r="B8395" s="13" t="s">
        <v>18230</v>
      </c>
    </row>
    <row r="8396" spans="1:2" ht="15" customHeight="1">
      <c r="A8396" s="10" t="s">
        <v>18237</v>
      </c>
      <c r="B8396" s="13" t="s">
        <v>18236</v>
      </c>
    </row>
    <row r="8397" spans="1:2" ht="15" customHeight="1">
      <c r="A8397" s="10" t="s">
        <v>18243</v>
      </c>
      <c r="B8397" s="13" t="s">
        <v>18242</v>
      </c>
    </row>
    <row r="8398" spans="1:2" ht="15" customHeight="1">
      <c r="A8398" s="10" t="s">
        <v>18233</v>
      </c>
      <c r="B8398" s="13" t="s">
        <v>18232</v>
      </c>
    </row>
    <row r="8399" spans="1:2" ht="15" customHeight="1">
      <c r="A8399" s="10" t="s">
        <v>18203</v>
      </c>
      <c r="B8399" s="13" t="s">
        <v>18202</v>
      </c>
    </row>
    <row r="8400" spans="1:2" ht="15" customHeight="1">
      <c r="A8400" s="10" t="s">
        <v>18193</v>
      </c>
      <c r="B8400" s="13" t="s">
        <v>18192</v>
      </c>
    </row>
    <row r="8401" spans="1:2" ht="15" customHeight="1">
      <c r="A8401" s="10" t="s">
        <v>18209</v>
      </c>
      <c r="B8401" s="13" t="s">
        <v>18208</v>
      </c>
    </row>
    <row r="8402" spans="1:2" ht="15" customHeight="1">
      <c r="A8402" s="10" t="s">
        <v>18199</v>
      </c>
      <c r="B8402" s="13" t="s">
        <v>18198</v>
      </c>
    </row>
    <row r="8403" spans="1:2" ht="15" customHeight="1">
      <c r="A8403" s="10" t="s">
        <v>18205</v>
      </c>
      <c r="B8403" s="13" t="s">
        <v>18204</v>
      </c>
    </row>
    <row r="8404" spans="1:2" ht="15" customHeight="1">
      <c r="A8404" s="10" t="s">
        <v>18195</v>
      </c>
      <c r="B8404" s="13" t="s">
        <v>18194</v>
      </c>
    </row>
    <row r="8405" spans="1:2" ht="15" customHeight="1">
      <c r="A8405" s="10" t="s">
        <v>18201</v>
      </c>
      <c r="B8405" s="13" t="s">
        <v>18200</v>
      </c>
    </row>
    <row r="8406" spans="1:2" ht="15" customHeight="1">
      <c r="A8406" s="10" t="s">
        <v>18207</v>
      </c>
      <c r="B8406" s="13" t="s">
        <v>18206</v>
      </c>
    </row>
    <row r="8407" spans="1:2" ht="15" customHeight="1">
      <c r="A8407" s="10" t="s">
        <v>18197</v>
      </c>
      <c r="B8407" s="13" t="s">
        <v>18196</v>
      </c>
    </row>
    <row r="8408" spans="1:2" ht="15" customHeight="1">
      <c r="A8408" s="10" t="s">
        <v>18311</v>
      </c>
      <c r="B8408" s="13" t="s">
        <v>18310</v>
      </c>
    </row>
    <row r="8409" spans="1:2" ht="15" customHeight="1">
      <c r="A8409" s="10" t="s">
        <v>18301</v>
      </c>
      <c r="B8409" s="13" t="s">
        <v>18300</v>
      </c>
    </row>
    <row r="8410" spans="1:2" ht="15" customHeight="1">
      <c r="A8410" s="10" t="s">
        <v>18317</v>
      </c>
      <c r="B8410" s="13" t="s">
        <v>18316</v>
      </c>
    </row>
    <row r="8411" spans="1:2" ht="15" customHeight="1">
      <c r="A8411" s="10" t="s">
        <v>18307</v>
      </c>
      <c r="B8411" s="13" t="s">
        <v>18306</v>
      </c>
    </row>
    <row r="8412" spans="1:2" ht="15" customHeight="1">
      <c r="A8412" s="10" t="s">
        <v>18313</v>
      </c>
      <c r="B8412" s="13" t="s">
        <v>18312</v>
      </c>
    </row>
    <row r="8413" spans="1:2" ht="15" customHeight="1">
      <c r="A8413" s="10" t="s">
        <v>18303</v>
      </c>
      <c r="B8413" s="13" t="s">
        <v>18302</v>
      </c>
    </row>
    <row r="8414" spans="1:2" ht="15" customHeight="1">
      <c r="A8414" s="10" t="s">
        <v>18309</v>
      </c>
      <c r="B8414" s="13" t="s">
        <v>18308</v>
      </c>
    </row>
    <row r="8415" spans="1:2" ht="15" customHeight="1">
      <c r="A8415" s="10" t="s">
        <v>18315</v>
      </c>
      <c r="B8415" s="13" t="s">
        <v>18314</v>
      </c>
    </row>
    <row r="8416" spans="1:2" ht="15" customHeight="1">
      <c r="A8416" s="10" t="s">
        <v>18305</v>
      </c>
      <c r="B8416" s="13" t="s">
        <v>18304</v>
      </c>
    </row>
    <row r="8417" spans="1:2" ht="15" customHeight="1">
      <c r="A8417" s="10" t="s">
        <v>18151</v>
      </c>
      <c r="B8417" s="13" t="s">
        <v>18150</v>
      </c>
    </row>
    <row r="8418" spans="1:2" ht="15" customHeight="1">
      <c r="A8418" s="10" t="s">
        <v>18145</v>
      </c>
      <c r="B8418" s="13" t="s">
        <v>18144</v>
      </c>
    </row>
    <row r="8419" spans="1:2" ht="15" customHeight="1">
      <c r="A8419" s="10" t="s">
        <v>18667</v>
      </c>
      <c r="B8419" s="13" t="s">
        <v>18666</v>
      </c>
    </row>
    <row r="8420" spans="1:2" ht="15" customHeight="1">
      <c r="A8420" s="10" t="s">
        <v>18671</v>
      </c>
      <c r="B8420" s="13" t="s">
        <v>18670</v>
      </c>
    </row>
    <row r="8421" spans="1:2" ht="15" customHeight="1">
      <c r="A8421" s="10" t="s">
        <v>17975</v>
      </c>
      <c r="B8421" s="13" t="s">
        <v>17974</v>
      </c>
    </row>
    <row r="8422" spans="1:2" ht="15" customHeight="1">
      <c r="A8422" s="10" t="s">
        <v>17969</v>
      </c>
      <c r="B8422" s="13" t="s">
        <v>17968</v>
      </c>
    </row>
    <row r="8423" spans="1:2" ht="15" customHeight="1">
      <c r="A8423" s="10" t="s">
        <v>18779</v>
      </c>
      <c r="B8423" s="13" t="s">
        <v>18778</v>
      </c>
    </row>
    <row r="8424" spans="1:2" ht="15" customHeight="1">
      <c r="A8424" s="10" t="s">
        <v>18789</v>
      </c>
      <c r="B8424" s="13" t="s">
        <v>18788</v>
      </c>
    </row>
    <row r="8425" spans="1:2" ht="15" customHeight="1">
      <c r="A8425" s="10" t="s">
        <v>18499</v>
      </c>
      <c r="B8425" s="13" t="s">
        <v>18498</v>
      </c>
    </row>
    <row r="8426" spans="1:2" ht="15" customHeight="1">
      <c r="A8426" s="10" t="s">
        <v>18495</v>
      </c>
      <c r="B8426" s="13" t="s">
        <v>18494</v>
      </c>
    </row>
    <row r="8427" spans="1:2" ht="15" customHeight="1">
      <c r="A8427" s="10" t="s">
        <v>18771</v>
      </c>
      <c r="B8427" s="13" t="s">
        <v>18770</v>
      </c>
    </row>
    <row r="8428" spans="1:2" ht="15" customHeight="1">
      <c r="A8428" s="10" t="s">
        <v>18761</v>
      </c>
      <c r="B8428" s="13" t="s">
        <v>18760</v>
      </c>
    </row>
    <row r="8429" spans="1:2" ht="15" customHeight="1">
      <c r="A8429" s="10" t="s">
        <v>18743</v>
      </c>
      <c r="B8429" s="13" t="s">
        <v>18742</v>
      </c>
    </row>
    <row r="8430" spans="1:2" ht="15" customHeight="1">
      <c r="A8430" s="10" t="s">
        <v>18753</v>
      </c>
      <c r="B8430" s="13" t="s">
        <v>18752</v>
      </c>
    </row>
    <row r="8431" spans="1:2" ht="15" customHeight="1">
      <c r="A8431" s="10" t="s">
        <v>18797</v>
      </c>
      <c r="B8431" s="13" t="s">
        <v>18796</v>
      </c>
    </row>
    <row r="8432" spans="1:2" ht="15" customHeight="1">
      <c r="A8432" s="10" t="s">
        <v>18807</v>
      </c>
      <c r="B8432" s="13" t="s">
        <v>18806</v>
      </c>
    </row>
    <row r="8433" spans="1:2" ht="15" customHeight="1">
      <c r="A8433" s="10" t="s">
        <v>18327</v>
      </c>
      <c r="B8433" s="13" t="s">
        <v>18326</v>
      </c>
    </row>
    <row r="8434" spans="1:2" ht="15" customHeight="1">
      <c r="A8434" s="10" t="s">
        <v>18321</v>
      </c>
      <c r="B8434" s="13" t="s">
        <v>18320</v>
      </c>
    </row>
    <row r="8435" spans="1:2" ht="15" customHeight="1">
      <c r="A8435" s="10" t="s">
        <v>8399</v>
      </c>
      <c r="B8435" s="13" t="s">
        <v>8398</v>
      </c>
    </row>
    <row r="8436" spans="1:2" ht="15" customHeight="1">
      <c r="A8436" s="10" t="s">
        <v>9585</v>
      </c>
      <c r="B8436" s="13" t="s">
        <v>9584</v>
      </c>
    </row>
    <row r="8437" spans="1:2" ht="15" customHeight="1">
      <c r="A8437" s="10" t="s">
        <v>6844</v>
      </c>
      <c r="B8437" s="13" t="s">
        <v>6843</v>
      </c>
    </row>
    <row r="8438" spans="1:2" ht="15" customHeight="1">
      <c r="A8438" s="10" t="s">
        <v>6872</v>
      </c>
      <c r="B8438" s="13" t="s">
        <v>6871</v>
      </c>
    </row>
    <row r="8439" spans="1:2" ht="15" customHeight="1">
      <c r="A8439" s="10" t="s">
        <v>5892</v>
      </c>
      <c r="B8439" s="13" t="s">
        <v>5891</v>
      </c>
    </row>
    <row r="8440" spans="1:2" ht="15" customHeight="1">
      <c r="A8440" s="10" t="s">
        <v>6842</v>
      </c>
      <c r="B8440" s="13" t="s">
        <v>6841</v>
      </c>
    </row>
    <row r="8441" spans="1:2" ht="15" customHeight="1">
      <c r="A8441" s="10" t="s">
        <v>13328</v>
      </c>
      <c r="B8441" s="13" t="s">
        <v>13327</v>
      </c>
    </row>
    <row r="8442" spans="1:2" ht="15" customHeight="1">
      <c r="A8442" s="10" t="s">
        <v>12122</v>
      </c>
      <c r="B8442" s="13" t="s">
        <v>12121</v>
      </c>
    </row>
    <row r="8443" spans="1:2" ht="15" customHeight="1">
      <c r="A8443" s="10" t="s">
        <v>11673</v>
      </c>
      <c r="B8443" s="13" t="s">
        <v>11672</v>
      </c>
    </row>
    <row r="8444" spans="1:2" ht="15" customHeight="1">
      <c r="A8444" s="10" t="s">
        <v>11675</v>
      </c>
      <c r="B8444" s="13" t="s">
        <v>11674</v>
      </c>
    </row>
    <row r="8445" spans="1:2" ht="15" customHeight="1">
      <c r="A8445" s="10" t="s">
        <v>11677</v>
      </c>
      <c r="B8445" s="13" t="s">
        <v>11676</v>
      </c>
    </row>
    <row r="8446" spans="1:2" ht="15" customHeight="1">
      <c r="A8446" s="11" t="s">
        <v>732</v>
      </c>
      <c r="B8446" s="15" t="s">
        <v>65</v>
      </c>
    </row>
    <row r="8447" spans="1:2" ht="15" customHeight="1">
      <c r="A8447" s="10" t="s">
        <v>2311</v>
      </c>
      <c r="B8447" s="13" t="s">
        <v>2310</v>
      </c>
    </row>
    <row r="8448" spans="1:2" ht="15" customHeight="1">
      <c r="A8448" s="10" t="s">
        <v>12912</v>
      </c>
      <c r="B8448" s="13" t="s">
        <v>12911</v>
      </c>
    </row>
    <row r="8449" spans="1:2" ht="15" customHeight="1">
      <c r="A8449" s="10" t="s">
        <v>9565</v>
      </c>
      <c r="B8449" s="13" t="s">
        <v>9564</v>
      </c>
    </row>
    <row r="8450" spans="1:2" ht="15" customHeight="1">
      <c r="A8450" s="10" t="s">
        <v>9563</v>
      </c>
      <c r="B8450" s="13" t="s">
        <v>9562</v>
      </c>
    </row>
    <row r="8451" spans="1:2" ht="15" customHeight="1">
      <c r="A8451" s="10" t="s">
        <v>13354</v>
      </c>
      <c r="B8451" s="13" t="s">
        <v>13353</v>
      </c>
    </row>
    <row r="8452" spans="1:2" ht="15" customHeight="1">
      <c r="A8452" s="10" t="s">
        <v>23311</v>
      </c>
      <c r="B8452" s="13" t="s">
        <v>23310</v>
      </c>
    </row>
    <row r="8453" spans="1:2" ht="15" customHeight="1">
      <c r="A8453" s="10" t="s">
        <v>23313</v>
      </c>
      <c r="B8453" s="13" t="s">
        <v>23312</v>
      </c>
    </row>
    <row r="8454" spans="1:2" ht="15" customHeight="1">
      <c r="A8454" s="10" t="s">
        <v>23315</v>
      </c>
      <c r="B8454" s="13" t="s">
        <v>23314</v>
      </c>
    </row>
    <row r="8455" spans="1:2" ht="15" customHeight="1">
      <c r="A8455" s="10" t="s">
        <v>23303</v>
      </c>
      <c r="B8455" s="13" t="s">
        <v>23302</v>
      </c>
    </row>
    <row r="8456" spans="1:2" ht="15" customHeight="1">
      <c r="A8456" s="10" t="s">
        <v>23309</v>
      </c>
      <c r="B8456" s="13" t="s">
        <v>23308</v>
      </c>
    </row>
    <row r="8457" spans="1:2" ht="15" customHeight="1">
      <c r="A8457" s="10" t="s">
        <v>23301</v>
      </c>
      <c r="B8457" s="13" t="s">
        <v>23300</v>
      </c>
    </row>
    <row r="8458" spans="1:2" ht="15" customHeight="1">
      <c r="A8458" s="10" t="s">
        <v>23307</v>
      </c>
      <c r="B8458" s="13" t="s">
        <v>23306</v>
      </c>
    </row>
    <row r="8459" spans="1:2" ht="15" customHeight="1">
      <c r="A8459" s="10" t="s">
        <v>23305</v>
      </c>
      <c r="B8459" s="13" t="s">
        <v>23304</v>
      </c>
    </row>
    <row r="8460" spans="1:2" ht="15" customHeight="1">
      <c r="A8460" s="10" t="s">
        <v>23319</v>
      </c>
      <c r="B8460" s="13" t="s">
        <v>23318</v>
      </c>
    </row>
    <row r="8461" spans="1:2" ht="15" customHeight="1">
      <c r="A8461" s="10" t="s">
        <v>23317</v>
      </c>
      <c r="B8461" s="13" t="s">
        <v>23316</v>
      </c>
    </row>
    <row r="8462" spans="1:2" ht="15" customHeight="1">
      <c r="A8462" s="10" t="s">
        <v>2247</v>
      </c>
      <c r="B8462" s="13" t="s">
        <v>2246</v>
      </c>
    </row>
    <row r="8463" spans="1:2" ht="15" customHeight="1">
      <c r="A8463" s="10" t="s">
        <v>10860</v>
      </c>
      <c r="B8463" s="13" t="s">
        <v>10859</v>
      </c>
    </row>
    <row r="8464" spans="1:2" ht="15" customHeight="1">
      <c r="A8464" s="10" t="s">
        <v>13406</v>
      </c>
      <c r="B8464" s="13" t="s">
        <v>13405</v>
      </c>
    </row>
    <row r="8465" spans="1:2" ht="15" customHeight="1">
      <c r="A8465" s="10" t="s">
        <v>25155</v>
      </c>
      <c r="B8465" s="13" t="s">
        <v>25154</v>
      </c>
    </row>
    <row r="8466" spans="1:2" ht="15" customHeight="1">
      <c r="A8466" s="10" t="s">
        <v>5594</v>
      </c>
      <c r="B8466" s="13" t="s">
        <v>5593</v>
      </c>
    </row>
    <row r="8467" spans="1:2" ht="15" customHeight="1">
      <c r="A8467" s="10" t="s">
        <v>25135</v>
      </c>
      <c r="B8467" s="13" t="s">
        <v>25134</v>
      </c>
    </row>
    <row r="8468" spans="1:2" ht="15" customHeight="1">
      <c r="A8468" s="11" t="s">
        <v>733</v>
      </c>
      <c r="B8468" s="15" t="s">
        <v>734</v>
      </c>
    </row>
    <row r="8469" spans="1:2" ht="15" customHeight="1">
      <c r="A8469" s="10" t="s">
        <v>1922</v>
      </c>
      <c r="B8469" s="13" t="s">
        <v>1921</v>
      </c>
    </row>
    <row r="8470" spans="1:2" ht="15" customHeight="1">
      <c r="A8470" s="10" t="s">
        <v>11339</v>
      </c>
      <c r="B8470" s="13" t="s">
        <v>11338</v>
      </c>
    </row>
    <row r="8471" spans="1:2" ht="15" customHeight="1">
      <c r="A8471" s="10" t="s">
        <v>11341</v>
      </c>
      <c r="B8471" s="13" t="s">
        <v>11340</v>
      </c>
    </row>
    <row r="8472" spans="1:2" ht="15" customHeight="1">
      <c r="A8472" s="10" t="s">
        <v>25149</v>
      </c>
      <c r="B8472" s="13" t="s">
        <v>25148</v>
      </c>
    </row>
    <row r="8473" spans="1:2" ht="15" customHeight="1">
      <c r="A8473" s="10" t="s">
        <v>10720</v>
      </c>
      <c r="B8473" s="13" t="s">
        <v>10719</v>
      </c>
    </row>
    <row r="8474" spans="1:2" ht="15" customHeight="1">
      <c r="A8474" s="10" t="s">
        <v>10798</v>
      </c>
      <c r="B8474" s="13" t="s">
        <v>10797</v>
      </c>
    </row>
    <row r="8475" spans="1:2" ht="15" customHeight="1">
      <c r="A8475" s="10" t="s">
        <v>25253</v>
      </c>
      <c r="B8475" s="13" t="s">
        <v>10003</v>
      </c>
    </row>
    <row r="8476" spans="1:2" ht="15" customHeight="1">
      <c r="A8476" s="10" t="s">
        <v>25254</v>
      </c>
      <c r="B8476" s="14" t="s">
        <v>9995</v>
      </c>
    </row>
    <row r="8477" spans="1:2" ht="15" customHeight="1">
      <c r="A8477" s="10" t="s">
        <v>10840</v>
      </c>
      <c r="B8477" s="13" t="s">
        <v>10839</v>
      </c>
    </row>
    <row r="8478" spans="1:2" ht="15" customHeight="1">
      <c r="A8478" s="10" t="s">
        <v>14184</v>
      </c>
      <c r="B8478" s="13" t="s">
        <v>14183</v>
      </c>
    </row>
    <row r="8479" spans="1:2" ht="15" customHeight="1">
      <c r="A8479" s="10" t="s">
        <v>14166</v>
      </c>
      <c r="B8479" s="13" t="s">
        <v>14165</v>
      </c>
    </row>
    <row r="8480" spans="1:2" ht="15" customHeight="1">
      <c r="A8480" s="10" t="s">
        <v>10844</v>
      </c>
      <c r="B8480" s="13" t="s">
        <v>10843</v>
      </c>
    </row>
    <row r="8481" spans="1:2" ht="15" customHeight="1">
      <c r="A8481" s="10" t="s">
        <v>10806</v>
      </c>
      <c r="B8481" s="13" t="s">
        <v>10805</v>
      </c>
    </row>
    <row r="8482" spans="1:2" ht="15" customHeight="1">
      <c r="A8482" s="10" t="s">
        <v>10820</v>
      </c>
      <c r="B8482" s="13" t="s">
        <v>10819</v>
      </c>
    </row>
    <row r="8483" spans="1:2" ht="15" customHeight="1">
      <c r="A8483" s="10" t="s">
        <v>10804</v>
      </c>
      <c r="B8483" s="13" t="s">
        <v>10803</v>
      </c>
    </row>
    <row r="8484" spans="1:2" ht="15" customHeight="1">
      <c r="A8484" s="10" t="s">
        <v>10824</v>
      </c>
      <c r="B8484" s="13" t="s">
        <v>10823</v>
      </c>
    </row>
    <row r="8485" spans="1:2" ht="15" customHeight="1">
      <c r="A8485" s="10" t="s">
        <v>10826</v>
      </c>
      <c r="B8485" s="13" t="s">
        <v>10825</v>
      </c>
    </row>
    <row r="8486" spans="1:2" ht="15" customHeight="1">
      <c r="A8486" s="10" t="s">
        <v>10830</v>
      </c>
      <c r="B8486" s="13" t="s">
        <v>10829</v>
      </c>
    </row>
    <row r="8487" spans="1:2" ht="15" customHeight="1">
      <c r="A8487" s="10" t="s">
        <v>10818</v>
      </c>
      <c r="B8487" s="13" t="s">
        <v>10817</v>
      </c>
    </row>
    <row r="8488" spans="1:2" ht="15" customHeight="1">
      <c r="A8488" s="10" t="s">
        <v>10828</v>
      </c>
      <c r="B8488" s="13" t="s">
        <v>10827</v>
      </c>
    </row>
    <row r="8489" spans="1:2" ht="15" customHeight="1">
      <c r="A8489" s="10" t="s">
        <v>10816</v>
      </c>
      <c r="B8489" s="13" t="s">
        <v>10815</v>
      </c>
    </row>
    <row r="8490" spans="1:2" ht="15" customHeight="1">
      <c r="A8490" s="10" t="s">
        <v>10814</v>
      </c>
      <c r="B8490" s="13" t="s">
        <v>10813</v>
      </c>
    </row>
    <row r="8491" spans="1:2" ht="15" customHeight="1">
      <c r="A8491" s="10" t="s">
        <v>10834</v>
      </c>
      <c r="B8491" s="13" t="s">
        <v>10833</v>
      </c>
    </row>
    <row r="8492" spans="1:2" ht="15" customHeight="1">
      <c r="A8492" s="10" t="s">
        <v>10287</v>
      </c>
      <c r="B8492" s="13" t="s">
        <v>10286</v>
      </c>
    </row>
    <row r="8493" spans="1:2" ht="15" customHeight="1">
      <c r="A8493" s="10" t="s">
        <v>10285</v>
      </c>
      <c r="B8493" s="13" t="s">
        <v>10284</v>
      </c>
    </row>
    <row r="8494" spans="1:2" ht="15" customHeight="1">
      <c r="A8494" s="10" t="s">
        <v>10289</v>
      </c>
      <c r="B8494" s="13" t="s">
        <v>10288</v>
      </c>
    </row>
    <row r="8495" spans="1:2" ht="15" customHeight="1">
      <c r="A8495" s="10" t="s">
        <v>11187</v>
      </c>
      <c r="B8495" s="13" t="s">
        <v>11186</v>
      </c>
    </row>
    <row r="8496" spans="1:2" ht="15" customHeight="1">
      <c r="A8496" s="10" t="s">
        <v>10166</v>
      </c>
      <c r="B8496" s="13" t="s">
        <v>10165</v>
      </c>
    </row>
    <row r="8497" spans="1:2" ht="15" customHeight="1">
      <c r="A8497" s="10" t="s">
        <v>14168</v>
      </c>
      <c r="B8497" s="13" t="s">
        <v>14167</v>
      </c>
    </row>
    <row r="8498" spans="1:2" ht="15" customHeight="1">
      <c r="A8498" s="10" t="s">
        <v>10778</v>
      </c>
      <c r="B8498" s="13" t="s">
        <v>10777</v>
      </c>
    </row>
    <row r="8499" spans="1:2" ht="15" customHeight="1">
      <c r="A8499" s="10" t="s">
        <v>10688</v>
      </c>
      <c r="B8499" s="13" t="s">
        <v>10687</v>
      </c>
    </row>
    <row r="8500" spans="1:2" ht="15" customHeight="1">
      <c r="A8500" s="10" t="s">
        <v>10690</v>
      </c>
      <c r="B8500" s="13" t="s">
        <v>10689</v>
      </c>
    </row>
    <row r="8501" spans="1:2" ht="15" customHeight="1">
      <c r="A8501" s="10" t="s">
        <v>10698</v>
      </c>
      <c r="B8501" s="13" t="s">
        <v>10697</v>
      </c>
    </row>
    <row r="8502" spans="1:2" ht="15" customHeight="1">
      <c r="A8502" s="10" t="s">
        <v>10684</v>
      </c>
      <c r="B8502" s="13" t="s">
        <v>10683</v>
      </c>
    </row>
    <row r="8503" spans="1:2" ht="15" customHeight="1">
      <c r="A8503" s="10" t="s">
        <v>10686</v>
      </c>
      <c r="B8503" s="13" t="s">
        <v>10685</v>
      </c>
    </row>
    <row r="8504" spans="1:2" ht="15" customHeight="1">
      <c r="A8504" s="11" t="s">
        <v>735</v>
      </c>
      <c r="B8504" s="15" t="s">
        <v>736</v>
      </c>
    </row>
    <row r="8505" spans="1:2" ht="15" customHeight="1">
      <c r="A8505" s="10" t="s">
        <v>10732</v>
      </c>
      <c r="B8505" s="13" t="s">
        <v>10731</v>
      </c>
    </row>
    <row r="8506" spans="1:2" ht="15" customHeight="1">
      <c r="A8506" s="10" t="s">
        <v>10740</v>
      </c>
      <c r="B8506" s="13" t="s">
        <v>10739</v>
      </c>
    </row>
    <row r="8507" spans="1:2" ht="15" customHeight="1">
      <c r="A8507" s="10" t="s">
        <v>10738</v>
      </c>
      <c r="B8507" s="13" t="s">
        <v>10737</v>
      </c>
    </row>
    <row r="8508" spans="1:2" ht="15" customHeight="1">
      <c r="A8508" s="10" t="s">
        <v>10314</v>
      </c>
      <c r="B8508" s="13" t="s">
        <v>10313</v>
      </c>
    </row>
    <row r="8509" spans="1:2" ht="15" customHeight="1">
      <c r="A8509" s="10" t="s">
        <v>10748</v>
      </c>
      <c r="B8509" s="13" t="s">
        <v>10747</v>
      </c>
    </row>
    <row r="8510" spans="1:2" ht="15" customHeight="1">
      <c r="A8510" s="10" t="s">
        <v>10736</v>
      </c>
      <c r="B8510" s="13" t="s">
        <v>10735</v>
      </c>
    </row>
    <row r="8511" spans="1:2" ht="15" customHeight="1">
      <c r="A8511" s="10" t="s">
        <v>10752</v>
      </c>
      <c r="B8511" s="13" t="s">
        <v>10751</v>
      </c>
    </row>
    <row r="8512" spans="1:2" ht="15" customHeight="1">
      <c r="A8512" s="10" t="s">
        <v>10794</v>
      </c>
      <c r="B8512" s="13" t="s">
        <v>10793</v>
      </c>
    </row>
    <row r="8513" spans="1:2" ht="15" customHeight="1">
      <c r="A8513" s="10" t="s">
        <v>10754</v>
      </c>
      <c r="B8513" s="13" t="s">
        <v>10753</v>
      </c>
    </row>
    <row r="8514" spans="1:2" ht="15" customHeight="1">
      <c r="A8514" s="10" t="s">
        <v>10792</v>
      </c>
      <c r="B8514" s="13" t="s">
        <v>10791</v>
      </c>
    </row>
    <row r="8515" spans="1:2" ht="15" customHeight="1">
      <c r="A8515" s="10" t="s">
        <v>10796</v>
      </c>
      <c r="B8515" s="13" t="s">
        <v>10795</v>
      </c>
    </row>
    <row r="8516" spans="1:2" ht="15" customHeight="1">
      <c r="A8516" s="10" t="s">
        <v>10760</v>
      </c>
      <c r="B8516" s="13" t="s">
        <v>10759</v>
      </c>
    </row>
    <row r="8517" spans="1:2" ht="15" customHeight="1">
      <c r="A8517" s="10" t="s">
        <v>10802</v>
      </c>
      <c r="B8517" s="13" t="s">
        <v>10801</v>
      </c>
    </row>
    <row r="8518" spans="1:2" ht="15" customHeight="1">
      <c r="A8518" s="10" t="s">
        <v>10790</v>
      </c>
      <c r="B8518" s="13" t="s">
        <v>10789</v>
      </c>
    </row>
    <row r="8519" spans="1:2" ht="15" customHeight="1">
      <c r="A8519" s="10" t="s">
        <v>10780</v>
      </c>
      <c r="B8519" s="13" t="s">
        <v>10779</v>
      </c>
    </row>
    <row r="8520" spans="1:2" ht="15" customHeight="1">
      <c r="A8520" s="10" t="s">
        <v>14172</v>
      </c>
      <c r="B8520" s="13" t="s">
        <v>14171</v>
      </c>
    </row>
    <row r="8521" spans="1:2" ht="15" customHeight="1">
      <c r="A8521" s="10" t="s">
        <v>10664</v>
      </c>
      <c r="B8521" s="13" t="s">
        <v>10663</v>
      </c>
    </row>
    <row r="8522" spans="1:2" ht="15" customHeight="1">
      <c r="A8522" s="10" t="s">
        <v>10648</v>
      </c>
      <c r="B8522" s="13" t="s">
        <v>10647</v>
      </c>
    </row>
    <row r="8523" spans="1:2" ht="15" customHeight="1">
      <c r="A8523" s="10" t="s">
        <v>10666</v>
      </c>
      <c r="B8523" s="13" t="s">
        <v>10665</v>
      </c>
    </row>
    <row r="8524" spans="1:2" ht="15" customHeight="1">
      <c r="A8524" s="10" t="s">
        <v>10680</v>
      </c>
      <c r="B8524" s="13" t="s">
        <v>10679</v>
      </c>
    </row>
    <row r="8525" spans="1:2" ht="15" customHeight="1">
      <c r="A8525" s="10" t="s">
        <v>10682</v>
      </c>
      <c r="B8525" s="13" t="s">
        <v>10681</v>
      </c>
    </row>
    <row r="8526" spans="1:2" ht="15" customHeight="1">
      <c r="A8526" s="10" t="s">
        <v>10670</v>
      </c>
      <c r="B8526" s="13" t="s">
        <v>10669</v>
      </c>
    </row>
    <row r="8527" spans="1:2" ht="15" customHeight="1">
      <c r="A8527" s="10" t="s">
        <v>10654</v>
      </c>
      <c r="B8527" s="13" t="s">
        <v>10653</v>
      </c>
    </row>
    <row r="8528" spans="1:2" ht="15" customHeight="1">
      <c r="A8528" s="10" t="s">
        <v>10668</v>
      </c>
      <c r="B8528" s="13" t="s">
        <v>10667</v>
      </c>
    </row>
    <row r="8529" spans="1:2" ht="15" customHeight="1">
      <c r="A8529" s="10" t="s">
        <v>10652</v>
      </c>
      <c r="B8529" s="13" t="s">
        <v>10651</v>
      </c>
    </row>
    <row r="8530" spans="1:2" ht="15" customHeight="1">
      <c r="A8530" s="10" t="s">
        <v>10672</v>
      </c>
      <c r="B8530" s="13" t="s">
        <v>10671</v>
      </c>
    </row>
    <row r="8531" spans="1:2" ht="15" customHeight="1">
      <c r="A8531" s="10" t="s">
        <v>10678</v>
      </c>
      <c r="B8531" s="13" t="s">
        <v>10677</v>
      </c>
    </row>
    <row r="8532" spans="1:2" ht="15" customHeight="1">
      <c r="A8532" s="10" t="s">
        <v>10676</v>
      </c>
      <c r="B8532" s="13" t="s">
        <v>10675</v>
      </c>
    </row>
    <row r="8533" spans="1:2" ht="15" customHeight="1">
      <c r="A8533" s="10" t="s">
        <v>10658</v>
      </c>
      <c r="B8533" s="13" t="s">
        <v>10657</v>
      </c>
    </row>
    <row r="8534" spans="1:2" ht="15" customHeight="1">
      <c r="A8534" s="10" t="s">
        <v>10650</v>
      </c>
      <c r="B8534" s="13" t="s">
        <v>10649</v>
      </c>
    </row>
    <row r="8535" spans="1:2" ht="15" customHeight="1">
      <c r="A8535" s="10" t="s">
        <v>10660</v>
      </c>
      <c r="B8535" s="13" t="s">
        <v>10659</v>
      </c>
    </row>
    <row r="8536" spans="1:2" ht="15" customHeight="1">
      <c r="A8536" s="10" t="s">
        <v>10644</v>
      </c>
      <c r="B8536" s="13" t="s">
        <v>10643</v>
      </c>
    </row>
    <row r="8537" spans="1:2" ht="15" customHeight="1">
      <c r="A8537" s="10" t="s">
        <v>10662</v>
      </c>
      <c r="B8537" s="13" t="s">
        <v>10661</v>
      </c>
    </row>
    <row r="8538" spans="1:2" ht="15" customHeight="1">
      <c r="A8538" s="10" t="s">
        <v>10646</v>
      </c>
      <c r="B8538" s="13" t="s">
        <v>10645</v>
      </c>
    </row>
    <row r="8539" spans="1:2" ht="15" customHeight="1">
      <c r="A8539" s="10" t="s">
        <v>737</v>
      </c>
      <c r="B8539" s="13" t="s">
        <v>7143</v>
      </c>
    </row>
    <row r="8540" spans="1:2" ht="15" customHeight="1">
      <c r="A8540" s="10" t="s">
        <v>17139</v>
      </c>
      <c r="B8540" s="13" t="s">
        <v>17138</v>
      </c>
    </row>
    <row r="8541" spans="1:2" ht="15" customHeight="1">
      <c r="A8541" s="11" t="s">
        <v>738</v>
      </c>
      <c r="B8541" s="15" t="s">
        <v>739</v>
      </c>
    </row>
    <row r="8542" spans="1:2" ht="15" customHeight="1">
      <c r="A8542" s="10" t="s">
        <v>6959</v>
      </c>
      <c r="B8542" s="13" t="s">
        <v>6958</v>
      </c>
    </row>
    <row r="8543" spans="1:2" ht="15" customHeight="1">
      <c r="A8543" s="10" t="s">
        <v>6977</v>
      </c>
      <c r="B8543" s="13" t="s">
        <v>6976</v>
      </c>
    </row>
    <row r="8544" spans="1:2" ht="15" customHeight="1">
      <c r="A8544" s="10" t="s">
        <v>6979</v>
      </c>
      <c r="B8544" s="13" t="s">
        <v>6978</v>
      </c>
    </row>
    <row r="8545" spans="1:2" ht="15" customHeight="1">
      <c r="A8545" s="10" t="s">
        <v>6981</v>
      </c>
      <c r="B8545" s="13" t="s">
        <v>6980</v>
      </c>
    </row>
    <row r="8546" spans="1:2" ht="15" customHeight="1">
      <c r="A8546" s="10" t="s">
        <v>6985</v>
      </c>
      <c r="B8546" s="13" t="s">
        <v>6984</v>
      </c>
    </row>
    <row r="8547" spans="1:2" ht="15" customHeight="1">
      <c r="A8547" s="10" t="s">
        <v>6983</v>
      </c>
      <c r="B8547" s="13" t="s">
        <v>6982</v>
      </c>
    </row>
    <row r="8548" spans="1:2" ht="15" customHeight="1">
      <c r="A8548" s="10" t="s">
        <v>6953</v>
      </c>
      <c r="B8548" s="13" t="s">
        <v>6952</v>
      </c>
    </row>
    <row r="8549" spans="1:2" ht="15" customHeight="1">
      <c r="A8549" s="10" t="s">
        <v>6963</v>
      </c>
      <c r="B8549" s="13" t="s">
        <v>6962</v>
      </c>
    </row>
    <row r="8550" spans="1:2" ht="15" customHeight="1">
      <c r="A8550" s="11" t="s">
        <v>740</v>
      </c>
      <c r="B8550" s="15" t="s">
        <v>741</v>
      </c>
    </row>
    <row r="8551" spans="1:2" ht="15" customHeight="1">
      <c r="A8551" s="10" t="s">
        <v>6989</v>
      </c>
      <c r="B8551" s="13" t="s">
        <v>6988</v>
      </c>
    </row>
    <row r="8552" spans="1:2" ht="15" customHeight="1">
      <c r="A8552" s="10" t="s">
        <v>7001</v>
      </c>
      <c r="B8552" s="13" t="s">
        <v>7000</v>
      </c>
    </row>
    <row r="8553" spans="1:2" ht="15" customHeight="1">
      <c r="A8553" s="10" t="s">
        <v>7005</v>
      </c>
      <c r="B8553" s="13" t="s">
        <v>7004</v>
      </c>
    </row>
    <row r="8554" spans="1:2" ht="15" customHeight="1">
      <c r="A8554" s="10" t="s">
        <v>7013</v>
      </c>
      <c r="B8554" s="13" t="s">
        <v>7012</v>
      </c>
    </row>
    <row r="8555" spans="1:2" ht="15" customHeight="1">
      <c r="A8555" s="10" t="s">
        <v>7015</v>
      </c>
      <c r="B8555" s="13" t="s">
        <v>7014</v>
      </c>
    </row>
    <row r="8556" spans="1:2" ht="15" customHeight="1">
      <c r="A8556" s="10" t="s">
        <v>7017</v>
      </c>
      <c r="B8556" s="13" t="s">
        <v>7016</v>
      </c>
    </row>
    <row r="8557" spans="1:2" ht="15" customHeight="1">
      <c r="A8557" s="10" t="s">
        <v>6995</v>
      </c>
      <c r="B8557" s="13" t="s">
        <v>6994</v>
      </c>
    </row>
    <row r="8558" spans="1:2" ht="15" customHeight="1">
      <c r="A8558" s="10" t="s">
        <v>7011</v>
      </c>
      <c r="B8558" s="13" t="s">
        <v>7010</v>
      </c>
    </row>
    <row r="8559" spans="1:2" ht="15" customHeight="1">
      <c r="A8559" s="10" t="s">
        <v>6999</v>
      </c>
      <c r="B8559" s="13" t="s">
        <v>6998</v>
      </c>
    </row>
    <row r="8560" spans="1:2" ht="15" customHeight="1">
      <c r="A8560" s="10" t="s">
        <v>6993</v>
      </c>
      <c r="B8560" s="13" t="s">
        <v>6992</v>
      </c>
    </row>
    <row r="8561" spans="1:2" ht="15" customHeight="1">
      <c r="A8561" s="10" t="s">
        <v>7009</v>
      </c>
      <c r="B8561" s="13" t="s">
        <v>7008</v>
      </c>
    </row>
    <row r="8562" spans="1:2" ht="15" customHeight="1">
      <c r="A8562" s="10" t="s">
        <v>7003</v>
      </c>
      <c r="B8562" s="13" t="s">
        <v>7002</v>
      </c>
    </row>
    <row r="8563" spans="1:2" ht="15" customHeight="1">
      <c r="A8563" s="10" t="s">
        <v>7147</v>
      </c>
      <c r="B8563" s="13" t="s">
        <v>7146</v>
      </c>
    </row>
    <row r="8564" spans="1:2" ht="15" customHeight="1">
      <c r="A8564" s="10" t="s">
        <v>7145</v>
      </c>
      <c r="B8564" s="13" t="s">
        <v>7144</v>
      </c>
    </row>
    <row r="8565" spans="1:2" ht="15" customHeight="1">
      <c r="A8565" s="10" t="s">
        <v>7081</v>
      </c>
      <c r="B8565" s="13" t="s">
        <v>7080</v>
      </c>
    </row>
    <row r="8566" spans="1:2" ht="15" customHeight="1">
      <c r="A8566" s="10" t="s">
        <v>7085</v>
      </c>
      <c r="B8566" s="13" t="s">
        <v>7084</v>
      </c>
    </row>
    <row r="8567" spans="1:2" ht="15" customHeight="1">
      <c r="A8567" s="10" t="s">
        <v>7077</v>
      </c>
      <c r="B8567" s="13" t="s">
        <v>7076</v>
      </c>
    </row>
    <row r="8568" spans="1:2" ht="15" customHeight="1">
      <c r="A8568" s="10" t="s">
        <v>7079</v>
      </c>
      <c r="B8568" s="13" t="s">
        <v>7078</v>
      </c>
    </row>
    <row r="8569" spans="1:2" ht="15" customHeight="1">
      <c r="A8569" s="10" t="s">
        <v>14666</v>
      </c>
      <c r="B8569" s="13" t="s">
        <v>14665</v>
      </c>
    </row>
    <row r="8570" spans="1:2" ht="15" customHeight="1">
      <c r="A8570" s="10" t="s">
        <v>5870</v>
      </c>
      <c r="B8570" s="13" t="s">
        <v>5869</v>
      </c>
    </row>
    <row r="8571" spans="1:2" ht="15" customHeight="1">
      <c r="A8571" s="10" t="s">
        <v>10439</v>
      </c>
      <c r="B8571" s="13" t="s">
        <v>10438</v>
      </c>
    </row>
    <row r="8572" spans="1:2" ht="15" customHeight="1">
      <c r="A8572" s="10" t="s">
        <v>24423</v>
      </c>
      <c r="B8572" s="13" t="s">
        <v>24422</v>
      </c>
    </row>
    <row r="8573" spans="1:2" ht="15" customHeight="1">
      <c r="A8573" s="10" t="s">
        <v>10501</v>
      </c>
      <c r="B8573" s="13" t="s">
        <v>10500</v>
      </c>
    </row>
    <row r="8574" spans="1:2" ht="15" customHeight="1">
      <c r="A8574" s="10" t="s">
        <v>10072</v>
      </c>
      <c r="B8574" s="13" t="s">
        <v>10071</v>
      </c>
    </row>
    <row r="8575" spans="1:2" ht="15" customHeight="1">
      <c r="A8575" s="10" t="s">
        <v>10372</v>
      </c>
      <c r="B8575" s="13" t="s">
        <v>10371</v>
      </c>
    </row>
    <row r="8576" spans="1:2" ht="15" customHeight="1">
      <c r="A8576" s="10" t="s">
        <v>10384</v>
      </c>
      <c r="B8576" s="13" t="s">
        <v>10383</v>
      </c>
    </row>
    <row r="8577" spans="1:2" ht="15" customHeight="1">
      <c r="A8577" s="10" t="s">
        <v>4992</v>
      </c>
      <c r="B8577" s="13" t="s">
        <v>4991</v>
      </c>
    </row>
    <row r="8578" spans="1:2" ht="15" customHeight="1">
      <c r="A8578" s="10" t="s">
        <v>11237</v>
      </c>
      <c r="B8578" s="13" t="s">
        <v>11236</v>
      </c>
    </row>
    <row r="8579" spans="1:2" ht="15" customHeight="1">
      <c r="A8579" s="10" t="s">
        <v>4566</v>
      </c>
      <c r="B8579" s="13" t="s">
        <v>4565</v>
      </c>
    </row>
    <row r="8580" spans="1:2" ht="15" customHeight="1">
      <c r="A8580" s="10" t="s">
        <v>4590</v>
      </c>
      <c r="B8580" s="13" t="s">
        <v>4589</v>
      </c>
    </row>
    <row r="8581" spans="1:2" ht="15" customHeight="1">
      <c r="A8581" s="10" t="s">
        <v>4574</v>
      </c>
      <c r="B8581" s="13" t="s">
        <v>4573</v>
      </c>
    </row>
    <row r="8582" spans="1:2" ht="15" customHeight="1">
      <c r="A8582" s="10" t="s">
        <v>14755</v>
      </c>
      <c r="B8582" s="13" t="s">
        <v>14754</v>
      </c>
    </row>
    <row r="8583" spans="1:2" ht="15" customHeight="1">
      <c r="A8583" s="10" t="s">
        <v>14509</v>
      </c>
      <c r="B8583" s="13" t="s">
        <v>14508</v>
      </c>
    </row>
    <row r="8584" spans="1:2" ht="15" customHeight="1">
      <c r="A8584" s="10" t="s">
        <v>10417</v>
      </c>
      <c r="B8584" s="13" t="s">
        <v>10416</v>
      </c>
    </row>
    <row r="8585" spans="1:2" ht="15" customHeight="1">
      <c r="A8585" s="10" t="s">
        <v>13808</v>
      </c>
      <c r="B8585" s="13" t="s">
        <v>13807</v>
      </c>
    </row>
    <row r="8586" spans="1:2" ht="15" customHeight="1">
      <c r="A8586" s="10" t="s">
        <v>11514</v>
      </c>
      <c r="B8586" s="13" t="s">
        <v>11513</v>
      </c>
    </row>
    <row r="8587" spans="1:2" ht="15" customHeight="1">
      <c r="A8587" s="10" t="s">
        <v>10619</v>
      </c>
      <c r="B8587" s="13" t="s">
        <v>10618</v>
      </c>
    </row>
    <row r="8588" spans="1:2" ht="15" customHeight="1">
      <c r="A8588" s="10" t="s">
        <v>11271</v>
      </c>
      <c r="B8588" s="13" t="s">
        <v>11270</v>
      </c>
    </row>
    <row r="8589" spans="1:2" ht="15" customHeight="1">
      <c r="A8589" s="10" t="s">
        <v>14747</v>
      </c>
      <c r="B8589" s="13" t="s">
        <v>14746</v>
      </c>
    </row>
    <row r="8590" spans="1:2" ht="15" customHeight="1">
      <c r="A8590" s="10" t="s">
        <v>24537</v>
      </c>
      <c r="B8590" s="13" t="s">
        <v>24536</v>
      </c>
    </row>
    <row r="8591" spans="1:2" ht="15" customHeight="1">
      <c r="A8591" s="10" t="s">
        <v>3234</v>
      </c>
      <c r="B8591" s="13" t="s">
        <v>3233</v>
      </c>
    </row>
    <row r="8592" spans="1:2" ht="15" customHeight="1">
      <c r="A8592" s="10" t="s">
        <v>8804</v>
      </c>
      <c r="B8592" s="13" t="s">
        <v>8803</v>
      </c>
    </row>
    <row r="8593" spans="1:2" ht="15" customHeight="1">
      <c r="A8593" s="10" t="s">
        <v>12158</v>
      </c>
      <c r="B8593" s="13" t="s">
        <v>12157</v>
      </c>
    </row>
    <row r="8594" spans="1:2" ht="15" customHeight="1">
      <c r="A8594" s="10" t="s">
        <v>9944</v>
      </c>
      <c r="B8594" s="13" t="s">
        <v>9943</v>
      </c>
    </row>
    <row r="8595" spans="1:2" ht="15" customHeight="1">
      <c r="A8595" s="10" t="s">
        <v>13250</v>
      </c>
      <c r="B8595" s="13" t="s">
        <v>13249</v>
      </c>
    </row>
    <row r="8596" spans="1:2" ht="15" customHeight="1">
      <c r="A8596" s="10" t="s">
        <v>11331</v>
      </c>
      <c r="B8596" s="13" t="s">
        <v>11330</v>
      </c>
    </row>
    <row r="8597" spans="1:2" ht="15" customHeight="1">
      <c r="A8597" s="10" t="s">
        <v>4604</v>
      </c>
      <c r="B8597" s="13" t="s">
        <v>4603</v>
      </c>
    </row>
    <row r="8598" spans="1:2" ht="15" customHeight="1">
      <c r="A8598" s="10" t="s">
        <v>7337</v>
      </c>
      <c r="B8598" s="13" t="s">
        <v>7336</v>
      </c>
    </row>
    <row r="8599" spans="1:2" ht="15" customHeight="1">
      <c r="A8599" s="10" t="s">
        <v>4463</v>
      </c>
      <c r="B8599" s="13" t="s">
        <v>4462</v>
      </c>
    </row>
    <row r="8600" spans="1:2" ht="15" customHeight="1">
      <c r="A8600" s="10" t="s">
        <v>17341</v>
      </c>
      <c r="B8600" s="13" t="s">
        <v>17340</v>
      </c>
    </row>
    <row r="8601" spans="1:2" ht="15" customHeight="1">
      <c r="A8601" s="10" t="s">
        <v>11160</v>
      </c>
      <c r="B8601" s="13" t="s">
        <v>11159</v>
      </c>
    </row>
    <row r="8602" spans="1:2" ht="15" customHeight="1">
      <c r="A8602" s="10" t="s">
        <v>24327</v>
      </c>
      <c r="B8602" s="13" t="s">
        <v>24326</v>
      </c>
    </row>
    <row r="8603" spans="1:2" ht="15" customHeight="1">
      <c r="A8603" s="10" t="s">
        <v>4742</v>
      </c>
      <c r="B8603" s="13" t="s">
        <v>4741</v>
      </c>
    </row>
    <row r="8604" spans="1:2" ht="15" customHeight="1">
      <c r="A8604" s="10" t="s">
        <v>6575</v>
      </c>
      <c r="B8604" s="13" t="s">
        <v>6574</v>
      </c>
    </row>
    <row r="8605" spans="1:2" ht="15" customHeight="1">
      <c r="A8605" s="10" t="s">
        <v>10441</v>
      </c>
      <c r="B8605" s="13" t="s">
        <v>10440</v>
      </c>
    </row>
    <row r="8606" spans="1:2" ht="15" customHeight="1">
      <c r="A8606" s="10" t="s">
        <v>10696</v>
      </c>
      <c r="B8606" s="13" t="s">
        <v>10695</v>
      </c>
    </row>
    <row r="8607" spans="1:2" ht="15" customHeight="1">
      <c r="A8607" s="10" t="s">
        <v>10746</v>
      </c>
      <c r="B8607" s="13" t="s">
        <v>10745</v>
      </c>
    </row>
    <row r="8608" spans="1:2" ht="15" customHeight="1">
      <c r="A8608" s="10" t="s">
        <v>10734</v>
      </c>
      <c r="B8608" s="13" t="s">
        <v>10733</v>
      </c>
    </row>
    <row r="8609" spans="1:2" ht="15" customHeight="1">
      <c r="A8609" s="10" t="s">
        <v>10744</v>
      </c>
      <c r="B8609" s="13" t="s">
        <v>10743</v>
      </c>
    </row>
    <row r="8610" spans="1:2" ht="15" customHeight="1">
      <c r="A8610" s="10" t="s">
        <v>10742</v>
      </c>
      <c r="B8610" s="13" t="s">
        <v>10741</v>
      </c>
    </row>
    <row r="8611" spans="1:2" ht="15" customHeight="1">
      <c r="A8611" s="10" t="s">
        <v>24559</v>
      </c>
      <c r="B8611" s="13" t="s">
        <v>24558</v>
      </c>
    </row>
    <row r="8612" spans="1:2" ht="15" customHeight="1">
      <c r="A8612" s="10" t="s">
        <v>6417</v>
      </c>
      <c r="B8612" s="13" t="s">
        <v>6416</v>
      </c>
    </row>
    <row r="8613" spans="1:2" ht="15" customHeight="1">
      <c r="A8613" s="10" t="s">
        <v>4525</v>
      </c>
      <c r="B8613" s="13" t="s">
        <v>4524</v>
      </c>
    </row>
    <row r="8614" spans="1:2" ht="15" customHeight="1">
      <c r="A8614" s="10" t="s">
        <v>4122</v>
      </c>
      <c r="B8614" s="13" t="s">
        <v>4121</v>
      </c>
    </row>
    <row r="8615" spans="1:2" ht="15" customHeight="1">
      <c r="A8615" s="10" t="s">
        <v>10475</v>
      </c>
      <c r="B8615" s="13" t="s">
        <v>10474</v>
      </c>
    </row>
    <row r="8616" spans="1:2" ht="15" customHeight="1">
      <c r="A8616" s="10" t="s">
        <v>2410</v>
      </c>
      <c r="B8616" s="13" t="s">
        <v>2409</v>
      </c>
    </row>
    <row r="8617" spans="1:2" ht="15" customHeight="1">
      <c r="A8617" s="10" t="s">
        <v>6631</v>
      </c>
      <c r="B8617" s="13" t="s">
        <v>6630</v>
      </c>
    </row>
    <row r="8618" spans="1:2" ht="15" customHeight="1">
      <c r="A8618" s="10" t="s">
        <v>9264</v>
      </c>
      <c r="B8618" s="13" t="s">
        <v>9263</v>
      </c>
    </row>
    <row r="8619" spans="1:2" ht="15" customHeight="1">
      <c r="A8619" s="10" t="s">
        <v>9756</v>
      </c>
      <c r="B8619" s="13" t="s">
        <v>9755</v>
      </c>
    </row>
    <row r="8620" spans="1:2" ht="15" customHeight="1">
      <c r="A8620" s="10" t="s">
        <v>9282</v>
      </c>
      <c r="B8620" s="13" t="s">
        <v>9281</v>
      </c>
    </row>
    <row r="8621" spans="1:2" ht="15" customHeight="1">
      <c r="A8621" s="10" t="s">
        <v>7566</v>
      </c>
      <c r="B8621" s="13" t="s">
        <v>7565</v>
      </c>
    </row>
    <row r="8622" spans="1:2" ht="15" customHeight="1">
      <c r="A8622" s="10" t="s">
        <v>7570</v>
      </c>
      <c r="B8622" s="13" t="s">
        <v>7569</v>
      </c>
    </row>
    <row r="8623" spans="1:2" ht="15" customHeight="1">
      <c r="A8623" s="10" t="s">
        <v>7568</v>
      </c>
      <c r="B8623" s="13" t="s">
        <v>7567</v>
      </c>
    </row>
    <row r="8624" spans="1:2" ht="15" customHeight="1">
      <c r="A8624" s="10" t="s">
        <v>10179</v>
      </c>
      <c r="B8624" s="13" t="s">
        <v>10178</v>
      </c>
    </row>
    <row r="8625" spans="1:2" ht="15" customHeight="1">
      <c r="A8625" s="10" t="s">
        <v>12502</v>
      </c>
      <c r="B8625" s="13" t="s">
        <v>12501</v>
      </c>
    </row>
    <row r="8626" spans="1:2" ht="15" customHeight="1">
      <c r="A8626" s="10" t="s">
        <v>9690</v>
      </c>
      <c r="B8626" s="13" t="s">
        <v>9689</v>
      </c>
    </row>
    <row r="8627" spans="1:2" ht="15" customHeight="1">
      <c r="A8627" s="10" t="s">
        <v>9680</v>
      </c>
      <c r="B8627" s="13" t="s">
        <v>9679</v>
      </c>
    </row>
    <row r="8628" spans="1:2" ht="15" customHeight="1">
      <c r="A8628" s="10" t="s">
        <v>9573</v>
      </c>
      <c r="B8628" s="13" t="s">
        <v>9572</v>
      </c>
    </row>
    <row r="8629" spans="1:2" ht="15" customHeight="1">
      <c r="A8629" s="10" t="s">
        <v>9502</v>
      </c>
      <c r="B8629" s="13" t="s">
        <v>9501</v>
      </c>
    </row>
    <row r="8630" spans="1:2" ht="15" customHeight="1">
      <c r="A8630" s="10" t="s">
        <v>11713</v>
      </c>
      <c r="B8630" s="13" t="s">
        <v>11712</v>
      </c>
    </row>
    <row r="8631" spans="1:2" ht="15" customHeight="1">
      <c r="A8631" s="10" t="s">
        <v>9822</v>
      </c>
      <c r="B8631" s="13" t="s">
        <v>9821</v>
      </c>
    </row>
    <row r="8632" spans="1:2" ht="15" customHeight="1">
      <c r="A8632" s="10" t="s">
        <v>9828</v>
      </c>
      <c r="B8632" s="13" t="s">
        <v>9827</v>
      </c>
    </row>
    <row r="8633" spans="1:2" ht="15" customHeight="1">
      <c r="A8633" s="10" t="s">
        <v>9557</v>
      </c>
      <c r="B8633" s="13" t="s">
        <v>9556</v>
      </c>
    </row>
    <row r="8634" spans="1:2" ht="15" customHeight="1">
      <c r="A8634" s="10" t="s">
        <v>11323</v>
      </c>
      <c r="B8634" s="13" t="s">
        <v>11322</v>
      </c>
    </row>
    <row r="8635" spans="1:2" ht="15" customHeight="1">
      <c r="A8635" s="10" t="s">
        <v>7779</v>
      </c>
      <c r="B8635" s="13" t="s">
        <v>7778</v>
      </c>
    </row>
    <row r="8636" spans="1:2" ht="15" customHeight="1">
      <c r="A8636" s="10" t="s">
        <v>8957</v>
      </c>
      <c r="B8636" s="13" t="s">
        <v>8956</v>
      </c>
    </row>
    <row r="8637" spans="1:2" ht="15" customHeight="1">
      <c r="A8637" s="10" t="s">
        <v>13158</v>
      </c>
      <c r="B8637" s="13" t="s">
        <v>13157</v>
      </c>
    </row>
    <row r="8638" spans="1:2" ht="15" customHeight="1">
      <c r="A8638" s="10" t="s">
        <v>13224</v>
      </c>
      <c r="B8638" s="13" t="s">
        <v>13223</v>
      </c>
    </row>
    <row r="8639" spans="1:2" ht="15" customHeight="1">
      <c r="A8639" s="10" t="s">
        <v>11980</v>
      </c>
      <c r="B8639" s="13" t="s">
        <v>11979</v>
      </c>
    </row>
    <row r="8640" spans="1:2" ht="15" customHeight="1">
      <c r="A8640" s="10" t="s">
        <v>9666</v>
      </c>
      <c r="B8640" s="13" t="s">
        <v>9665</v>
      </c>
    </row>
    <row r="8641" spans="1:2" ht="15" customHeight="1">
      <c r="A8641" s="10" t="s">
        <v>9772</v>
      </c>
      <c r="B8641" s="13" t="s">
        <v>9771</v>
      </c>
    </row>
    <row r="8642" spans="1:2" ht="15" customHeight="1">
      <c r="A8642" s="10" t="s">
        <v>4128</v>
      </c>
      <c r="B8642" s="13" t="s">
        <v>4127</v>
      </c>
    </row>
    <row r="8643" spans="1:2" ht="15" customHeight="1">
      <c r="A8643" s="10" t="s">
        <v>9760</v>
      </c>
      <c r="B8643" s="13" t="s">
        <v>9759</v>
      </c>
    </row>
    <row r="8644" spans="1:2" ht="15" customHeight="1">
      <c r="A8644" s="10" t="s">
        <v>9820</v>
      </c>
      <c r="B8644" s="13" t="s">
        <v>9819</v>
      </c>
    </row>
    <row r="8645" spans="1:2" ht="15" customHeight="1">
      <c r="A8645" s="10" t="s">
        <v>9795</v>
      </c>
      <c r="B8645" s="13" t="s">
        <v>9794</v>
      </c>
    </row>
    <row r="8646" spans="1:2" ht="15" customHeight="1">
      <c r="A8646" s="10" t="s">
        <v>9460</v>
      </c>
      <c r="B8646" s="13" t="s">
        <v>9459</v>
      </c>
    </row>
    <row r="8647" spans="1:2" ht="15" customHeight="1">
      <c r="A8647" s="10" t="s">
        <v>8320</v>
      </c>
      <c r="B8647" s="13" t="s">
        <v>8319</v>
      </c>
    </row>
    <row r="8648" spans="1:2" ht="15" customHeight="1">
      <c r="A8648" s="10" t="s">
        <v>12820</v>
      </c>
      <c r="B8648" s="13" t="s">
        <v>12819</v>
      </c>
    </row>
    <row r="8649" spans="1:2" ht="15" customHeight="1">
      <c r="A8649" s="10" t="s">
        <v>8249</v>
      </c>
      <c r="B8649" s="13" t="s">
        <v>8248</v>
      </c>
    </row>
    <row r="8650" spans="1:2" ht="15" customHeight="1">
      <c r="A8650" s="10" t="s">
        <v>8253</v>
      </c>
      <c r="B8650" s="13" t="s">
        <v>8252</v>
      </c>
    </row>
    <row r="8651" spans="1:2" ht="15" customHeight="1">
      <c r="A8651" s="10" t="s">
        <v>12850</v>
      </c>
      <c r="B8651" s="13" t="s">
        <v>12849</v>
      </c>
    </row>
    <row r="8652" spans="1:2" ht="15" customHeight="1">
      <c r="A8652" s="10" t="s">
        <v>9593</v>
      </c>
      <c r="B8652" s="13" t="s">
        <v>9592</v>
      </c>
    </row>
    <row r="8653" spans="1:2" ht="15" customHeight="1">
      <c r="A8653" s="10" t="s">
        <v>9530</v>
      </c>
      <c r="B8653" s="13" t="s">
        <v>9529</v>
      </c>
    </row>
    <row r="8654" spans="1:2" ht="15" customHeight="1">
      <c r="A8654" s="10" t="s">
        <v>9545</v>
      </c>
      <c r="B8654" s="13" t="s">
        <v>9544</v>
      </c>
    </row>
    <row r="8655" spans="1:2" ht="15" customHeight="1">
      <c r="A8655" s="10" t="s">
        <v>14597</v>
      </c>
      <c r="B8655" s="13" t="s">
        <v>14596</v>
      </c>
    </row>
    <row r="8656" spans="1:2" ht="15" customHeight="1">
      <c r="A8656" s="10" t="s">
        <v>6483</v>
      </c>
      <c r="B8656" s="13" t="s">
        <v>6482</v>
      </c>
    </row>
    <row r="8657" spans="1:2" ht="15" customHeight="1">
      <c r="A8657" s="10" t="s">
        <v>14681</v>
      </c>
      <c r="B8657" s="13" t="s">
        <v>14680</v>
      </c>
    </row>
    <row r="8658" spans="1:2" ht="15" customHeight="1">
      <c r="A8658" s="10" t="s">
        <v>4926</v>
      </c>
      <c r="B8658" s="13" t="s">
        <v>4925</v>
      </c>
    </row>
    <row r="8659" spans="1:2" ht="15" customHeight="1">
      <c r="A8659" s="10" t="s">
        <v>2333</v>
      </c>
      <c r="B8659" s="13" t="s">
        <v>2332</v>
      </c>
    </row>
    <row r="8660" spans="1:2" ht="15" customHeight="1">
      <c r="A8660" s="10" t="s">
        <v>4077</v>
      </c>
      <c r="B8660" s="13" t="s">
        <v>4076</v>
      </c>
    </row>
    <row r="8661" spans="1:2" ht="15" customHeight="1">
      <c r="A8661" s="10" t="s">
        <v>13044</v>
      </c>
      <c r="B8661" s="13" t="s">
        <v>13043</v>
      </c>
    </row>
    <row r="8662" spans="1:2" ht="15" customHeight="1">
      <c r="A8662" s="10" t="s">
        <v>4005</v>
      </c>
      <c r="B8662" s="13" t="s">
        <v>4004</v>
      </c>
    </row>
    <row r="8663" spans="1:2" ht="15" customHeight="1">
      <c r="A8663" s="10" t="s">
        <v>4095</v>
      </c>
      <c r="B8663" s="13" t="s">
        <v>4094</v>
      </c>
    </row>
    <row r="8664" spans="1:2" ht="15" customHeight="1">
      <c r="A8664" s="10" t="s">
        <v>4057</v>
      </c>
      <c r="B8664" s="13" t="s">
        <v>4056</v>
      </c>
    </row>
    <row r="8665" spans="1:2" ht="15" customHeight="1">
      <c r="A8665" s="10" t="s">
        <v>4045</v>
      </c>
      <c r="B8665" s="13" t="s">
        <v>4044</v>
      </c>
    </row>
    <row r="8666" spans="1:2" ht="15" customHeight="1">
      <c r="A8666" s="10" t="s">
        <v>4039</v>
      </c>
      <c r="B8666" s="13" t="s">
        <v>4038</v>
      </c>
    </row>
    <row r="8667" spans="1:2" ht="15" customHeight="1">
      <c r="A8667" s="10" t="s">
        <v>4051</v>
      </c>
      <c r="B8667" s="13" t="s">
        <v>4050</v>
      </c>
    </row>
    <row r="8668" spans="1:2" ht="15" customHeight="1">
      <c r="A8668" s="10" t="s">
        <v>3989</v>
      </c>
      <c r="B8668" s="13" t="s">
        <v>3988</v>
      </c>
    </row>
    <row r="8669" spans="1:2" ht="15" customHeight="1">
      <c r="A8669" s="10" t="s">
        <v>3993</v>
      </c>
      <c r="B8669" s="13" t="s">
        <v>3992</v>
      </c>
    </row>
    <row r="8670" spans="1:2" ht="15" customHeight="1">
      <c r="A8670" s="10" t="s">
        <v>3963</v>
      </c>
      <c r="B8670" s="13" t="s">
        <v>3962</v>
      </c>
    </row>
    <row r="8671" spans="1:2" ht="15" customHeight="1">
      <c r="A8671" s="10" t="s">
        <v>3983</v>
      </c>
      <c r="B8671" s="13" t="s">
        <v>3982</v>
      </c>
    </row>
    <row r="8672" spans="1:2" ht="15" customHeight="1">
      <c r="A8672" s="10" t="s">
        <v>3975</v>
      </c>
      <c r="B8672" s="13" t="s">
        <v>3974</v>
      </c>
    </row>
    <row r="8673" spans="1:2" ht="15" customHeight="1">
      <c r="A8673" s="10" t="s">
        <v>3973</v>
      </c>
      <c r="B8673" s="13" t="s">
        <v>3972</v>
      </c>
    </row>
    <row r="8674" spans="1:2" ht="15" customHeight="1">
      <c r="A8674" s="10" t="s">
        <v>4091</v>
      </c>
      <c r="B8674" s="13" t="s">
        <v>4090</v>
      </c>
    </row>
    <row r="8675" spans="1:2" ht="15" customHeight="1">
      <c r="A8675" s="10" t="s">
        <v>14450</v>
      </c>
      <c r="B8675" s="13" t="s">
        <v>14449</v>
      </c>
    </row>
    <row r="8676" spans="1:2" ht="15" customHeight="1">
      <c r="A8676" s="10" t="s">
        <v>8483</v>
      </c>
      <c r="B8676" s="13" t="s">
        <v>8482</v>
      </c>
    </row>
    <row r="8677" spans="1:2" ht="15" customHeight="1">
      <c r="A8677" s="10" t="s">
        <v>14420</v>
      </c>
      <c r="B8677" s="13" t="s">
        <v>14419</v>
      </c>
    </row>
    <row r="8678" spans="1:2" ht="15" customHeight="1">
      <c r="A8678" s="10" t="s">
        <v>14440</v>
      </c>
      <c r="B8678" s="13" t="s">
        <v>14439</v>
      </c>
    </row>
    <row r="8679" spans="1:2" ht="15" customHeight="1">
      <c r="A8679" s="10" t="s">
        <v>13924</v>
      </c>
      <c r="B8679" s="13" t="s">
        <v>13923</v>
      </c>
    </row>
    <row r="8680" spans="1:2" ht="15" customHeight="1">
      <c r="A8680" s="10" t="s">
        <v>7065</v>
      </c>
      <c r="B8680" s="13" t="s">
        <v>7064</v>
      </c>
    </row>
    <row r="8681" spans="1:2" ht="15" customHeight="1">
      <c r="A8681" s="10" t="s">
        <v>12194</v>
      </c>
      <c r="B8681" s="13" t="s">
        <v>12193</v>
      </c>
    </row>
    <row r="8682" spans="1:2" ht="15" customHeight="1">
      <c r="A8682" s="10" t="s">
        <v>9625</v>
      </c>
      <c r="B8682" s="13" t="s">
        <v>9624</v>
      </c>
    </row>
    <row r="8683" spans="1:2" ht="15" customHeight="1">
      <c r="A8683" s="10" t="s">
        <v>14615</v>
      </c>
      <c r="B8683" s="13" t="s">
        <v>14614</v>
      </c>
    </row>
    <row r="8684" spans="1:2" ht="15" customHeight="1">
      <c r="A8684" s="10" t="s">
        <v>14501</v>
      </c>
      <c r="B8684" s="13" t="s">
        <v>14500</v>
      </c>
    </row>
    <row r="8685" spans="1:2" ht="15" customHeight="1">
      <c r="A8685" s="10" t="s">
        <v>14460</v>
      </c>
      <c r="B8685" s="13" t="s">
        <v>14459</v>
      </c>
    </row>
    <row r="8686" spans="1:2" ht="15" customHeight="1">
      <c r="A8686" s="10" t="s">
        <v>14855</v>
      </c>
      <c r="B8686" s="13" t="s">
        <v>14854</v>
      </c>
    </row>
    <row r="8687" spans="1:2" ht="15" customHeight="1">
      <c r="A8687" s="10" t="s">
        <v>14559</v>
      </c>
      <c r="B8687" s="13" t="s">
        <v>14558</v>
      </c>
    </row>
    <row r="8688" spans="1:2" ht="15" customHeight="1">
      <c r="A8688" s="10" t="s">
        <v>4065</v>
      </c>
      <c r="B8688" s="13" t="s">
        <v>4064</v>
      </c>
    </row>
    <row r="8689" spans="1:2" ht="15" customHeight="1">
      <c r="A8689" s="10" t="s">
        <v>12846</v>
      </c>
      <c r="B8689" s="13" t="s">
        <v>12845</v>
      </c>
    </row>
    <row r="8690" spans="1:2" ht="15" customHeight="1">
      <c r="A8690" s="10" t="s">
        <v>7536</v>
      </c>
      <c r="B8690" s="13" t="s">
        <v>7535</v>
      </c>
    </row>
    <row r="8691" spans="1:2" ht="15" customHeight="1">
      <c r="A8691" s="10" t="s">
        <v>10192</v>
      </c>
      <c r="B8691" s="13" t="s">
        <v>10191</v>
      </c>
    </row>
    <row r="8692" spans="1:2" ht="15" customHeight="1">
      <c r="A8692" s="10" t="s">
        <v>9834</v>
      </c>
      <c r="B8692" s="13" t="s">
        <v>9833</v>
      </c>
    </row>
    <row r="8693" spans="1:2" ht="15" customHeight="1">
      <c r="A8693" s="10" t="s">
        <v>9976</v>
      </c>
      <c r="B8693" s="13" t="s">
        <v>9975</v>
      </c>
    </row>
    <row r="8694" spans="1:2" ht="15" customHeight="1">
      <c r="A8694" s="10" t="s">
        <v>9924</v>
      </c>
      <c r="B8694" s="13" t="s">
        <v>9923</v>
      </c>
    </row>
    <row r="8695" spans="1:2" ht="15" customHeight="1">
      <c r="A8695" s="10" t="s">
        <v>9896</v>
      </c>
      <c r="B8695" s="13" t="s">
        <v>9895</v>
      </c>
    </row>
    <row r="8696" spans="1:2" ht="15" customHeight="1">
      <c r="A8696" s="10" t="s">
        <v>9882</v>
      </c>
      <c r="B8696" s="13" t="s">
        <v>9881</v>
      </c>
    </row>
    <row r="8697" spans="1:2" ht="15" customHeight="1">
      <c r="A8697" s="10" t="s">
        <v>9912</v>
      </c>
      <c r="B8697" s="13" t="s">
        <v>9911</v>
      </c>
    </row>
    <row r="8698" spans="1:2" ht="15" customHeight="1">
      <c r="A8698" s="10" t="s">
        <v>9954</v>
      </c>
      <c r="B8698" s="13" t="s">
        <v>9953</v>
      </c>
    </row>
    <row r="8699" spans="1:2" ht="15" customHeight="1">
      <c r="A8699" s="10" t="s">
        <v>9970</v>
      </c>
      <c r="B8699" s="13" t="s">
        <v>9969</v>
      </c>
    </row>
    <row r="8700" spans="1:2" ht="15" customHeight="1">
      <c r="A8700" s="10" t="s">
        <v>9871</v>
      </c>
      <c r="B8700" s="13" t="s">
        <v>9870</v>
      </c>
    </row>
    <row r="8701" spans="1:2" ht="15" customHeight="1">
      <c r="A8701" s="10" t="s">
        <v>9906</v>
      </c>
      <c r="B8701" s="13" t="s">
        <v>9905</v>
      </c>
    </row>
    <row r="8702" spans="1:2" ht="15" customHeight="1">
      <c r="A8702" s="10" t="s">
        <v>9863</v>
      </c>
      <c r="B8702" s="13" t="s">
        <v>9862</v>
      </c>
    </row>
    <row r="8703" spans="1:2" ht="15" customHeight="1">
      <c r="A8703" s="10" t="s">
        <v>10062</v>
      </c>
      <c r="B8703" s="13" t="s">
        <v>10061</v>
      </c>
    </row>
    <row r="8704" spans="1:2" ht="15" customHeight="1">
      <c r="A8704" s="10" t="s">
        <v>10048</v>
      </c>
      <c r="B8704" s="13" t="s">
        <v>10047</v>
      </c>
    </row>
    <row r="8705" spans="1:2" ht="15" customHeight="1">
      <c r="A8705" s="10" t="s">
        <v>10044</v>
      </c>
      <c r="B8705" s="13" t="s">
        <v>10043</v>
      </c>
    </row>
    <row r="8706" spans="1:2" ht="15" customHeight="1">
      <c r="A8706" s="10" t="s">
        <v>10060</v>
      </c>
      <c r="B8706" s="13" t="s">
        <v>10059</v>
      </c>
    </row>
    <row r="8707" spans="1:2" ht="15" customHeight="1">
      <c r="A8707" s="10" t="s">
        <v>10052</v>
      </c>
      <c r="B8707" s="13" t="s">
        <v>10051</v>
      </c>
    </row>
    <row r="8708" spans="1:2" ht="15" customHeight="1">
      <c r="A8708" s="10" t="s">
        <v>2104</v>
      </c>
      <c r="B8708" s="13" t="s">
        <v>2103</v>
      </c>
    </row>
    <row r="8709" spans="1:2" ht="15" customHeight="1">
      <c r="A8709" s="10" t="s">
        <v>5854</v>
      </c>
      <c r="B8709" s="13" t="s">
        <v>5853</v>
      </c>
    </row>
    <row r="8710" spans="1:2" ht="15" customHeight="1">
      <c r="A8710" s="10" t="s">
        <v>12840</v>
      </c>
      <c r="B8710" s="13" t="s">
        <v>12839</v>
      </c>
    </row>
    <row r="8711" spans="1:2" ht="15" customHeight="1">
      <c r="A8711" s="10" t="s">
        <v>5864</v>
      </c>
      <c r="B8711" s="13" t="s">
        <v>5863</v>
      </c>
    </row>
    <row r="8712" spans="1:2" ht="15" customHeight="1">
      <c r="A8712" s="10" t="s">
        <v>5860</v>
      </c>
      <c r="B8712" s="13" t="s">
        <v>5859</v>
      </c>
    </row>
    <row r="8713" spans="1:2" ht="15" customHeight="1">
      <c r="A8713" s="10" t="s">
        <v>1218</v>
      </c>
      <c r="B8713" s="13" t="s">
        <v>1217</v>
      </c>
    </row>
    <row r="8714" spans="1:2" ht="15" customHeight="1">
      <c r="A8714" s="10" t="s">
        <v>10523</v>
      </c>
      <c r="B8714" s="13" t="s">
        <v>10522</v>
      </c>
    </row>
    <row r="8715" spans="1:2" ht="15" customHeight="1">
      <c r="A8715" s="10" t="s">
        <v>10527</v>
      </c>
      <c r="B8715" s="13" t="s">
        <v>10526</v>
      </c>
    </row>
    <row r="8716" spans="1:2" ht="15" customHeight="1">
      <c r="A8716" s="10" t="s">
        <v>10531</v>
      </c>
      <c r="B8716" s="13" t="s">
        <v>10530</v>
      </c>
    </row>
    <row r="8717" spans="1:2" ht="15" customHeight="1">
      <c r="A8717" s="10" t="s">
        <v>10539</v>
      </c>
      <c r="B8717" s="13" t="s">
        <v>10538</v>
      </c>
    </row>
    <row r="8718" spans="1:2" ht="15" customHeight="1">
      <c r="A8718" s="10" t="s">
        <v>10547</v>
      </c>
      <c r="B8718" s="13" t="s">
        <v>10546</v>
      </c>
    </row>
    <row r="8719" spans="1:2" ht="15" customHeight="1">
      <c r="A8719" s="10" t="s">
        <v>10549</v>
      </c>
      <c r="B8719" s="13" t="s">
        <v>10548</v>
      </c>
    </row>
    <row r="8720" spans="1:2" ht="15" customHeight="1">
      <c r="A8720" s="10" t="s">
        <v>7467</v>
      </c>
      <c r="B8720" s="13" t="s">
        <v>7466</v>
      </c>
    </row>
    <row r="8721" spans="1:2" ht="15" customHeight="1">
      <c r="A8721" s="10" t="s">
        <v>7455</v>
      </c>
      <c r="B8721" s="13" t="s">
        <v>7454</v>
      </c>
    </row>
    <row r="8722" spans="1:2" ht="15" customHeight="1">
      <c r="A8722" s="10" t="s">
        <v>7461</v>
      </c>
      <c r="B8722" s="13" t="s">
        <v>7460</v>
      </c>
    </row>
    <row r="8723" spans="1:2" ht="15" customHeight="1">
      <c r="A8723" s="10" t="s">
        <v>8401</v>
      </c>
      <c r="B8723" s="13" t="s">
        <v>8400</v>
      </c>
    </row>
    <row r="8724" spans="1:2" ht="15" customHeight="1">
      <c r="A8724" s="10" t="s">
        <v>10050</v>
      </c>
      <c r="B8724" s="13" t="s">
        <v>10049</v>
      </c>
    </row>
    <row r="8725" spans="1:2" ht="15" customHeight="1">
      <c r="A8725" s="10" t="s">
        <v>6663</v>
      </c>
      <c r="B8725" s="13" t="s">
        <v>6662</v>
      </c>
    </row>
    <row r="8726" spans="1:2" ht="15" customHeight="1">
      <c r="A8726" s="10" t="s">
        <v>6649</v>
      </c>
      <c r="B8726" s="13" t="s">
        <v>6648</v>
      </c>
    </row>
    <row r="8727" spans="1:2" ht="15" customHeight="1">
      <c r="A8727" s="10" t="s">
        <v>14932</v>
      </c>
      <c r="B8727" s="13" t="s">
        <v>14931</v>
      </c>
    </row>
    <row r="8728" spans="1:2" ht="15" customHeight="1">
      <c r="A8728" s="10" t="s">
        <v>6569</v>
      </c>
      <c r="B8728" s="13" t="s">
        <v>6568</v>
      </c>
    </row>
    <row r="8729" spans="1:2" ht="15" customHeight="1">
      <c r="A8729" s="10" t="s">
        <v>6562</v>
      </c>
      <c r="B8729" s="13" t="s">
        <v>6561</v>
      </c>
    </row>
    <row r="8730" spans="1:2" ht="15" customHeight="1">
      <c r="A8730" s="10" t="s">
        <v>6577</v>
      </c>
      <c r="B8730" s="13" t="s">
        <v>6576</v>
      </c>
    </row>
    <row r="8731" spans="1:2" ht="15" customHeight="1">
      <c r="A8731" s="10" t="s">
        <v>10261</v>
      </c>
      <c r="B8731" s="13" t="s">
        <v>10260</v>
      </c>
    </row>
    <row r="8732" spans="1:2" ht="15" customHeight="1">
      <c r="A8732" s="10" t="s">
        <v>10259</v>
      </c>
      <c r="B8732" s="13" t="s">
        <v>10258</v>
      </c>
    </row>
    <row r="8733" spans="1:2" ht="15" customHeight="1">
      <c r="A8733" s="10" t="s">
        <v>11227</v>
      </c>
      <c r="B8733" s="13" t="s">
        <v>11226</v>
      </c>
    </row>
    <row r="8734" spans="1:2" ht="15" customHeight="1">
      <c r="A8734" s="10" t="s">
        <v>11221</v>
      </c>
      <c r="B8734" s="13" t="s">
        <v>11220</v>
      </c>
    </row>
    <row r="8735" spans="1:2" ht="15" customHeight="1">
      <c r="A8735" s="10" t="s">
        <v>9085</v>
      </c>
      <c r="B8735" s="13" t="s">
        <v>9084</v>
      </c>
    </row>
    <row r="8736" spans="1:2" ht="15" customHeight="1">
      <c r="A8736" s="10" t="s">
        <v>9079</v>
      </c>
      <c r="B8736" s="13" t="s">
        <v>9078</v>
      </c>
    </row>
    <row r="8737" spans="1:2" ht="15" customHeight="1">
      <c r="A8737" s="10" t="s">
        <v>8820</v>
      </c>
      <c r="B8737" s="13" t="s">
        <v>8819</v>
      </c>
    </row>
    <row r="8738" spans="1:2" ht="15" customHeight="1">
      <c r="A8738" s="10" t="s">
        <v>11753</v>
      </c>
      <c r="B8738" s="13" t="s">
        <v>11752</v>
      </c>
    </row>
    <row r="8739" spans="1:2" ht="15" customHeight="1">
      <c r="A8739" s="10" t="s">
        <v>7303</v>
      </c>
      <c r="B8739" s="13" t="s">
        <v>7302</v>
      </c>
    </row>
    <row r="8740" spans="1:2" ht="15" customHeight="1">
      <c r="A8740" s="10" t="s">
        <v>11862</v>
      </c>
      <c r="B8740" s="13" t="s">
        <v>11861</v>
      </c>
    </row>
    <row r="8741" spans="1:2" ht="15" customHeight="1">
      <c r="A8741" s="10" t="s">
        <v>12472</v>
      </c>
      <c r="B8741" s="13" t="s">
        <v>12471</v>
      </c>
    </row>
    <row r="8742" spans="1:2" ht="15" customHeight="1">
      <c r="A8742" s="10" t="s">
        <v>17369</v>
      </c>
      <c r="B8742" s="13" t="s">
        <v>17368</v>
      </c>
    </row>
    <row r="8743" spans="1:2" ht="15" customHeight="1">
      <c r="A8743" s="10" t="s">
        <v>12000</v>
      </c>
      <c r="B8743" s="13" t="s">
        <v>11999</v>
      </c>
    </row>
    <row r="8744" spans="1:2" ht="15" customHeight="1">
      <c r="A8744" s="10" t="s">
        <v>12346</v>
      </c>
      <c r="B8744" s="13" t="s">
        <v>12345</v>
      </c>
    </row>
    <row r="8745" spans="1:2" ht="15" customHeight="1">
      <c r="A8745" s="10" t="s">
        <v>11996</v>
      </c>
      <c r="B8745" s="13" t="s">
        <v>11995</v>
      </c>
    </row>
    <row r="8746" spans="1:2" ht="15" customHeight="1">
      <c r="A8746" s="10" t="s">
        <v>12468</v>
      </c>
      <c r="B8746" s="13" t="s">
        <v>12467</v>
      </c>
    </row>
    <row r="8747" spans="1:2" ht="15" customHeight="1">
      <c r="A8747" s="10" t="s">
        <v>12342</v>
      </c>
      <c r="B8747" s="13" t="s">
        <v>12341</v>
      </c>
    </row>
    <row r="8748" spans="1:2" ht="15" customHeight="1">
      <c r="A8748" s="10" t="s">
        <v>17375</v>
      </c>
      <c r="B8748" s="13" t="s">
        <v>17374</v>
      </c>
    </row>
    <row r="8749" spans="1:2" ht="15" customHeight="1">
      <c r="A8749" s="10" t="s">
        <v>17269</v>
      </c>
      <c r="B8749" s="13" t="s">
        <v>17268</v>
      </c>
    </row>
    <row r="8750" spans="1:2" ht="15" customHeight="1">
      <c r="A8750" s="10" t="s">
        <v>17287</v>
      </c>
      <c r="B8750" s="13" t="s">
        <v>17286</v>
      </c>
    </row>
    <row r="8751" spans="1:2" ht="15" customHeight="1">
      <c r="A8751" s="10" t="s">
        <v>17327</v>
      </c>
      <c r="B8751" s="13" t="s">
        <v>17326</v>
      </c>
    </row>
    <row r="8752" spans="1:2" ht="15" customHeight="1">
      <c r="A8752" s="10" t="s">
        <v>17307</v>
      </c>
      <c r="B8752" s="13" t="s">
        <v>17306</v>
      </c>
    </row>
    <row r="8753" spans="1:2" ht="15" customHeight="1">
      <c r="A8753" s="10" t="s">
        <v>17249</v>
      </c>
      <c r="B8753" s="13" t="s">
        <v>17248</v>
      </c>
    </row>
    <row r="8754" spans="1:2" ht="15" customHeight="1">
      <c r="A8754" s="10" t="s">
        <v>12358</v>
      </c>
      <c r="B8754" s="13" t="s">
        <v>12357</v>
      </c>
    </row>
    <row r="8755" spans="1:2" ht="15" customHeight="1">
      <c r="A8755" s="10" t="s">
        <v>12488</v>
      </c>
      <c r="B8755" s="13" t="s">
        <v>12487</v>
      </c>
    </row>
    <row r="8756" spans="1:2" ht="15" customHeight="1">
      <c r="A8756" s="10" t="s">
        <v>17357</v>
      </c>
      <c r="B8756" s="13" t="s">
        <v>17356</v>
      </c>
    </row>
    <row r="8757" spans="1:2" ht="15" customHeight="1">
      <c r="A8757" s="10" t="s">
        <v>12366</v>
      </c>
      <c r="B8757" s="13" t="s">
        <v>12365</v>
      </c>
    </row>
    <row r="8758" spans="1:2" ht="15" customHeight="1">
      <c r="A8758" s="10" t="s">
        <v>12020</v>
      </c>
      <c r="B8758" s="13" t="s">
        <v>12019</v>
      </c>
    </row>
    <row r="8759" spans="1:2" ht="15" customHeight="1">
      <c r="A8759" s="10" t="s">
        <v>17213</v>
      </c>
      <c r="B8759" s="13" t="s">
        <v>17212</v>
      </c>
    </row>
    <row r="8760" spans="1:2" ht="15" customHeight="1">
      <c r="A8760" s="10" t="s">
        <v>12332</v>
      </c>
      <c r="B8760" s="13" t="s">
        <v>12331</v>
      </c>
    </row>
    <row r="8761" spans="1:2" ht="15" customHeight="1">
      <c r="A8761" s="10" t="s">
        <v>17361</v>
      </c>
      <c r="B8761" s="13" t="s">
        <v>17360</v>
      </c>
    </row>
    <row r="8762" spans="1:2" ht="15" customHeight="1">
      <c r="A8762" s="10" t="s">
        <v>17229</v>
      </c>
      <c r="B8762" s="13" t="s">
        <v>17228</v>
      </c>
    </row>
    <row r="8763" spans="1:2" ht="15" customHeight="1">
      <c r="A8763" s="10" t="s">
        <v>11860</v>
      </c>
      <c r="B8763" s="13" t="s">
        <v>11859</v>
      </c>
    </row>
    <row r="8764" spans="1:2" ht="15" customHeight="1">
      <c r="A8764" s="10" t="s">
        <v>11932</v>
      </c>
      <c r="B8764" s="13" t="s">
        <v>11931</v>
      </c>
    </row>
    <row r="8765" spans="1:2" ht="15" customHeight="1">
      <c r="A8765" s="10" t="s">
        <v>12444</v>
      </c>
      <c r="B8765" s="13" t="s">
        <v>12443</v>
      </c>
    </row>
    <row r="8766" spans="1:2" ht="15" customHeight="1">
      <c r="A8766" s="10" t="s">
        <v>9952</v>
      </c>
      <c r="B8766" s="13" t="s">
        <v>9951</v>
      </c>
    </row>
    <row r="8767" spans="1:2" ht="15" customHeight="1">
      <c r="A8767" s="10" t="s">
        <v>6525</v>
      </c>
      <c r="B8767" s="13" t="s">
        <v>6524</v>
      </c>
    </row>
    <row r="8768" spans="1:2" ht="15" customHeight="1">
      <c r="A8768" s="10" t="s">
        <v>6517</v>
      </c>
      <c r="B8768" s="13" t="s">
        <v>6516</v>
      </c>
    </row>
    <row r="8769" spans="1:2" ht="15" customHeight="1">
      <c r="A8769" s="10" t="s">
        <v>1950</v>
      </c>
      <c r="B8769" s="13" t="s">
        <v>1949</v>
      </c>
    </row>
    <row r="8770" spans="1:2" ht="15" customHeight="1">
      <c r="A8770" s="10" t="s">
        <v>14765</v>
      </c>
      <c r="B8770" s="13" t="s">
        <v>14764</v>
      </c>
    </row>
    <row r="8771" spans="1:2" ht="15" customHeight="1">
      <c r="A8771" s="10" t="s">
        <v>10016</v>
      </c>
      <c r="B8771" s="13" t="s">
        <v>10015</v>
      </c>
    </row>
    <row r="8772" spans="1:2" ht="15" customHeight="1">
      <c r="A8772" s="10" t="s">
        <v>10020</v>
      </c>
      <c r="B8772" s="13" t="s">
        <v>10019</v>
      </c>
    </row>
    <row r="8773" spans="1:2" ht="15" customHeight="1">
      <c r="A8773" s="10" t="s">
        <v>10012</v>
      </c>
      <c r="B8773" s="13" t="s">
        <v>10011</v>
      </c>
    </row>
    <row r="8774" spans="1:2" ht="15" customHeight="1">
      <c r="A8774" s="10" t="s">
        <v>10024</v>
      </c>
      <c r="B8774" s="13" t="s">
        <v>10023</v>
      </c>
    </row>
    <row r="8775" spans="1:2" ht="15" customHeight="1">
      <c r="A8775" s="10" t="s">
        <v>10022</v>
      </c>
      <c r="B8775" s="13" t="s">
        <v>10021</v>
      </c>
    </row>
    <row r="8776" spans="1:2" ht="15" customHeight="1">
      <c r="A8776" s="10" t="s">
        <v>4219</v>
      </c>
      <c r="B8776" s="13" t="s">
        <v>4218</v>
      </c>
    </row>
    <row r="8777" spans="1:2" ht="15" customHeight="1">
      <c r="A8777" s="10" t="s">
        <v>4720</v>
      </c>
      <c r="B8777" s="13" t="s">
        <v>4719</v>
      </c>
    </row>
    <row r="8778" spans="1:2" ht="15" customHeight="1">
      <c r="A8778" s="10" t="s">
        <v>10076</v>
      </c>
      <c r="B8778" s="13" t="s">
        <v>10075</v>
      </c>
    </row>
    <row r="8779" spans="1:2" ht="15" customHeight="1">
      <c r="A8779" s="10" t="s">
        <v>10862</v>
      </c>
      <c r="B8779" s="13" t="s">
        <v>10861</v>
      </c>
    </row>
    <row r="8780" spans="1:2" ht="15" customHeight="1">
      <c r="A8780" s="10" t="s">
        <v>10092</v>
      </c>
      <c r="B8780" s="13" t="s">
        <v>10091</v>
      </c>
    </row>
    <row r="8781" spans="1:2" ht="15" customHeight="1">
      <c r="A8781" s="10" t="s">
        <v>10870</v>
      </c>
      <c r="B8781" s="13" t="s">
        <v>10869</v>
      </c>
    </row>
    <row r="8782" spans="1:2" ht="15" customHeight="1">
      <c r="A8782" s="10" t="s">
        <v>10096</v>
      </c>
      <c r="B8782" s="13" t="s">
        <v>10095</v>
      </c>
    </row>
    <row r="8783" spans="1:2" ht="15" customHeight="1">
      <c r="A8783" s="10" t="s">
        <v>14014</v>
      </c>
      <c r="B8783" s="13" t="s">
        <v>14013</v>
      </c>
    </row>
    <row r="8784" spans="1:2" ht="15" customHeight="1">
      <c r="A8784" s="10" t="s">
        <v>14002</v>
      </c>
      <c r="B8784" s="13" t="s">
        <v>14001</v>
      </c>
    </row>
    <row r="8785" spans="1:2" ht="15" customHeight="1">
      <c r="A8785" s="10" t="s">
        <v>13982</v>
      </c>
      <c r="B8785" s="13" t="s">
        <v>13981</v>
      </c>
    </row>
    <row r="8786" spans="1:2" ht="15" customHeight="1">
      <c r="A8786" s="10" t="s">
        <v>14022</v>
      </c>
      <c r="B8786" s="13" t="s">
        <v>14021</v>
      </c>
    </row>
    <row r="8787" spans="1:2" ht="15" customHeight="1">
      <c r="A8787" s="10" t="s">
        <v>13998</v>
      </c>
      <c r="B8787" s="13" t="s">
        <v>13997</v>
      </c>
    </row>
    <row r="8788" spans="1:2" ht="15" customHeight="1">
      <c r="A8788" s="10" t="s">
        <v>13992</v>
      </c>
      <c r="B8788" s="13" t="s">
        <v>13991</v>
      </c>
    </row>
    <row r="8789" spans="1:2" ht="15" customHeight="1">
      <c r="A8789" s="10" t="s">
        <v>6595</v>
      </c>
      <c r="B8789" s="13" t="s">
        <v>6594</v>
      </c>
    </row>
    <row r="8790" spans="1:2" ht="15" customHeight="1">
      <c r="A8790" s="10" t="s">
        <v>13402</v>
      </c>
      <c r="B8790" s="13" t="s">
        <v>13401</v>
      </c>
    </row>
    <row r="8791" spans="1:2" ht="15" customHeight="1">
      <c r="A8791" s="10" t="s">
        <v>14036</v>
      </c>
      <c r="B8791" s="13" t="s">
        <v>14035</v>
      </c>
    </row>
    <row r="8792" spans="1:2" ht="15" customHeight="1">
      <c r="A8792" s="10" t="s">
        <v>13260</v>
      </c>
      <c r="B8792" s="13" t="s">
        <v>13259</v>
      </c>
    </row>
    <row r="8793" spans="1:2" ht="15" customHeight="1">
      <c r="A8793" s="10" t="s">
        <v>14378</v>
      </c>
      <c r="B8793" s="13" t="s">
        <v>14377</v>
      </c>
    </row>
    <row r="8794" spans="1:2" ht="15" customHeight="1">
      <c r="A8794" s="10" t="s">
        <v>14372</v>
      </c>
      <c r="B8794" s="13" t="s">
        <v>14371</v>
      </c>
    </row>
    <row r="8795" spans="1:2" ht="15" customHeight="1">
      <c r="A8795" s="10" t="s">
        <v>9290</v>
      </c>
      <c r="B8795" s="13" t="s">
        <v>9289</v>
      </c>
    </row>
    <row r="8796" spans="1:2" ht="15" customHeight="1">
      <c r="A8796" s="10" t="s">
        <v>9402</v>
      </c>
      <c r="B8796" s="13" t="s">
        <v>9401</v>
      </c>
    </row>
    <row r="8797" spans="1:2" ht="15" customHeight="1">
      <c r="A8797" s="10" t="s">
        <v>9298</v>
      </c>
      <c r="B8797" s="13" t="s">
        <v>9297</v>
      </c>
    </row>
    <row r="8798" spans="1:2" ht="15" customHeight="1">
      <c r="A8798" s="10" t="s">
        <v>1994</v>
      </c>
      <c r="B8798" s="13" t="s">
        <v>1993</v>
      </c>
    </row>
    <row r="8799" spans="1:2" ht="15" customHeight="1">
      <c r="A8799" s="10" t="s">
        <v>10210</v>
      </c>
      <c r="B8799" s="13" t="s">
        <v>10209</v>
      </c>
    </row>
    <row r="8800" spans="1:2" ht="15" customHeight="1">
      <c r="A8800" s="10" t="s">
        <v>5962</v>
      </c>
      <c r="B8800" s="13" t="s">
        <v>5961</v>
      </c>
    </row>
    <row r="8801" spans="1:2" ht="15" customHeight="1">
      <c r="A8801" s="10" t="s">
        <v>24533</v>
      </c>
      <c r="B8801" s="13" t="s">
        <v>24532</v>
      </c>
    </row>
    <row r="8802" spans="1:2" ht="15" customHeight="1">
      <c r="A8802" s="10" t="s">
        <v>14650</v>
      </c>
      <c r="B8802" s="13" t="s">
        <v>14649</v>
      </c>
    </row>
    <row r="8803" spans="1:2" ht="15" customHeight="1">
      <c r="A8803" s="10" t="s">
        <v>24877</v>
      </c>
      <c r="B8803" s="13" t="s">
        <v>24876</v>
      </c>
    </row>
    <row r="8804" spans="1:2" ht="15" customHeight="1">
      <c r="A8804" s="10" t="s">
        <v>24645</v>
      </c>
      <c r="B8804" s="13" t="s">
        <v>24644</v>
      </c>
    </row>
    <row r="8805" spans="1:2" ht="15" customHeight="1">
      <c r="A8805" s="10" t="s">
        <v>5506</v>
      </c>
      <c r="B8805" s="13" t="s">
        <v>5505</v>
      </c>
    </row>
    <row r="8806" spans="1:2" ht="15" customHeight="1">
      <c r="A8806" s="10" t="s">
        <v>14735</v>
      </c>
      <c r="B8806" s="13" t="s">
        <v>14734</v>
      </c>
    </row>
    <row r="8807" spans="1:2" ht="15" customHeight="1">
      <c r="A8807" s="10" t="s">
        <v>11400</v>
      </c>
      <c r="B8807" s="13" t="s">
        <v>11399</v>
      </c>
    </row>
    <row r="8808" spans="1:2" ht="15" customHeight="1">
      <c r="A8808" s="10" t="s">
        <v>5912</v>
      </c>
      <c r="B8808" s="13" t="s">
        <v>5911</v>
      </c>
    </row>
    <row r="8809" spans="1:2" ht="15" customHeight="1">
      <c r="A8809" s="10" t="s">
        <v>1399</v>
      </c>
      <c r="B8809" s="13" t="s">
        <v>1398</v>
      </c>
    </row>
    <row r="8810" spans="1:2" ht="15" customHeight="1">
      <c r="A8810" s="10" t="s">
        <v>1257</v>
      </c>
      <c r="B8810" s="13" t="s">
        <v>1256</v>
      </c>
    </row>
    <row r="8811" spans="1:2" ht="15" customHeight="1">
      <c r="A8811" s="10" t="s">
        <v>1569</v>
      </c>
      <c r="B8811" s="13" t="s">
        <v>1568</v>
      </c>
    </row>
    <row r="8812" spans="1:2" ht="15" customHeight="1">
      <c r="A8812" s="10" t="s">
        <v>7676</v>
      </c>
      <c r="B8812" s="13" t="s">
        <v>7675</v>
      </c>
    </row>
    <row r="8813" spans="1:2" ht="15" customHeight="1">
      <c r="A8813" s="10" t="s">
        <v>13914</v>
      </c>
      <c r="B8813" s="13" t="s">
        <v>13913</v>
      </c>
    </row>
    <row r="8814" spans="1:2" ht="15" customHeight="1">
      <c r="A8814" s="10" t="s">
        <v>8116</v>
      </c>
      <c r="B8814" s="13" t="s">
        <v>8115</v>
      </c>
    </row>
    <row r="8815" spans="1:2" ht="15" customHeight="1">
      <c r="A8815" s="10" t="s">
        <v>8146</v>
      </c>
      <c r="B8815" s="13" t="s">
        <v>8145</v>
      </c>
    </row>
    <row r="8816" spans="1:2" ht="15" customHeight="1">
      <c r="A8816" s="10" t="s">
        <v>11474</v>
      </c>
      <c r="B8816" s="13" t="s">
        <v>11473</v>
      </c>
    </row>
    <row r="8817" spans="1:2" ht="15" customHeight="1">
      <c r="A8817" s="10" t="s">
        <v>8140</v>
      </c>
      <c r="B8817" s="13" t="s">
        <v>8139</v>
      </c>
    </row>
    <row r="8818" spans="1:2" ht="15" customHeight="1">
      <c r="A8818" s="10" t="s">
        <v>8577</v>
      </c>
      <c r="B8818" s="13" t="s">
        <v>8576</v>
      </c>
    </row>
    <row r="8819" spans="1:2" ht="15" customHeight="1">
      <c r="A8819" s="10" t="s">
        <v>8443</v>
      </c>
      <c r="B8819" s="13" t="s">
        <v>8442</v>
      </c>
    </row>
    <row r="8820" spans="1:2" ht="15" customHeight="1">
      <c r="A8820" s="10" t="s">
        <v>7192</v>
      </c>
      <c r="B8820" s="13" t="s">
        <v>7191</v>
      </c>
    </row>
    <row r="8821" spans="1:2" ht="15" customHeight="1">
      <c r="A8821" s="10" t="s">
        <v>7210</v>
      </c>
      <c r="B8821" s="13" t="s">
        <v>7209</v>
      </c>
    </row>
    <row r="8822" spans="1:2" ht="15" customHeight="1">
      <c r="A8822" s="10" t="s">
        <v>8132</v>
      </c>
      <c r="B8822" s="13" t="s">
        <v>8131</v>
      </c>
    </row>
    <row r="8823" spans="1:2" ht="15" customHeight="1">
      <c r="A8823" s="10" t="s">
        <v>8537</v>
      </c>
      <c r="B8823" s="13" t="s">
        <v>8536</v>
      </c>
    </row>
    <row r="8824" spans="1:2" ht="15" customHeight="1">
      <c r="A8824" s="10" t="s">
        <v>7222</v>
      </c>
      <c r="B8824" s="13" t="s">
        <v>7221</v>
      </c>
    </row>
    <row r="8825" spans="1:2" ht="15" customHeight="1">
      <c r="A8825" s="10" t="s">
        <v>5950</v>
      </c>
      <c r="B8825" s="13" t="s">
        <v>5949</v>
      </c>
    </row>
    <row r="8826" spans="1:2" ht="15" customHeight="1">
      <c r="A8826" s="10" t="s">
        <v>5896</v>
      </c>
      <c r="B8826" s="13" t="s">
        <v>5895</v>
      </c>
    </row>
    <row r="8827" spans="1:2" ht="15" customHeight="1">
      <c r="A8827" s="10" t="s">
        <v>5978</v>
      </c>
      <c r="B8827" s="13" t="s">
        <v>5977</v>
      </c>
    </row>
    <row r="8828" spans="1:2" ht="15" customHeight="1">
      <c r="A8828" s="10" t="s">
        <v>4153</v>
      </c>
      <c r="B8828" s="13" t="s">
        <v>4152</v>
      </c>
    </row>
    <row r="8829" spans="1:2" ht="15" customHeight="1">
      <c r="A8829" s="10" t="s">
        <v>12542</v>
      </c>
      <c r="B8829" s="13" t="s">
        <v>12541</v>
      </c>
    </row>
    <row r="8830" spans="1:2" ht="15" customHeight="1">
      <c r="A8830" s="10" t="s">
        <v>4598</v>
      </c>
      <c r="B8830" s="13" t="s">
        <v>4597</v>
      </c>
    </row>
    <row r="8831" spans="1:2" ht="15" customHeight="1">
      <c r="A8831" s="10" t="s">
        <v>8343</v>
      </c>
      <c r="B8831" s="13" t="s">
        <v>8342</v>
      </c>
    </row>
    <row r="8832" spans="1:2" ht="15" customHeight="1">
      <c r="A8832" s="10" t="s">
        <v>7787</v>
      </c>
      <c r="B8832" s="13" t="s">
        <v>7786</v>
      </c>
    </row>
    <row r="8833" spans="1:2" ht="15" customHeight="1">
      <c r="A8833" s="10" t="s">
        <v>12556</v>
      </c>
      <c r="B8833" s="13" t="s">
        <v>12555</v>
      </c>
    </row>
    <row r="8834" spans="1:2" ht="15" customHeight="1">
      <c r="A8834" s="10" t="s">
        <v>6403</v>
      </c>
      <c r="B8834" s="13" t="s">
        <v>6402</v>
      </c>
    </row>
    <row r="8835" spans="1:2" ht="15" customHeight="1">
      <c r="A8835" s="10" t="s">
        <v>9099</v>
      </c>
      <c r="B8835" s="13" t="s">
        <v>9098</v>
      </c>
    </row>
    <row r="8836" spans="1:2" ht="15" customHeight="1">
      <c r="A8836" s="10" t="s">
        <v>8150</v>
      </c>
      <c r="B8836" s="13" t="s">
        <v>8149</v>
      </c>
    </row>
    <row r="8837" spans="1:2" ht="15" customHeight="1">
      <c r="A8837" s="10" t="s">
        <v>9114</v>
      </c>
      <c r="B8837" s="13" t="s">
        <v>9113</v>
      </c>
    </row>
    <row r="8838" spans="1:2" ht="15" customHeight="1">
      <c r="A8838" s="10" t="s">
        <v>1508</v>
      </c>
      <c r="B8838" s="13" t="s">
        <v>1507</v>
      </c>
    </row>
    <row r="8839" spans="1:2" ht="15" customHeight="1">
      <c r="A8839" s="10" t="s">
        <v>2231</v>
      </c>
      <c r="B8839" s="13" t="s">
        <v>2230</v>
      </c>
    </row>
    <row r="8840" spans="1:2" ht="15" customHeight="1">
      <c r="A8840" s="10" t="s">
        <v>8927</v>
      </c>
      <c r="B8840" s="13" t="s">
        <v>8926</v>
      </c>
    </row>
    <row r="8841" spans="1:2" ht="15" customHeight="1">
      <c r="A8841" s="10" t="s">
        <v>9178</v>
      </c>
      <c r="B8841" s="13" t="s">
        <v>9177</v>
      </c>
    </row>
    <row r="8842" spans="1:2" ht="15" customHeight="1">
      <c r="A8842" s="10" t="s">
        <v>8742</v>
      </c>
      <c r="B8842" s="13" t="s">
        <v>8741</v>
      </c>
    </row>
    <row r="8843" spans="1:2" ht="15" customHeight="1">
      <c r="A8843" s="10" t="s">
        <v>8600</v>
      </c>
      <c r="B8843" s="13" t="s">
        <v>8599</v>
      </c>
    </row>
    <row r="8844" spans="1:2" ht="15" customHeight="1">
      <c r="A8844" s="10" t="s">
        <v>8720</v>
      </c>
      <c r="B8844" s="13" t="s">
        <v>8719</v>
      </c>
    </row>
    <row r="8845" spans="1:2" ht="15" customHeight="1">
      <c r="A8845" s="10" t="s">
        <v>9059</v>
      </c>
      <c r="B8845" s="13" t="s">
        <v>9058</v>
      </c>
    </row>
    <row r="8846" spans="1:2" ht="15" customHeight="1">
      <c r="A8846" s="10" t="s">
        <v>8943</v>
      </c>
      <c r="B8846" s="13" t="s">
        <v>8942</v>
      </c>
    </row>
    <row r="8847" spans="1:2" ht="15" customHeight="1">
      <c r="A8847" s="10" t="s">
        <v>9137</v>
      </c>
      <c r="B8847" s="13" t="s">
        <v>9136</v>
      </c>
    </row>
    <row r="8848" spans="1:2" ht="15" customHeight="1">
      <c r="A8848" s="10" t="s">
        <v>7367</v>
      </c>
      <c r="B8848" s="13" t="s">
        <v>7366</v>
      </c>
    </row>
    <row r="8849" spans="1:2" ht="15" customHeight="1">
      <c r="A8849" s="10" t="s">
        <v>4169</v>
      </c>
      <c r="B8849" s="13" t="s">
        <v>4168</v>
      </c>
    </row>
    <row r="8850" spans="1:2" ht="15" customHeight="1">
      <c r="A8850" s="10" t="s">
        <v>8517</v>
      </c>
      <c r="B8850" s="13" t="s">
        <v>8516</v>
      </c>
    </row>
    <row r="8851" spans="1:2" ht="15" customHeight="1">
      <c r="A8851" s="10" t="s">
        <v>8421</v>
      </c>
      <c r="B8851" s="13" t="s">
        <v>8420</v>
      </c>
    </row>
    <row r="8852" spans="1:2" ht="15" customHeight="1">
      <c r="A8852" s="10" t="s">
        <v>7347</v>
      </c>
      <c r="B8852" s="13" t="s">
        <v>7346</v>
      </c>
    </row>
    <row r="8853" spans="1:2" ht="15" customHeight="1">
      <c r="A8853" s="10" t="s">
        <v>1964</v>
      </c>
      <c r="B8853" s="13" t="s">
        <v>1963</v>
      </c>
    </row>
    <row r="8854" spans="1:2" ht="15" customHeight="1">
      <c r="A8854" s="10" t="s">
        <v>5930</v>
      </c>
      <c r="B8854" s="13" t="s">
        <v>5929</v>
      </c>
    </row>
    <row r="8855" spans="1:2" ht="15" customHeight="1">
      <c r="A8855" s="10" t="s">
        <v>12992</v>
      </c>
      <c r="B8855" s="13" t="s">
        <v>12991</v>
      </c>
    </row>
    <row r="8856" spans="1:2" ht="15" customHeight="1">
      <c r="A8856" s="10" t="s">
        <v>9040</v>
      </c>
      <c r="B8856" s="13" t="s">
        <v>9039</v>
      </c>
    </row>
    <row r="8857" spans="1:2" ht="15" customHeight="1">
      <c r="A8857" s="10" t="s">
        <v>3296</v>
      </c>
      <c r="B8857" s="13" t="s">
        <v>3295</v>
      </c>
    </row>
    <row r="8858" spans="1:2" ht="15" customHeight="1">
      <c r="A8858" s="10" t="s">
        <v>12908</v>
      </c>
      <c r="B8858" s="13" t="s">
        <v>12907</v>
      </c>
    </row>
    <row r="8859" spans="1:2" ht="15" customHeight="1">
      <c r="A8859" s="10" t="s">
        <v>12536</v>
      </c>
      <c r="B8859" s="13" t="s">
        <v>12535</v>
      </c>
    </row>
    <row r="8860" spans="1:2" ht="15" customHeight="1">
      <c r="A8860" s="10" t="s">
        <v>11313</v>
      </c>
      <c r="B8860" s="13" t="s">
        <v>11312</v>
      </c>
    </row>
    <row r="8861" spans="1:2" ht="15" customHeight="1">
      <c r="A8861" s="10" t="s">
        <v>11454</v>
      </c>
      <c r="B8861" s="13" t="s">
        <v>11453</v>
      </c>
    </row>
    <row r="8862" spans="1:2" ht="15" customHeight="1">
      <c r="A8862" s="10" t="s">
        <v>1082</v>
      </c>
      <c r="B8862" s="13" t="s">
        <v>1081</v>
      </c>
    </row>
    <row r="8863" spans="1:2" ht="15" customHeight="1">
      <c r="A8863" s="10" t="s">
        <v>7562</v>
      </c>
      <c r="B8863" s="13" t="s">
        <v>7561</v>
      </c>
    </row>
    <row r="8864" spans="1:2" ht="15" customHeight="1">
      <c r="A8864" s="10" t="s">
        <v>8455</v>
      </c>
      <c r="B8864" s="13" t="s">
        <v>8454</v>
      </c>
    </row>
    <row r="8865" spans="1:2" ht="15" customHeight="1">
      <c r="A8865" s="10" t="s">
        <v>1918</v>
      </c>
      <c r="B8865" s="13" t="s">
        <v>1917</v>
      </c>
    </row>
    <row r="8866" spans="1:2" ht="15" customHeight="1">
      <c r="A8866" s="10" t="s">
        <v>7339</v>
      </c>
      <c r="B8866" s="13" t="s">
        <v>7338</v>
      </c>
    </row>
    <row r="8867" spans="1:2" ht="15" customHeight="1">
      <c r="A8867" s="10" t="s">
        <v>8282</v>
      </c>
      <c r="B8867" s="13" t="s">
        <v>8281</v>
      </c>
    </row>
    <row r="8868" spans="1:2" ht="15" customHeight="1">
      <c r="A8868" s="10" t="s">
        <v>8284</v>
      </c>
      <c r="B8868" s="13" t="s">
        <v>8283</v>
      </c>
    </row>
    <row r="8869" spans="1:2" ht="15" customHeight="1">
      <c r="A8869" s="10" t="s">
        <v>11130</v>
      </c>
      <c r="B8869" s="13" t="s">
        <v>11129</v>
      </c>
    </row>
    <row r="8870" spans="1:2" ht="15" customHeight="1">
      <c r="A8870" s="10" t="s">
        <v>12834</v>
      </c>
      <c r="B8870" s="13" t="s">
        <v>12833</v>
      </c>
    </row>
    <row r="8871" spans="1:2" ht="15" customHeight="1">
      <c r="A8871" s="10" t="s">
        <v>7202</v>
      </c>
      <c r="B8871" s="13" t="s">
        <v>7201</v>
      </c>
    </row>
    <row r="8872" spans="1:2" ht="15" customHeight="1">
      <c r="A8872" s="10" t="s">
        <v>7231</v>
      </c>
      <c r="B8872" s="13" t="s">
        <v>7230</v>
      </c>
    </row>
    <row r="8873" spans="1:2" ht="15" customHeight="1">
      <c r="A8873" s="10" t="s">
        <v>7745</v>
      </c>
      <c r="B8873" s="13" t="s">
        <v>7744</v>
      </c>
    </row>
    <row r="8874" spans="1:2" ht="15" customHeight="1">
      <c r="A8874" s="10" t="s">
        <v>12532</v>
      </c>
      <c r="B8874" s="13" t="s">
        <v>12531</v>
      </c>
    </row>
    <row r="8875" spans="1:2" ht="15" customHeight="1">
      <c r="A8875" s="10" t="s">
        <v>12876</v>
      </c>
      <c r="B8875" s="13" t="s">
        <v>12875</v>
      </c>
    </row>
    <row r="8876" spans="1:2" ht="15" customHeight="1">
      <c r="A8876" s="10" t="s">
        <v>14530</v>
      </c>
      <c r="B8876" s="13" t="s">
        <v>14529</v>
      </c>
    </row>
    <row r="8877" spans="1:2" ht="15" customHeight="1">
      <c r="A8877" s="10" t="s">
        <v>10305</v>
      </c>
      <c r="B8877" s="13" t="s">
        <v>10304</v>
      </c>
    </row>
    <row r="8878" spans="1:2" ht="15" customHeight="1">
      <c r="A8878" s="10" t="s">
        <v>10400</v>
      </c>
      <c r="B8878" s="13" t="s">
        <v>10399</v>
      </c>
    </row>
    <row r="8879" spans="1:2" ht="15" customHeight="1">
      <c r="A8879" s="10" t="s">
        <v>12456</v>
      </c>
      <c r="B8879" s="13" t="s">
        <v>12455</v>
      </c>
    </row>
    <row r="8880" spans="1:2" ht="15" customHeight="1">
      <c r="A8880" s="10" t="s">
        <v>1653</v>
      </c>
      <c r="B8880" s="13" t="s">
        <v>1652</v>
      </c>
    </row>
    <row r="8881" spans="1:2" ht="15" customHeight="1">
      <c r="A8881" s="10" t="s">
        <v>1645</v>
      </c>
      <c r="B8881" s="13" t="s">
        <v>1644</v>
      </c>
    </row>
    <row r="8882" spans="1:2" ht="15" customHeight="1">
      <c r="A8882" s="10" t="s">
        <v>1663</v>
      </c>
      <c r="B8882" s="13" t="s">
        <v>1662</v>
      </c>
    </row>
    <row r="8883" spans="1:2" ht="15" customHeight="1">
      <c r="A8883" s="10" t="s">
        <v>5820</v>
      </c>
      <c r="B8883" s="13" t="s">
        <v>5819</v>
      </c>
    </row>
    <row r="8884" spans="1:2" ht="15" customHeight="1">
      <c r="A8884" s="10" t="s">
        <v>6790</v>
      </c>
      <c r="B8884" s="13" t="s">
        <v>6789</v>
      </c>
    </row>
    <row r="8885" spans="1:2" ht="15" customHeight="1">
      <c r="A8885" s="10" t="s">
        <v>1091</v>
      </c>
      <c r="B8885" s="13" t="s">
        <v>1090</v>
      </c>
    </row>
    <row r="8886" spans="1:2" ht="15" customHeight="1">
      <c r="A8886" s="10" t="s">
        <v>10605</v>
      </c>
      <c r="B8886" s="13" t="s">
        <v>10604</v>
      </c>
    </row>
    <row r="8887" spans="1:2" ht="15" customHeight="1">
      <c r="A8887" s="10" t="s">
        <v>10621</v>
      </c>
      <c r="B8887" s="13" t="s">
        <v>10620</v>
      </c>
    </row>
    <row r="8888" spans="1:2" ht="15" customHeight="1">
      <c r="A8888" s="10" t="s">
        <v>14224</v>
      </c>
      <c r="B8888" s="13" t="s">
        <v>14223</v>
      </c>
    </row>
    <row r="8889" spans="1:2" ht="15" customHeight="1">
      <c r="A8889" s="10" t="s">
        <v>5998</v>
      </c>
      <c r="B8889" s="13" t="s">
        <v>5997</v>
      </c>
    </row>
    <row r="8890" spans="1:2" ht="15" customHeight="1">
      <c r="A8890" s="10" t="s">
        <v>5990</v>
      </c>
      <c r="B8890" s="13" t="s">
        <v>5989</v>
      </c>
    </row>
    <row r="8891" spans="1:2" ht="15" customHeight="1">
      <c r="A8891" s="10" t="s">
        <v>10273</v>
      </c>
      <c r="B8891" s="13" t="s">
        <v>10272</v>
      </c>
    </row>
    <row r="8892" spans="1:2" ht="15" customHeight="1">
      <c r="A8892" s="10" t="s">
        <v>10279</v>
      </c>
      <c r="B8892" s="13" t="s">
        <v>10278</v>
      </c>
    </row>
    <row r="8893" spans="1:2" ht="15" customHeight="1">
      <c r="A8893" s="10" t="s">
        <v>4820</v>
      </c>
      <c r="B8893" s="13" t="s">
        <v>4819</v>
      </c>
    </row>
    <row r="8894" spans="1:2" ht="15" customHeight="1">
      <c r="A8894" s="10" t="s">
        <v>10348</v>
      </c>
      <c r="B8894" s="13" t="s">
        <v>10347</v>
      </c>
    </row>
    <row r="8895" spans="1:2" ht="15" customHeight="1">
      <c r="A8895" s="10" t="s">
        <v>10320</v>
      </c>
      <c r="B8895" s="13" t="s">
        <v>10319</v>
      </c>
    </row>
    <row r="8896" spans="1:2" ht="15" customHeight="1">
      <c r="A8896" s="10" t="s">
        <v>10322</v>
      </c>
      <c r="B8896" s="13" t="s">
        <v>10321</v>
      </c>
    </row>
    <row r="8897" spans="1:2" ht="15" customHeight="1">
      <c r="A8897" s="10" t="s">
        <v>10332</v>
      </c>
      <c r="B8897" s="13" t="s">
        <v>10331</v>
      </c>
    </row>
    <row r="8898" spans="1:2" ht="15" customHeight="1">
      <c r="A8898" s="10" t="s">
        <v>10328</v>
      </c>
      <c r="B8898" s="13" t="s">
        <v>10327</v>
      </c>
    </row>
    <row r="8899" spans="1:2" ht="15" customHeight="1">
      <c r="A8899" s="10" t="s">
        <v>10330</v>
      </c>
      <c r="B8899" s="13" t="s">
        <v>10329</v>
      </c>
    </row>
    <row r="8900" spans="1:2" ht="15" customHeight="1">
      <c r="A8900" s="10" t="s">
        <v>2243</v>
      </c>
      <c r="B8900" s="13" t="s">
        <v>2242</v>
      </c>
    </row>
    <row r="8901" spans="1:2" ht="15" customHeight="1">
      <c r="A8901" s="10" t="s">
        <v>5265</v>
      </c>
      <c r="B8901" s="13" t="s">
        <v>5264</v>
      </c>
    </row>
    <row r="8902" spans="1:2" ht="15" customHeight="1">
      <c r="A8902" s="10" t="s">
        <v>14278</v>
      </c>
      <c r="B8902" s="13" t="s">
        <v>14277</v>
      </c>
    </row>
    <row r="8903" spans="1:2" ht="15" customHeight="1">
      <c r="A8903" s="10" t="s">
        <v>1739</v>
      </c>
      <c r="B8903" s="13" t="s">
        <v>1738</v>
      </c>
    </row>
    <row r="8904" spans="1:2" ht="15" customHeight="1">
      <c r="A8904" s="10" t="s">
        <v>1723</v>
      </c>
      <c r="B8904" s="13" t="s">
        <v>1722</v>
      </c>
    </row>
    <row r="8905" spans="1:2" ht="15" customHeight="1">
      <c r="A8905" s="10" t="s">
        <v>1591</v>
      </c>
      <c r="B8905" s="13" t="s">
        <v>1590</v>
      </c>
    </row>
    <row r="8906" spans="1:2" ht="15" customHeight="1">
      <c r="A8906" s="10" t="s">
        <v>1707</v>
      </c>
      <c r="B8906" s="13" t="s">
        <v>1706</v>
      </c>
    </row>
    <row r="8907" spans="1:2" ht="15" customHeight="1">
      <c r="A8907" s="10" t="s">
        <v>1697</v>
      </c>
      <c r="B8907" s="13" t="s">
        <v>1696</v>
      </c>
    </row>
    <row r="8908" spans="1:2" ht="15" customHeight="1">
      <c r="A8908" s="10" t="s">
        <v>2323</v>
      </c>
      <c r="B8908" s="13" t="s">
        <v>2322</v>
      </c>
    </row>
    <row r="8909" spans="1:2" ht="15" customHeight="1">
      <c r="A8909" s="10" t="s">
        <v>11548</v>
      </c>
      <c r="B8909" s="13" t="s">
        <v>11547</v>
      </c>
    </row>
    <row r="8910" spans="1:2" ht="15" customHeight="1">
      <c r="A8910" s="10" t="s">
        <v>11538</v>
      </c>
      <c r="B8910" s="13" t="s">
        <v>11537</v>
      </c>
    </row>
    <row r="8911" spans="1:2" ht="15" customHeight="1">
      <c r="A8911" s="10" t="s">
        <v>11544</v>
      </c>
      <c r="B8911" s="13" t="s">
        <v>11543</v>
      </c>
    </row>
    <row r="8912" spans="1:2" ht="15" customHeight="1">
      <c r="A8912" s="10" t="s">
        <v>9640</v>
      </c>
      <c r="B8912" s="13" t="s">
        <v>9639</v>
      </c>
    </row>
    <row r="8913" spans="1:2" ht="15" customHeight="1">
      <c r="A8913" s="10" t="s">
        <v>1372</v>
      </c>
      <c r="B8913" s="13" t="s">
        <v>1371</v>
      </c>
    </row>
    <row r="8914" spans="1:2" ht="15" customHeight="1">
      <c r="A8914" s="10" t="s">
        <v>9587</v>
      </c>
      <c r="B8914" s="13" t="s">
        <v>9586</v>
      </c>
    </row>
    <row r="8915" spans="1:2" ht="15" customHeight="1">
      <c r="A8915" s="10" t="s">
        <v>9617</v>
      </c>
      <c r="B8915" s="13" t="s">
        <v>9616</v>
      </c>
    </row>
    <row r="8916" spans="1:2" ht="15" customHeight="1">
      <c r="A8916" s="10" t="s">
        <v>7265</v>
      </c>
      <c r="B8916" s="13" t="s">
        <v>7264</v>
      </c>
    </row>
    <row r="8917" spans="1:2" ht="15" customHeight="1">
      <c r="A8917" s="10" t="s">
        <v>13330</v>
      </c>
      <c r="B8917" s="13" t="s">
        <v>13329</v>
      </c>
    </row>
    <row r="8918" spans="1:2" ht="15" customHeight="1">
      <c r="A8918" s="10" t="s">
        <v>8730</v>
      </c>
      <c r="B8918" s="13" t="s">
        <v>8729</v>
      </c>
    </row>
    <row r="8919" spans="1:2" ht="15" customHeight="1">
      <c r="A8919" s="10" t="s">
        <v>2110</v>
      </c>
      <c r="B8919" s="13" t="s">
        <v>2109</v>
      </c>
    </row>
    <row r="8920" spans="1:2" ht="15" customHeight="1">
      <c r="A8920" s="10" t="s">
        <v>13954</v>
      </c>
      <c r="B8920" s="13" t="s">
        <v>13953</v>
      </c>
    </row>
    <row r="8921" spans="1:2" ht="15" customHeight="1">
      <c r="A8921" s="10" t="s">
        <v>1388</v>
      </c>
      <c r="B8921" s="13" t="s">
        <v>1387</v>
      </c>
    </row>
    <row r="8922" spans="1:2" ht="15" customHeight="1">
      <c r="A8922" s="10" t="s">
        <v>2070</v>
      </c>
      <c r="B8922" s="13" t="s">
        <v>2069</v>
      </c>
    </row>
    <row r="8923" spans="1:2" ht="15" customHeight="1">
      <c r="A8923" s="10" t="s">
        <v>7485</v>
      </c>
      <c r="B8923" s="13" t="s">
        <v>7484</v>
      </c>
    </row>
    <row r="8924" spans="1:2" ht="15" customHeight="1">
      <c r="A8924" s="10" t="s">
        <v>7497</v>
      </c>
      <c r="B8924" s="13" t="s">
        <v>7496</v>
      </c>
    </row>
    <row r="8925" spans="1:2" ht="15" customHeight="1">
      <c r="A8925" s="10" t="s">
        <v>7491</v>
      </c>
      <c r="B8925" s="13" t="s">
        <v>7490</v>
      </c>
    </row>
    <row r="8926" spans="1:2" ht="15" customHeight="1">
      <c r="A8926" s="10" t="s">
        <v>1206</v>
      </c>
      <c r="B8926" s="13" t="s">
        <v>1205</v>
      </c>
    </row>
    <row r="8927" spans="1:2" ht="15" customHeight="1">
      <c r="A8927" s="10" t="s">
        <v>14769</v>
      </c>
      <c r="B8927" s="13" t="s">
        <v>14768</v>
      </c>
    </row>
    <row r="8928" spans="1:2" ht="15" customHeight="1">
      <c r="A8928" s="10" t="s">
        <v>9030</v>
      </c>
      <c r="B8928" s="13" t="s">
        <v>9029</v>
      </c>
    </row>
    <row r="8929" spans="1:2" ht="15" customHeight="1">
      <c r="A8929" s="10" t="s">
        <v>9658</v>
      </c>
      <c r="B8929" s="13" t="s">
        <v>9657</v>
      </c>
    </row>
    <row r="8930" spans="1:2" ht="15" customHeight="1">
      <c r="A8930" s="10" t="s">
        <v>2042</v>
      </c>
      <c r="B8930" s="13" t="s">
        <v>2041</v>
      </c>
    </row>
    <row r="8931" spans="1:2" ht="15" customHeight="1">
      <c r="A8931" s="10" t="s">
        <v>8969</v>
      </c>
      <c r="B8931" s="13" t="s">
        <v>8968</v>
      </c>
    </row>
    <row r="8932" spans="1:2" ht="15" customHeight="1">
      <c r="A8932" s="10" t="s">
        <v>5926</v>
      </c>
      <c r="B8932" s="13" t="s">
        <v>5925</v>
      </c>
    </row>
    <row r="8933" spans="1:2" ht="15" customHeight="1">
      <c r="A8933" s="10" t="s">
        <v>2122</v>
      </c>
      <c r="B8933" s="13" t="s">
        <v>2121</v>
      </c>
    </row>
    <row r="8934" spans="1:2" ht="15" customHeight="1">
      <c r="A8934" s="10" t="s">
        <v>2098</v>
      </c>
      <c r="B8934" s="13" t="s">
        <v>2097</v>
      </c>
    </row>
    <row r="8935" spans="1:2" ht="15" customHeight="1">
      <c r="A8935" s="10" t="s">
        <v>7533</v>
      </c>
      <c r="B8935" s="13" t="s">
        <v>7532</v>
      </c>
    </row>
    <row r="8936" spans="1:2" ht="15" customHeight="1">
      <c r="A8936" s="10" t="s">
        <v>1308</v>
      </c>
      <c r="B8936" s="13" t="s">
        <v>1307</v>
      </c>
    </row>
    <row r="8937" spans="1:2" ht="15" customHeight="1">
      <c r="A8937" s="10" t="s">
        <v>7179</v>
      </c>
      <c r="B8937" s="13" t="s">
        <v>7178</v>
      </c>
    </row>
    <row r="8938" spans="1:2" ht="15" customHeight="1">
      <c r="A8938" s="10" t="s">
        <v>5940</v>
      </c>
      <c r="B8938" s="13" t="s">
        <v>5939</v>
      </c>
    </row>
    <row r="8939" spans="1:2" ht="15" customHeight="1">
      <c r="A8939" s="10" t="s">
        <v>7308</v>
      </c>
      <c r="B8939" s="13" t="s">
        <v>7307</v>
      </c>
    </row>
    <row r="8940" spans="1:2" ht="15" customHeight="1">
      <c r="A8940" s="10" t="s">
        <v>7325</v>
      </c>
      <c r="B8940" s="13" t="s">
        <v>7324</v>
      </c>
    </row>
    <row r="8941" spans="1:2" ht="15" customHeight="1">
      <c r="A8941" s="10" t="s">
        <v>8169</v>
      </c>
      <c r="B8941" s="13" t="s">
        <v>8168</v>
      </c>
    </row>
    <row r="8942" spans="1:2" ht="15" customHeight="1">
      <c r="A8942" s="10" t="s">
        <v>6020</v>
      </c>
      <c r="B8942" s="13" t="s">
        <v>6019</v>
      </c>
    </row>
    <row r="8943" spans="1:2" ht="15" customHeight="1">
      <c r="A8943" s="10" t="s">
        <v>1242</v>
      </c>
      <c r="B8943" s="13" t="s">
        <v>1241</v>
      </c>
    </row>
    <row r="8944" spans="1:2" ht="15" customHeight="1">
      <c r="A8944" s="10" t="s">
        <v>9500</v>
      </c>
      <c r="B8944" s="13" t="s">
        <v>9499</v>
      </c>
    </row>
    <row r="8945" spans="1:2" ht="15" customHeight="1">
      <c r="A8945" s="10" t="s">
        <v>9490</v>
      </c>
      <c r="B8945" s="13" t="s">
        <v>9489</v>
      </c>
    </row>
    <row r="8946" spans="1:2" ht="15" customHeight="1">
      <c r="A8946" s="10" t="s">
        <v>10222</v>
      </c>
      <c r="B8946" s="13" t="s">
        <v>10221</v>
      </c>
    </row>
    <row r="8947" spans="1:2" ht="15" customHeight="1">
      <c r="A8947" s="10" t="s">
        <v>10281</v>
      </c>
      <c r="B8947" s="13" t="s">
        <v>10280</v>
      </c>
    </row>
    <row r="8948" spans="1:2" ht="15" customHeight="1">
      <c r="A8948" s="10" t="s">
        <v>9726</v>
      </c>
      <c r="B8948" s="13" t="s">
        <v>9725</v>
      </c>
    </row>
    <row r="8949" spans="1:2" ht="15" customHeight="1">
      <c r="A8949" s="10" t="s">
        <v>2088</v>
      </c>
      <c r="B8949" s="13" t="s">
        <v>2087</v>
      </c>
    </row>
    <row r="8950" spans="1:2" ht="15" customHeight="1">
      <c r="A8950" s="10" t="s">
        <v>8543</v>
      </c>
      <c r="B8950" s="13" t="s">
        <v>8542</v>
      </c>
    </row>
    <row r="8951" spans="1:2" ht="15" customHeight="1">
      <c r="A8951" s="10" t="s">
        <v>12180</v>
      </c>
      <c r="B8951" s="13" t="s">
        <v>12179</v>
      </c>
    </row>
    <row r="8952" spans="1:2" ht="15" customHeight="1">
      <c r="A8952" s="10" t="s">
        <v>11779</v>
      </c>
      <c r="B8952" s="13" t="s">
        <v>11778</v>
      </c>
    </row>
    <row r="8953" spans="1:2" ht="15" customHeight="1">
      <c r="A8953" s="10" t="s">
        <v>1273</v>
      </c>
      <c r="B8953" s="13" t="s">
        <v>1272</v>
      </c>
    </row>
    <row r="8954" spans="1:2" ht="15" customHeight="1">
      <c r="A8954" s="10" t="s">
        <v>6364</v>
      </c>
      <c r="B8954" s="13" t="s">
        <v>6363</v>
      </c>
    </row>
    <row r="8955" spans="1:2" ht="15" customHeight="1">
      <c r="A8955" s="10" t="s">
        <v>9702</v>
      </c>
      <c r="B8955" s="13" t="s">
        <v>9701</v>
      </c>
    </row>
    <row r="8956" spans="1:2" ht="15" customHeight="1">
      <c r="A8956" s="10" t="s">
        <v>7258</v>
      </c>
      <c r="B8956" s="13" t="s">
        <v>7257</v>
      </c>
    </row>
    <row r="8957" spans="1:2" ht="15" customHeight="1">
      <c r="A8957" s="10" t="s">
        <v>9636</v>
      </c>
      <c r="B8957" s="13" t="s">
        <v>9635</v>
      </c>
    </row>
    <row r="8958" spans="1:2" ht="15" customHeight="1">
      <c r="A8958" s="10" t="s">
        <v>12188</v>
      </c>
      <c r="B8958" s="13" t="s">
        <v>12187</v>
      </c>
    </row>
    <row r="8959" spans="1:2" ht="15" customHeight="1">
      <c r="A8959" s="10" t="s">
        <v>1757</v>
      </c>
      <c r="B8959" s="13" t="s">
        <v>1756</v>
      </c>
    </row>
    <row r="8960" spans="1:2" ht="15" customHeight="1">
      <c r="A8960" s="10" t="s">
        <v>1248</v>
      </c>
      <c r="B8960" s="13" t="s">
        <v>1247</v>
      </c>
    </row>
    <row r="8961" spans="1:2" ht="15" customHeight="1">
      <c r="A8961" s="10" t="s">
        <v>9446</v>
      </c>
      <c r="B8961" s="13" t="s">
        <v>9445</v>
      </c>
    </row>
    <row r="8962" spans="1:2" ht="15" customHeight="1">
      <c r="A8962" s="10" t="s">
        <v>1291</v>
      </c>
      <c r="B8962" s="13" t="s">
        <v>1290</v>
      </c>
    </row>
    <row r="8963" spans="1:2" ht="15" customHeight="1">
      <c r="A8963" s="10" t="s">
        <v>10204</v>
      </c>
      <c r="B8963" s="13" t="s">
        <v>10203</v>
      </c>
    </row>
    <row r="8964" spans="1:2" ht="15" customHeight="1">
      <c r="A8964" s="10" t="s">
        <v>9779</v>
      </c>
      <c r="B8964" s="13" t="s">
        <v>9778</v>
      </c>
    </row>
    <row r="8965" spans="1:2" ht="15" customHeight="1">
      <c r="A8965" s="10" t="s">
        <v>9154</v>
      </c>
      <c r="B8965" s="13" t="s">
        <v>9153</v>
      </c>
    </row>
    <row r="8966" spans="1:2" ht="15" customHeight="1">
      <c r="A8966" s="10" t="s">
        <v>2186</v>
      </c>
      <c r="B8966" s="13" t="s">
        <v>2185</v>
      </c>
    </row>
    <row r="8967" spans="1:2" ht="15" customHeight="1">
      <c r="A8967" s="10" t="s">
        <v>1380</v>
      </c>
      <c r="B8967" s="13" t="s">
        <v>1379</v>
      </c>
    </row>
    <row r="8968" spans="1:2" ht="15" customHeight="1">
      <c r="A8968" s="10" t="s">
        <v>12250</v>
      </c>
      <c r="B8968" s="13" t="s">
        <v>12249</v>
      </c>
    </row>
    <row r="8969" spans="1:2" ht="15" customHeight="1">
      <c r="A8969" s="10" t="s">
        <v>8854</v>
      </c>
      <c r="B8969" s="13" t="s">
        <v>8853</v>
      </c>
    </row>
    <row r="8970" spans="1:2" ht="15" customHeight="1">
      <c r="A8970" s="10" t="s">
        <v>2078</v>
      </c>
      <c r="B8970" s="13" t="s">
        <v>2077</v>
      </c>
    </row>
    <row r="8971" spans="1:2" ht="15" customHeight="1">
      <c r="A8971" s="10" t="s">
        <v>6306</v>
      </c>
      <c r="B8971" s="13" t="s">
        <v>6305</v>
      </c>
    </row>
    <row r="8972" spans="1:2" ht="15" customHeight="1">
      <c r="A8972" s="10" t="s">
        <v>5884</v>
      </c>
      <c r="B8972" s="13" t="s">
        <v>5883</v>
      </c>
    </row>
    <row r="8973" spans="1:2" ht="15" customHeight="1">
      <c r="A8973" s="10" t="s">
        <v>5878</v>
      </c>
      <c r="B8973" s="13" t="s">
        <v>5877</v>
      </c>
    </row>
    <row r="8974" spans="1:2" ht="15" customHeight="1">
      <c r="A8974" s="10" t="s">
        <v>12404</v>
      </c>
      <c r="B8974" s="13" t="s">
        <v>12403</v>
      </c>
    </row>
    <row r="8975" spans="1:2" ht="15" customHeight="1">
      <c r="A8975" s="10" t="s">
        <v>9256</v>
      </c>
      <c r="B8975" s="13" t="s">
        <v>9255</v>
      </c>
    </row>
    <row r="8976" spans="1:2" ht="15" customHeight="1">
      <c r="A8976" s="10" t="s">
        <v>9274</v>
      </c>
      <c r="B8976" s="13" t="s">
        <v>9273</v>
      </c>
    </row>
    <row r="8977" spans="1:2" ht="15" customHeight="1">
      <c r="A8977" s="10" t="s">
        <v>7355</v>
      </c>
      <c r="B8977" s="13" t="s">
        <v>7354</v>
      </c>
    </row>
    <row r="8978" spans="1:2" ht="15" customHeight="1">
      <c r="A8978" s="10" t="s">
        <v>1180</v>
      </c>
      <c r="B8978" s="13" t="s">
        <v>1179</v>
      </c>
    </row>
    <row r="8979" spans="1:2" ht="15" customHeight="1">
      <c r="A8979" s="10" t="s">
        <v>8309</v>
      </c>
      <c r="B8979" s="13" t="s">
        <v>8308</v>
      </c>
    </row>
    <row r="8980" spans="1:2" ht="15" customHeight="1">
      <c r="A8980" s="10" t="s">
        <v>9386</v>
      </c>
      <c r="B8980" s="13" t="s">
        <v>9385</v>
      </c>
    </row>
    <row r="8981" spans="1:2" ht="15" customHeight="1">
      <c r="A8981" s="10" t="s">
        <v>9376</v>
      </c>
      <c r="B8981" s="13" t="s">
        <v>9375</v>
      </c>
    </row>
    <row r="8982" spans="1:2" ht="15" customHeight="1">
      <c r="A8982" s="10" t="s">
        <v>9416</v>
      </c>
      <c r="B8982" s="13" t="s">
        <v>9415</v>
      </c>
    </row>
    <row r="8983" spans="1:2" ht="15" customHeight="1">
      <c r="A8983" s="10" t="s">
        <v>14794</v>
      </c>
      <c r="B8983" s="13" t="s">
        <v>14793</v>
      </c>
    </row>
    <row r="8984" spans="1:2" ht="15" customHeight="1">
      <c r="A8984" s="10" t="s">
        <v>9648</v>
      </c>
      <c r="B8984" s="13" t="s">
        <v>9647</v>
      </c>
    </row>
    <row r="8985" spans="1:2" ht="15" customHeight="1">
      <c r="A8985" s="10" t="s">
        <v>1438</v>
      </c>
      <c r="B8985" s="13" t="s">
        <v>1437</v>
      </c>
    </row>
    <row r="8986" spans="1:2" ht="15" customHeight="1">
      <c r="A8986" s="10" t="s">
        <v>1452</v>
      </c>
      <c r="B8986" s="13" t="s">
        <v>1451</v>
      </c>
    </row>
    <row r="8987" spans="1:2" ht="15" customHeight="1">
      <c r="A8987" s="10" t="s">
        <v>1114</v>
      </c>
      <c r="B8987" s="13" t="s">
        <v>1113</v>
      </c>
    </row>
    <row r="8988" spans="1:2" ht="15" customHeight="1">
      <c r="A8988" s="10" t="s">
        <v>1132</v>
      </c>
      <c r="B8988" s="13" t="s">
        <v>1131</v>
      </c>
    </row>
    <row r="8989" spans="1:2" ht="15" customHeight="1">
      <c r="A8989" s="10" t="s">
        <v>1194</v>
      </c>
      <c r="B8989" s="13" t="s">
        <v>1193</v>
      </c>
    </row>
    <row r="8990" spans="1:2" ht="15" customHeight="1">
      <c r="A8990" s="10" t="s">
        <v>11916</v>
      </c>
      <c r="B8990" s="13" t="s">
        <v>11915</v>
      </c>
    </row>
    <row r="8991" spans="1:2" ht="15" customHeight="1">
      <c r="A8991" s="10" t="s">
        <v>7505</v>
      </c>
      <c r="B8991" s="13" t="s">
        <v>7504</v>
      </c>
    </row>
    <row r="8992" spans="1:2" ht="15" customHeight="1">
      <c r="A8992" s="10" t="s">
        <v>8177</v>
      </c>
      <c r="B8992" s="13" t="s">
        <v>8176</v>
      </c>
    </row>
    <row r="8993" spans="1:2" ht="15" customHeight="1">
      <c r="A8993" s="10" t="s">
        <v>4754</v>
      </c>
      <c r="B8993" s="13" t="s">
        <v>4753</v>
      </c>
    </row>
    <row r="8994" spans="1:2" ht="15" customHeight="1">
      <c r="A8994" s="10" t="s">
        <v>5920</v>
      </c>
      <c r="B8994" s="13" t="s">
        <v>5919</v>
      </c>
    </row>
    <row r="8995" spans="1:2" ht="15" customHeight="1">
      <c r="A8995" s="10" t="s">
        <v>2166</v>
      </c>
      <c r="B8995" s="13" t="s">
        <v>2165</v>
      </c>
    </row>
    <row r="8996" spans="1:2" ht="15" customHeight="1">
      <c r="A8996" s="10" t="s">
        <v>1422</v>
      </c>
      <c r="B8996" s="13" t="s">
        <v>1421</v>
      </c>
    </row>
    <row r="8997" spans="1:2" ht="15" customHeight="1">
      <c r="A8997" s="10" t="s">
        <v>11842</v>
      </c>
      <c r="B8997" s="13" t="s">
        <v>11841</v>
      </c>
    </row>
    <row r="8998" spans="1:2" ht="15" customHeight="1">
      <c r="A8998" s="10" t="s">
        <v>11840</v>
      </c>
      <c r="B8998" s="13" t="s">
        <v>11839</v>
      </c>
    </row>
    <row r="8999" spans="1:2" ht="15" customHeight="1">
      <c r="A8999" s="10" t="s">
        <v>11838</v>
      </c>
      <c r="B8999" s="13" t="s">
        <v>11837</v>
      </c>
    </row>
    <row r="9000" spans="1:2" ht="15" customHeight="1">
      <c r="A9000" s="10" t="s">
        <v>11836</v>
      </c>
      <c r="B9000" s="13" t="s">
        <v>11835</v>
      </c>
    </row>
    <row r="9001" spans="1:2" ht="15" customHeight="1">
      <c r="A9001" s="10" t="s">
        <v>11844</v>
      </c>
      <c r="B9001" s="13" t="s">
        <v>11843</v>
      </c>
    </row>
    <row r="9002" spans="1:2" ht="15" customHeight="1">
      <c r="A9002" s="10" t="s">
        <v>9603</v>
      </c>
      <c r="B9002" s="13" t="s">
        <v>9602</v>
      </c>
    </row>
    <row r="9003" spans="1:2" ht="15" customHeight="1">
      <c r="A9003" s="10" t="s">
        <v>14986</v>
      </c>
      <c r="B9003" s="13" t="s">
        <v>14985</v>
      </c>
    </row>
    <row r="9004" spans="1:2" ht="15" customHeight="1">
      <c r="A9004" s="10" t="s">
        <v>10295</v>
      </c>
      <c r="B9004" s="13" t="s">
        <v>10294</v>
      </c>
    </row>
    <row r="9005" spans="1:2" ht="15" customHeight="1">
      <c r="A9005" s="10" t="s">
        <v>4818</v>
      </c>
      <c r="B9005" s="13" t="s">
        <v>4817</v>
      </c>
    </row>
    <row r="9006" spans="1:2" ht="15" customHeight="1">
      <c r="A9006" s="10" t="s">
        <v>8694</v>
      </c>
      <c r="B9006" s="13" t="s">
        <v>8693</v>
      </c>
    </row>
    <row r="9007" spans="1:2" ht="15" customHeight="1">
      <c r="A9007" s="10" t="s">
        <v>8684</v>
      </c>
      <c r="B9007" s="13" t="s">
        <v>8683</v>
      </c>
    </row>
    <row r="9008" spans="1:2" ht="15" customHeight="1">
      <c r="A9008" s="10" t="s">
        <v>8830</v>
      </c>
      <c r="B9008" s="13" t="s">
        <v>8829</v>
      </c>
    </row>
    <row r="9009" spans="1:2" ht="15" customHeight="1">
      <c r="A9009" s="10" t="s">
        <v>12010</v>
      </c>
      <c r="B9009" s="13" t="s">
        <v>12009</v>
      </c>
    </row>
    <row r="9010" spans="1:2" ht="15" customHeight="1">
      <c r="A9010" s="10" t="s">
        <v>10034</v>
      </c>
      <c r="B9010" s="13" t="s">
        <v>10033</v>
      </c>
    </row>
    <row r="9011" spans="1:2" ht="15" customHeight="1">
      <c r="A9011" s="10" t="s">
        <v>10030</v>
      </c>
      <c r="B9011" s="13" t="s">
        <v>10029</v>
      </c>
    </row>
    <row r="9012" spans="1:2" ht="15" customHeight="1">
      <c r="A9012" s="10" t="s">
        <v>10038</v>
      </c>
      <c r="B9012" s="13" t="s">
        <v>10037</v>
      </c>
    </row>
    <row r="9013" spans="1:2" ht="15" customHeight="1">
      <c r="A9013" s="10" t="s">
        <v>10036</v>
      </c>
      <c r="B9013" s="13" t="s">
        <v>10035</v>
      </c>
    </row>
    <row r="9014" spans="1:2" ht="15" customHeight="1">
      <c r="A9014" s="10" t="s">
        <v>2381</v>
      </c>
      <c r="B9014" s="13" t="s">
        <v>2380</v>
      </c>
    </row>
    <row r="9015" spans="1:2" ht="15" customHeight="1">
      <c r="A9015" s="10" t="s">
        <v>2365</v>
      </c>
      <c r="B9015" s="13" t="s">
        <v>2364</v>
      </c>
    </row>
    <row r="9016" spans="1:2" ht="15" customHeight="1">
      <c r="A9016" s="10" t="s">
        <v>4037</v>
      </c>
      <c r="B9016" s="13" t="s">
        <v>4036</v>
      </c>
    </row>
    <row r="9017" spans="1:2" ht="15" customHeight="1">
      <c r="A9017" s="10" t="s">
        <v>11906</v>
      </c>
      <c r="B9017" s="13" t="s">
        <v>11905</v>
      </c>
    </row>
    <row r="9018" spans="1:2" ht="15" customHeight="1">
      <c r="A9018" s="10" t="s">
        <v>12320</v>
      </c>
      <c r="B9018" s="13" t="s">
        <v>12319</v>
      </c>
    </row>
    <row r="9019" spans="1:2" ht="15" customHeight="1">
      <c r="A9019" s="10" t="s">
        <v>12984</v>
      </c>
      <c r="B9019" s="13" t="s">
        <v>12983</v>
      </c>
    </row>
    <row r="9020" spans="1:2" ht="15" customHeight="1">
      <c r="A9020" s="10" t="s">
        <v>12976</v>
      </c>
      <c r="B9020" s="13" t="s">
        <v>12975</v>
      </c>
    </row>
    <row r="9021" spans="1:2" ht="15" customHeight="1">
      <c r="A9021" s="10" t="s">
        <v>7606</v>
      </c>
      <c r="B9021" s="13" t="s">
        <v>7605</v>
      </c>
    </row>
    <row r="9022" spans="1:2" ht="15" customHeight="1">
      <c r="A9022" s="10" t="s">
        <v>12964</v>
      </c>
      <c r="B9022" s="13" t="s">
        <v>12963</v>
      </c>
    </row>
    <row r="9023" spans="1:2" ht="15" customHeight="1">
      <c r="A9023" s="10" t="s">
        <v>12256</v>
      </c>
      <c r="B9023" s="13" t="s">
        <v>12255</v>
      </c>
    </row>
    <row r="9024" spans="1:2" ht="15" customHeight="1">
      <c r="A9024" s="10" t="s">
        <v>12826</v>
      </c>
      <c r="B9024" s="13" t="s">
        <v>12825</v>
      </c>
    </row>
    <row r="9025" spans="1:2" ht="15" customHeight="1">
      <c r="A9025" s="10" t="s">
        <v>7588</v>
      </c>
      <c r="B9025" s="13" t="s">
        <v>7587</v>
      </c>
    </row>
    <row r="9026" spans="1:2" ht="15" customHeight="1">
      <c r="A9026" s="10" t="s">
        <v>12946</v>
      </c>
      <c r="B9026" s="13" t="s">
        <v>12945</v>
      </c>
    </row>
    <row r="9027" spans="1:2" ht="15" customHeight="1">
      <c r="A9027" s="10" t="s">
        <v>9015</v>
      </c>
      <c r="B9027" s="13" t="s">
        <v>9014</v>
      </c>
    </row>
    <row r="9028" spans="1:2" ht="15" customHeight="1">
      <c r="A9028" s="10" t="s">
        <v>1853</v>
      </c>
      <c r="B9028" s="13" t="s">
        <v>1852</v>
      </c>
    </row>
    <row r="9029" spans="1:2" ht="15" customHeight="1">
      <c r="A9029" s="10" t="s">
        <v>1845</v>
      </c>
      <c r="B9029" s="13" t="s">
        <v>1844</v>
      </c>
    </row>
    <row r="9030" spans="1:2" ht="15" customHeight="1">
      <c r="A9030" s="10" t="s">
        <v>8790</v>
      </c>
      <c r="B9030" s="13" t="s">
        <v>8789</v>
      </c>
    </row>
    <row r="9031" spans="1:2" ht="15" customHeight="1">
      <c r="A9031" s="10" t="s">
        <v>8788</v>
      </c>
      <c r="B9031" s="13" t="s">
        <v>8787</v>
      </c>
    </row>
    <row r="9032" spans="1:2" ht="15" customHeight="1">
      <c r="A9032" s="10" t="s">
        <v>8792</v>
      </c>
      <c r="B9032" s="13" t="s">
        <v>8791</v>
      </c>
    </row>
    <row r="9033" spans="1:2" ht="15" customHeight="1">
      <c r="A9033" s="10" t="s">
        <v>6858</v>
      </c>
      <c r="B9033" s="13" t="s">
        <v>6857</v>
      </c>
    </row>
    <row r="9034" spans="1:2" ht="15" customHeight="1">
      <c r="A9034" s="10" t="s">
        <v>11102</v>
      </c>
      <c r="B9034" s="13" t="s">
        <v>11101</v>
      </c>
    </row>
    <row r="9035" spans="1:2" ht="15" customHeight="1">
      <c r="A9035" s="10" t="s">
        <v>4760</v>
      </c>
      <c r="B9035" s="13" t="s">
        <v>4759</v>
      </c>
    </row>
    <row r="9036" spans="1:2" ht="15" customHeight="1">
      <c r="A9036" s="10" t="s">
        <v>4500</v>
      </c>
      <c r="B9036" s="13" t="s">
        <v>4499</v>
      </c>
    </row>
    <row r="9037" spans="1:2" ht="15" customHeight="1">
      <c r="A9037" s="10" t="s">
        <v>4858</v>
      </c>
      <c r="B9037" s="13" t="s">
        <v>4857</v>
      </c>
    </row>
    <row r="9038" spans="1:2" ht="15" customHeight="1">
      <c r="A9038" s="10" t="s">
        <v>13070</v>
      </c>
      <c r="B9038" s="13" t="s">
        <v>13069</v>
      </c>
    </row>
    <row r="9039" spans="1:2" ht="15" customHeight="1">
      <c r="A9039" s="10" t="s">
        <v>13062</v>
      </c>
      <c r="B9039" s="13" t="s">
        <v>13061</v>
      </c>
    </row>
    <row r="9040" spans="1:2" ht="15" customHeight="1">
      <c r="A9040" s="10" t="s">
        <v>13862</v>
      </c>
      <c r="B9040" s="13" t="s">
        <v>13861</v>
      </c>
    </row>
    <row r="9041" spans="1:2" ht="15" customHeight="1">
      <c r="A9041" s="10" t="s">
        <v>13134</v>
      </c>
      <c r="B9041" s="13" t="s">
        <v>13133</v>
      </c>
    </row>
    <row r="9042" spans="1:2" ht="15" customHeight="1">
      <c r="A9042" s="10" t="s">
        <v>14214</v>
      </c>
      <c r="B9042" s="13" t="s">
        <v>14213</v>
      </c>
    </row>
    <row r="9043" spans="1:2" ht="15" customHeight="1">
      <c r="A9043" s="10" t="s">
        <v>4199</v>
      </c>
      <c r="B9043" s="13" t="s">
        <v>4198</v>
      </c>
    </row>
    <row r="9044" spans="1:2" ht="15" customHeight="1">
      <c r="A9044" s="10" t="s">
        <v>4243</v>
      </c>
      <c r="B9044" s="13" t="s">
        <v>4242</v>
      </c>
    </row>
    <row r="9045" spans="1:2" ht="15" customHeight="1">
      <c r="A9045" s="10" t="s">
        <v>4251</v>
      </c>
      <c r="B9045" s="13" t="s">
        <v>4250</v>
      </c>
    </row>
    <row r="9046" spans="1:2" ht="15" customHeight="1">
      <c r="A9046" s="10" t="s">
        <v>11299</v>
      </c>
      <c r="B9046" s="13" t="s">
        <v>11298</v>
      </c>
    </row>
    <row r="9047" spans="1:2" ht="15" customHeight="1">
      <c r="A9047" s="10" t="s">
        <v>7959</v>
      </c>
      <c r="B9047" s="13" t="s">
        <v>7958</v>
      </c>
    </row>
    <row r="9048" spans="1:2" ht="15" customHeight="1">
      <c r="A9048" s="10" t="s">
        <v>1409</v>
      </c>
      <c r="B9048" s="13" t="s">
        <v>1408</v>
      </c>
    </row>
    <row r="9049" spans="1:2" ht="15" customHeight="1">
      <c r="A9049" s="10" t="s">
        <v>1039</v>
      </c>
      <c r="B9049" s="13" t="s">
        <v>1038</v>
      </c>
    </row>
    <row r="9050" spans="1:2" ht="15" customHeight="1">
      <c r="A9050" s="10" t="s">
        <v>12430</v>
      </c>
      <c r="B9050" s="13" t="s">
        <v>12429</v>
      </c>
    </row>
    <row r="9051" spans="1:2" ht="15" customHeight="1">
      <c r="A9051" s="10" t="s">
        <v>1552</v>
      </c>
      <c r="B9051" s="13" t="s">
        <v>1551</v>
      </c>
    </row>
    <row r="9052" spans="1:2" ht="15" customHeight="1">
      <c r="A9052" s="10" t="s">
        <v>12426</v>
      </c>
      <c r="B9052" s="13" t="s">
        <v>12425</v>
      </c>
    </row>
    <row r="9053" spans="1:2" ht="15" customHeight="1">
      <c r="A9053" s="10" t="s">
        <v>12356</v>
      </c>
      <c r="B9053" s="13" t="s">
        <v>12355</v>
      </c>
    </row>
    <row r="9054" spans="1:2" ht="15" customHeight="1">
      <c r="A9054" s="10" t="s">
        <v>11948</v>
      </c>
      <c r="B9054" s="13" t="s">
        <v>11947</v>
      </c>
    </row>
    <row r="9055" spans="1:2" ht="15" customHeight="1">
      <c r="A9055" s="10" t="s">
        <v>12528</v>
      </c>
      <c r="B9055" s="13" t="s">
        <v>12527</v>
      </c>
    </row>
    <row r="9056" spans="1:2" ht="15" customHeight="1">
      <c r="A9056" s="10" t="s">
        <v>1555</v>
      </c>
      <c r="B9056" s="13" t="s">
        <v>1554</v>
      </c>
    </row>
    <row r="9057" spans="1:2" ht="15" customHeight="1">
      <c r="A9057" s="10" t="s">
        <v>1009</v>
      </c>
      <c r="B9057" s="13" t="s">
        <v>1008</v>
      </c>
    </row>
    <row r="9058" spans="1:2" ht="15" customHeight="1">
      <c r="A9058" s="10" t="s">
        <v>12924</v>
      </c>
      <c r="B9058" s="13" t="s">
        <v>12923</v>
      </c>
    </row>
    <row r="9059" spans="1:2" ht="15" customHeight="1">
      <c r="A9059" s="10" t="s">
        <v>1476</v>
      </c>
      <c r="B9059" s="13" t="s">
        <v>1475</v>
      </c>
    </row>
    <row r="9060" spans="1:2" ht="15" customHeight="1">
      <c r="A9060" s="10" t="s">
        <v>1095</v>
      </c>
      <c r="B9060" s="13" t="s">
        <v>1094</v>
      </c>
    </row>
    <row r="9061" spans="1:2" ht="15" customHeight="1">
      <c r="A9061" s="10" t="s">
        <v>1032</v>
      </c>
      <c r="B9061" s="13" t="s">
        <v>1031</v>
      </c>
    </row>
    <row r="9062" spans="1:2" ht="15" customHeight="1">
      <c r="A9062" s="10" t="s">
        <v>9240</v>
      </c>
      <c r="B9062" s="13" t="s">
        <v>9239</v>
      </c>
    </row>
    <row r="9063" spans="1:2" ht="15" customHeight="1">
      <c r="A9063" s="10" t="s">
        <v>1281</v>
      </c>
      <c r="B9063" s="13" t="s">
        <v>1280</v>
      </c>
    </row>
    <row r="9064" spans="1:2" ht="15" customHeight="1">
      <c r="A9064" s="10" t="s">
        <v>1332</v>
      </c>
      <c r="B9064" s="13" t="s">
        <v>1331</v>
      </c>
    </row>
    <row r="9065" spans="1:2" ht="15" customHeight="1">
      <c r="A9065" s="10" t="s">
        <v>1811</v>
      </c>
      <c r="B9065" s="13" t="s">
        <v>1810</v>
      </c>
    </row>
    <row r="9066" spans="1:2" ht="15" customHeight="1">
      <c r="A9066" s="10" t="s">
        <v>1621</v>
      </c>
      <c r="B9066" s="13" t="s">
        <v>1620</v>
      </c>
    </row>
    <row r="9067" spans="1:2" ht="15" customHeight="1">
      <c r="A9067" s="10" t="s">
        <v>1976</v>
      </c>
      <c r="B9067" s="13" t="s">
        <v>1975</v>
      </c>
    </row>
    <row r="9068" spans="1:2" ht="15" customHeight="1">
      <c r="A9068" s="10" t="s">
        <v>12434</v>
      </c>
      <c r="B9068" s="13" t="s">
        <v>12433</v>
      </c>
    </row>
    <row r="9069" spans="1:2" ht="15" customHeight="1">
      <c r="A9069" s="10" t="s">
        <v>1823</v>
      </c>
      <c r="B9069" s="13" t="s">
        <v>1822</v>
      </c>
    </row>
    <row r="9070" spans="1:2" ht="15" customHeight="1">
      <c r="A9070" s="10" t="s">
        <v>1681</v>
      </c>
      <c r="B9070" s="13" t="s">
        <v>1680</v>
      </c>
    </row>
    <row r="9071" spans="1:2" ht="15" customHeight="1">
      <c r="A9071" s="10" t="s">
        <v>2418</v>
      </c>
      <c r="B9071" s="13" t="s">
        <v>2417</v>
      </c>
    </row>
    <row r="9072" spans="1:2" ht="15" customHeight="1">
      <c r="A9072" s="10" t="s">
        <v>2305</v>
      </c>
      <c r="B9072" s="13" t="s">
        <v>2304</v>
      </c>
    </row>
    <row r="9073" spans="1:2" ht="15" customHeight="1">
      <c r="A9073" s="10" t="s">
        <v>2414</v>
      </c>
      <c r="B9073" s="13" t="s">
        <v>2413</v>
      </c>
    </row>
    <row r="9074" spans="1:2" ht="15" customHeight="1">
      <c r="A9074" s="10" t="s">
        <v>2259</v>
      </c>
      <c r="B9074" s="13" t="s">
        <v>2258</v>
      </c>
    </row>
    <row r="9075" spans="1:2" ht="15" customHeight="1">
      <c r="A9075" s="10" t="s">
        <v>6687</v>
      </c>
      <c r="B9075" s="13" t="s">
        <v>6686</v>
      </c>
    </row>
    <row r="9076" spans="1:2" ht="15" customHeight="1">
      <c r="A9076" s="10" t="s">
        <v>6441</v>
      </c>
      <c r="B9076" s="13" t="s">
        <v>6440</v>
      </c>
    </row>
    <row r="9077" spans="1:2" ht="15" customHeight="1">
      <c r="A9077" s="10" t="s">
        <v>11492</v>
      </c>
      <c r="B9077" s="13" t="s">
        <v>11491</v>
      </c>
    </row>
    <row r="9078" spans="1:2" ht="15" customHeight="1">
      <c r="A9078" s="10" t="s">
        <v>10158</v>
      </c>
      <c r="B9078" s="13" t="s">
        <v>10157</v>
      </c>
    </row>
    <row r="9079" spans="1:2" ht="15" customHeight="1">
      <c r="A9079" s="10" t="s">
        <v>4550</v>
      </c>
      <c r="B9079" s="13" t="s">
        <v>4549</v>
      </c>
    </row>
    <row r="9080" spans="1:2" ht="15" customHeight="1">
      <c r="A9080" s="10" t="s">
        <v>24429</v>
      </c>
      <c r="B9080" s="13" t="s">
        <v>24428</v>
      </c>
    </row>
    <row r="9081" spans="1:2" ht="15" customHeight="1">
      <c r="A9081" s="10" t="s">
        <v>4798</v>
      </c>
      <c r="B9081" s="13" t="s">
        <v>4797</v>
      </c>
    </row>
    <row r="9082" spans="1:2" ht="15" customHeight="1">
      <c r="A9082" s="10" t="s">
        <v>1052</v>
      </c>
      <c r="B9082" s="13" t="s">
        <v>1051</v>
      </c>
    </row>
    <row r="9083" spans="1:2" ht="15" customHeight="1">
      <c r="A9083" s="10" t="s">
        <v>17055</v>
      </c>
      <c r="B9083" s="13" t="s">
        <v>17054</v>
      </c>
    </row>
    <row r="9084" spans="1:2" ht="15" customHeight="1">
      <c r="A9084" s="10" t="s">
        <v>6617</v>
      </c>
      <c r="B9084" s="13" t="s">
        <v>6616</v>
      </c>
    </row>
    <row r="9085" spans="1:2" ht="15" customHeight="1">
      <c r="A9085" s="10" t="s">
        <v>12686</v>
      </c>
      <c r="B9085" s="13" t="s">
        <v>12685</v>
      </c>
    </row>
    <row r="9086" spans="1:2" ht="15" customHeight="1">
      <c r="A9086" s="10" t="s">
        <v>10908</v>
      </c>
      <c r="B9086" s="13" t="s">
        <v>10907</v>
      </c>
    </row>
    <row r="9087" spans="1:2" ht="15" customHeight="1">
      <c r="A9087" s="10" t="s">
        <v>12692</v>
      </c>
      <c r="B9087" s="13" t="s">
        <v>12691</v>
      </c>
    </row>
    <row r="9088" spans="1:2" ht="15" customHeight="1">
      <c r="A9088" s="10" t="s">
        <v>12720</v>
      </c>
      <c r="B9088" s="13" t="s">
        <v>12719</v>
      </c>
    </row>
    <row r="9089" spans="1:2" ht="15" customHeight="1">
      <c r="A9089" s="10" t="s">
        <v>1518</v>
      </c>
      <c r="B9089" s="13" t="s">
        <v>1517</v>
      </c>
    </row>
    <row r="9090" spans="1:2" ht="15" customHeight="1">
      <c r="A9090" s="10" t="s">
        <v>12740</v>
      </c>
      <c r="B9090" s="13" t="s">
        <v>12739</v>
      </c>
    </row>
    <row r="9091" spans="1:2" ht="15" customHeight="1">
      <c r="A9091" s="10" t="s">
        <v>12714</v>
      </c>
      <c r="B9091" s="13" t="s">
        <v>12713</v>
      </c>
    </row>
    <row r="9092" spans="1:2" ht="15" customHeight="1">
      <c r="A9092" s="10" t="s">
        <v>6158</v>
      </c>
      <c r="B9092" s="13" t="s">
        <v>6157</v>
      </c>
    </row>
    <row r="9093" spans="1:2" ht="15" customHeight="1">
      <c r="A9093" s="10" t="s">
        <v>10585</v>
      </c>
      <c r="B9093" s="13" t="s">
        <v>10584</v>
      </c>
    </row>
    <row r="9094" spans="1:2" ht="15" customHeight="1">
      <c r="A9094" s="10" t="s">
        <v>12738</v>
      </c>
      <c r="B9094" s="13" t="s">
        <v>12737</v>
      </c>
    </row>
    <row r="9095" spans="1:2" ht="15" customHeight="1">
      <c r="A9095" s="10" t="s">
        <v>8561</v>
      </c>
      <c r="B9095" s="13" t="s">
        <v>8560</v>
      </c>
    </row>
    <row r="9096" spans="1:2" ht="15" customHeight="1">
      <c r="A9096" s="10" t="s">
        <v>12308</v>
      </c>
      <c r="B9096" s="13" t="s">
        <v>12307</v>
      </c>
    </row>
    <row r="9097" spans="1:2" ht="15" customHeight="1">
      <c r="A9097" s="10" t="s">
        <v>3367</v>
      </c>
      <c r="B9097" s="13" t="s">
        <v>3366</v>
      </c>
    </row>
    <row r="9098" spans="1:2" ht="15" customHeight="1">
      <c r="A9098" s="10" t="s">
        <v>3359</v>
      </c>
      <c r="B9098" s="13" t="s">
        <v>3358</v>
      </c>
    </row>
    <row r="9099" spans="1:2" ht="15" customHeight="1">
      <c r="A9099" s="10" t="s">
        <v>3317</v>
      </c>
      <c r="B9099" s="13" t="s">
        <v>3316</v>
      </c>
    </row>
    <row r="9100" spans="1:2" ht="15" customHeight="1">
      <c r="A9100" s="10" t="s">
        <v>3333</v>
      </c>
      <c r="B9100" s="13" t="s">
        <v>3332</v>
      </c>
    </row>
    <row r="9101" spans="1:2" ht="15" customHeight="1">
      <c r="A9101" s="10" t="s">
        <v>3343</v>
      </c>
      <c r="B9101" s="13" t="s">
        <v>3342</v>
      </c>
    </row>
    <row r="9102" spans="1:2" ht="15" customHeight="1">
      <c r="A9102" s="10" t="s">
        <v>7880</v>
      </c>
      <c r="B9102" s="13" t="s">
        <v>7879</v>
      </c>
    </row>
    <row r="9103" spans="1:2" ht="15" customHeight="1">
      <c r="A9103" s="10" t="s">
        <v>1496</v>
      </c>
      <c r="B9103" s="13" t="s">
        <v>1495</v>
      </c>
    </row>
    <row r="9104" spans="1:2" ht="15" customHeight="1">
      <c r="A9104" s="10" t="s">
        <v>10265</v>
      </c>
      <c r="B9104" s="13" t="s">
        <v>10264</v>
      </c>
    </row>
    <row r="9105" spans="1:2" ht="15" customHeight="1">
      <c r="A9105" s="10" t="s">
        <v>12904</v>
      </c>
      <c r="B9105" s="13" t="s">
        <v>12903</v>
      </c>
    </row>
    <row r="9106" spans="1:2" ht="15" customHeight="1">
      <c r="A9106" s="10" t="s">
        <v>13522</v>
      </c>
      <c r="B9106" s="13" t="s">
        <v>13521</v>
      </c>
    </row>
    <row r="9107" spans="1:2" ht="15" customHeight="1">
      <c r="A9107" s="10" t="s">
        <v>13528</v>
      </c>
      <c r="B9107" s="13" t="s">
        <v>13527</v>
      </c>
    </row>
    <row r="9108" spans="1:2" ht="15" customHeight="1">
      <c r="A9108" s="10" t="s">
        <v>13556</v>
      </c>
      <c r="B9108" s="13" t="s">
        <v>13555</v>
      </c>
    </row>
    <row r="9109" spans="1:2" ht="15" customHeight="1">
      <c r="A9109" s="10" t="s">
        <v>13962</v>
      </c>
      <c r="B9109" s="13" t="s">
        <v>13961</v>
      </c>
    </row>
    <row r="9110" spans="1:2" ht="15" customHeight="1">
      <c r="A9110" s="10" t="s">
        <v>13684</v>
      </c>
      <c r="B9110" s="13" t="s">
        <v>13683</v>
      </c>
    </row>
    <row r="9111" spans="1:2" ht="15" customHeight="1">
      <c r="A9111" s="10" t="s">
        <v>13360</v>
      </c>
      <c r="B9111" s="13" t="s">
        <v>13359</v>
      </c>
    </row>
    <row r="9112" spans="1:2" ht="15" customHeight="1">
      <c r="A9112" s="10" t="s">
        <v>13372</v>
      </c>
      <c r="B9112" s="13" t="s">
        <v>13371</v>
      </c>
    </row>
    <row r="9113" spans="1:2" ht="15" customHeight="1">
      <c r="A9113" s="10" t="s">
        <v>13298</v>
      </c>
      <c r="B9113" s="13" t="s">
        <v>13297</v>
      </c>
    </row>
    <row r="9114" spans="1:2" ht="15" customHeight="1">
      <c r="A9114" s="10" t="s">
        <v>14136</v>
      </c>
      <c r="B9114" s="13" t="s">
        <v>14135</v>
      </c>
    </row>
    <row r="9115" spans="1:2" ht="15" customHeight="1">
      <c r="A9115" s="10" t="s">
        <v>13356</v>
      </c>
      <c r="B9115" s="13" t="s">
        <v>13355</v>
      </c>
    </row>
    <row r="9116" spans="1:2" ht="15" customHeight="1">
      <c r="A9116" s="10" t="s">
        <v>13688</v>
      </c>
      <c r="B9116" s="13" t="s">
        <v>13687</v>
      </c>
    </row>
    <row r="9117" spans="1:2" ht="15" customHeight="1">
      <c r="A9117" s="10" t="s">
        <v>13352</v>
      </c>
      <c r="B9117" s="13" t="s">
        <v>13351</v>
      </c>
    </row>
    <row r="9118" spans="1:2" ht="15" customHeight="1">
      <c r="A9118" s="10" t="s">
        <v>13600</v>
      </c>
      <c r="B9118" s="13" t="s">
        <v>13599</v>
      </c>
    </row>
    <row r="9119" spans="1:2" ht="15" customHeight="1">
      <c r="A9119" s="10" t="s">
        <v>13678</v>
      </c>
      <c r="B9119" s="13" t="s">
        <v>13677</v>
      </c>
    </row>
    <row r="9120" spans="1:2" ht="15" customHeight="1">
      <c r="A9120" s="10" t="s">
        <v>14252</v>
      </c>
      <c r="B9120" s="13" t="s">
        <v>14251</v>
      </c>
    </row>
    <row r="9121" spans="1:2" ht="15" customHeight="1">
      <c r="A9121" s="10" t="s">
        <v>14196</v>
      </c>
      <c r="B9121" s="13" t="s">
        <v>14195</v>
      </c>
    </row>
    <row r="9122" spans="1:2" ht="15" customHeight="1">
      <c r="A9122" s="10" t="s">
        <v>13606</v>
      </c>
      <c r="B9122" s="13" t="s">
        <v>13605</v>
      </c>
    </row>
    <row r="9123" spans="1:2" ht="15" customHeight="1">
      <c r="A9123" s="10" t="s">
        <v>13832</v>
      </c>
      <c r="B9123" s="13" t="s">
        <v>13831</v>
      </c>
    </row>
    <row r="9124" spans="1:2" ht="15" customHeight="1">
      <c r="A9124" s="10" t="s">
        <v>13470</v>
      </c>
      <c r="B9124" s="13" t="s">
        <v>13469</v>
      </c>
    </row>
    <row r="9125" spans="1:2" ht="15" customHeight="1">
      <c r="A9125" s="10" t="s">
        <v>13478</v>
      </c>
      <c r="B9125" s="13" t="s">
        <v>13477</v>
      </c>
    </row>
    <row r="9126" spans="1:2" ht="15" customHeight="1">
      <c r="A9126" s="10" t="s">
        <v>13764</v>
      </c>
      <c r="B9126" s="13" t="s">
        <v>13763</v>
      </c>
    </row>
    <row r="9127" spans="1:2" ht="15" customHeight="1">
      <c r="A9127" s="10" t="s">
        <v>13838</v>
      </c>
      <c r="B9127" s="13" t="s">
        <v>13837</v>
      </c>
    </row>
    <row r="9128" spans="1:2" ht="15" customHeight="1">
      <c r="A9128" s="10" t="s">
        <v>13446</v>
      </c>
      <c r="B9128" s="13" t="s">
        <v>13445</v>
      </c>
    </row>
    <row r="9129" spans="1:2" ht="15" customHeight="1">
      <c r="A9129" s="10" t="s">
        <v>14140</v>
      </c>
      <c r="B9129" s="13" t="s">
        <v>14139</v>
      </c>
    </row>
    <row r="9130" spans="1:2" ht="15" customHeight="1">
      <c r="A9130" s="10" t="s">
        <v>13530</v>
      </c>
      <c r="B9130" s="13" t="s">
        <v>13529</v>
      </c>
    </row>
    <row r="9131" spans="1:2" ht="15" customHeight="1">
      <c r="A9131" s="10" t="s">
        <v>13548</v>
      </c>
      <c r="B9131" s="13" t="s">
        <v>13547</v>
      </c>
    </row>
    <row r="9132" spans="1:2" ht="15" customHeight="1">
      <c r="A9132" s="10" t="s">
        <v>13318</v>
      </c>
      <c r="B9132" s="13" t="s">
        <v>13317</v>
      </c>
    </row>
    <row r="9133" spans="1:2" ht="15" customHeight="1">
      <c r="A9133" s="10" t="s">
        <v>13802</v>
      </c>
      <c r="B9133" s="13" t="s">
        <v>13801</v>
      </c>
    </row>
    <row r="9134" spans="1:2" ht="15" customHeight="1">
      <c r="A9134" s="10" t="s">
        <v>14268</v>
      </c>
      <c r="B9134" s="13" t="s">
        <v>14267</v>
      </c>
    </row>
    <row r="9135" spans="1:2" ht="15" customHeight="1">
      <c r="A9135" s="10" t="s">
        <v>13492</v>
      </c>
      <c r="B9135" s="13" t="s">
        <v>13491</v>
      </c>
    </row>
    <row r="9136" spans="1:2" ht="15" customHeight="1">
      <c r="A9136" s="10" t="s">
        <v>13772</v>
      </c>
      <c r="B9136" s="13" t="s">
        <v>13771</v>
      </c>
    </row>
    <row r="9137" spans="1:2" ht="15" customHeight="1">
      <c r="A9137" s="10" t="s">
        <v>13324</v>
      </c>
      <c r="B9137" s="13" t="s">
        <v>13323</v>
      </c>
    </row>
    <row r="9138" spans="1:2" ht="15" customHeight="1">
      <c r="A9138" s="10" t="s">
        <v>13874</v>
      </c>
      <c r="B9138" s="13" t="s">
        <v>13873</v>
      </c>
    </row>
    <row r="9139" spans="1:2" ht="15" customHeight="1">
      <c r="A9139" s="10" t="s">
        <v>13344</v>
      </c>
      <c r="B9139" s="13" t="s">
        <v>13343</v>
      </c>
    </row>
    <row r="9140" spans="1:2" ht="15" customHeight="1">
      <c r="A9140" s="10" t="s">
        <v>14188</v>
      </c>
      <c r="B9140" s="13" t="s">
        <v>14187</v>
      </c>
    </row>
    <row r="9141" spans="1:2" ht="15" customHeight="1">
      <c r="A9141" s="10" t="s">
        <v>13704</v>
      </c>
      <c r="B9141" s="13" t="s">
        <v>13703</v>
      </c>
    </row>
    <row r="9142" spans="1:2" ht="15" customHeight="1">
      <c r="A9142" s="10" t="s">
        <v>13776</v>
      </c>
      <c r="B9142" s="13" t="s">
        <v>13775</v>
      </c>
    </row>
    <row r="9143" spans="1:2" ht="15" customHeight="1">
      <c r="A9143" s="10" t="s">
        <v>13586</v>
      </c>
      <c r="B9143" s="13" t="s">
        <v>13585</v>
      </c>
    </row>
    <row r="9144" spans="1:2" ht="15" customHeight="1">
      <c r="A9144" s="10" t="s">
        <v>13390</v>
      </c>
      <c r="B9144" s="13" t="s">
        <v>13389</v>
      </c>
    </row>
    <row r="9145" spans="1:2" ht="15" customHeight="1">
      <c r="A9145" s="10" t="s">
        <v>13796</v>
      </c>
      <c r="B9145" s="13" t="s">
        <v>13795</v>
      </c>
    </row>
    <row r="9146" spans="1:2" ht="15" customHeight="1">
      <c r="A9146" s="10" t="s">
        <v>13784</v>
      </c>
      <c r="B9146" s="13" t="s">
        <v>13783</v>
      </c>
    </row>
    <row r="9147" spans="1:2" ht="15" customHeight="1">
      <c r="A9147" s="10" t="s">
        <v>13878</v>
      </c>
      <c r="B9147" s="13" t="s">
        <v>13877</v>
      </c>
    </row>
    <row r="9148" spans="1:2" ht="15" customHeight="1">
      <c r="A9148" s="10" t="s">
        <v>13628</v>
      </c>
      <c r="B9148" s="13" t="s">
        <v>13627</v>
      </c>
    </row>
    <row r="9149" spans="1:2" ht="15" customHeight="1">
      <c r="A9149" s="10" t="s">
        <v>14200</v>
      </c>
      <c r="B9149" s="13" t="s">
        <v>14199</v>
      </c>
    </row>
    <row r="9150" spans="1:2" ht="15" customHeight="1">
      <c r="A9150" s="10" t="s">
        <v>13934</v>
      </c>
      <c r="B9150" s="13" t="s">
        <v>13933</v>
      </c>
    </row>
    <row r="9151" spans="1:2" ht="15" customHeight="1">
      <c r="A9151" s="10" t="s">
        <v>13820</v>
      </c>
      <c r="B9151" s="13" t="s">
        <v>13819</v>
      </c>
    </row>
    <row r="9152" spans="1:2" ht="15" customHeight="1">
      <c r="A9152" s="10" t="s">
        <v>14104</v>
      </c>
      <c r="B9152" s="13" t="s">
        <v>14103</v>
      </c>
    </row>
    <row r="9153" spans="1:2" ht="15" customHeight="1">
      <c r="A9153" s="10" t="s">
        <v>14100</v>
      </c>
      <c r="B9153" s="13" t="s">
        <v>14099</v>
      </c>
    </row>
    <row r="9154" spans="1:2" ht="15" customHeight="1">
      <c r="A9154" s="10" t="s">
        <v>13870</v>
      </c>
      <c r="B9154" s="13" t="s">
        <v>13869</v>
      </c>
    </row>
    <row r="9155" spans="1:2" ht="15" customHeight="1">
      <c r="A9155" s="10" t="s">
        <v>13612</v>
      </c>
      <c r="B9155" s="13" t="s">
        <v>13611</v>
      </c>
    </row>
    <row r="9156" spans="1:2" ht="15" customHeight="1">
      <c r="A9156" s="10" t="s">
        <v>14260</v>
      </c>
      <c r="B9156" s="13" t="s">
        <v>14259</v>
      </c>
    </row>
    <row r="9157" spans="1:2" ht="15" customHeight="1">
      <c r="A9157" s="10" t="s">
        <v>14144</v>
      </c>
      <c r="B9157" s="13" t="s">
        <v>14143</v>
      </c>
    </row>
    <row r="9158" spans="1:2" ht="15" customHeight="1">
      <c r="A9158" s="10" t="s">
        <v>13460</v>
      </c>
      <c r="B9158" s="13" t="s">
        <v>13459</v>
      </c>
    </row>
    <row r="9159" spans="1:2" ht="15" customHeight="1">
      <c r="A9159" s="10" t="s">
        <v>14314</v>
      </c>
      <c r="B9159" s="13" t="s">
        <v>14313</v>
      </c>
    </row>
    <row r="9160" spans="1:2" ht="15" customHeight="1">
      <c r="A9160" s="10" t="s">
        <v>13428</v>
      </c>
      <c r="B9160" s="13" t="s">
        <v>13427</v>
      </c>
    </row>
    <row r="9161" spans="1:2" ht="15" customHeight="1">
      <c r="A9161" s="10" t="s">
        <v>13302</v>
      </c>
      <c r="B9161" s="13" t="s">
        <v>13301</v>
      </c>
    </row>
    <row r="9162" spans="1:2" ht="15" customHeight="1">
      <c r="A9162" s="10" t="s">
        <v>13408</v>
      </c>
      <c r="B9162" s="13" t="s">
        <v>13407</v>
      </c>
    </row>
    <row r="9163" spans="1:2" ht="15" customHeight="1">
      <c r="A9163" s="10" t="s">
        <v>14240</v>
      </c>
      <c r="B9163" s="13" t="s">
        <v>14239</v>
      </c>
    </row>
    <row r="9164" spans="1:2" ht="15" customHeight="1">
      <c r="A9164" s="10" t="s">
        <v>14108</v>
      </c>
      <c r="B9164" s="13" t="s">
        <v>14107</v>
      </c>
    </row>
    <row r="9165" spans="1:2" ht="15" customHeight="1">
      <c r="A9165" s="10" t="s">
        <v>13574</v>
      </c>
      <c r="B9165" s="13" t="s">
        <v>13573</v>
      </c>
    </row>
    <row r="9166" spans="1:2" ht="15" customHeight="1">
      <c r="A9166" s="10" t="s">
        <v>13786</v>
      </c>
      <c r="B9166" s="13" t="s">
        <v>13785</v>
      </c>
    </row>
    <row r="9167" spans="1:2" ht="15" customHeight="1">
      <c r="A9167" s="10" t="s">
        <v>13636</v>
      </c>
      <c r="B9167" s="13" t="s">
        <v>13635</v>
      </c>
    </row>
    <row r="9168" spans="1:2" ht="15" customHeight="1">
      <c r="A9168" s="10" t="s">
        <v>13964</v>
      </c>
      <c r="B9168" s="13" t="s">
        <v>13963</v>
      </c>
    </row>
    <row r="9169" spans="1:2" ht="15" customHeight="1">
      <c r="A9169" s="10" t="s">
        <v>13510</v>
      </c>
      <c r="B9169" s="13" t="s">
        <v>13509</v>
      </c>
    </row>
    <row r="9170" spans="1:2" ht="15" customHeight="1">
      <c r="A9170" s="10" t="s">
        <v>13268</v>
      </c>
      <c r="B9170" s="13" t="s">
        <v>13267</v>
      </c>
    </row>
    <row r="9171" spans="1:2" ht="15" customHeight="1">
      <c r="A9171" s="10" t="s">
        <v>13712</v>
      </c>
      <c r="B9171" s="13" t="s">
        <v>13711</v>
      </c>
    </row>
    <row r="9172" spans="1:2" ht="15" customHeight="1">
      <c r="A9172" s="10" t="s">
        <v>13758</v>
      </c>
      <c r="B9172" s="13" t="s">
        <v>13757</v>
      </c>
    </row>
    <row r="9173" spans="1:2" ht="15" customHeight="1">
      <c r="A9173" s="10" t="s">
        <v>13378</v>
      </c>
      <c r="B9173" s="13" t="s">
        <v>13377</v>
      </c>
    </row>
    <row r="9174" spans="1:2" ht="15" customHeight="1">
      <c r="A9174" s="10" t="s">
        <v>13944</v>
      </c>
      <c r="B9174" s="13" t="s">
        <v>13943</v>
      </c>
    </row>
    <row r="9175" spans="1:2" ht="15" customHeight="1">
      <c r="A9175" s="10" t="s">
        <v>13308</v>
      </c>
      <c r="B9175" s="13" t="s">
        <v>13307</v>
      </c>
    </row>
    <row r="9176" spans="1:2" ht="15" customHeight="1">
      <c r="A9176" s="10" t="s">
        <v>13562</v>
      </c>
      <c r="B9176" s="13" t="s">
        <v>13561</v>
      </c>
    </row>
    <row r="9177" spans="1:2" ht="15" customHeight="1">
      <c r="A9177" s="10" t="s">
        <v>14270</v>
      </c>
      <c r="B9177" s="13" t="s">
        <v>14269</v>
      </c>
    </row>
    <row r="9178" spans="1:2" ht="15" customHeight="1">
      <c r="A9178" s="10" t="s">
        <v>13716</v>
      </c>
      <c r="B9178" s="13" t="s">
        <v>13715</v>
      </c>
    </row>
    <row r="9179" spans="1:2" ht="15" customHeight="1">
      <c r="A9179" s="10" t="s">
        <v>13840</v>
      </c>
      <c r="B9179" s="13" t="s">
        <v>13839</v>
      </c>
    </row>
    <row r="9180" spans="1:2" ht="15" customHeight="1">
      <c r="A9180" s="10" t="s">
        <v>13880</v>
      </c>
      <c r="B9180" s="13" t="s">
        <v>13879</v>
      </c>
    </row>
    <row r="9181" spans="1:2" ht="15" customHeight="1">
      <c r="A9181" s="10" t="s">
        <v>14124</v>
      </c>
      <c r="B9181" s="13" t="s">
        <v>14123</v>
      </c>
    </row>
    <row r="9182" spans="1:2" ht="15" customHeight="1">
      <c r="A9182" s="10" t="s">
        <v>13416</v>
      </c>
      <c r="B9182" s="13" t="s">
        <v>13415</v>
      </c>
    </row>
    <row r="9183" spans="1:2" ht="15" customHeight="1">
      <c r="A9183" s="10" t="s">
        <v>13572</v>
      </c>
      <c r="B9183" s="13" t="s">
        <v>13571</v>
      </c>
    </row>
    <row r="9184" spans="1:2" ht="15" customHeight="1">
      <c r="A9184" s="10" t="s">
        <v>13568</v>
      </c>
      <c r="B9184" s="13" t="s">
        <v>13567</v>
      </c>
    </row>
    <row r="9185" spans="1:2" ht="15" customHeight="1">
      <c r="A9185" s="10" t="s">
        <v>1528</v>
      </c>
      <c r="B9185" s="13" t="s">
        <v>1527</v>
      </c>
    </row>
    <row r="9186" spans="1:2" ht="15" customHeight="1">
      <c r="A9186" s="10" t="s">
        <v>4662</v>
      </c>
      <c r="B9186" s="13" t="s">
        <v>4661</v>
      </c>
    </row>
    <row r="9187" spans="1:2" ht="15" customHeight="1">
      <c r="A9187" s="10" t="s">
        <v>4654</v>
      </c>
      <c r="B9187" s="13" t="s">
        <v>4653</v>
      </c>
    </row>
    <row r="9188" spans="1:2" ht="15" customHeight="1">
      <c r="A9188" s="10" t="s">
        <v>4652</v>
      </c>
      <c r="B9188" s="13" t="s">
        <v>4651</v>
      </c>
    </row>
    <row r="9189" spans="1:2" ht="15" customHeight="1">
      <c r="A9189" s="10" t="s">
        <v>7035</v>
      </c>
      <c r="B9189" s="13" t="s">
        <v>7034</v>
      </c>
    </row>
    <row r="9190" spans="1:2" ht="15" customHeight="1">
      <c r="A9190" s="10" t="s">
        <v>24299</v>
      </c>
      <c r="B9190" s="13" t="s">
        <v>24298</v>
      </c>
    </row>
    <row r="9191" spans="1:2" ht="15" customHeight="1">
      <c r="A9191" s="10" t="s">
        <v>1228</v>
      </c>
      <c r="B9191" s="13" t="s">
        <v>1227</v>
      </c>
    </row>
    <row r="9192" spans="1:2" ht="15" customHeight="1">
      <c r="A9192" s="10" t="s">
        <v>5792</v>
      </c>
      <c r="B9192" s="13" t="s">
        <v>5791</v>
      </c>
    </row>
    <row r="9193" spans="1:2" ht="15" customHeight="1">
      <c r="A9193" s="10" t="s">
        <v>1673</v>
      </c>
      <c r="B9193" s="13" t="s">
        <v>1672</v>
      </c>
    </row>
    <row r="9194" spans="1:2" ht="15" customHeight="1">
      <c r="A9194" s="10" t="s">
        <v>4159</v>
      </c>
      <c r="B9194" s="13" t="s">
        <v>4158</v>
      </c>
    </row>
    <row r="9195" spans="1:2" ht="15" customHeight="1">
      <c r="A9195" s="10" t="s">
        <v>2160</v>
      </c>
      <c r="B9195" s="13" t="s">
        <v>2159</v>
      </c>
    </row>
    <row r="9196" spans="1:2" ht="15" customHeight="1">
      <c r="A9196" s="10" t="s">
        <v>2006</v>
      </c>
      <c r="B9196" s="13" t="s">
        <v>2005</v>
      </c>
    </row>
    <row r="9197" spans="1:2" ht="15" customHeight="1">
      <c r="A9197" s="10" t="s">
        <v>7439</v>
      </c>
      <c r="B9197" s="13" t="s">
        <v>7438</v>
      </c>
    </row>
    <row r="9198" spans="1:2" ht="15" customHeight="1">
      <c r="A9198" s="10" t="s">
        <v>6276</v>
      </c>
      <c r="B9198" s="13" t="s">
        <v>6275</v>
      </c>
    </row>
    <row r="9199" spans="1:2" ht="15" customHeight="1">
      <c r="A9199" s="10" t="s">
        <v>10427</v>
      </c>
      <c r="B9199" s="13" t="s">
        <v>10426</v>
      </c>
    </row>
    <row r="9200" spans="1:2" ht="15" customHeight="1">
      <c r="A9200" s="10" t="s">
        <v>5548</v>
      </c>
      <c r="B9200" s="13" t="s">
        <v>5547</v>
      </c>
    </row>
    <row r="9201" spans="1:2" ht="15" customHeight="1">
      <c r="A9201" s="10" t="s">
        <v>6184</v>
      </c>
      <c r="B9201" s="13" t="s">
        <v>6183</v>
      </c>
    </row>
    <row r="9202" spans="1:2" ht="15" customHeight="1">
      <c r="A9202" s="10" t="s">
        <v>6166</v>
      </c>
      <c r="B9202" s="13" t="s">
        <v>6165</v>
      </c>
    </row>
    <row r="9203" spans="1:2" ht="15" customHeight="1">
      <c r="A9203" s="10" t="s">
        <v>6198</v>
      </c>
      <c r="B9203" s="13" t="s">
        <v>6197</v>
      </c>
    </row>
    <row r="9204" spans="1:2" ht="15" customHeight="1">
      <c r="A9204" s="10" t="s">
        <v>6192</v>
      </c>
      <c r="B9204" s="13" t="s">
        <v>6191</v>
      </c>
    </row>
    <row r="9205" spans="1:2" ht="15" customHeight="1">
      <c r="A9205" s="10" t="s">
        <v>1938</v>
      </c>
      <c r="B9205" s="13" t="s">
        <v>1937</v>
      </c>
    </row>
    <row r="9206" spans="1:2" ht="15" customHeight="1">
      <c r="A9206" s="10" t="s">
        <v>4834</v>
      </c>
      <c r="B9206" s="13" t="s">
        <v>4833</v>
      </c>
    </row>
    <row r="9207" spans="1:2" ht="15" customHeight="1">
      <c r="A9207" s="10" t="s">
        <v>11090</v>
      </c>
      <c r="B9207" s="13" t="s">
        <v>11089</v>
      </c>
    </row>
    <row r="9208" spans="1:2" ht="15" customHeight="1">
      <c r="A9208" s="10" t="s">
        <v>3937</v>
      </c>
      <c r="B9208" s="13" t="s">
        <v>3936</v>
      </c>
    </row>
    <row r="9209" spans="1:2" ht="15" customHeight="1">
      <c r="A9209" s="10" t="s">
        <v>3379</v>
      </c>
      <c r="B9209" s="13" t="s">
        <v>3378</v>
      </c>
    </row>
    <row r="9210" spans="1:2" ht="15" customHeight="1">
      <c r="A9210" s="10" t="s">
        <v>6208</v>
      </c>
      <c r="B9210" s="13" t="s">
        <v>6207</v>
      </c>
    </row>
    <row r="9211" spans="1:2" ht="15" customHeight="1">
      <c r="A9211" s="10" t="s">
        <v>8850</v>
      </c>
      <c r="B9211" s="13" t="s">
        <v>8849</v>
      </c>
    </row>
    <row r="9212" spans="1:2" ht="15" customHeight="1">
      <c r="A9212" s="10" t="s">
        <v>13114</v>
      </c>
      <c r="B9212" s="13" t="s">
        <v>13113</v>
      </c>
    </row>
    <row r="9213" spans="1:2" ht="15" customHeight="1">
      <c r="A9213" s="10" t="s">
        <v>6725</v>
      </c>
      <c r="B9213" s="13" t="s">
        <v>6724</v>
      </c>
    </row>
    <row r="9214" spans="1:2" ht="15" customHeight="1">
      <c r="A9214" s="10" t="s">
        <v>6727</v>
      </c>
      <c r="B9214" s="13" t="s">
        <v>6726</v>
      </c>
    </row>
    <row r="9215" spans="1:2" ht="15" customHeight="1">
      <c r="A9215" s="10" t="s">
        <v>6782</v>
      </c>
      <c r="B9215" s="13" t="s">
        <v>6781</v>
      </c>
    </row>
    <row r="9216" spans="1:2" ht="15" customHeight="1">
      <c r="A9216" s="10" t="s">
        <v>24873</v>
      </c>
      <c r="B9216" s="13" t="s">
        <v>24872</v>
      </c>
    </row>
    <row r="9217" spans="1:2" ht="15" customHeight="1">
      <c r="A9217" s="10" t="s">
        <v>10776</v>
      </c>
      <c r="B9217" s="13" t="s">
        <v>10775</v>
      </c>
    </row>
    <row r="9218" spans="1:2" ht="15" customHeight="1">
      <c r="A9218" s="10" t="s">
        <v>14164</v>
      </c>
      <c r="B9218" s="13" t="s">
        <v>14163</v>
      </c>
    </row>
    <row r="9219" spans="1:2" ht="15" customHeight="1">
      <c r="A9219" s="10" t="s">
        <v>14182</v>
      </c>
      <c r="B9219" s="13" t="s">
        <v>14181</v>
      </c>
    </row>
    <row r="9220" spans="1:2" ht="15" customHeight="1">
      <c r="A9220" s="10" t="s">
        <v>10842</v>
      </c>
      <c r="B9220" s="13" t="s">
        <v>10841</v>
      </c>
    </row>
    <row r="9221" spans="1:2" ht="15" customHeight="1">
      <c r="A9221" s="10" t="s">
        <v>10822</v>
      </c>
      <c r="B9221" s="13" t="s">
        <v>10821</v>
      </c>
    </row>
    <row r="9222" spans="1:2" ht="15" customHeight="1">
      <c r="A9222" s="10" t="s">
        <v>10812</v>
      </c>
      <c r="B9222" s="13" t="s">
        <v>10811</v>
      </c>
    </row>
    <row r="9223" spans="1:2" ht="15" customHeight="1">
      <c r="A9223" s="10" t="s">
        <v>10832</v>
      </c>
      <c r="B9223" s="13" t="s">
        <v>10831</v>
      </c>
    </row>
    <row r="9224" spans="1:2" ht="15" customHeight="1">
      <c r="A9224" s="10" t="s">
        <v>10694</v>
      </c>
      <c r="B9224" s="13" t="s">
        <v>10693</v>
      </c>
    </row>
    <row r="9225" spans="1:2" ht="15" customHeight="1">
      <c r="A9225" s="10" t="s">
        <v>10758</v>
      </c>
      <c r="B9225" s="13" t="s">
        <v>10757</v>
      </c>
    </row>
    <row r="9226" spans="1:2" ht="15" customHeight="1">
      <c r="A9226" s="10" t="s">
        <v>10756</v>
      </c>
      <c r="B9226" s="13" t="s">
        <v>10755</v>
      </c>
    </row>
    <row r="9227" spans="1:2" ht="15" customHeight="1">
      <c r="A9227" s="10" t="s">
        <v>10674</v>
      </c>
      <c r="B9227" s="13" t="s">
        <v>10673</v>
      </c>
    </row>
    <row r="9228" spans="1:2" ht="15" customHeight="1">
      <c r="A9228" s="10" t="s">
        <v>10656</v>
      </c>
      <c r="B9228" s="13" t="s">
        <v>10655</v>
      </c>
    </row>
    <row r="9229" spans="1:2" ht="15" customHeight="1">
      <c r="A9229" s="10" t="s">
        <v>6961</v>
      </c>
      <c r="B9229" s="13" t="s">
        <v>6960</v>
      </c>
    </row>
    <row r="9230" spans="1:2" ht="15" customHeight="1">
      <c r="A9230" s="10" t="s">
        <v>6955</v>
      </c>
      <c r="B9230" s="13" t="s">
        <v>6954</v>
      </c>
    </row>
    <row r="9231" spans="1:2" ht="15" customHeight="1">
      <c r="A9231" s="10" t="s">
        <v>6991</v>
      </c>
      <c r="B9231" s="13" t="s">
        <v>6990</v>
      </c>
    </row>
    <row r="9232" spans="1:2" ht="15" customHeight="1">
      <c r="A9232" s="10" t="s">
        <v>6997</v>
      </c>
      <c r="B9232" s="13" t="s">
        <v>6996</v>
      </c>
    </row>
    <row r="9233" spans="1:2" ht="15" customHeight="1">
      <c r="A9233" s="10" t="s">
        <v>7007</v>
      </c>
      <c r="B9233" s="13" t="s">
        <v>7006</v>
      </c>
    </row>
    <row r="9234" spans="1:2" ht="15" customHeight="1">
      <c r="A9234" s="10" t="s">
        <v>7083</v>
      </c>
      <c r="B9234" s="13" t="s">
        <v>7082</v>
      </c>
    </row>
    <row r="9235" spans="1:2" ht="15" customHeight="1">
      <c r="A9235" s="10" t="s">
        <v>9126</v>
      </c>
      <c r="B9235" s="13" t="s">
        <v>9125</v>
      </c>
    </row>
    <row r="9236" spans="1:2" ht="15" customHeight="1">
      <c r="A9236" s="10" t="s">
        <v>9131</v>
      </c>
      <c r="B9236" s="13" t="s">
        <v>9130</v>
      </c>
    </row>
    <row r="9237" spans="1:2" ht="15" customHeight="1">
      <c r="A9237" s="10" t="s">
        <v>9432</v>
      </c>
      <c r="B9237" s="13" t="s">
        <v>9431</v>
      </c>
    </row>
    <row r="9238" spans="1:2" ht="15" customHeight="1">
      <c r="A9238" s="10" t="s">
        <v>7153</v>
      </c>
      <c r="B9238" s="13" t="s">
        <v>7152</v>
      </c>
    </row>
    <row r="9239" spans="1:2" ht="15" customHeight="1">
      <c r="A9239" s="10" t="s">
        <v>7140</v>
      </c>
      <c r="B9239" s="13" t="s">
        <v>7139</v>
      </c>
    </row>
    <row r="9240" spans="1:2" ht="15" customHeight="1">
      <c r="A9240" s="10" t="s">
        <v>12940</v>
      </c>
      <c r="B9240" s="13" t="s">
        <v>12939</v>
      </c>
    </row>
    <row r="9241" spans="1:2" ht="15" customHeight="1">
      <c r="A9241" s="10" t="s">
        <v>7047</v>
      </c>
      <c r="B9241" s="13" t="s">
        <v>7046</v>
      </c>
    </row>
    <row r="9242" spans="1:2" ht="15" customHeight="1">
      <c r="A9242" s="10" t="s">
        <v>7045</v>
      </c>
      <c r="B9242" s="13" t="s">
        <v>7044</v>
      </c>
    </row>
    <row r="9243" spans="1:2" ht="15" customHeight="1">
      <c r="A9243" s="10" t="s">
        <v>8949</v>
      </c>
      <c r="B9243" s="13" t="s">
        <v>8948</v>
      </c>
    </row>
    <row r="9244" spans="1:2" ht="15" customHeight="1">
      <c r="A9244" s="10" t="s">
        <v>13122</v>
      </c>
      <c r="B9244" s="13" t="s">
        <v>13121</v>
      </c>
    </row>
    <row r="9245" spans="1:2" ht="15" customHeight="1">
      <c r="A9245" s="10" t="s">
        <v>8006</v>
      </c>
      <c r="B9245" s="13" t="s">
        <v>8005</v>
      </c>
    </row>
    <row r="9246" spans="1:2" ht="15" customHeight="1">
      <c r="A9246" s="10" t="s">
        <v>8030</v>
      </c>
      <c r="B9246" s="13" t="s">
        <v>8029</v>
      </c>
    </row>
    <row r="9247" spans="1:2" ht="15" customHeight="1">
      <c r="A9247" s="10" t="s">
        <v>7982</v>
      </c>
      <c r="B9247" s="13" t="s">
        <v>7981</v>
      </c>
    </row>
    <row r="9248" spans="1:2" ht="15" customHeight="1">
      <c r="A9248" s="10" t="s">
        <v>10006</v>
      </c>
      <c r="B9248" s="13" t="s">
        <v>10005</v>
      </c>
    </row>
    <row r="9249" spans="1:2" ht="15" customHeight="1">
      <c r="A9249" s="10" t="s">
        <v>6225</v>
      </c>
      <c r="B9249" s="13" t="s">
        <v>6224</v>
      </c>
    </row>
    <row r="9250" spans="1:2" ht="15" customHeight="1">
      <c r="A9250" s="10" t="s">
        <v>6215</v>
      </c>
      <c r="B9250" s="13" t="s">
        <v>6214</v>
      </c>
    </row>
    <row r="9251" spans="1:2" ht="15" customHeight="1">
      <c r="A9251" s="10" t="s">
        <v>4880</v>
      </c>
      <c r="B9251" s="13" t="s">
        <v>4879</v>
      </c>
    </row>
    <row r="9252" spans="1:2" ht="15" customHeight="1">
      <c r="A9252" s="10" t="s">
        <v>4119</v>
      </c>
      <c r="B9252" s="13" t="s">
        <v>4118</v>
      </c>
    </row>
    <row r="9253" spans="1:2" ht="15" customHeight="1">
      <c r="A9253" s="10" t="s">
        <v>19265</v>
      </c>
      <c r="B9253" s="13" t="s">
        <v>19264</v>
      </c>
    </row>
    <row r="9254" spans="1:2" ht="15" customHeight="1">
      <c r="A9254" s="10" t="s">
        <v>19269</v>
      </c>
      <c r="B9254" s="13" t="s">
        <v>19268</v>
      </c>
    </row>
    <row r="9255" spans="1:2" ht="15" customHeight="1">
      <c r="A9255" s="10" t="s">
        <v>19271</v>
      </c>
      <c r="B9255" s="13" t="s">
        <v>19270</v>
      </c>
    </row>
    <row r="9256" spans="1:2" ht="15" customHeight="1">
      <c r="A9256" s="10" t="s">
        <v>19263</v>
      </c>
      <c r="B9256" s="13" t="s">
        <v>19262</v>
      </c>
    </row>
    <row r="9257" spans="1:2" ht="15" customHeight="1">
      <c r="A9257" s="10" t="s">
        <v>19273</v>
      </c>
      <c r="B9257" s="13" t="s">
        <v>19272</v>
      </c>
    </row>
    <row r="9258" spans="1:2" ht="15" customHeight="1">
      <c r="A9258" s="10" t="s">
        <v>19261</v>
      </c>
      <c r="B9258" s="13" t="s">
        <v>19260</v>
      </c>
    </row>
    <row r="9259" spans="1:2" ht="15" customHeight="1">
      <c r="A9259" s="10" t="s">
        <v>19277</v>
      </c>
      <c r="B9259" s="13" t="s">
        <v>19276</v>
      </c>
    </row>
    <row r="9260" spans="1:2" ht="15" customHeight="1">
      <c r="A9260" s="10" t="s">
        <v>19275</v>
      </c>
      <c r="B9260" s="13" t="s">
        <v>19274</v>
      </c>
    </row>
    <row r="9261" spans="1:2" ht="15" customHeight="1">
      <c r="A9261" s="10" t="s">
        <v>19259</v>
      </c>
      <c r="B9261" s="13" t="s">
        <v>19258</v>
      </c>
    </row>
    <row r="9262" spans="1:2" ht="15" customHeight="1">
      <c r="A9262" s="10" t="s">
        <v>19267</v>
      </c>
      <c r="B9262" s="13" t="s">
        <v>19266</v>
      </c>
    </row>
    <row r="9263" spans="1:2" ht="15" customHeight="1">
      <c r="A9263" s="10" t="s">
        <v>19285</v>
      </c>
      <c r="B9263" s="13" t="s">
        <v>19284</v>
      </c>
    </row>
    <row r="9264" spans="1:2" ht="15" customHeight="1">
      <c r="A9264" s="10" t="s">
        <v>19289</v>
      </c>
      <c r="B9264" s="13" t="s">
        <v>19288</v>
      </c>
    </row>
    <row r="9265" spans="1:2" ht="15" customHeight="1">
      <c r="A9265" s="10" t="s">
        <v>19291</v>
      </c>
      <c r="B9265" s="13" t="s">
        <v>19290</v>
      </c>
    </row>
    <row r="9266" spans="1:2" ht="15" customHeight="1">
      <c r="A9266" s="10" t="s">
        <v>19283</v>
      </c>
      <c r="B9266" s="13" t="s">
        <v>19282</v>
      </c>
    </row>
    <row r="9267" spans="1:2" ht="15" customHeight="1">
      <c r="A9267" s="10" t="s">
        <v>19293</v>
      </c>
      <c r="B9267" s="13" t="s">
        <v>19292</v>
      </c>
    </row>
    <row r="9268" spans="1:2" ht="15" customHeight="1">
      <c r="A9268" s="10" t="s">
        <v>19281</v>
      </c>
      <c r="B9268" s="13" t="s">
        <v>19280</v>
      </c>
    </row>
    <row r="9269" spans="1:2" ht="15" customHeight="1">
      <c r="A9269" s="10" t="s">
        <v>19297</v>
      </c>
      <c r="B9269" s="13" t="s">
        <v>19296</v>
      </c>
    </row>
    <row r="9270" spans="1:2" ht="15" customHeight="1">
      <c r="A9270" s="10" t="s">
        <v>19295</v>
      </c>
      <c r="B9270" s="13" t="s">
        <v>19294</v>
      </c>
    </row>
    <row r="9271" spans="1:2" ht="15" customHeight="1">
      <c r="A9271" s="10" t="s">
        <v>19279</v>
      </c>
      <c r="B9271" s="13" t="s">
        <v>19278</v>
      </c>
    </row>
    <row r="9272" spans="1:2" ht="15" customHeight="1">
      <c r="A9272" s="10" t="s">
        <v>19287</v>
      </c>
      <c r="B9272" s="13" t="s">
        <v>19286</v>
      </c>
    </row>
    <row r="9273" spans="1:2" ht="15" customHeight="1">
      <c r="A9273" s="10" t="s">
        <v>18985</v>
      </c>
      <c r="B9273" s="13" t="s">
        <v>18984</v>
      </c>
    </row>
    <row r="9274" spans="1:2" ht="15" customHeight="1">
      <c r="A9274" s="10" t="s">
        <v>18989</v>
      </c>
      <c r="B9274" s="13" t="s">
        <v>18988</v>
      </c>
    </row>
    <row r="9275" spans="1:2" ht="15" customHeight="1">
      <c r="A9275" s="10" t="s">
        <v>18991</v>
      </c>
      <c r="B9275" s="13" t="s">
        <v>18990</v>
      </c>
    </row>
    <row r="9276" spans="1:2" ht="15" customHeight="1">
      <c r="A9276" s="10" t="s">
        <v>18983</v>
      </c>
      <c r="B9276" s="13" t="s">
        <v>18982</v>
      </c>
    </row>
    <row r="9277" spans="1:2" ht="15" customHeight="1">
      <c r="A9277" s="10" t="s">
        <v>18993</v>
      </c>
      <c r="B9277" s="13" t="s">
        <v>18992</v>
      </c>
    </row>
    <row r="9278" spans="1:2" ht="15" customHeight="1">
      <c r="A9278" s="10" t="s">
        <v>18981</v>
      </c>
      <c r="B9278" s="13" t="s">
        <v>18980</v>
      </c>
    </row>
    <row r="9279" spans="1:2" ht="15" customHeight="1">
      <c r="A9279" s="10" t="s">
        <v>18997</v>
      </c>
      <c r="B9279" s="13" t="s">
        <v>18996</v>
      </c>
    </row>
    <row r="9280" spans="1:2" ht="15" customHeight="1">
      <c r="A9280" s="10" t="s">
        <v>18995</v>
      </c>
      <c r="B9280" s="13" t="s">
        <v>18994</v>
      </c>
    </row>
    <row r="9281" spans="1:2" ht="15" customHeight="1">
      <c r="A9281" s="10" t="s">
        <v>18979</v>
      </c>
      <c r="B9281" s="13" t="s">
        <v>18978</v>
      </c>
    </row>
    <row r="9282" spans="1:2" ht="15" customHeight="1">
      <c r="A9282" s="10" t="s">
        <v>18987</v>
      </c>
      <c r="B9282" s="13" t="s">
        <v>18986</v>
      </c>
    </row>
    <row r="9283" spans="1:2" ht="15" customHeight="1">
      <c r="A9283" s="10" t="s">
        <v>9516</v>
      </c>
      <c r="B9283" s="13" t="s">
        <v>9515</v>
      </c>
    </row>
    <row r="9284" spans="1:2" ht="15" customHeight="1">
      <c r="A9284" s="10" t="s">
        <v>24297</v>
      </c>
      <c r="B9284" s="13" t="s">
        <v>24296</v>
      </c>
    </row>
    <row r="9285" spans="1:2" ht="15" customHeight="1">
      <c r="A9285" s="10" t="s">
        <v>5414</v>
      </c>
      <c r="B9285" s="13" t="s">
        <v>5413</v>
      </c>
    </row>
    <row r="9286" spans="1:2" ht="15" customHeight="1">
      <c r="A9286" s="10" t="s">
        <v>17227</v>
      </c>
      <c r="B9286" s="13" t="s">
        <v>17226</v>
      </c>
    </row>
    <row r="9287" spans="1:2" ht="15" customHeight="1">
      <c r="A9287" s="10" t="s">
        <v>17185</v>
      </c>
      <c r="B9287" s="13" t="s">
        <v>17184</v>
      </c>
    </row>
    <row r="9288" spans="1:2" ht="15" customHeight="1">
      <c r="A9288" s="10" t="s">
        <v>6735</v>
      </c>
      <c r="B9288" s="13" t="s">
        <v>6734</v>
      </c>
    </row>
    <row r="9289" spans="1:2" ht="15" customHeight="1">
      <c r="A9289" s="10" t="s">
        <v>8066</v>
      </c>
      <c r="B9289" s="13" t="s">
        <v>8065</v>
      </c>
    </row>
    <row r="9290" spans="1:2" ht="15" customHeight="1">
      <c r="A9290" s="10" t="s">
        <v>8064</v>
      </c>
      <c r="B9290" s="13" t="s">
        <v>8063</v>
      </c>
    </row>
    <row r="9291" spans="1:2" ht="15" customHeight="1">
      <c r="A9291" s="10" t="s">
        <v>10126</v>
      </c>
      <c r="B9291" s="13" t="s">
        <v>10125</v>
      </c>
    </row>
    <row r="9292" spans="1:2" ht="15" customHeight="1">
      <c r="A9292" s="10" t="s">
        <v>10447</v>
      </c>
      <c r="B9292" s="13" t="s">
        <v>10446</v>
      </c>
    </row>
    <row r="9293" spans="1:2" ht="15" customHeight="1">
      <c r="A9293" s="10" t="s">
        <v>12892</v>
      </c>
      <c r="B9293" s="13" t="s">
        <v>12891</v>
      </c>
    </row>
    <row r="9294" spans="1:2" ht="15" customHeight="1">
      <c r="A9294" s="10" t="s">
        <v>1360</v>
      </c>
      <c r="B9294" s="13" t="s">
        <v>1359</v>
      </c>
    </row>
    <row r="9295" spans="1:2" ht="15" customHeight="1">
      <c r="A9295" s="10" t="s">
        <v>1344</v>
      </c>
      <c r="B9295" s="13" t="s">
        <v>1343</v>
      </c>
    </row>
    <row r="9296" spans="1:2" ht="15" customHeight="1">
      <c r="A9296" s="10" t="s">
        <v>1021</v>
      </c>
      <c r="B9296" s="13" t="s">
        <v>1020</v>
      </c>
    </row>
    <row r="9297" spans="1:2" ht="15" customHeight="1">
      <c r="A9297" s="10" t="s">
        <v>14299</v>
      </c>
      <c r="B9297" s="13" t="s">
        <v>14298</v>
      </c>
    </row>
    <row r="9298" spans="1:2" ht="15" customHeight="1">
      <c r="A9298" s="10" t="s">
        <v>14288</v>
      </c>
      <c r="B9298" s="13" t="s">
        <v>14287</v>
      </c>
    </row>
    <row r="9299" spans="1:2" ht="15" customHeight="1">
      <c r="A9299" s="10" t="s">
        <v>14301</v>
      </c>
      <c r="B9299" s="13" t="s">
        <v>14300</v>
      </c>
    </row>
    <row r="9300" spans="1:2" ht="15" customHeight="1">
      <c r="A9300" s="10" t="s">
        <v>12808</v>
      </c>
      <c r="B9300" s="13" t="s">
        <v>12807</v>
      </c>
    </row>
    <row r="9301" spans="1:2" ht="15" customHeight="1">
      <c r="A9301" s="10" t="s">
        <v>6034</v>
      </c>
      <c r="B9301" s="13" t="s">
        <v>6033</v>
      </c>
    </row>
    <row r="9302" spans="1:2" ht="15" customHeight="1">
      <c r="A9302" s="10" t="s">
        <v>22733</v>
      </c>
      <c r="B9302" s="13" t="s">
        <v>22732</v>
      </c>
    </row>
    <row r="9303" spans="1:2" ht="15" customHeight="1">
      <c r="A9303" s="10" t="s">
        <v>22735</v>
      </c>
      <c r="B9303" s="13" t="s">
        <v>22734</v>
      </c>
    </row>
    <row r="9304" spans="1:2" ht="15" customHeight="1">
      <c r="A9304" s="10" t="s">
        <v>22739</v>
      </c>
      <c r="B9304" s="13" t="s">
        <v>22738</v>
      </c>
    </row>
    <row r="9305" spans="1:2" ht="15" customHeight="1">
      <c r="A9305" s="10" t="s">
        <v>22737</v>
      </c>
      <c r="B9305" s="13" t="s">
        <v>22736</v>
      </c>
    </row>
    <row r="9306" spans="1:2" ht="15" customHeight="1">
      <c r="A9306" s="10" t="s">
        <v>22741</v>
      </c>
      <c r="B9306" s="13" t="s">
        <v>22740</v>
      </c>
    </row>
    <row r="9307" spans="1:2" ht="15" customHeight="1">
      <c r="A9307" s="10" t="s">
        <v>22743</v>
      </c>
      <c r="B9307" s="13" t="s">
        <v>22742</v>
      </c>
    </row>
    <row r="9308" spans="1:2" ht="15" customHeight="1">
      <c r="A9308" s="10" t="s">
        <v>17167</v>
      </c>
      <c r="B9308" s="13" t="s">
        <v>17166</v>
      </c>
    </row>
    <row r="9309" spans="1:2" ht="15" customHeight="1">
      <c r="A9309" s="10" t="s">
        <v>4179</v>
      </c>
      <c r="B9309" s="13" t="s">
        <v>4178</v>
      </c>
    </row>
    <row r="9310" spans="1:2" ht="15" customHeight="1">
      <c r="A9310" s="10" t="s">
        <v>6064</v>
      </c>
      <c r="B9310" s="13" t="s">
        <v>6063</v>
      </c>
    </row>
    <row r="9311" spans="1:2" ht="15" customHeight="1">
      <c r="A9311" s="10" t="s">
        <v>6284</v>
      </c>
      <c r="B9311" s="13" t="s">
        <v>6283</v>
      </c>
    </row>
    <row r="9312" spans="1:2" ht="15" customHeight="1">
      <c r="A9312" s="10" t="s">
        <v>3925</v>
      </c>
      <c r="B9312" s="13" t="s">
        <v>3924</v>
      </c>
    </row>
    <row r="9313" spans="1:2" ht="15" customHeight="1">
      <c r="A9313" s="10" t="s">
        <v>6338</v>
      </c>
      <c r="B9313" s="13" t="s">
        <v>6337</v>
      </c>
    </row>
    <row r="9314" spans="1:2" ht="15" customHeight="1">
      <c r="A9314" s="10" t="s">
        <v>10228</v>
      </c>
      <c r="B9314" s="13" t="s">
        <v>10227</v>
      </c>
    </row>
    <row r="9315" spans="1:2" ht="15" customHeight="1">
      <c r="A9315" s="10" t="s">
        <v>6066</v>
      </c>
      <c r="B9315" s="13" t="s">
        <v>6065</v>
      </c>
    </row>
    <row r="9316" spans="1:2" ht="15" customHeight="1">
      <c r="A9316" s="10" t="s">
        <v>10483</v>
      </c>
      <c r="B9316" s="13" t="s">
        <v>10482</v>
      </c>
    </row>
    <row r="9317" spans="1:2" ht="15" customHeight="1">
      <c r="A9317" s="10" t="s">
        <v>7931</v>
      </c>
      <c r="B9317" s="13" t="s">
        <v>7930</v>
      </c>
    </row>
    <row r="9318" spans="1:2" ht="15" customHeight="1">
      <c r="A9318" s="10" t="s">
        <v>8086</v>
      </c>
      <c r="B9318" s="13" t="s">
        <v>8085</v>
      </c>
    </row>
    <row r="9319" spans="1:2" ht="15" customHeight="1">
      <c r="A9319" s="10" t="s">
        <v>10299</v>
      </c>
      <c r="B9319" s="13" t="s">
        <v>10298</v>
      </c>
    </row>
    <row r="9320" spans="1:2" ht="15" customHeight="1">
      <c r="A9320" s="10" t="s">
        <v>10301</v>
      </c>
      <c r="B9320" s="13" t="s">
        <v>10300</v>
      </c>
    </row>
    <row r="9321" spans="1:2" ht="15" customHeight="1">
      <c r="A9321" s="10" t="s">
        <v>4019</v>
      </c>
      <c r="B9321" s="13" t="s">
        <v>4018</v>
      </c>
    </row>
    <row r="9322" spans="1:2" ht="15" customHeight="1">
      <c r="A9322" s="10" t="s">
        <v>4347</v>
      </c>
      <c r="B9322" s="13" t="s">
        <v>4346</v>
      </c>
    </row>
    <row r="9323" spans="1:2" ht="15" customHeight="1">
      <c r="A9323" s="10" t="s">
        <v>4333</v>
      </c>
      <c r="B9323" s="13" t="s">
        <v>4332</v>
      </c>
    </row>
    <row r="9324" spans="1:2" ht="15" customHeight="1">
      <c r="A9324" s="10" t="s">
        <v>14358</v>
      </c>
      <c r="B9324" s="13" t="s">
        <v>14357</v>
      </c>
    </row>
    <row r="9325" spans="1:2" ht="15" customHeight="1">
      <c r="A9325" s="10" t="s">
        <v>1139</v>
      </c>
      <c r="B9325" s="13" t="s">
        <v>1138</v>
      </c>
    </row>
    <row r="9326" spans="1:2" ht="15" customHeight="1">
      <c r="A9326" s="10" t="s">
        <v>1167</v>
      </c>
      <c r="B9326" s="13" t="s">
        <v>1166</v>
      </c>
    </row>
    <row r="9327" spans="1:2" ht="15" customHeight="1">
      <c r="A9327" s="10" t="s">
        <v>11263</v>
      </c>
      <c r="B9327" s="13" t="s">
        <v>11262</v>
      </c>
    </row>
    <row r="9328" spans="1:2" ht="15" customHeight="1">
      <c r="A9328" s="10" t="s">
        <v>11112</v>
      </c>
      <c r="B9328" s="13" t="s">
        <v>11111</v>
      </c>
    </row>
    <row r="9329" spans="1:2" ht="15" customHeight="1">
      <c r="A9329" s="10" t="s">
        <v>9480</v>
      </c>
      <c r="B9329" s="13" t="s">
        <v>9479</v>
      </c>
    </row>
    <row r="9330" spans="1:2" ht="15" customHeight="1">
      <c r="A9330" s="10" t="s">
        <v>14408</v>
      </c>
      <c r="B9330" s="13" t="s">
        <v>14407</v>
      </c>
    </row>
    <row r="9331" spans="1:2" ht="15" customHeight="1">
      <c r="A9331" s="10" t="s">
        <v>9803</v>
      </c>
      <c r="B9331" s="13" t="s">
        <v>9802</v>
      </c>
    </row>
    <row r="9332" spans="1:2" ht="15" customHeight="1">
      <c r="A9332" s="10" t="s">
        <v>10196</v>
      </c>
      <c r="B9332" s="13" t="s">
        <v>10195</v>
      </c>
    </row>
    <row r="9333" spans="1:2" ht="15" customHeight="1">
      <c r="A9333" s="10" t="s">
        <v>7093</v>
      </c>
      <c r="B9333" s="13" t="s">
        <v>7092</v>
      </c>
    </row>
    <row r="9334" spans="1:2" ht="15" customHeight="1">
      <c r="A9334" s="10" t="s">
        <v>2138</v>
      </c>
      <c r="B9334" s="13" t="s">
        <v>2137</v>
      </c>
    </row>
    <row r="9335" spans="1:2" ht="15" customHeight="1">
      <c r="A9335" s="10" t="s">
        <v>4317</v>
      </c>
      <c r="B9335" s="13" t="s">
        <v>4316</v>
      </c>
    </row>
    <row r="9336" spans="1:2" ht="15" customHeight="1">
      <c r="A9336" s="10" t="s">
        <v>10726</v>
      </c>
      <c r="B9336" s="13" t="s">
        <v>10725</v>
      </c>
    </row>
    <row r="9337" spans="1:2" ht="15" customHeight="1">
      <c r="A9337" s="10" t="s">
        <v>10241</v>
      </c>
      <c r="B9337" s="13" t="s">
        <v>10240</v>
      </c>
    </row>
    <row r="9338" spans="1:2" ht="15" customHeight="1">
      <c r="A9338" s="10" t="s">
        <v>24569</v>
      </c>
      <c r="B9338" s="13" t="s">
        <v>24568</v>
      </c>
    </row>
    <row r="9339" spans="1:2" ht="15" customHeight="1">
      <c r="A9339" s="10" t="s">
        <v>5015</v>
      </c>
      <c r="B9339" s="13" t="s">
        <v>5014</v>
      </c>
    </row>
    <row r="9340" spans="1:2" ht="15" customHeight="1">
      <c r="A9340" s="10" t="s">
        <v>12152</v>
      </c>
      <c r="B9340" s="13" t="s">
        <v>12151</v>
      </c>
    </row>
    <row r="9341" spans="1:2" ht="15" customHeight="1">
      <c r="A9341" s="10" t="s">
        <v>10370</v>
      </c>
      <c r="B9341" s="13" t="s">
        <v>10369</v>
      </c>
    </row>
    <row r="9342" spans="1:2" ht="15" customHeight="1">
      <c r="A9342" s="10" t="s">
        <v>20305</v>
      </c>
      <c r="B9342" s="13" t="s">
        <v>20304</v>
      </c>
    </row>
    <row r="9343" spans="1:2" ht="15" customHeight="1">
      <c r="A9343" s="10" t="s">
        <v>20309</v>
      </c>
      <c r="B9343" s="13" t="s">
        <v>20308</v>
      </c>
    </row>
    <row r="9344" spans="1:2" ht="15" customHeight="1">
      <c r="A9344" s="10" t="s">
        <v>20311</v>
      </c>
      <c r="B9344" s="13" t="s">
        <v>20310</v>
      </c>
    </row>
    <row r="9345" spans="1:2" ht="15" customHeight="1">
      <c r="A9345" s="10" t="s">
        <v>20303</v>
      </c>
      <c r="B9345" s="13" t="s">
        <v>20302</v>
      </c>
    </row>
    <row r="9346" spans="1:2" ht="15" customHeight="1">
      <c r="A9346" s="10" t="s">
        <v>20313</v>
      </c>
      <c r="B9346" s="13" t="s">
        <v>20312</v>
      </c>
    </row>
    <row r="9347" spans="1:2" ht="15" customHeight="1">
      <c r="A9347" s="10" t="s">
        <v>20301</v>
      </c>
      <c r="B9347" s="13" t="s">
        <v>20300</v>
      </c>
    </row>
    <row r="9348" spans="1:2" ht="15" customHeight="1">
      <c r="A9348" s="10" t="s">
        <v>20317</v>
      </c>
      <c r="B9348" s="13" t="s">
        <v>20316</v>
      </c>
    </row>
    <row r="9349" spans="1:2" ht="15" customHeight="1">
      <c r="A9349" s="10" t="s">
        <v>20315</v>
      </c>
      <c r="B9349" s="13" t="s">
        <v>20314</v>
      </c>
    </row>
    <row r="9350" spans="1:2" ht="15" customHeight="1">
      <c r="A9350" s="10" t="s">
        <v>20299</v>
      </c>
      <c r="B9350" s="13" t="s">
        <v>20298</v>
      </c>
    </row>
    <row r="9351" spans="1:2" ht="15" customHeight="1">
      <c r="A9351" s="10" t="s">
        <v>20307</v>
      </c>
      <c r="B9351" s="13" t="s">
        <v>20306</v>
      </c>
    </row>
    <row r="9352" spans="1:2" ht="15" customHeight="1">
      <c r="A9352" s="10" t="s">
        <v>6768</v>
      </c>
      <c r="B9352" s="13" t="s">
        <v>6767</v>
      </c>
    </row>
    <row r="9353" spans="1:2" ht="15" customHeight="1">
      <c r="A9353" s="10" t="s">
        <v>4539</v>
      </c>
      <c r="B9353" s="13" t="s">
        <v>4538</v>
      </c>
    </row>
    <row r="9354" spans="1:2" ht="15" customHeight="1">
      <c r="A9354" s="10" t="s">
        <v>4487</v>
      </c>
      <c r="B9354" s="13" t="s">
        <v>4486</v>
      </c>
    </row>
    <row r="9355" spans="1:2" ht="15" customHeight="1">
      <c r="A9355" s="10" t="s">
        <v>4479</v>
      </c>
      <c r="B9355" s="13" t="s">
        <v>4478</v>
      </c>
    </row>
    <row r="9356" spans="1:2" ht="15" customHeight="1">
      <c r="A9356" s="10" t="s">
        <v>14430</v>
      </c>
      <c r="B9356" s="13" t="s">
        <v>14429</v>
      </c>
    </row>
    <row r="9357" spans="1:2" ht="15" customHeight="1">
      <c r="A9357" s="10" t="s">
        <v>24869</v>
      </c>
      <c r="B9357" s="13" t="s">
        <v>24868</v>
      </c>
    </row>
    <row r="9358" spans="1:2" ht="15" customHeight="1">
      <c r="A9358" s="10" t="s">
        <v>24313</v>
      </c>
      <c r="B9358" s="13" t="s">
        <v>24312</v>
      </c>
    </row>
    <row r="9359" spans="1:2" ht="15" customHeight="1">
      <c r="A9359" s="10" t="s">
        <v>11532</v>
      </c>
      <c r="B9359" s="13" t="s">
        <v>11531</v>
      </c>
    </row>
    <row r="9360" spans="1:2" ht="15" customHeight="1">
      <c r="A9360" s="10" t="s">
        <v>5644</v>
      </c>
      <c r="B9360" s="13" t="s">
        <v>5643</v>
      </c>
    </row>
    <row r="9361" spans="1:2" ht="15" customHeight="1">
      <c r="A9361" s="10" t="s">
        <v>5642</v>
      </c>
      <c r="B9361" s="13" t="s">
        <v>5641</v>
      </c>
    </row>
    <row r="9362" spans="1:2" ht="15" customHeight="1">
      <c r="A9362" s="10" t="s">
        <v>5646</v>
      </c>
      <c r="B9362" s="13" t="s">
        <v>5645</v>
      </c>
    </row>
    <row r="9363" spans="1:2" ht="15" customHeight="1">
      <c r="A9363" s="10" t="s">
        <v>5648</v>
      </c>
      <c r="B9363" s="13" t="s">
        <v>5647</v>
      </c>
    </row>
    <row r="9364" spans="1:2" ht="15" customHeight="1">
      <c r="A9364" s="10" t="s">
        <v>24525</v>
      </c>
      <c r="B9364" s="13" t="s">
        <v>24524</v>
      </c>
    </row>
    <row r="9365" spans="1:2" ht="15" customHeight="1">
      <c r="A9365" s="10" t="s">
        <v>11154</v>
      </c>
      <c r="B9365" s="13" t="s">
        <v>11153</v>
      </c>
    </row>
    <row r="9366" spans="1:2" ht="15" customHeight="1">
      <c r="A9366" s="10" t="s">
        <v>12420</v>
      </c>
      <c r="B9366" s="13" t="s">
        <v>12419</v>
      </c>
    </row>
    <row r="9367" spans="1:2" ht="15" customHeight="1">
      <c r="A9367" s="10" t="s">
        <v>5692</v>
      </c>
      <c r="B9367" s="13" t="s">
        <v>5691</v>
      </c>
    </row>
    <row r="9368" spans="1:2" ht="15" customHeight="1">
      <c r="A9368" s="10" t="s">
        <v>15368</v>
      </c>
      <c r="B9368" s="13" t="s">
        <v>15367</v>
      </c>
    </row>
    <row r="9369" spans="1:2" ht="15" customHeight="1">
      <c r="A9369" s="10" t="s">
        <v>8144</v>
      </c>
      <c r="B9369" s="13" t="s">
        <v>8143</v>
      </c>
    </row>
    <row r="9370" spans="1:2" ht="15" customHeight="1">
      <c r="A9370" s="10" t="s">
        <v>11984</v>
      </c>
      <c r="B9370" s="13" t="s">
        <v>11983</v>
      </c>
    </row>
    <row r="9371" spans="1:2" ht="15" customHeight="1">
      <c r="A9371" s="10" t="s">
        <v>14881</v>
      </c>
      <c r="B9371" s="13" t="s">
        <v>14880</v>
      </c>
    </row>
    <row r="9372" spans="1:2" ht="15" customHeight="1">
      <c r="A9372" s="10" t="s">
        <v>14900</v>
      </c>
      <c r="B9372" s="13" t="s">
        <v>14899</v>
      </c>
    </row>
    <row r="9373" spans="1:2" ht="15" customHeight="1">
      <c r="A9373" s="10" t="s">
        <v>14847</v>
      </c>
      <c r="B9373" s="13" t="s">
        <v>14846</v>
      </c>
    </row>
    <row r="9374" spans="1:2" ht="15" customHeight="1">
      <c r="A9374" s="10" t="s">
        <v>18899</v>
      </c>
      <c r="B9374" s="13" t="s">
        <v>18898</v>
      </c>
    </row>
    <row r="9375" spans="1:2" ht="15" customHeight="1">
      <c r="A9375" s="10" t="s">
        <v>18903</v>
      </c>
      <c r="B9375" s="13" t="s">
        <v>18902</v>
      </c>
    </row>
    <row r="9376" spans="1:2" ht="15" customHeight="1">
      <c r="A9376" s="10" t="s">
        <v>18913</v>
      </c>
      <c r="B9376" s="13" t="s">
        <v>18912</v>
      </c>
    </row>
    <row r="9377" spans="1:2" ht="15" customHeight="1">
      <c r="A9377" s="10" t="s">
        <v>18915</v>
      </c>
      <c r="B9377" s="13" t="s">
        <v>18914</v>
      </c>
    </row>
    <row r="9378" spans="1:2" ht="15" customHeight="1">
      <c r="A9378" s="10" t="s">
        <v>18887</v>
      </c>
      <c r="B9378" s="13" t="s">
        <v>18886</v>
      </c>
    </row>
    <row r="9379" spans="1:2" ht="15" customHeight="1">
      <c r="A9379" s="10" t="s">
        <v>18883</v>
      </c>
      <c r="B9379" s="13" t="s">
        <v>18882</v>
      </c>
    </row>
    <row r="9380" spans="1:2" ht="15" customHeight="1">
      <c r="A9380" s="10" t="s">
        <v>18891</v>
      </c>
      <c r="B9380" s="13" t="s">
        <v>18890</v>
      </c>
    </row>
    <row r="9381" spans="1:2" ht="15" customHeight="1">
      <c r="A9381" s="10" t="s">
        <v>18889</v>
      </c>
      <c r="B9381" s="13" t="s">
        <v>18888</v>
      </c>
    </row>
    <row r="9382" spans="1:2" ht="15" customHeight="1">
      <c r="A9382" s="10" t="s">
        <v>18897</v>
      </c>
      <c r="B9382" s="13" t="s">
        <v>18896</v>
      </c>
    </row>
    <row r="9383" spans="1:2" ht="15" customHeight="1">
      <c r="A9383" s="10" t="s">
        <v>18893</v>
      </c>
      <c r="B9383" s="13" t="s">
        <v>18892</v>
      </c>
    </row>
    <row r="9384" spans="1:2" ht="15" customHeight="1">
      <c r="A9384" s="10" t="s">
        <v>18881</v>
      </c>
      <c r="B9384" s="13" t="s">
        <v>18880</v>
      </c>
    </row>
    <row r="9385" spans="1:2" ht="15" customHeight="1">
      <c r="A9385" s="10" t="s">
        <v>18879</v>
      </c>
      <c r="B9385" s="13" t="s">
        <v>18878</v>
      </c>
    </row>
    <row r="9386" spans="1:2" ht="15" customHeight="1">
      <c r="A9386" s="10" t="s">
        <v>18885</v>
      </c>
      <c r="B9386" s="13" t="s">
        <v>18884</v>
      </c>
    </row>
    <row r="9387" spans="1:2" ht="15" customHeight="1">
      <c r="A9387" s="10" t="s">
        <v>18895</v>
      </c>
      <c r="B9387" s="13" t="s">
        <v>18894</v>
      </c>
    </row>
    <row r="9388" spans="1:2" ht="15" customHeight="1">
      <c r="A9388" s="10" t="s">
        <v>23763</v>
      </c>
      <c r="B9388" s="13" t="s">
        <v>23762</v>
      </c>
    </row>
    <row r="9389" spans="1:2" ht="15" customHeight="1">
      <c r="A9389" s="10" t="s">
        <v>6046</v>
      </c>
      <c r="B9389" s="13" t="s">
        <v>6045</v>
      </c>
    </row>
    <row r="9390" spans="1:2" ht="15" customHeight="1">
      <c r="A9390" s="10" t="s">
        <v>24809</v>
      </c>
      <c r="B9390" s="13" t="s">
        <v>24808</v>
      </c>
    </row>
    <row r="9391" spans="1:2" ht="15" customHeight="1">
      <c r="A9391" s="10" t="s">
        <v>24817</v>
      </c>
      <c r="B9391" s="13" t="s">
        <v>24816</v>
      </c>
    </row>
    <row r="9392" spans="1:2" ht="15" customHeight="1">
      <c r="A9392" s="10" t="s">
        <v>24777</v>
      </c>
      <c r="B9392" s="13" t="s">
        <v>24776</v>
      </c>
    </row>
    <row r="9393" spans="1:2" ht="15" customHeight="1">
      <c r="A9393" s="10" t="s">
        <v>20245</v>
      </c>
      <c r="B9393" s="13" t="s">
        <v>20244</v>
      </c>
    </row>
    <row r="9394" spans="1:2" ht="15" customHeight="1">
      <c r="A9394" s="10" t="s">
        <v>20249</v>
      </c>
      <c r="B9394" s="13" t="s">
        <v>20248</v>
      </c>
    </row>
    <row r="9395" spans="1:2" ht="15" customHeight="1">
      <c r="A9395" s="10" t="s">
        <v>20251</v>
      </c>
      <c r="B9395" s="13" t="s">
        <v>20250</v>
      </c>
    </row>
    <row r="9396" spans="1:2" ht="15" customHeight="1">
      <c r="A9396" s="10" t="s">
        <v>20243</v>
      </c>
      <c r="B9396" s="13" t="s">
        <v>20242</v>
      </c>
    </row>
    <row r="9397" spans="1:2" ht="15" customHeight="1">
      <c r="A9397" s="10" t="s">
        <v>20253</v>
      </c>
      <c r="B9397" s="13" t="s">
        <v>20252</v>
      </c>
    </row>
    <row r="9398" spans="1:2" ht="15" customHeight="1">
      <c r="A9398" s="10" t="s">
        <v>20241</v>
      </c>
      <c r="B9398" s="13" t="s">
        <v>20240</v>
      </c>
    </row>
    <row r="9399" spans="1:2" ht="15" customHeight="1">
      <c r="A9399" s="10" t="s">
        <v>20257</v>
      </c>
      <c r="B9399" s="13" t="s">
        <v>20256</v>
      </c>
    </row>
    <row r="9400" spans="1:2" ht="15" customHeight="1">
      <c r="A9400" s="10" t="s">
        <v>20255</v>
      </c>
      <c r="B9400" s="13" t="s">
        <v>20254</v>
      </c>
    </row>
    <row r="9401" spans="1:2" ht="15" customHeight="1">
      <c r="A9401" s="10" t="s">
        <v>20239</v>
      </c>
      <c r="B9401" s="13" t="s">
        <v>20238</v>
      </c>
    </row>
    <row r="9402" spans="1:2" ht="15" customHeight="1">
      <c r="A9402" s="10" t="s">
        <v>20247</v>
      </c>
      <c r="B9402" s="13" t="s">
        <v>20246</v>
      </c>
    </row>
    <row r="9403" spans="1:2" ht="15" customHeight="1">
      <c r="A9403" s="10" t="s">
        <v>2481</v>
      </c>
      <c r="B9403" s="13" t="s">
        <v>2480</v>
      </c>
    </row>
    <row r="9404" spans="1:2" ht="15" customHeight="1">
      <c r="A9404" s="10" t="s">
        <v>2499</v>
      </c>
      <c r="B9404" s="13" t="s">
        <v>2498</v>
      </c>
    </row>
    <row r="9405" spans="1:2" ht="15" customHeight="1">
      <c r="A9405" s="10" t="s">
        <v>11178</v>
      </c>
      <c r="B9405" s="13" t="s">
        <v>11177</v>
      </c>
    </row>
    <row r="9406" spans="1:2" ht="15" customHeight="1">
      <c r="A9406" s="10" t="s">
        <v>2717</v>
      </c>
      <c r="B9406" s="13" t="s">
        <v>2716</v>
      </c>
    </row>
    <row r="9407" spans="1:2" ht="15" customHeight="1">
      <c r="A9407" s="10" t="s">
        <v>3461</v>
      </c>
      <c r="B9407" s="13" t="s">
        <v>3460</v>
      </c>
    </row>
    <row r="9408" spans="1:2" ht="15" customHeight="1">
      <c r="A9408" s="10" t="s">
        <v>8505</v>
      </c>
      <c r="B9408" s="13" t="s">
        <v>8504</v>
      </c>
    </row>
    <row r="9409" spans="1:2" ht="15" customHeight="1">
      <c r="A9409" s="10" t="s">
        <v>8503</v>
      </c>
      <c r="B9409" s="13" t="s">
        <v>8502</v>
      </c>
    </row>
    <row r="9410" spans="1:2" ht="15" customHeight="1">
      <c r="A9410" s="10" t="s">
        <v>10543</v>
      </c>
      <c r="B9410" s="13" t="s">
        <v>10542</v>
      </c>
    </row>
    <row r="9411" spans="1:2" ht="15" customHeight="1">
      <c r="A9411" s="10" t="s">
        <v>11556</v>
      </c>
      <c r="B9411" s="13" t="s">
        <v>11555</v>
      </c>
    </row>
    <row r="9412" spans="1:2" ht="15" customHeight="1">
      <c r="A9412" s="10" t="s">
        <v>14072</v>
      </c>
      <c r="B9412" s="13" t="s">
        <v>14071</v>
      </c>
    </row>
    <row r="9413" spans="1:2" ht="15" customHeight="1">
      <c r="A9413" s="10" t="s">
        <v>4111</v>
      </c>
      <c r="B9413" s="13" t="s">
        <v>4110</v>
      </c>
    </row>
    <row r="9414" spans="1:2" ht="15" customHeight="1">
      <c r="A9414" s="10" t="s">
        <v>14098</v>
      </c>
      <c r="B9414" s="13" t="s">
        <v>14097</v>
      </c>
    </row>
    <row r="9415" spans="1:2" ht="15" customHeight="1">
      <c r="A9415" s="10" t="s">
        <v>14090</v>
      </c>
      <c r="B9415" s="13" t="s">
        <v>14089</v>
      </c>
    </row>
    <row r="9416" spans="1:2" ht="15" customHeight="1">
      <c r="A9416" s="10" t="s">
        <v>10106</v>
      </c>
      <c r="B9416" s="13" t="s">
        <v>10105</v>
      </c>
    </row>
    <row r="9417" spans="1:2" ht="15" customHeight="1">
      <c r="A9417" s="10" t="s">
        <v>6719</v>
      </c>
      <c r="B9417" s="13" t="s">
        <v>6718</v>
      </c>
    </row>
    <row r="9418" spans="1:2" ht="15" customHeight="1">
      <c r="A9418" s="10" t="s">
        <v>12778</v>
      </c>
      <c r="B9418" s="13" t="s">
        <v>12777</v>
      </c>
    </row>
    <row r="9419" spans="1:2" ht="15" customHeight="1">
      <c r="A9419" s="10" t="s">
        <v>10382</v>
      </c>
      <c r="B9419" s="13" t="s">
        <v>10381</v>
      </c>
    </row>
    <row r="9420" spans="1:2" ht="15" customHeight="1">
      <c r="A9420" s="10" t="s">
        <v>23895</v>
      </c>
      <c r="B9420" s="13" t="s">
        <v>23894</v>
      </c>
    </row>
    <row r="9421" spans="1:2" ht="15" customHeight="1">
      <c r="A9421" s="10" t="s">
        <v>23887</v>
      </c>
      <c r="B9421" s="13" t="s">
        <v>23886</v>
      </c>
    </row>
    <row r="9422" spans="1:2" ht="15" customHeight="1">
      <c r="A9422" s="10" t="s">
        <v>23889</v>
      </c>
      <c r="B9422" s="13" t="s">
        <v>23888</v>
      </c>
    </row>
    <row r="9423" spans="1:2" ht="15" customHeight="1">
      <c r="A9423" s="10" t="s">
        <v>23893</v>
      </c>
      <c r="B9423" s="13" t="s">
        <v>23892</v>
      </c>
    </row>
    <row r="9424" spans="1:2" ht="15" customHeight="1">
      <c r="A9424" s="10" t="s">
        <v>23891</v>
      </c>
      <c r="B9424" s="13" t="s">
        <v>23890</v>
      </c>
    </row>
    <row r="9425" spans="1:2" ht="15" customHeight="1">
      <c r="A9425" s="10" t="s">
        <v>4808</v>
      </c>
      <c r="B9425" s="13" t="s">
        <v>4807</v>
      </c>
    </row>
    <row r="9426" spans="1:2" ht="15" customHeight="1">
      <c r="A9426" s="10" t="s">
        <v>14619</v>
      </c>
      <c r="B9426" s="13" t="s">
        <v>14618</v>
      </c>
    </row>
    <row r="9427" spans="1:2" ht="15" customHeight="1">
      <c r="A9427" s="10" t="s">
        <v>14727</v>
      </c>
      <c r="B9427" s="13" t="s">
        <v>14726</v>
      </c>
    </row>
    <row r="9428" spans="1:2" ht="15" customHeight="1">
      <c r="A9428" s="10" t="s">
        <v>12512</v>
      </c>
      <c r="B9428" s="13" t="s">
        <v>12511</v>
      </c>
    </row>
    <row r="9429" spans="1:2" ht="15" customHeight="1">
      <c r="A9429" s="10" t="s">
        <v>14743</v>
      </c>
      <c r="B9429" s="13" t="s">
        <v>14742</v>
      </c>
    </row>
    <row r="9430" spans="1:2" ht="15" customHeight="1">
      <c r="A9430" s="10" t="s">
        <v>4826</v>
      </c>
      <c r="B9430" s="13" t="s">
        <v>4825</v>
      </c>
    </row>
    <row r="9431" spans="1:2" ht="15" customHeight="1">
      <c r="A9431" s="10" t="s">
        <v>8383</v>
      </c>
      <c r="B9431" s="13" t="s">
        <v>8382</v>
      </c>
    </row>
    <row r="9432" spans="1:2" ht="15" customHeight="1">
      <c r="A9432" s="10" t="s">
        <v>4888</v>
      </c>
      <c r="B9432" s="13" t="s">
        <v>4887</v>
      </c>
    </row>
    <row r="9433" spans="1:2" ht="15" customHeight="1">
      <c r="A9433" s="10" t="s">
        <v>4872</v>
      </c>
      <c r="B9433" s="13" t="s">
        <v>4871</v>
      </c>
    </row>
    <row r="9434" spans="1:2" ht="15" customHeight="1">
      <c r="A9434" s="10" t="s">
        <v>4766</v>
      </c>
      <c r="B9434" s="13" t="s">
        <v>4765</v>
      </c>
    </row>
    <row r="9435" spans="1:2" ht="15" customHeight="1">
      <c r="A9435" s="10" t="s">
        <v>4772</v>
      </c>
      <c r="B9435" s="13" t="s">
        <v>4771</v>
      </c>
    </row>
    <row r="9436" spans="1:2" ht="15" customHeight="1">
      <c r="A9436" s="10" t="s">
        <v>4846</v>
      </c>
      <c r="B9436" s="13" t="s">
        <v>4845</v>
      </c>
    </row>
    <row r="9437" spans="1:2" ht="15" customHeight="1">
      <c r="A9437" s="10" t="s">
        <v>4864</v>
      </c>
      <c r="B9437" s="13" t="s">
        <v>4863</v>
      </c>
    </row>
    <row r="9438" spans="1:2" ht="15" customHeight="1">
      <c r="A9438" s="10" t="s">
        <v>4838</v>
      </c>
      <c r="B9438" s="13" t="s">
        <v>4837</v>
      </c>
    </row>
    <row r="9439" spans="1:2" ht="15" customHeight="1">
      <c r="A9439" s="10" t="s">
        <v>4904</v>
      </c>
      <c r="B9439" s="13" t="s">
        <v>4903</v>
      </c>
    </row>
    <row r="9440" spans="1:2" ht="15" customHeight="1">
      <c r="A9440" s="10" t="s">
        <v>14677</v>
      </c>
      <c r="B9440" s="13" t="s">
        <v>14676</v>
      </c>
    </row>
    <row r="9441" spans="1:2" ht="15" customHeight="1">
      <c r="A9441" s="10" t="s">
        <v>6078</v>
      </c>
      <c r="B9441" s="13" t="s">
        <v>6077</v>
      </c>
    </row>
    <row r="9442" spans="1:2" ht="15" customHeight="1">
      <c r="A9442" s="10" t="s">
        <v>14572</v>
      </c>
      <c r="B9442" s="13" t="s">
        <v>14571</v>
      </c>
    </row>
    <row r="9443" spans="1:2" ht="15" customHeight="1">
      <c r="A9443" s="10" t="s">
        <v>13098</v>
      </c>
      <c r="B9443" s="13" t="s">
        <v>13097</v>
      </c>
    </row>
    <row r="9444" spans="1:2" ht="15" customHeight="1">
      <c r="A9444" s="10" t="s">
        <v>13178</v>
      </c>
      <c r="B9444" s="13" t="s">
        <v>13177</v>
      </c>
    </row>
    <row r="9445" spans="1:2" ht="15" customHeight="1">
      <c r="A9445" s="10" t="s">
        <v>13140</v>
      </c>
      <c r="B9445" s="13" t="s">
        <v>13139</v>
      </c>
    </row>
    <row r="9446" spans="1:2" ht="15" customHeight="1">
      <c r="A9446" s="10" t="s">
        <v>4952</v>
      </c>
      <c r="B9446" s="13" t="s">
        <v>4951</v>
      </c>
    </row>
    <row r="9447" spans="1:2" ht="15" customHeight="1">
      <c r="A9447" s="10" t="s">
        <v>4812</v>
      </c>
      <c r="B9447" s="13" t="s">
        <v>4811</v>
      </c>
    </row>
    <row r="9448" spans="1:2" ht="15" customHeight="1">
      <c r="A9448" s="10" t="s">
        <v>4790</v>
      </c>
      <c r="B9448" s="13" t="s">
        <v>4789</v>
      </c>
    </row>
    <row r="9449" spans="1:2" ht="15" customHeight="1">
      <c r="A9449" s="10" t="s">
        <v>7903</v>
      </c>
      <c r="B9449" s="13" t="s">
        <v>7902</v>
      </c>
    </row>
    <row r="9450" spans="1:2" ht="15" customHeight="1">
      <c r="A9450" s="10" t="s">
        <v>13102</v>
      </c>
      <c r="B9450" s="13" t="s">
        <v>13101</v>
      </c>
    </row>
    <row r="9451" spans="1:2" ht="15" customHeight="1">
      <c r="A9451" s="10" t="s">
        <v>6908</v>
      </c>
      <c r="B9451" s="13" t="s">
        <v>6907</v>
      </c>
    </row>
    <row r="9452" spans="1:2" ht="15" customHeight="1">
      <c r="A9452" s="10" t="s">
        <v>6585</v>
      </c>
      <c r="B9452" s="13" t="s">
        <v>6584</v>
      </c>
    </row>
    <row r="9453" spans="1:2" ht="15" customHeight="1">
      <c r="A9453" s="10" t="s">
        <v>13150</v>
      </c>
      <c r="B9453" s="13" t="s">
        <v>13149</v>
      </c>
    </row>
    <row r="9454" spans="1:2" ht="15" customHeight="1">
      <c r="A9454" s="10" t="s">
        <v>17193</v>
      </c>
      <c r="B9454" s="13" t="s">
        <v>17192</v>
      </c>
    </row>
    <row r="9455" spans="1:2" ht="15" customHeight="1">
      <c r="A9455" s="10" t="s">
        <v>17149</v>
      </c>
      <c r="B9455" s="13" t="s">
        <v>17148</v>
      </c>
    </row>
    <row r="9456" spans="1:2" ht="15" customHeight="1">
      <c r="A9456" s="10" t="s">
        <v>17143</v>
      </c>
      <c r="B9456" s="13" t="s">
        <v>17142</v>
      </c>
    </row>
    <row r="9457" spans="1:2" ht="15" customHeight="1">
      <c r="A9457" s="10" t="s">
        <v>17161</v>
      </c>
      <c r="B9457" s="13" t="s">
        <v>17160</v>
      </c>
    </row>
    <row r="9458" spans="1:2" ht="15" customHeight="1">
      <c r="A9458" s="10" t="s">
        <v>17127</v>
      </c>
      <c r="B9458" s="13" t="s">
        <v>17126</v>
      </c>
    </row>
    <row r="9459" spans="1:2" ht="15" customHeight="1">
      <c r="A9459" s="10" t="s">
        <v>17181</v>
      </c>
      <c r="B9459" s="13" t="s">
        <v>17180</v>
      </c>
    </row>
    <row r="9460" spans="1:2" ht="15" customHeight="1">
      <c r="A9460" s="10" t="s">
        <v>17135</v>
      </c>
      <c r="B9460" s="13" t="s">
        <v>17134</v>
      </c>
    </row>
    <row r="9461" spans="1:2" ht="15" customHeight="1">
      <c r="A9461" s="10" t="s">
        <v>5342</v>
      </c>
      <c r="B9461" s="13" t="s">
        <v>5341</v>
      </c>
    </row>
    <row r="9462" spans="1:2" ht="15" customHeight="1">
      <c r="A9462" s="10" t="s">
        <v>5310</v>
      </c>
      <c r="B9462" s="13" t="s">
        <v>5309</v>
      </c>
    </row>
    <row r="9463" spans="1:2" ht="15" customHeight="1">
      <c r="A9463" s="10" t="s">
        <v>6008</v>
      </c>
      <c r="B9463" s="13" t="s">
        <v>6007</v>
      </c>
    </row>
    <row r="9464" spans="1:2" ht="15" customHeight="1">
      <c r="A9464" s="10" t="s">
        <v>25213</v>
      </c>
      <c r="B9464" s="13" t="s">
        <v>25212</v>
      </c>
    </row>
    <row r="9465" spans="1:2" ht="15" customHeight="1">
      <c r="A9465" s="10" t="s">
        <v>2461</v>
      </c>
      <c r="B9465" s="13" t="s">
        <v>2460</v>
      </c>
    </row>
    <row r="9466" spans="1:2" ht="15" customHeight="1">
      <c r="A9466" s="10" t="s">
        <v>6864</v>
      </c>
      <c r="B9466" s="13" t="s">
        <v>6863</v>
      </c>
    </row>
    <row r="9467" spans="1:2" ht="15" customHeight="1">
      <c r="A9467" s="10" t="s">
        <v>6846</v>
      </c>
      <c r="B9467" s="13" t="s">
        <v>6845</v>
      </c>
    </row>
    <row r="9468" spans="1:2" ht="15" customHeight="1">
      <c r="A9468" s="10" t="s">
        <v>2455</v>
      </c>
      <c r="B9468" s="13" t="s">
        <v>2454</v>
      </c>
    </row>
    <row r="9469" spans="1:2" ht="15" customHeight="1">
      <c r="A9469" s="10" t="s">
        <v>24741</v>
      </c>
      <c r="B9469" s="13" t="s">
        <v>24740</v>
      </c>
    </row>
    <row r="9470" spans="1:2" ht="15" customHeight="1">
      <c r="A9470" s="10" t="s">
        <v>24031</v>
      </c>
      <c r="B9470" s="13" t="s">
        <v>24030</v>
      </c>
    </row>
    <row r="9471" spans="1:2" ht="15" customHeight="1">
      <c r="A9471" s="10" t="s">
        <v>24013</v>
      </c>
      <c r="B9471" s="13" t="s">
        <v>24012</v>
      </c>
    </row>
    <row r="9472" spans="1:2" ht="15" customHeight="1">
      <c r="A9472" s="10" t="s">
        <v>24051</v>
      </c>
      <c r="B9472" s="13" t="s">
        <v>24050</v>
      </c>
    </row>
    <row r="9473" spans="1:2" ht="15" customHeight="1">
      <c r="A9473" s="10" t="s">
        <v>4543</v>
      </c>
      <c r="B9473" s="13" t="s">
        <v>4542</v>
      </c>
    </row>
    <row r="9474" spans="1:2" ht="15" customHeight="1">
      <c r="A9474" s="10" t="s">
        <v>23251</v>
      </c>
      <c r="B9474" s="13" t="s">
        <v>23250</v>
      </c>
    </row>
    <row r="9475" spans="1:2" ht="15" customHeight="1">
      <c r="A9475" s="10" t="s">
        <v>23255</v>
      </c>
      <c r="B9475" s="13" t="s">
        <v>23254</v>
      </c>
    </row>
    <row r="9476" spans="1:2" ht="15" customHeight="1">
      <c r="A9476" s="10" t="s">
        <v>23257</v>
      </c>
      <c r="B9476" s="13" t="s">
        <v>23256</v>
      </c>
    </row>
    <row r="9477" spans="1:2" ht="15" customHeight="1">
      <c r="A9477" s="10" t="s">
        <v>23249</v>
      </c>
      <c r="B9477" s="13" t="s">
        <v>23248</v>
      </c>
    </row>
    <row r="9478" spans="1:2" ht="15" customHeight="1">
      <c r="A9478" s="10" t="s">
        <v>23259</v>
      </c>
      <c r="B9478" s="13" t="s">
        <v>23258</v>
      </c>
    </row>
    <row r="9479" spans="1:2" ht="15" customHeight="1">
      <c r="A9479" s="10" t="s">
        <v>23247</v>
      </c>
      <c r="B9479" s="13" t="s">
        <v>23246</v>
      </c>
    </row>
    <row r="9480" spans="1:2" ht="15" customHeight="1">
      <c r="A9480" s="10" t="s">
        <v>23263</v>
      </c>
      <c r="B9480" s="13" t="s">
        <v>23262</v>
      </c>
    </row>
    <row r="9481" spans="1:2" ht="15" customHeight="1">
      <c r="A9481" s="10" t="s">
        <v>23261</v>
      </c>
      <c r="B9481" s="13" t="s">
        <v>23260</v>
      </c>
    </row>
    <row r="9482" spans="1:2" ht="15" customHeight="1">
      <c r="A9482" s="10" t="s">
        <v>23245</v>
      </c>
      <c r="B9482" s="13" t="s">
        <v>23244</v>
      </c>
    </row>
    <row r="9483" spans="1:2" ht="15" customHeight="1">
      <c r="A9483" s="10" t="s">
        <v>23253</v>
      </c>
      <c r="B9483" s="13" t="s">
        <v>23252</v>
      </c>
    </row>
    <row r="9484" spans="1:2" ht="15" customHeight="1">
      <c r="A9484" s="10" t="s">
        <v>4307</v>
      </c>
      <c r="B9484" s="13" t="s">
        <v>4306</v>
      </c>
    </row>
    <row r="9485" spans="1:2" ht="15" customHeight="1">
      <c r="A9485" s="10" t="s">
        <v>7630</v>
      </c>
      <c r="B9485" s="13" t="s">
        <v>7629</v>
      </c>
    </row>
    <row r="9486" spans="1:2" ht="15" customHeight="1">
      <c r="A9486" s="10" t="s">
        <v>13002</v>
      </c>
      <c r="B9486" s="13" t="s">
        <v>13001</v>
      </c>
    </row>
    <row r="9487" spans="1:2" ht="15" customHeight="1">
      <c r="A9487" s="10" t="s">
        <v>3278</v>
      </c>
      <c r="B9487" s="13" t="s">
        <v>3277</v>
      </c>
    </row>
    <row r="9488" spans="1:2" ht="15" customHeight="1">
      <c r="A9488" s="10" t="s">
        <v>24323</v>
      </c>
      <c r="B9488" s="13" t="s">
        <v>24322</v>
      </c>
    </row>
    <row r="9489" spans="1:2" ht="15" customHeight="1">
      <c r="A9489" s="10" t="s">
        <v>14607</v>
      </c>
      <c r="B9489" s="13" t="s">
        <v>14606</v>
      </c>
    </row>
    <row r="9490" spans="1:2" ht="15" customHeight="1">
      <c r="A9490" s="10" t="s">
        <v>24391</v>
      </c>
      <c r="B9490" s="13" t="s">
        <v>24390</v>
      </c>
    </row>
    <row r="9491" spans="1:2" ht="15" customHeight="1">
      <c r="A9491" s="10" t="s">
        <v>24409</v>
      </c>
      <c r="B9491" s="13" t="s">
        <v>24408</v>
      </c>
    </row>
    <row r="9492" spans="1:2" ht="15" customHeight="1">
      <c r="A9492" s="10" t="s">
        <v>24411</v>
      </c>
      <c r="B9492" s="13" t="s">
        <v>24410</v>
      </c>
    </row>
    <row r="9493" spans="1:2" ht="15" customHeight="1">
      <c r="A9493" s="10" t="s">
        <v>24413</v>
      </c>
      <c r="B9493" s="13" t="s">
        <v>24412</v>
      </c>
    </row>
    <row r="9494" spans="1:2" ht="15" customHeight="1">
      <c r="A9494" s="10" t="s">
        <v>24393</v>
      </c>
      <c r="B9494" s="13" t="s">
        <v>24392</v>
      </c>
    </row>
    <row r="9495" spans="1:2" ht="15" customHeight="1">
      <c r="A9495" s="10" t="s">
        <v>24389</v>
      </c>
      <c r="B9495" s="13" t="s">
        <v>24388</v>
      </c>
    </row>
    <row r="9496" spans="1:2" ht="15" customHeight="1">
      <c r="A9496" s="10" t="s">
        <v>25153</v>
      </c>
      <c r="B9496" s="13" t="s">
        <v>25152</v>
      </c>
    </row>
    <row r="9497" spans="1:2" ht="15" customHeight="1">
      <c r="A9497" s="10" t="s">
        <v>25133</v>
      </c>
      <c r="B9497" s="13" t="s">
        <v>25132</v>
      </c>
    </row>
    <row r="9498" spans="1:2" ht="15" customHeight="1">
      <c r="A9498" s="10" t="s">
        <v>25131</v>
      </c>
      <c r="B9498" s="13" t="s">
        <v>25130</v>
      </c>
    </row>
    <row r="9499" spans="1:2" ht="15" customHeight="1">
      <c r="A9499" s="10" t="s">
        <v>25127</v>
      </c>
      <c r="B9499" s="13" t="s">
        <v>25126</v>
      </c>
    </row>
    <row r="9500" spans="1:2" ht="15" customHeight="1">
      <c r="A9500" s="10" t="s">
        <v>24889</v>
      </c>
      <c r="B9500" s="13" t="s">
        <v>24888</v>
      </c>
    </row>
    <row r="9501" spans="1:2" ht="15" customHeight="1">
      <c r="A9501" s="10" t="s">
        <v>8094</v>
      </c>
      <c r="B9501" s="13" t="s">
        <v>8093</v>
      </c>
    </row>
    <row r="9502" spans="1:2" ht="15" customHeight="1">
      <c r="A9502" s="10" t="s">
        <v>13194</v>
      </c>
      <c r="B9502" s="13" t="s">
        <v>13193</v>
      </c>
    </row>
    <row r="9503" spans="1:2" ht="15" customHeight="1">
      <c r="A9503" s="10" t="s">
        <v>24647</v>
      </c>
      <c r="B9503" s="13" t="s">
        <v>24646</v>
      </c>
    </row>
    <row r="9504" spans="1:2" ht="15" customHeight="1">
      <c r="A9504" s="10" t="s">
        <v>24759</v>
      </c>
      <c r="B9504" s="13" t="s">
        <v>24758</v>
      </c>
    </row>
    <row r="9505" spans="1:2" ht="15" customHeight="1">
      <c r="A9505" s="10" t="s">
        <v>24805</v>
      </c>
      <c r="B9505" s="13" t="s">
        <v>24804</v>
      </c>
    </row>
    <row r="9506" spans="1:2" ht="15" customHeight="1">
      <c r="A9506" s="10" t="s">
        <v>24779</v>
      </c>
      <c r="B9506" s="13" t="s">
        <v>24778</v>
      </c>
    </row>
    <row r="9507" spans="1:2" ht="15" customHeight="1">
      <c r="A9507" s="10" t="s">
        <v>24861</v>
      </c>
      <c r="B9507" s="13" t="s">
        <v>24860</v>
      </c>
    </row>
    <row r="9508" spans="1:2" ht="15" customHeight="1">
      <c r="A9508" s="10" t="s">
        <v>24629</v>
      </c>
      <c r="B9508" s="13" t="s">
        <v>24628</v>
      </c>
    </row>
    <row r="9509" spans="1:2" ht="15" customHeight="1">
      <c r="A9509" s="10" t="s">
        <v>24705</v>
      </c>
      <c r="B9509" s="13" t="s">
        <v>24704</v>
      </c>
    </row>
    <row r="9510" spans="1:2" ht="15" customHeight="1">
      <c r="A9510" s="10" t="s">
        <v>24849</v>
      </c>
      <c r="B9510" s="13" t="s">
        <v>24848</v>
      </c>
    </row>
    <row r="9511" spans="1:2" ht="15" customHeight="1">
      <c r="A9511" s="10" t="s">
        <v>24755</v>
      </c>
      <c r="B9511" s="13" t="s">
        <v>24754</v>
      </c>
    </row>
    <row r="9512" spans="1:2" ht="15" customHeight="1">
      <c r="A9512" s="10" t="s">
        <v>24685</v>
      </c>
      <c r="B9512" s="13" t="s">
        <v>24684</v>
      </c>
    </row>
    <row r="9513" spans="1:2" ht="15" customHeight="1">
      <c r="A9513" s="10" t="s">
        <v>24833</v>
      </c>
      <c r="B9513" s="13" t="s">
        <v>24832</v>
      </c>
    </row>
    <row r="9514" spans="1:2" ht="15" customHeight="1">
      <c r="A9514" s="10" t="s">
        <v>24721</v>
      </c>
      <c r="B9514" s="13" t="s">
        <v>24720</v>
      </c>
    </row>
    <row r="9515" spans="1:2" ht="15" customHeight="1">
      <c r="A9515" s="10" t="s">
        <v>24435</v>
      </c>
      <c r="B9515" s="13" t="s">
        <v>24434</v>
      </c>
    </row>
    <row r="9516" spans="1:2" ht="15" customHeight="1">
      <c r="A9516" s="10" t="s">
        <v>11792</v>
      </c>
      <c r="B9516" s="13" t="s">
        <v>11791</v>
      </c>
    </row>
    <row r="9517" spans="1:2" ht="15" customHeight="1">
      <c r="A9517" s="10" t="s">
        <v>24375</v>
      </c>
      <c r="B9517" s="13" t="s">
        <v>24374</v>
      </c>
    </row>
    <row r="9518" spans="1:2" ht="15" customHeight="1">
      <c r="A9518" s="10" t="s">
        <v>24367</v>
      </c>
      <c r="B9518" s="13" t="s">
        <v>24366</v>
      </c>
    </row>
    <row r="9519" spans="1:2" ht="15" customHeight="1">
      <c r="A9519" s="10" t="s">
        <v>14394</v>
      </c>
      <c r="B9519" s="13" t="s">
        <v>14393</v>
      </c>
    </row>
    <row r="9520" spans="1:2" ht="15" customHeight="1">
      <c r="A9520" s="10" t="s">
        <v>12664</v>
      </c>
      <c r="B9520" s="13" t="s">
        <v>12663</v>
      </c>
    </row>
    <row r="9521" spans="1:2" ht="15" customHeight="1">
      <c r="A9521" s="10" t="s">
        <v>12668</v>
      </c>
      <c r="B9521" s="13" t="s">
        <v>12667</v>
      </c>
    </row>
    <row r="9522" spans="1:2" ht="15" customHeight="1">
      <c r="A9522" s="10" t="s">
        <v>12672</v>
      </c>
      <c r="B9522" s="13" t="s">
        <v>12671</v>
      </c>
    </row>
    <row r="9523" spans="1:2" ht="15" customHeight="1">
      <c r="A9523" s="10" t="s">
        <v>14904</v>
      </c>
      <c r="B9523" s="13" t="s">
        <v>14903</v>
      </c>
    </row>
    <row r="9524" spans="1:2" ht="15" customHeight="1">
      <c r="A9524" s="10" t="s">
        <v>20425</v>
      </c>
      <c r="B9524" s="13" t="s">
        <v>20424</v>
      </c>
    </row>
    <row r="9525" spans="1:2" ht="15" customHeight="1">
      <c r="A9525" s="10" t="s">
        <v>20429</v>
      </c>
      <c r="B9525" s="13" t="s">
        <v>20428</v>
      </c>
    </row>
    <row r="9526" spans="1:2" ht="15" customHeight="1">
      <c r="A9526" s="10" t="s">
        <v>20431</v>
      </c>
      <c r="B9526" s="13" t="s">
        <v>20430</v>
      </c>
    </row>
    <row r="9527" spans="1:2" ht="15" customHeight="1">
      <c r="A9527" s="10" t="s">
        <v>20423</v>
      </c>
      <c r="B9527" s="13" t="s">
        <v>20422</v>
      </c>
    </row>
    <row r="9528" spans="1:2" ht="15" customHeight="1">
      <c r="A9528" s="10" t="s">
        <v>20433</v>
      </c>
      <c r="B9528" s="13" t="s">
        <v>20432</v>
      </c>
    </row>
    <row r="9529" spans="1:2" ht="15" customHeight="1">
      <c r="A9529" s="10" t="s">
        <v>20421</v>
      </c>
      <c r="B9529" s="13" t="s">
        <v>20420</v>
      </c>
    </row>
    <row r="9530" spans="1:2" ht="15" customHeight="1">
      <c r="A9530" s="10" t="s">
        <v>20437</v>
      </c>
      <c r="B9530" s="13" t="s">
        <v>20436</v>
      </c>
    </row>
    <row r="9531" spans="1:2" ht="15" customHeight="1">
      <c r="A9531" s="10" t="s">
        <v>20435</v>
      </c>
      <c r="B9531" s="13" t="s">
        <v>20434</v>
      </c>
    </row>
    <row r="9532" spans="1:2" ht="15" customHeight="1">
      <c r="A9532" s="10" t="s">
        <v>20419</v>
      </c>
      <c r="B9532" s="13" t="s">
        <v>20418</v>
      </c>
    </row>
    <row r="9533" spans="1:2" ht="15" customHeight="1">
      <c r="A9533" s="10" t="s">
        <v>20427</v>
      </c>
      <c r="B9533" s="13" t="s">
        <v>20426</v>
      </c>
    </row>
    <row r="9534" spans="1:2" ht="15" customHeight="1">
      <c r="A9534" s="10" t="s">
        <v>14466</v>
      </c>
      <c r="B9534" s="13" t="s">
        <v>14465</v>
      </c>
    </row>
    <row r="9535" spans="1:2" ht="15" customHeight="1">
      <c r="A9535" s="10" t="s">
        <v>11695</v>
      </c>
      <c r="B9535" s="13" t="s">
        <v>11694</v>
      </c>
    </row>
    <row r="9536" spans="1:2" ht="15" customHeight="1">
      <c r="A9536" s="10" t="s">
        <v>2715</v>
      </c>
      <c r="B9536" s="13" t="s">
        <v>2714</v>
      </c>
    </row>
    <row r="9537" spans="1:2" ht="15" customHeight="1">
      <c r="A9537" s="10" t="s">
        <v>24519</v>
      </c>
      <c r="B9537" s="13" t="s">
        <v>24518</v>
      </c>
    </row>
    <row r="9538" spans="1:2" ht="15" customHeight="1">
      <c r="A9538" s="10" t="s">
        <v>11420</v>
      </c>
      <c r="B9538" s="13" t="s">
        <v>11419</v>
      </c>
    </row>
    <row r="9539" spans="1:2" ht="15" customHeight="1">
      <c r="A9539" s="10" t="s">
        <v>14562</v>
      </c>
      <c r="B9539" s="13" t="s">
        <v>14561</v>
      </c>
    </row>
    <row r="9540" spans="1:2" ht="15" customHeight="1">
      <c r="A9540" s="10" t="s">
        <v>14520</v>
      </c>
      <c r="B9540" s="13" t="s">
        <v>14519</v>
      </c>
    </row>
    <row r="9541" spans="1:2" ht="15" customHeight="1">
      <c r="A9541" s="10" t="s">
        <v>14668</v>
      </c>
      <c r="B9541" s="13" t="s">
        <v>14667</v>
      </c>
    </row>
    <row r="9542" spans="1:2" ht="15" customHeight="1">
      <c r="A9542" s="10" t="s">
        <v>14685</v>
      </c>
      <c r="B9542" s="13" t="s">
        <v>14684</v>
      </c>
    </row>
    <row r="9543" spans="1:2" ht="15" customHeight="1">
      <c r="A9543" s="10" t="s">
        <v>14817</v>
      </c>
      <c r="B9543" s="13" t="s">
        <v>14816</v>
      </c>
    </row>
    <row r="9544" spans="1:2" ht="15" customHeight="1">
      <c r="A9544" s="10" t="s">
        <v>14721</v>
      </c>
      <c r="B9544" s="13" t="s">
        <v>14720</v>
      </c>
    </row>
    <row r="9545" spans="1:2" ht="15" customHeight="1">
      <c r="A9545" s="10" t="s">
        <v>14807</v>
      </c>
      <c r="B9545" s="13" t="s">
        <v>14806</v>
      </c>
    </row>
    <row r="9546" spans="1:2" ht="15" customHeight="1">
      <c r="A9546" s="10" t="s">
        <v>14654</v>
      </c>
      <c r="B9546" s="13" t="s">
        <v>14653</v>
      </c>
    </row>
    <row r="9547" spans="1:2" ht="15" customHeight="1">
      <c r="A9547" s="10" t="s">
        <v>14703</v>
      </c>
      <c r="B9547" s="13" t="s">
        <v>14702</v>
      </c>
    </row>
    <row r="9548" spans="1:2" ht="15" customHeight="1">
      <c r="A9548" s="10" t="s">
        <v>14633</v>
      </c>
      <c r="B9548" s="13" t="s">
        <v>14632</v>
      </c>
    </row>
    <row r="9549" spans="1:2" ht="15" customHeight="1">
      <c r="A9549" s="10" t="s">
        <v>11816</v>
      </c>
      <c r="B9549" s="13" t="s">
        <v>11815</v>
      </c>
    </row>
    <row r="9550" spans="1:2" ht="15" customHeight="1">
      <c r="A9550" s="10" t="s">
        <v>11814</v>
      </c>
      <c r="B9550" s="13" t="s">
        <v>11813</v>
      </c>
    </row>
    <row r="9551" spans="1:2" ht="15" customHeight="1">
      <c r="A9551" s="10" t="s">
        <v>11812</v>
      </c>
      <c r="B9551" s="13" t="s">
        <v>11811</v>
      </c>
    </row>
    <row r="9552" spans="1:2" ht="15" customHeight="1">
      <c r="A9552" s="10" t="s">
        <v>11810</v>
      </c>
      <c r="B9552" s="13" t="s">
        <v>11809</v>
      </c>
    </row>
    <row r="9553" spans="1:2" ht="15" customHeight="1">
      <c r="A9553" s="10" t="s">
        <v>11818</v>
      </c>
      <c r="B9553" s="13" t="s">
        <v>11817</v>
      </c>
    </row>
    <row r="9554" spans="1:2" ht="15" customHeight="1">
      <c r="A9554" s="10" t="s">
        <v>11806</v>
      </c>
      <c r="B9554" s="13" t="s">
        <v>11805</v>
      </c>
    </row>
    <row r="9555" spans="1:2" ht="15" customHeight="1">
      <c r="A9555" s="10" t="s">
        <v>11804</v>
      </c>
      <c r="B9555" s="13" t="s">
        <v>11803</v>
      </c>
    </row>
    <row r="9556" spans="1:2" ht="15" customHeight="1">
      <c r="A9556" s="10" t="s">
        <v>11802</v>
      </c>
      <c r="B9556" s="13" t="s">
        <v>11801</v>
      </c>
    </row>
    <row r="9557" spans="1:2" ht="15" customHeight="1">
      <c r="A9557" s="10" t="s">
        <v>11800</v>
      </c>
      <c r="B9557" s="13" t="s">
        <v>11799</v>
      </c>
    </row>
    <row r="9558" spans="1:2" ht="15" customHeight="1">
      <c r="A9558" s="10" t="s">
        <v>11808</v>
      </c>
      <c r="B9558" s="13" t="s">
        <v>11807</v>
      </c>
    </row>
    <row r="9559" spans="1:2" ht="15" customHeight="1">
      <c r="A9559" s="10" t="s">
        <v>7897</v>
      </c>
      <c r="B9559" s="13" t="s">
        <v>7896</v>
      </c>
    </row>
    <row r="9560" spans="1:2" ht="15" customHeight="1">
      <c r="A9560" s="10" t="s">
        <v>3264</v>
      </c>
      <c r="B9560" s="13" t="s">
        <v>3263</v>
      </c>
    </row>
    <row r="9561" spans="1:2" ht="15" customHeight="1">
      <c r="A9561" s="10" t="s">
        <v>3244</v>
      </c>
      <c r="B9561" s="13" t="s">
        <v>3243</v>
      </c>
    </row>
    <row r="9562" spans="1:2" ht="15" customHeight="1">
      <c r="A9562" s="10" t="s">
        <v>12402</v>
      </c>
      <c r="B9562" s="13" t="s">
        <v>12401</v>
      </c>
    </row>
    <row r="9563" spans="1:2" ht="15" customHeight="1">
      <c r="A9563" s="10" t="s">
        <v>12384</v>
      </c>
      <c r="B9563" s="13" t="s">
        <v>12383</v>
      </c>
    </row>
    <row r="9564" spans="1:2" ht="15" customHeight="1">
      <c r="A9564" s="10" t="s">
        <v>12374</v>
      </c>
      <c r="B9564" s="13" t="s">
        <v>12373</v>
      </c>
    </row>
    <row r="9565" spans="1:2" ht="15" customHeight="1">
      <c r="A9565" s="10" t="s">
        <v>12396</v>
      </c>
      <c r="B9565" s="13" t="s">
        <v>12395</v>
      </c>
    </row>
    <row r="9566" spans="1:2" ht="15" customHeight="1">
      <c r="A9566" s="10" t="s">
        <v>8311</v>
      </c>
      <c r="B9566" s="13" t="s">
        <v>8310</v>
      </c>
    </row>
    <row r="9567" spans="1:2" ht="15" customHeight="1">
      <c r="A9567" s="10" t="s">
        <v>1601</v>
      </c>
      <c r="B9567" s="13" t="s">
        <v>1600</v>
      </c>
    </row>
    <row r="9568" spans="1:2" ht="15" customHeight="1">
      <c r="A9568" s="10" t="s">
        <v>1298</v>
      </c>
      <c r="B9568" s="13" t="s">
        <v>914</v>
      </c>
    </row>
    <row r="9569" spans="1:2" ht="15" customHeight="1">
      <c r="A9569" s="10" t="s">
        <v>4421</v>
      </c>
      <c r="B9569" s="13" t="s">
        <v>4420</v>
      </c>
    </row>
    <row r="9570" spans="1:2" ht="15" customHeight="1">
      <c r="A9570" s="10" t="s">
        <v>4419</v>
      </c>
      <c r="B9570" s="13" t="s">
        <v>4418</v>
      </c>
    </row>
    <row r="9571" spans="1:2" ht="15" customHeight="1">
      <c r="A9571" s="10" t="s">
        <v>4429</v>
      </c>
      <c r="B9571" s="13" t="s">
        <v>4428</v>
      </c>
    </row>
    <row r="9572" spans="1:2" ht="15" customHeight="1">
      <c r="A9572" s="10" t="s">
        <v>4433</v>
      </c>
      <c r="B9572" s="13" t="s">
        <v>4432</v>
      </c>
    </row>
    <row r="9573" spans="1:2" ht="15" customHeight="1">
      <c r="A9573" s="10" t="s">
        <v>4435</v>
      </c>
      <c r="B9573" s="13" t="s">
        <v>4434</v>
      </c>
    </row>
    <row r="9574" spans="1:2" ht="15" customHeight="1">
      <c r="A9574" s="10" t="s">
        <v>4427</v>
      </c>
      <c r="B9574" s="13" t="s">
        <v>4426</v>
      </c>
    </row>
    <row r="9575" spans="1:2" ht="15" customHeight="1">
      <c r="A9575" s="10" t="s">
        <v>4425</v>
      </c>
      <c r="B9575" s="13" t="s">
        <v>4424</v>
      </c>
    </row>
    <row r="9576" spans="1:2" ht="15" customHeight="1">
      <c r="A9576" s="10" t="s">
        <v>4423</v>
      </c>
      <c r="B9576" s="13" t="s">
        <v>4422</v>
      </c>
    </row>
    <row r="9577" spans="1:2" ht="15" customHeight="1">
      <c r="A9577" s="10" t="s">
        <v>4431</v>
      </c>
      <c r="B9577" s="13" t="s">
        <v>4430</v>
      </c>
    </row>
    <row r="9578" spans="1:2" ht="15" customHeight="1">
      <c r="A9578" s="10" t="s">
        <v>4437</v>
      </c>
      <c r="B9578" s="13" t="s">
        <v>4436</v>
      </c>
    </row>
    <row r="9579" spans="1:2" ht="15" customHeight="1">
      <c r="A9579" s="10" t="s">
        <v>11689</v>
      </c>
      <c r="B9579" s="13" t="s">
        <v>11688</v>
      </c>
    </row>
    <row r="9580" spans="1:2" ht="15" customHeight="1">
      <c r="A9580" s="10" t="s">
        <v>3284</v>
      </c>
      <c r="B9580" s="13" t="s">
        <v>3283</v>
      </c>
    </row>
    <row r="9581" spans="1:2" ht="15" customHeight="1">
      <c r="A9581" s="10" t="s">
        <v>12410</v>
      </c>
      <c r="B9581" s="13" t="s">
        <v>12409</v>
      </c>
    </row>
    <row r="9582" spans="1:2" ht="15" customHeight="1">
      <c r="A9582" s="10" t="s">
        <v>5760</v>
      </c>
      <c r="B9582" s="13" t="s">
        <v>5759</v>
      </c>
    </row>
    <row r="9583" spans="1:2" ht="15" customHeight="1">
      <c r="A9583" s="10" t="s">
        <v>6679</v>
      </c>
      <c r="B9583" s="13" t="s">
        <v>6678</v>
      </c>
    </row>
    <row r="9584" spans="1:2" ht="15" customHeight="1">
      <c r="A9584" s="10" t="s">
        <v>4531</v>
      </c>
      <c r="B9584" s="13" t="s">
        <v>4530</v>
      </c>
    </row>
    <row r="9585" spans="1:2" ht="15" customHeight="1">
      <c r="A9585" s="10" t="s">
        <v>5330</v>
      </c>
      <c r="B9585" s="13" t="s">
        <v>5329</v>
      </c>
    </row>
    <row r="9586" spans="1:2" ht="15" customHeight="1">
      <c r="A9586" s="10" t="s">
        <v>5394</v>
      </c>
      <c r="B9586" s="13" t="s">
        <v>5393</v>
      </c>
    </row>
    <row r="9587" spans="1:2" ht="15" customHeight="1">
      <c r="A9587" s="10" t="s">
        <v>5392</v>
      </c>
      <c r="B9587" s="13" t="s">
        <v>5391</v>
      </c>
    </row>
    <row r="9588" spans="1:2" ht="15" customHeight="1">
      <c r="A9588" s="10" t="s">
        <v>10168</v>
      </c>
      <c r="B9588" s="13" t="s">
        <v>10167</v>
      </c>
    </row>
    <row r="9589" spans="1:2" ht="15" customHeight="1">
      <c r="A9589" s="10" t="s">
        <v>10148</v>
      </c>
      <c r="B9589" s="13" t="s">
        <v>10147</v>
      </c>
    </row>
    <row r="9590" spans="1:2" ht="15" customHeight="1">
      <c r="A9590" s="10" t="s">
        <v>12864</v>
      </c>
      <c r="B9590" s="13" t="s">
        <v>12863</v>
      </c>
    </row>
    <row r="9591" spans="1:2" ht="15" customHeight="1">
      <c r="A9591" s="10" t="s">
        <v>7686</v>
      </c>
      <c r="B9591" s="13" t="s">
        <v>7685</v>
      </c>
    </row>
    <row r="9592" spans="1:2" ht="15" customHeight="1">
      <c r="A9592" s="10" t="s">
        <v>5778</v>
      </c>
      <c r="B9592" s="13" t="s">
        <v>5777</v>
      </c>
    </row>
    <row r="9593" spans="1:2" ht="15" customHeight="1">
      <c r="A9593" s="10" t="s">
        <v>7167</v>
      </c>
      <c r="B9593" s="13" t="s">
        <v>7166</v>
      </c>
    </row>
    <row r="9594" spans="1:2" ht="15" customHeight="1">
      <c r="A9594" s="10" t="s">
        <v>6707</v>
      </c>
      <c r="B9594" s="13" t="s">
        <v>6706</v>
      </c>
    </row>
    <row r="9595" spans="1:2" ht="15" customHeight="1">
      <c r="A9595" s="10" t="s">
        <v>5470</v>
      </c>
      <c r="B9595" s="13" t="s">
        <v>5469</v>
      </c>
    </row>
    <row r="9596" spans="1:2" ht="15" customHeight="1">
      <c r="A9596" s="10" t="s">
        <v>6551</v>
      </c>
      <c r="B9596" s="13" t="s">
        <v>6550</v>
      </c>
    </row>
    <row r="9597" spans="1:2" ht="15" customHeight="1">
      <c r="A9597" s="10" t="s">
        <v>10710</v>
      </c>
      <c r="B9597" s="13" t="s">
        <v>10709</v>
      </c>
    </row>
    <row r="9598" spans="1:2" ht="15" customHeight="1">
      <c r="A9598" s="10" t="s">
        <v>9738</v>
      </c>
      <c r="B9598" s="13" t="s">
        <v>9737</v>
      </c>
    </row>
    <row r="9599" spans="1:2" ht="15" customHeight="1">
      <c r="A9599" s="10" t="s">
        <v>6557</v>
      </c>
      <c r="B9599" s="13" t="s">
        <v>6556</v>
      </c>
    </row>
    <row r="9600" spans="1:2" ht="15" customHeight="1">
      <c r="A9600" s="10" t="s">
        <v>7097</v>
      </c>
      <c r="B9600" s="13" t="s">
        <v>7096</v>
      </c>
    </row>
    <row r="9601" spans="1:2" ht="15" customHeight="1">
      <c r="A9601" s="10" t="s">
        <v>6473</v>
      </c>
      <c r="B9601" s="13" t="s">
        <v>6472</v>
      </c>
    </row>
    <row r="9602" spans="1:2" ht="15" customHeight="1">
      <c r="A9602" s="10" t="s">
        <v>4511</v>
      </c>
      <c r="B9602" s="13" t="s">
        <v>4510</v>
      </c>
    </row>
    <row r="9603" spans="1:2" ht="15" customHeight="1">
      <c r="A9603" s="10" t="s">
        <v>5570</v>
      </c>
      <c r="B9603" s="13" t="s">
        <v>5569</v>
      </c>
    </row>
    <row r="9604" spans="1:2" ht="15" customHeight="1">
      <c r="A9604" s="10" t="s">
        <v>6641</v>
      </c>
      <c r="B9604" s="13" t="s">
        <v>6640</v>
      </c>
    </row>
    <row r="9605" spans="1:2" ht="15" customHeight="1">
      <c r="A9605" s="10" t="s">
        <v>6501</v>
      </c>
      <c r="B9605" s="13" t="s">
        <v>6500</v>
      </c>
    </row>
    <row r="9606" spans="1:2" ht="15" customHeight="1">
      <c r="A9606" s="10" t="s">
        <v>6511</v>
      </c>
      <c r="B9606" s="13" t="s">
        <v>6510</v>
      </c>
    </row>
    <row r="9607" spans="1:2" ht="15" customHeight="1">
      <c r="A9607" s="10" t="s">
        <v>12142</v>
      </c>
      <c r="B9607" s="13" t="s">
        <v>12141</v>
      </c>
    </row>
    <row r="9608" spans="1:2" ht="15" customHeight="1">
      <c r="A9608" s="10" t="s">
        <v>5588</v>
      </c>
      <c r="B9608" s="13" t="s">
        <v>5587</v>
      </c>
    </row>
    <row r="9609" spans="1:2" ht="15" customHeight="1">
      <c r="A9609" s="10" t="s">
        <v>4582</v>
      </c>
      <c r="B9609" s="13" t="s">
        <v>4581</v>
      </c>
    </row>
    <row r="9610" spans="1:2" ht="15" customHeight="1">
      <c r="A9610" s="10" t="s">
        <v>6890</v>
      </c>
      <c r="B9610" s="13" t="s">
        <v>6889</v>
      </c>
    </row>
    <row r="9611" spans="1:2" ht="15" customHeight="1">
      <c r="A9611" s="10" t="s">
        <v>10110</v>
      </c>
      <c r="B9611" s="13" t="s">
        <v>10109</v>
      </c>
    </row>
    <row r="9612" spans="1:2" ht="15" customHeight="1">
      <c r="A9612" s="10" t="s">
        <v>11289</v>
      </c>
      <c r="B9612" s="13" t="s">
        <v>11288</v>
      </c>
    </row>
    <row r="9613" spans="1:2" ht="15" customHeight="1">
      <c r="A9613" s="10" t="s">
        <v>7397</v>
      </c>
      <c r="B9613" s="13" t="s">
        <v>7396</v>
      </c>
    </row>
    <row r="9614" spans="1:2" ht="15" customHeight="1">
      <c r="A9614" s="10" t="s">
        <v>7417</v>
      </c>
      <c r="B9614" s="13" t="s">
        <v>7416</v>
      </c>
    </row>
    <row r="9615" spans="1:2" ht="15" customHeight="1">
      <c r="A9615" s="10" t="s">
        <v>6900</v>
      </c>
      <c r="B9615" s="13" t="s">
        <v>6899</v>
      </c>
    </row>
    <row r="9616" spans="1:2" ht="15" customHeight="1">
      <c r="A9616" s="10" t="s">
        <v>7797</v>
      </c>
      <c r="B9616" s="13" t="s">
        <v>7796</v>
      </c>
    </row>
    <row r="9617" spans="1:2" ht="15" customHeight="1">
      <c r="A9617" s="10" t="s">
        <v>10134</v>
      </c>
      <c r="B9617" s="13" t="s">
        <v>10133</v>
      </c>
    </row>
    <row r="9618" spans="1:2" ht="15" customHeight="1">
      <c r="A9618" s="10" t="s">
        <v>6143</v>
      </c>
      <c r="B9618" s="13" t="s">
        <v>6142</v>
      </c>
    </row>
    <row r="9619" spans="1:2" ht="15" customHeight="1">
      <c r="A9619" s="10" t="s">
        <v>5722</v>
      </c>
      <c r="B9619" s="13" t="s">
        <v>5721</v>
      </c>
    </row>
    <row r="9620" spans="1:2" ht="15" customHeight="1">
      <c r="A9620" s="10" t="s">
        <v>5666</v>
      </c>
      <c r="B9620" s="13" t="s">
        <v>5665</v>
      </c>
    </row>
    <row r="9621" spans="1:2" ht="15" customHeight="1">
      <c r="A9621" s="10" t="s">
        <v>10374</v>
      </c>
      <c r="B9621" s="13" t="s">
        <v>10373</v>
      </c>
    </row>
    <row r="9622" spans="1:2" ht="15" customHeight="1">
      <c r="A9622" s="10" t="s">
        <v>6609</v>
      </c>
      <c r="B9622" s="13" t="s">
        <v>6608</v>
      </c>
    </row>
    <row r="9623" spans="1:2" ht="15" customHeight="1">
      <c r="A9623" s="10" t="s">
        <v>6125</v>
      </c>
      <c r="B9623" s="13" t="s">
        <v>6124</v>
      </c>
    </row>
    <row r="9624" spans="1:2" ht="15" customHeight="1">
      <c r="A9624" s="10" t="s">
        <v>10515</v>
      </c>
      <c r="B9624" s="13" t="s">
        <v>10514</v>
      </c>
    </row>
    <row r="9625" spans="1:2" ht="15" customHeight="1">
      <c r="A9625" s="10" t="s">
        <v>6459</v>
      </c>
      <c r="B9625" s="13" t="s">
        <v>6458</v>
      </c>
    </row>
    <row r="9626" spans="1:2" ht="15" customHeight="1">
      <c r="A9626" s="10" t="s">
        <v>6794</v>
      </c>
      <c r="B9626" s="13" t="s">
        <v>6793</v>
      </c>
    </row>
    <row r="9627" spans="1:2" ht="15" customHeight="1">
      <c r="A9627" s="10" t="s">
        <v>5956</v>
      </c>
      <c r="B9627" s="13" t="s">
        <v>5955</v>
      </c>
    </row>
    <row r="9628" spans="1:2" ht="15" customHeight="1">
      <c r="A9628" s="10" t="s">
        <v>5273</v>
      </c>
      <c r="B9628" s="13" t="s">
        <v>5272</v>
      </c>
    </row>
    <row r="9629" spans="1:2" ht="15" customHeight="1">
      <c r="A9629" s="10" t="s">
        <v>5356</v>
      </c>
      <c r="B9629" s="13" t="s">
        <v>5355</v>
      </c>
    </row>
    <row r="9630" spans="1:2" ht="15" customHeight="1">
      <c r="A9630" s="10" t="s">
        <v>5434</v>
      </c>
      <c r="B9630" s="13" t="s">
        <v>5433</v>
      </c>
    </row>
    <row r="9631" spans="1:2" ht="15" customHeight="1">
      <c r="A9631" s="10" t="s">
        <v>7917</v>
      </c>
      <c r="B9631" s="13" t="s">
        <v>7916</v>
      </c>
    </row>
    <row r="9632" spans="1:2" ht="15" customHeight="1">
      <c r="A9632" s="10" t="s">
        <v>7907</v>
      </c>
      <c r="B9632" s="13" t="s">
        <v>7906</v>
      </c>
    </row>
    <row r="9633" spans="1:2" ht="15" customHeight="1">
      <c r="A9633" s="10" t="s">
        <v>9170</v>
      </c>
      <c r="B9633" s="13" t="s">
        <v>9169</v>
      </c>
    </row>
    <row r="9634" spans="1:2" ht="15" customHeight="1">
      <c r="A9634" s="10" t="s">
        <v>6485</v>
      </c>
      <c r="B9634" s="13" t="s">
        <v>6484</v>
      </c>
    </row>
    <row r="9635" spans="1:2" ht="15" customHeight="1">
      <c r="A9635" s="10" t="s">
        <v>5678</v>
      </c>
      <c r="B9635" s="13" t="s">
        <v>5677</v>
      </c>
    </row>
    <row r="9636" spans="1:2" ht="15" customHeight="1">
      <c r="A9636" s="10" t="s">
        <v>10772</v>
      </c>
      <c r="B9636" s="13" t="s">
        <v>10771</v>
      </c>
    </row>
    <row r="9637" spans="1:2" ht="15" customHeight="1">
      <c r="A9637" s="10" t="s">
        <v>5702</v>
      </c>
      <c r="B9637" s="13" t="s">
        <v>5701</v>
      </c>
    </row>
    <row r="9638" spans="1:2" ht="15" customHeight="1">
      <c r="A9638" s="10" t="s">
        <v>5598</v>
      </c>
      <c r="B9638" s="13" t="s">
        <v>5597</v>
      </c>
    </row>
    <row r="9639" spans="1:2" ht="15" customHeight="1">
      <c r="A9639" s="10" t="s">
        <v>6820</v>
      </c>
      <c r="B9639" s="13" t="s">
        <v>6819</v>
      </c>
    </row>
    <row r="9640" spans="1:2" ht="15" customHeight="1">
      <c r="A9640" s="10" t="s">
        <v>4944</v>
      </c>
      <c r="B9640" s="13" t="s">
        <v>4943</v>
      </c>
    </row>
    <row r="9641" spans="1:2" ht="15" customHeight="1">
      <c r="A9641" s="10" t="s">
        <v>5750</v>
      </c>
      <c r="B9641" s="13" t="s">
        <v>5749</v>
      </c>
    </row>
    <row r="9642" spans="1:2" ht="15" customHeight="1">
      <c r="A9642" s="10" t="s">
        <v>6804</v>
      </c>
      <c r="B9642" s="13" t="s">
        <v>6803</v>
      </c>
    </row>
    <row r="9643" spans="1:2" ht="15" customHeight="1">
      <c r="A9643" s="10" t="s">
        <v>5368</v>
      </c>
      <c r="B9643" s="13" t="s">
        <v>5367</v>
      </c>
    </row>
    <row r="9644" spans="1:2" ht="15" customHeight="1">
      <c r="A9644" s="10" t="s">
        <v>5364</v>
      </c>
      <c r="B9644" s="13" t="s">
        <v>5363</v>
      </c>
    </row>
    <row r="9645" spans="1:2" ht="15" customHeight="1">
      <c r="A9645" s="10" t="s">
        <v>5370</v>
      </c>
      <c r="B9645" s="13" t="s">
        <v>5369</v>
      </c>
    </row>
    <row r="9646" spans="1:2" ht="15" customHeight="1">
      <c r="A9646" s="10" t="s">
        <v>6784</v>
      </c>
      <c r="B9646" s="13" t="s">
        <v>6783</v>
      </c>
    </row>
    <row r="9647" spans="1:2" ht="15" customHeight="1">
      <c r="A9647" s="10" t="s">
        <v>6812</v>
      </c>
      <c r="B9647" s="13" t="s">
        <v>6811</v>
      </c>
    </row>
    <row r="9648" spans="1:2" ht="15" customHeight="1">
      <c r="A9648" s="10" t="s">
        <v>10120</v>
      </c>
      <c r="B9648" s="13" t="s">
        <v>10119</v>
      </c>
    </row>
    <row r="9649" spans="1:2" ht="15" customHeight="1">
      <c r="A9649" s="10" t="s">
        <v>6099</v>
      </c>
      <c r="B9649" s="13" t="s">
        <v>6098</v>
      </c>
    </row>
    <row r="9650" spans="1:2" ht="15" customHeight="1">
      <c r="A9650" s="10" t="s">
        <v>6834</v>
      </c>
      <c r="B9650" s="13" t="s">
        <v>6833</v>
      </c>
    </row>
    <row r="9651" spans="1:2" ht="15" customHeight="1">
      <c r="A9651" s="10" t="s">
        <v>6085</v>
      </c>
      <c r="B9651" s="13" t="s">
        <v>6084</v>
      </c>
    </row>
    <row r="9652" spans="1:2" ht="15" customHeight="1">
      <c r="A9652" s="10" t="s">
        <v>6945</v>
      </c>
      <c r="B9652" s="13" t="s">
        <v>6944</v>
      </c>
    </row>
    <row r="9653" spans="1:2" ht="15" customHeight="1">
      <c r="A9653" s="10" t="s">
        <v>7169</v>
      </c>
      <c r="B9653" s="13" t="s">
        <v>7168</v>
      </c>
    </row>
    <row r="9654" spans="1:2" ht="15" customHeight="1">
      <c r="A9654" s="10" t="s">
        <v>6987</v>
      </c>
      <c r="B9654" s="13" t="s">
        <v>6986</v>
      </c>
    </row>
    <row r="9655" spans="1:2" ht="15" customHeight="1">
      <c r="A9655" s="10" t="s">
        <v>11213</v>
      </c>
      <c r="B9655" s="13" t="s">
        <v>11212</v>
      </c>
    </row>
    <row r="9656" spans="1:2" ht="15" customHeight="1">
      <c r="A9656" s="10" t="s">
        <v>11215</v>
      </c>
      <c r="B9656" s="13" t="s">
        <v>11214</v>
      </c>
    </row>
    <row r="9657" spans="1:2" ht="15" customHeight="1">
      <c r="A9657" s="10" t="s">
        <v>4181</v>
      </c>
      <c r="B9657" s="13" t="s">
        <v>4180</v>
      </c>
    </row>
    <row r="9658" spans="1:2" ht="15" customHeight="1">
      <c r="A9658" s="10" t="s">
        <v>6352</v>
      </c>
      <c r="B9658" s="13" t="s">
        <v>6351</v>
      </c>
    </row>
    <row r="9659" spans="1:2" ht="15" customHeight="1">
      <c r="A9659" s="10" t="s">
        <v>6429</v>
      </c>
      <c r="B9659" s="13" t="s">
        <v>6428</v>
      </c>
    </row>
    <row r="9660" spans="1:2" ht="15" customHeight="1">
      <c r="A9660" s="10" t="s">
        <v>6425</v>
      </c>
      <c r="B9660" s="13" t="s">
        <v>6424</v>
      </c>
    </row>
    <row r="9661" spans="1:2" ht="15" customHeight="1">
      <c r="A9661" s="10" t="s">
        <v>6244</v>
      </c>
      <c r="B9661" s="13" t="s">
        <v>6243</v>
      </c>
    </row>
    <row r="9662" spans="1:2" ht="15" customHeight="1">
      <c r="A9662" s="10" t="s">
        <v>5486</v>
      </c>
      <c r="B9662" s="13" t="s">
        <v>5485</v>
      </c>
    </row>
    <row r="9663" spans="1:2" ht="15" customHeight="1">
      <c r="A9663" s="10" t="s">
        <v>13206</v>
      </c>
      <c r="B9663" s="13" t="s">
        <v>13205</v>
      </c>
    </row>
    <row r="9664" spans="1:2" ht="15" customHeight="1">
      <c r="A9664" s="10" t="s">
        <v>5560</v>
      </c>
      <c r="B9664" s="13" t="s">
        <v>5559</v>
      </c>
    </row>
    <row r="9665" spans="1:2" ht="15" customHeight="1">
      <c r="A9665" s="10" t="s">
        <v>11388</v>
      </c>
      <c r="B9665" s="13" t="s">
        <v>11387</v>
      </c>
    </row>
    <row r="9666" spans="1:2" ht="15" customHeight="1">
      <c r="A9666" s="10" t="s">
        <v>10571</v>
      </c>
      <c r="B9666" s="13" t="s">
        <v>10570</v>
      </c>
    </row>
    <row r="9667" spans="1:2" ht="15" customHeight="1">
      <c r="A9667" s="10" t="s">
        <v>10533</v>
      </c>
      <c r="B9667" s="13" t="s">
        <v>10532</v>
      </c>
    </row>
    <row r="9668" spans="1:2" ht="15" customHeight="1">
      <c r="A9668" s="10" t="s">
        <v>5740</v>
      </c>
      <c r="B9668" s="13" t="s">
        <v>5739</v>
      </c>
    </row>
    <row r="9669" spans="1:2" ht="15" customHeight="1">
      <c r="A9669" s="10" t="s">
        <v>6395</v>
      </c>
      <c r="B9669" s="13" t="s">
        <v>6394</v>
      </c>
    </row>
    <row r="9670" spans="1:2" ht="15" customHeight="1">
      <c r="A9670" s="10" t="s">
        <v>4970</v>
      </c>
      <c r="B9670" s="13" t="s">
        <v>4969</v>
      </c>
    </row>
    <row r="9671" spans="1:2" ht="15" customHeight="1">
      <c r="A9671" s="10" t="s">
        <v>4614</v>
      </c>
      <c r="B9671" s="13" t="s">
        <v>4613</v>
      </c>
    </row>
    <row r="9672" spans="1:2" ht="15" customHeight="1">
      <c r="A9672" s="10" t="s">
        <v>13088</v>
      </c>
      <c r="B9672" s="13" t="s">
        <v>13087</v>
      </c>
    </row>
    <row r="9673" spans="1:2" ht="15" customHeight="1">
      <c r="A9673" s="10" t="s">
        <v>11251</v>
      </c>
      <c r="B9673" s="13" t="s">
        <v>11250</v>
      </c>
    </row>
    <row r="9674" spans="1:2" ht="15" customHeight="1">
      <c r="A9674" s="10" t="s">
        <v>10854</v>
      </c>
      <c r="B9674" s="13" t="s">
        <v>10853</v>
      </c>
    </row>
    <row r="9675" spans="1:2" ht="15" customHeight="1">
      <c r="A9675" s="10" t="s">
        <v>7508</v>
      </c>
      <c r="B9675" s="13" t="s">
        <v>7507</v>
      </c>
    </row>
    <row r="9676" spans="1:2" ht="15" customHeight="1">
      <c r="A9676" s="10" t="s">
        <v>6539</v>
      </c>
      <c r="B9676" s="13" t="s">
        <v>6538</v>
      </c>
    </row>
    <row r="9677" spans="1:2" ht="15" customHeight="1">
      <c r="A9677" s="10" t="s">
        <v>6597</v>
      </c>
      <c r="B9677" s="13" t="s">
        <v>6596</v>
      </c>
    </row>
    <row r="9678" spans="1:2" ht="15" customHeight="1">
      <c r="A9678" s="10" t="s">
        <v>6701</v>
      </c>
      <c r="B9678" s="13" t="s">
        <v>6700</v>
      </c>
    </row>
    <row r="9679" spans="1:2" ht="15" customHeight="1">
      <c r="A9679" s="10" t="s">
        <v>10728</v>
      </c>
      <c r="B9679" s="13" t="s">
        <v>10727</v>
      </c>
    </row>
    <row r="9680" spans="1:2" ht="15" customHeight="1">
      <c r="A9680" s="10" t="s">
        <v>8465</v>
      </c>
      <c r="B9680" s="13" t="s">
        <v>8464</v>
      </c>
    </row>
    <row r="9681" spans="1:2" ht="15" customHeight="1">
      <c r="A9681" s="10" t="s">
        <v>4491</v>
      </c>
      <c r="B9681" s="13" t="s">
        <v>4490</v>
      </c>
    </row>
    <row r="9682" spans="1:2" ht="15" customHeight="1">
      <c r="A9682" s="10" t="s">
        <v>6633</v>
      </c>
      <c r="B9682" s="13" t="s">
        <v>6632</v>
      </c>
    </row>
    <row r="9683" spans="1:2" ht="15" customHeight="1">
      <c r="A9683" s="10" t="s">
        <v>11422</v>
      </c>
      <c r="B9683" s="13" t="s">
        <v>11421</v>
      </c>
    </row>
    <row r="9684" spans="1:2" ht="15" customHeight="1">
      <c r="A9684" s="10" t="s">
        <v>7055</v>
      </c>
      <c r="B9684" s="13" t="s">
        <v>7054</v>
      </c>
    </row>
    <row r="9685" spans="1:2" ht="15" customHeight="1">
      <c r="A9685" s="10" t="s">
        <v>11725</v>
      </c>
      <c r="B9685" s="13" t="s">
        <v>11724</v>
      </c>
    </row>
    <row r="9686" spans="1:2" ht="15" customHeight="1">
      <c r="A9686" s="10" t="s">
        <v>5606</v>
      </c>
      <c r="B9686" s="13" t="s">
        <v>5605</v>
      </c>
    </row>
    <row r="9687" spans="1:2" ht="15" customHeight="1">
      <c r="A9687" s="10" t="s">
        <v>9710</v>
      </c>
      <c r="B9687" s="13" t="s">
        <v>9709</v>
      </c>
    </row>
    <row r="9688" spans="1:2" ht="15" customHeight="1">
      <c r="A9688" s="10" t="s">
        <v>6747</v>
      </c>
      <c r="B9688" s="13" t="s">
        <v>6746</v>
      </c>
    </row>
    <row r="9689" spans="1:2" ht="15" customHeight="1">
      <c r="A9689" s="10" t="s">
        <v>4471</v>
      </c>
      <c r="B9689" s="13" t="s">
        <v>4470</v>
      </c>
    </row>
    <row r="9690" spans="1:2" ht="15" customHeight="1">
      <c r="A9690" s="10" t="s">
        <v>10509</v>
      </c>
      <c r="B9690" s="13" t="s">
        <v>10508</v>
      </c>
    </row>
    <row r="9691" spans="1:2" ht="15" customHeight="1">
      <c r="A9691" s="10" t="s">
        <v>4554</v>
      </c>
      <c r="B9691" s="13" t="s">
        <v>4553</v>
      </c>
    </row>
    <row r="9692" spans="1:2" ht="15" customHeight="1">
      <c r="A9692" s="10" t="s">
        <v>4355</v>
      </c>
      <c r="B9692" s="13" t="s">
        <v>4354</v>
      </c>
    </row>
    <row r="9693" spans="1:2" ht="15" customHeight="1">
      <c r="A9693" s="10" t="s">
        <v>7025</v>
      </c>
      <c r="B9693" s="13" t="s">
        <v>7024</v>
      </c>
    </row>
    <row r="9694" spans="1:2" ht="15" customHeight="1">
      <c r="A9694" s="10" t="s">
        <v>11283</v>
      </c>
      <c r="B9694" s="13" t="s">
        <v>11282</v>
      </c>
    </row>
    <row r="9695" spans="1:2" ht="15" customHeight="1">
      <c r="A9695" s="10" t="s">
        <v>6461</v>
      </c>
      <c r="B9695" s="13" t="s">
        <v>6460</v>
      </c>
    </row>
    <row r="9696" spans="1:2" ht="15" customHeight="1">
      <c r="A9696" s="10" t="s">
        <v>10388</v>
      </c>
      <c r="B9696" s="13" t="s">
        <v>10387</v>
      </c>
    </row>
    <row r="9697" spans="1:2" ht="15" customHeight="1">
      <c r="A9697" s="10" t="s">
        <v>7915</v>
      </c>
      <c r="B9697" s="13" t="s">
        <v>7914</v>
      </c>
    </row>
    <row r="9698" spans="1:2" ht="15" customHeight="1">
      <c r="A9698" s="10" t="s">
        <v>11301</v>
      </c>
      <c r="B9698" s="13" t="s">
        <v>11300</v>
      </c>
    </row>
    <row r="9699" spans="1:2" ht="15" customHeight="1">
      <c r="A9699" s="10" t="s">
        <v>6669</v>
      </c>
      <c r="B9699" s="13" t="s">
        <v>6668</v>
      </c>
    </row>
    <row r="9700" spans="1:2" ht="15" customHeight="1">
      <c r="A9700" s="10" t="s">
        <v>6385</v>
      </c>
      <c r="B9700" s="13" t="s">
        <v>6384</v>
      </c>
    </row>
    <row r="9701" spans="1:2" ht="15" customHeight="1">
      <c r="A9701" s="10" t="s">
        <v>5372</v>
      </c>
      <c r="B9701" s="13" t="s">
        <v>5371</v>
      </c>
    </row>
    <row r="9702" spans="1:2" ht="15" customHeight="1">
      <c r="A9702" s="10" t="s">
        <v>12126</v>
      </c>
      <c r="B9702" s="13" t="s">
        <v>12125</v>
      </c>
    </row>
    <row r="9703" spans="1:2" ht="15" customHeight="1">
      <c r="A9703" s="10" t="s">
        <v>6874</v>
      </c>
      <c r="B9703" s="13" t="s">
        <v>6873</v>
      </c>
    </row>
    <row r="9704" spans="1:2" ht="15" customHeight="1">
      <c r="A9704" s="10" t="s">
        <v>8106</v>
      </c>
      <c r="B9704" s="13" t="s">
        <v>8105</v>
      </c>
    </row>
    <row r="9705" spans="1:2" ht="15" customHeight="1">
      <c r="A9705" s="10" t="s">
        <v>6933</v>
      </c>
      <c r="B9705" s="13" t="s">
        <v>6932</v>
      </c>
    </row>
    <row r="9706" spans="1:2" ht="15" customHeight="1">
      <c r="A9706" s="10" t="s">
        <v>6941</v>
      </c>
      <c r="B9706" s="13" t="s">
        <v>6940</v>
      </c>
    </row>
    <row r="9707" spans="1:2" ht="15" customHeight="1">
      <c r="A9707" s="10" t="s">
        <v>10782</v>
      </c>
      <c r="B9707" s="13" t="s">
        <v>10781</v>
      </c>
    </row>
    <row r="9708" spans="1:2" ht="15" customHeight="1">
      <c r="A9708" s="10" t="s">
        <v>7157</v>
      </c>
      <c r="B9708" s="13" t="s">
        <v>7156</v>
      </c>
    </row>
    <row r="9709" spans="1:2" ht="15" customHeight="1">
      <c r="A9709" s="10" t="s">
        <v>7163</v>
      </c>
      <c r="B9709" s="13" t="s">
        <v>7162</v>
      </c>
    </row>
    <row r="9710" spans="1:2" ht="15" customHeight="1">
      <c r="A9710" s="10" t="s">
        <v>6973</v>
      </c>
      <c r="B9710" s="13" t="s">
        <v>6972</v>
      </c>
    </row>
    <row r="9711" spans="1:2" ht="15" customHeight="1">
      <c r="A9711" s="10" t="s">
        <v>7110</v>
      </c>
      <c r="B9711" s="13" t="s">
        <v>7109</v>
      </c>
    </row>
    <row r="9712" spans="1:2" ht="15" customHeight="1">
      <c r="A9712" s="10" t="s">
        <v>7069</v>
      </c>
      <c r="B9712" s="13" t="s">
        <v>7068</v>
      </c>
    </row>
    <row r="9713" spans="1:2" ht="15" customHeight="1">
      <c r="A9713" s="10" t="s">
        <v>7075</v>
      </c>
      <c r="B9713" s="13" t="s">
        <v>7074</v>
      </c>
    </row>
    <row r="9714" spans="1:2" ht="15" customHeight="1">
      <c r="A9714" s="10" t="s">
        <v>11360</v>
      </c>
      <c r="B9714" s="13" t="s">
        <v>11359</v>
      </c>
    </row>
    <row r="9715" spans="1:2" ht="15" customHeight="1">
      <c r="A9715" s="10" t="s">
        <v>11207</v>
      </c>
      <c r="B9715" s="13" t="s">
        <v>11206</v>
      </c>
    </row>
    <row r="9716" spans="1:2" ht="15" customHeight="1">
      <c r="A9716" s="10" t="s">
        <v>6411</v>
      </c>
      <c r="B9716" s="13" t="s">
        <v>6410</v>
      </c>
    </row>
    <row r="9717" spans="1:2" ht="15" customHeight="1">
      <c r="A9717" s="10" t="s">
        <v>6433</v>
      </c>
      <c r="B9717" s="13" t="s">
        <v>6432</v>
      </c>
    </row>
    <row r="9718" spans="1:2" ht="15" customHeight="1">
      <c r="A9718" s="10" t="s">
        <v>8495</v>
      </c>
      <c r="B9718" s="13" t="s">
        <v>8494</v>
      </c>
    </row>
    <row r="9719" spans="1:2" ht="15" customHeight="1">
      <c r="A9719" s="10" t="s">
        <v>4138</v>
      </c>
      <c r="B9719" s="13" t="s">
        <v>4137</v>
      </c>
    </row>
    <row r="9720" spans="1:2" ht="15" customHeight="1">
      <c r="A9720" s="10" t="s">
        <v>11378</v>
      </c>
      <c r="B9720" s="13" t="s">
        <v>11377</v>
      </c>
    </row>
    <row r="9721" spans="1:2" ht="15" customHeight="1">
      <c r="A9721" s="10" t="s">
        <v>10640</v>
      </c>
      <c r="B9721" s="13" t="s">
        <v>10639</v>
      </c>
    </row>
    <row r="9722" spans="1:2" ht="15" customHeight="1">
      <c r="A9722" s="10" t="s">
        <v>4273</v>
      </c>
      <c r="B9722" s="13" t="s">
        <v>4272</v>
      </c>
    </row>
    <row r="9723" spans="1:2" ht="15" customHeight="1">
      <c r="A9723" s="10" t="s">
        <v>5538</v>
      </c>
      <c r="B9723" s="13" t="s">
        <v>5537</v>
      </c>
    </row>
    <row r="9724" spans="1:2" ht="15" customHeight="1">
      <c r="A9724" s="10" t="s">
        <v>5297</v>
      </c>
      <c r="B9724" s="13" t="s">
        <v>5296</v>
      </c>
    </row>
    <row r="9725" spans="1:2" ht="15" customHeight="1">
      <c r="A9725" s="10" t="s">
        <v>4031</v>
      </c>
      <c r="B9725" s="13" t="s">
        <v>4030</v>
      </c>
    </row>
    <row r="9726" spans="1:2" ht="15" customHeight="1">
      <c r="A9726" s="10" t="s">
        <v>10563</v>
      </c>
      <c r="B9726" s="13" t="s">
        <v>10562</v>
      </c>
    </row>
    <row r="9727" spans="1:2" ht="15" customHeight="1">
      <c r="A9727" s="10" t="s">
        <v>5382</v>
      </c>
      <c r="B9727" s="13" t="s">
        <v>5381</v>
      </c>
    </row>
    <row r="9728" spans="1:2" ht="15" customHeight="1">
      <c r="A9728" s="10" t="s">
        <v>13746</v>
      </c>
      <c r="B9728" s="13" t="s">
        <v>13745</v>
      </c>
    </row>
    <row r="9729" spans="1:2" ht="15" customHeight="1">
      <c r="A9729" s="10" t="s">
        <v>8888</v>
      </c>
      <c r="B9729" s="13" t="s">
        <v>8887</v>
      </c>
    </row>
    <row r="9730" spans="1:2" ht="15" customHeight="1">
      <c r="A9730" s="10" t="s">
        <v>5698</v>
      </c>
      <c r="B9730" s="13" t="s">
        <v>5697</v>
      </c>
    </row>
    <row r="9731" spans="1:2" ht="15" customHeight="1">
      <c r="A9731" s="10" t="s">
        <v>13050</v>
      </c>
      <c r="B9731" s="13" t="s">
        <v>13049</v>
      </c>
    </row>
    <row r="9732" spans="1:2" ht="15" customHeight="1">
      <c r="A9732" s="10" t="s">
        <v>5710</v>
      </c>
      <c r="B9732" s="13" t="s">
        <v>5709</v>
      </c>
    </row>
    <row r="9733" spans="1:2" ht="15" customHeight="1">
      <c r="A9733" s="10" t="s">
        <v>11351</v>
      </c>
      <c r="B9733" s="13" t="s">
        <v>11350</v>
      </c>
    </row>
    <row r="9734" spans="1:2" ht="15" customHeight="1">
      <c r="A9734" s="10" t="s">
        <v>10128</v>
      </c>
      <c r="B9734" s="13" t="s">
        <v>10127</v>
      </c>
    </row>
    <row r="9735" spans="1:2" ht="15" customHeight="1">
      <c r="A9735" s="10" t="s">
        <v>9706</v>
      </c>
      <c r="B9735" s="13" t="s">
        <v>9705</v>
      </c>
    </row>
    <row r="9736" spans="1:2" ht="15" customHeight="1">
      <c r="A9736" s="10" t="s">
        <v>5514</v>
      </c>
      <c r="B9736" s="13" t="s">
        <v>5513</v>
      </c>
    </row>
    <row r="9737" spans="1:2" ht="15" customHeight="1">
      <c r="A9737" s="10" t="s">
        <v>5035</v>
      </c>
      <c r="B9737" s="13" t="s">
        <v>5034</v>
      </c>
    </row>
    <row r="9738" spans="1:2" ht="15" customHeight="1">
      <c r="A9738" s="10" t="s">
        <v>6251</v>
      </c>
      <c r="B9738" s="13" t="s">
        <v>6250</v>
      </c>
    </row>
    <row r="9739" spans="1:2" ht="15" customHeight="1">
      <c r="A9739" s="10" t="s">
        <v>5728</v>
      </c>
      <c r="B9739" s="13" t="s">
        <v>5727</v>
      </c>
    </row>
    <row r="9740" spans="1:2" ht="15" customHeight="1">
      <c r="A9740" s="10" t="s">
        <v>10471</v>
      </c>
      <c r="B9740" s="13" t="s">
        <v>10470</v>
      </c>
    </row>
    <row r="9741" spans="1:2" ht="15" customHeight="1">
      <c r="A9741" s="10" t="s">
        <v>10459</v>
      </c>
      <c r="B9741" s="13" t="s">
        <v>10458</v>
      </c>
    </row>
    <row r="9742" spans="1:2" ht="15" customHeight="1">
      <c r="A9742" s="10" t="s">
        <v>7888</v>
      </c>
      <c r="B9742" s="13" t="s">
        <v>7887</v>
      </c>
    </row>
    <row r="9743" spans="1:2" ht="15" customHeight="1">
      <c r="A9743" s="10" t="s">
        <v>11568</v>
      </c>
      <c r="B9743" s="13" t="s">
        <v>11567</v>
      </c>
    </row>
    <row r="9744" spans="1:2" ht="15" customHeight="1">
      <c r="A9744" s="10" t="s">
        <v>11644</v>
      </c>
      <c r="B9744" s="13" t="s">
        <v>11643</v>
      </c>
    </row>
    <row r="9745" spans="1:2" ht="15" customHeight="1">
      <c r="A9745" s="10" t="s">
        <v>11664</v>
      </c>
      <c r="B9745" s="13" t="s">
        <v>11663</v>
      </c>
    </row>
    <row r="9746" spans="1:2" ht="15" customHeight="1">
      <c r="A9746" s="10" t="s">
        <v>11624</v>
      </c>
      <c r="B9746" s="13" t="s">
        <v>11623</v>
      </c>
    </row>
    <row r="9747" spans="1:2" ht="15" customHeight="1">
      <c r="A9747" s="10" t="s">
        <v>11600</v>
      </c>
      <c r="B9747" s="13" t="s">
        <v>11599</v>
      </c>
    </row>
    <row r="9748" spans="1:2" ht="15" customHeight="1">
      <c r="A9748" s="10" t="s">
        <v>7387</v>
      </c>
      <c r="B9748" s="13" t="s">
        <v>7386</v>
      </c>
    </row>
    <row r="9749" spans="1:2" ht="15" customHeight="1">
      <c r="A9749" s="10" t="s">
        <v>7407</v>
      </c>
      <c r="B9749" s="13" t="s">
        <v>7406</v>
      </c>
    </row>
    <row r="9750" spans="1:2" ht="15" customHeight="1">
      <c r="A9750" s="10" t="s">
        <v>5456</v>
      </c>
      <c r="B9750" s="13" t="s">
        <v>5455</v>
      </c>
    </row>
    <row r="9751" spans="1:2" ht="15" customHeight="1">
      <c r="A9751" s="10" t="s">
        <v>5404</v>
      </c>
      <c r="B9751" s="13" t="s">
        <v>5403</v>
      </c>
    </row>
    <row r="9752" spans="1:2" ht="15" customHeight="1">
      <c r="A9752" s="10" t="s">
        <v>5045</v>
      </c>
      <c r="B9752" s="13" t="s">
        <v>5044</v>
      </c>
    </row>
    <row r="9753" spans="1:2" ht="15" customHeight="1">
      <c r="A9753" s="10" t="s">
        <v>10888</v>
      </c>
      <c r="B9753" s="13" t="s">
        <v>10887</v>
      </c>
    </row>
    <row r="9754" spans="1:2" ht="15" customHeight="1">
      <c r="A9754" s="10" t="s">
        <v>13128</v>
      </c>
      <c r="B9754" s="13" t="s">
        <v>13127</v>
      </c>
    </row>
    <row r="9755" spans="1:2" ht="15" customHeight="1">
      <c r="A9755" s="10" t="s">
        <v>6421</v>
      </c>
      <c r="B9755" s="13" t="s">
        <v>6420</v>
      </c>
    </row>
    <row r="9756" spans="1:2" ht="15" customHeight="1">
      <c r="A9756" s="10" t="s">
        <v>11769</v>
      </c>
      <c r="B9756" s="13" t="s">
        <v>11768</v>
      </c>
    </row>
    <row r="9757" spans="1:2" ht="15" customHeight="1">
      <c r="A9757" s="10" t="s">
        <v>6262</v>
      </c>
      <c r="B9757" s="13" t="s">
        <v>6261</v>
      </c>
    </row>
    <row r="9758" spans="1:2" ht="15" customHeight="1">
      <c r="A9758" s="10" t="s">
        <v>5285</v>
      </c>
      <c r="B9758" s="13" t="s">
        <v>5284</v>
      </c>
    </row>
    <row r="9759" spans="1:2" ht="15" customHeight="1">
      <c r="A9759" s="10" t="s">
        <v>5283</v>
      </c>
      <c r="B9759" s="13" t="s">
        <v>5282</v>
      </c>
    </row>
    <row r="9760" spans="1:2" ht="15" customHeight="1">
      <c r="A9760" s="10" t="s">
        <v>5301</v>
      </c>
      <c r="B9760" s="13" t="s">
        <v>5300</v>
      </c>
    </row>
    <row r="9761" spans="1:2" ht="15" customHeight="1">
      <c r="A9761" s="10" t="s">
        <v>8351</v>
      </c>
      <c r="B9761" s="13" t="s">
        <v>8350</v>
      </c>
    </row>
    <row r="9762" spans="1:2" ht="15" customHeight="1">
      <c r="A9762" s="10" t="s">
        <v>6455</v>
      </c>
      <c r="B9762" s="13" t="s">
        <v>6454</v>
      </c>
    </row>
    <row r="9763" spans="1:2" ht="15" customHeight="1">
      <c r="A9763" s="10" t="s">
        <v>8357</v>
      </c>
      <c r="B9763" s="13" t="s">
        <v>8356</v>
      </c>
    </row>
    <row r="9764" spans="1:2" ht="15" customHeight="1">
      <c r="A9764" s="10" t="s">
        <v>8335</v>
      </c>
      <c r="B9764" s="13" t="s">
        <v>8334</v>
      </c>
    </row>
    <row r="9765" spans="1:2" ht="15" customHeight="1">
      <c r="A9765" s="10" t="s">
        <v>11191</v>
      </c>
      <c r="B9765" s="13" t="s">
        <v>11190</v>
      </c>
    </row>
    <row r="9766" spans="1:2" ht="15" customHeight="1">
      <c r="A9766" s="10" t="s">
        <v>6752</v>
      </c>
      <c r="B9766" s="13" t="s">
        <v>6751</v>
      </c>
    </row>
    <row r="9767" spans="1:2" ht="15" customHeight="1">
      <c r="A9767" s="10" t="s">
        <v>5448</v>
      </c>
      <c r="B9767" s="13" t="s">
        <v>5447</v>
      </c>
    </row>
    <row r="9768" spans="1:2" ht="15" customHeight="1">
      <c r="A9768" s="10" t="s">
        <v>4291</v>
      </c>
      <c r="B9768" s="13" t="s">
        <v>4290</v>
      </c>
    </row>
    <row r="9769" spans="1:2" ht="15" customHeight="1">
      <c r="A9769" s="10" t="s">
        <v>13086</v>
      </c>
      <c r="B9769" s="13" t="s">
        <v>13085</v>
      </c>
    </row>
    <row r="9770" spans="1:2" ht="15" customHeight="1">
      <c r="A9770" s="10" t="s">
        <v>13048</v>
      </c>
      <c r="B9770" s="13" t="s">
        <v>13047</v>
      </c>
    </row>
    <row r="9771" spans="1:2" ht="15" customHeight="1">
      <c r="A9771" s="10" t="s">
        <v>13078</v>
      </c>
      <c r="B9771" s="13" t="s">
        <v>13077</v>
      </c>
    </row>
    <row r="9772" spans="1:2" ht="15" customHeight="1">
      <c r="A9772" s="10" t="s">
        <v>13064</v>
      </c>
      <c r="B9772" s="13" t="s">
        <v>13063</v>
      </c>
    </row>
    <row r="9773" spans="1:2" ht="15" customHeight="1">
      <c r="A9773" s="10" t="s">
        <v>6623</v>
      </c>
      <c r="B9773" s="13" t="s">
        <v>6622</v>
      </c>
    </row>
    <row r="9774" spans="1:2" ht="15" customHeight="1">
      <c r="A9774" s="10" t="s">
        <v>8840</v>
      </c>
      <c r="B9774" s="13" t="s">
        <v>8839</v>
      </c>
    </row>
    <row r="9775" spans="1:2" ht="15" customHeight="1">
      <c r="A9775" s="10" t="s">
        <v>6537</v>
      </c>
      <c r="B9775" s="13" t="s">
        <v>6536</v>
      </c>
    </row>
    <row r="9776" spans="1:2" ht="15" customHeight="1">
      <c r="A9776" s="10" t="s">
        <v>7872</v>
      </c>
      <c r="B9776" s="13" t="s">
        <v>7871</v>
      </c>
    </row>
    <row r="9777" spans="1:2" ht="15" customHeight="1">
      <c r="A9777" s="10" t="s">
        <v>15238</v>
      </c>
      <c r="B9777" s="13" t="s">
        <v>15237</v>
      </c>
    </row>
    <row r="9778" spans="1:2" ht="15" customHeight="1">
      <c r="A9778" s="10" t="s">
        <v>12758</v>
      </c>
      <c r="B9778" s="13" t="s">
        <v>12757</v>
      </c>
    </row>
    <row r="9779" spans="1:2" ht="15" customHeight="1">
      <c r="A9779" s="10" t="s">
        <v>16316</v>
      </c>
      <c r="B9779" s="13" t="s">
        <v>16315</v>
      </c>
    </row>
    <row r="9780" spans="1:2" ht="15" customHeight="1">
      <c r="A9780" s="10" t="s">
        <v>15270</v>
      </c>
      <c r="B9780" s="13" t="s">
        <v>15269</v>
      </c>
    </row>
    <row r="9781" spans="1:2" ht="15" customHeight="1">
      <c r="A9781" s="10" t="s">
        <v>15038</v>
      </c>
      <c r="B9781" s="13" t="s">
        <v>15037</v>
      </c>
    </row>
    <row r="9782" spans="1:2" ht="15" customHeight="1">
      <c r="A9782" s="10" t="s">
        <v>15280</v>
      </c>
      <c r="B9782" s="13" t="s">
        <v>15279</v>
      </c>
    </row>
    <row r="9783" spans="1:2" ht="15" customHeight="1">
      <c r="A9783" s="10" t="s">
        <v>15140</v>
      </c>
      <c r="B9783" s="13" t="s">
        <v>15139</v>
      </c>
    </row>
    <row r="9784" spans="1:2" ht="15" customHeight="1">
      <c r="A9784" s="10" t="s">
        <v>15086</v>
      </c>
      <c r="B9784" s="13" t="s">
        <v>15085</v>
      </c>
    </row>
    <row r="9785" spans="1:2" ht="15" customHeight="1">
      <c r="A9785" s="10" t="s">
        <v>16010</v>
      </c>
      <c r="B9785" s="13" t="s">
        <v>16009</v>
      </c>
    </row>
    <row r="9786" spans="1:2" ht="15" customHeight="1">
      <c r="A9786" s="10" t="s">
        <v>16296</v>
      </c>
      <c r="B9786" s="13" t="s">
        <v>16295</v>
      </c>
    </row>
    <row r="9787" spans="1:2" ht="15" customHeight="1">
      <c r="A9787" s="10" t="s">
        <v>15454</v>
      </c>
      <c r="B9787" s="13" t="s">
        <v>15453</v>
      </c>
    </row>
    <row r="9788" spans="1:2" ht="15" customHeight="1">
      <c r="A9788" s="10" t="s">
        <v>15670</v>
      </c>
      <c r="B9788" s="13" t="s">
        <v>15669</v>
      </c>
    </row>
    <row r="9789" spans="1:2" ht="15" customHeight="1">
      <c r="A9789" s="10" t="s">
        <v>16276</v>
      </c>
      <c r="B9789" s="13" t="s">
        <v>16275</v>
      </c>
    </row>
    <row r="9790" spans="1:2" ht="15" customHeight="1">
      <c r="A9790" s="10" t="s">
        <v>15562</v>
      </c>
      <c r="B9790" s="13" t="s">
        <v>15561</v>
      </c>
    </row>
    <row r="9791" spans="1:2" ht="15" customHeight="1">
      <c r="A9791" s="10" t="s">
        <v>15178</v>
      </c>
      <c r="B9791" s="13" t="s">
        <v>15177</v>
      </c>
    </row>
    <row r="9792" spans="1:2" ht="15" customHeight="1">
      <c r="A9792" s="10" t="s">
        <v>15804</v>
      </c>
      <c r="B9792" s="13" t="s">
        <v>15803</v>
      </c>
    </row>
    <row r="9793" spans="1:2" ht="15" customHeight="1">
      <c r="A9793" s="10" t="s">
        <v>15896</v>
      </c>
      <c r="B9793" s="13" t="s">
        <v>15895</v>
      </c>
    </row>
    <row r="9794" spans="1:2" ht="15" customHeight="1">
      <c r="A9794" s="10" t="s">
        <v>15302</v>
      </c>
      <c r="B9794" s="13" t="s">
        <v>15301</v>
      </c>
    </row>
    <row r="9795" spans="1:2" ht="15" customHeight="1">
      <c r="A9795" s="10" t="s">
        <v>16124</v>
      </c>
      <c r="B9795" s="13" t="s">
        <v>16123</v>
      </c>
    </row>
    <row r="9796" spans="1:2" ht="15" customHeight="1">
      <c r="A9796" s="10" t="s">
        <v>16256</v>
      </c>
      <c r="B9796" s="13" t="s">
        <v>16255</v>
      </c>
    </row>
    <row r="9797" spans="1:2" ht="15" customHeight="1">
      <c r="A9797" s="10" t="s">
        <v>16236</v>
      </c>
      <c r="B9797" s="13" t="s">
        <v>16235</v>
      </c>
    </row>
    <row r="9798" spans="1:2" ht="15" customHeight="1">
      <c r="A9798" s="10" t="s">
        <v>15058</v>
      </c>
      <c r="B9798" s="13" t="s">
        <v>15057</v>
      </c>
    </row>
    <row r="9799" spans="1:2" ht="15" customHeight="1">
      <c r="A9799" s="10" t="s">
        <v>15452</v>
      </c>
      <c r="B9799" s="13" t="s">
        <v>15451</v>
      </c>
    </row>
    <row r="9800" spans="1:2" ht="15" customHeight="1">
      <c r="A9800" s="10" t="s">
        <v>12314</v>
      </c>
      <c r="B9800" s="13" t="s">
        <v>12313</v>
      </c>
    </row>
    <row r="9801" spans="1:2" ht="15" customHeight="1">
      <c r="A9801" s="10" t="s">
        <v>15092</v>
      </c>
      <c r="B9801" s="13" t="s">
        <v>15091</v>
      </c>
    </row>
    <row r="9802" spans="1:2" ht="15" customHeight="1">
      <c r="A9802" s="10" t="s">
        <v>15184</v>
      </c>
      <c r="B9802" s="13" t="s">
        <v>15183</v>
      </c>
    </row>
    <row r="9803" spans="1:2" ht="15" customHeight="1">
      <c r="A9803" s="10" t="s">
        <v>14938</v>
      </c>
      <c r="B9803" s="13" t="s">
        <v>14937</v>
      </c>
    </row>
    <row r="9804" spans="1:2" ht="15" customHeight="1">
      <c r="A9804" s="10" t="s">
        <v>15188</v>
      </c>
      <c r="B9804" s="13" t="s">
        <v>15187</v>
      </c>
    </row>
    <row r="9805" spans="1:2" ht="15" customHeight="1">
      <c r="A9805" s="10" t="s">
        <v>15190</v>
      </c>
      <c r="B9805" s="13" t="s">
        <v>15189</v>
      </c>
    </row>
    <row r="9806" spans="1:2" ht="15" customHeight="1">
      <c r="A9806" s="10" t="s">
        <v>15906</v>
      </c>
      <c r="B9806" s="13" t="s">
        <v>15905</v>
      </c>
    </row>
    <row r="9807" spans="1:2" ht="15" customHeight="1">
      <c r="A9807" s="10" t="s">
        <v>15314</v>
      </c>
      <c r="B9807" s="13" t="s">
        <v>15313</v>
      </c>
    </row>
    <row r="9808" spans="1:2" ht="15" customHeight="1">
      <c r="A9808" s="10" t="s">
        <v>15572</v>
      </c>
      <c r="B9808" s="13" t="s">
        <v>15571</v>
      </c>
    </row>
    <row r="9809" spans="1:2" ht="15" customHeight="1">
      <c r="A9809" s="10" t="s">
        <v>15462</v>
      </c>
      <c r="B9809" s="13" t="s">
        <v>15461</v>
      </c>
    </row>
    <row r="9810" spans="1:2" ht="15" customHeight="1">
      <c r="A9810" s="10" t="s">
        <v>15682</v>
      </c>
      <c r="B9810" s="13" t="s">
        <v>15681</v>
      </c>
    </row>
    <row r="9811" spans="1:2" ht="15" customHeight="1">
      <c r="A9811" s="10" t="s">
        <v>15814</v>
      </c>
      <c r="B9811" s="13" t="s">
        <v>15813</v>
      </c>
    </row>
    <row r="9812" spans="1:2" ht="15" customHeight="1">
      <c r="A9812" s="10" t="s">
        <v>16024</v>
      </c>
      <c r="B9812" s="13" t="s">
        <v>16023</v>
      </c>
    </row>
    <row r="9813" spans="1:2" ht="15" customHeight="1">
      <c r="A9813" s="10" t="s">
        <v>11789</v>
      </c>
      <c r="B9813" s="13" t="s">
        <v>11788</v>
      </c>
    </row>
    <row r="9814" spans="1:2" ht="15" customHeight="1">
      <c r="A9814" s="10" t="s">
        <v>11699</v>
      </c>
      <c r="B9814" s="13" t="s">
        <v>11698</v>
      </c>
    </row>
    <row r="9815" spans="1:2" ht="15" customHeight="1">
      <c r="A9815" s="10" t="s">
        <v>2353</v>
      </c>
      <c r="B9815" s="13" t="s">
        <v>2352</v>
      </c>
    </row>
    <row r="9816" spans="1:2" ht="15" customHeight="1">
      <c r="A9816" s="10" t="s">
        <v>24729</v>
      </c>
      <c r="B9816" s="13" t="s">
        <v>24728</v>
      </c>
    </row>
    <row r="9817" spans="1:2" ht="15" customHeight="1">
      <c r="A9817" s="11" t="s">
        <v>742</v>
      </c>
      <c r="B9817" s="15" t="s">
        <v>596</v>
      </c>
    </row>
    <row r="9818" spans="1:2" ht="15" customHeight="1">
      <c r="A9818" s="10" t="s">
        <v>743</v>
      </c>
      <c r="B9818" s="13" t="s">
        <v>14590</v>
      </c>
    </row>
    <row r="9819" spans="1:2" ht="15" customHeight="1">
      <c r="A9819" s="10" t="s">
        <v>14458</v>
      </c>
      <c r="B9819" s="13" t="s">
        <v>14457</v>
      </c>
    </row>
    <row r="9820" spans="1:2" ht="15" customHeight="1">
      <c r="A9820" s="10" t="s">
        <v>13780</v>
      </c>
      <c r="B9820" s="13" t="s">
        <v>13779</v>
      </c>
    </row>
    <row r="9821" spans="1:2" ht="15" customHeight="1">
      <c r="A9821" s="11" t="s">
        <v>744</v>
      </c>
      <c r="B9821" s="15" t="s">
        <v>745</v>
      </c>
    </row>
    <row r="9822" spans="1:2" ht="15" customHeight="1">
      <c r="A9822" s="10" t="s">
        <v>9120</v>
      </c>
      <c r="B9822" s="13" t="s">
        <v>9119</v>
      </c>
    </row>
    <row r="9823" spans="1:2" ht="15" customHeight="1">
      <c r="A9823" s="10" t="s">
        <v>9118</v>
      </c>
      <c r="B9823" s="13" t="s">
        <v>9117</v>
      </c>
    </row>
    <row r="9824" spans="1:2" ht="15" customHeight="1">
      <c r="A9824" s="10" t="s">
        <v>9122</v>
      </c>
      <c r="B9824" s="13" t="s">
        <v>9121</v>
      </c>
    </row>
    <row r="9825" spans="1:2" ht="15" customHeight="1">
      <c r="A9825" s="10" t="s">
        <v>9124</v>
      </c>
      <c r="B9825" s="13" t="s">
        <v>9123</v>
      </c>
    </row>
    <row r="9826" spans="1:2" ht="15" customHeight="1">
      <c r="A9826" s="10" t="s">
        <v>9128</v>
      </c>
      <c r="B9826" s="13" t="s">
        <v>9127</v>
      </c>
    </row>
    <row r="9827" spans="1:2" ht="15" customHeight="1">
      <c r="A9827" s="11" t="s">
        <v>746</v>
      </c>
      <c r="B9827" s="15" t="s">
        <v>747</v>
      </c>
    </row>
    <row r="9828" spans="1:2" ht="15" customHeight="1">
      <c r="A9828" s="10" t="s">
        <v>748</v>
      </c>
      <c r="B9828" s="13" t="s">
        <v>9129</v>
      </c>
    </row>
    <row r="9829" spans="1:2" ht="15" customHeight="1">
      <c r="A9829" s="10" t="s">
        <v>1928</v>
      </c>
      <c r="B9829" s="13" t="s">
        <v>1927</v>
      </c>
    </row>
    <row r="9830" spans="1:2" ht="15" customHeight="1">
      <c r="A9830" s="10" t="s">
        <v>1916</v>
      </c>
      <c r="B9830" s="13" t="s">
        <v>1915</v>
      </c>
    </row>
    <row r="9831" spans="1:2" ht="15" customHeight="1">
      <c r="A9831" s="10" t="s">
        <v>1618</v>
      </c>
      <c r="B9831" s="13" t="s">
        <v>1617</v>
      </c>
    </row>
    <row r="9832" spans="1:2" ht="15" customHeight="1">
      <c r="A9832" s="10" t="s">
        <v>10404</v>
      </c>
      <c r="B9832" s="13" t="s">
        <v>10403</v>
      </c>
    </row>
    <row r="9833" spans="1:2" ht="15" customHeight="1">
      <c r="A9833" s="10" t="s">
        <v>10631</v>
      </c>
      <c r="B9833" s="13" t="s">
        <v>10630</v>
      </c>
    </row>
    <row r="9834" spans="1:2" ht="15" customHeight="1">
      <c r="A9834" s="10" t="s">
        <v>10237</v>
      </c>
      <c r="B9834" s="13" t="s">
        <v>10236</v>
      </c>
    </row>
    <row r="9835" spans="1:2" ht="15" customHeight="1">
      <c r="A9835" s="10" t="s">
        <v>3355</v>
      </c>
      <c r="B9835" s="13" t="s">
        <v>3354</v>
      </c>
    </row>
    <row r="9836" spans="1:2" ht="15" customHeight="1">
      <c r="A9836" s="10" t="s">
        <v>7929</v>
      </c>
      <c r="B9836" s="13" t="s">
        <v>7928</v>
      </c>
    </row>
    <row r="9837" spans="1:2" ht="15" customHeight="1">
      <c r="A9837" s="10" t="s">
        <v>8084</v>
      </c>
      <c r="B9837" s="13" t="s">
        <v>8083</v>
      </c>
    </row>
    <row r="9838" spans="1:2" ht="15" customHeight="1">
      <c r="A9838" s="10" t="s">
        <v>6816</v>
      </c>
      <c r="B9838" s="13" t="s">
        <v>6815</v>
      </c>
    </row>
    <row r="9839" spans="1:2" ht="15" customHeight="1">
      <c r="A9839" s="10" t="s">
        <v>1516</v>
      </c>
      <c r="B9839" s="13" t="s">
        <v>1515</v>
      </c>
    </row>
    <row r="9840" spans="1:2" ht="15" customHeight="1">
      <c r="A9840" s="10" t="s">
        <v>2497</v>
      </c>
      <c r="B9840" s="13" t="s">
        <v>2496</v>
      </c>
    </row>
    <row r="9841" spans="1:2" ht="15" customHeight="1">
      <c r="A9841" s="10" t="s">
        <v>9789</v>
      </c>
      <c r="B9841" s="13" t="s">
        <v>9788</v>
      </c>
    </row>
    <row r="9842" spans="1:2" ht="15" customHeight="1">
      <c r="A9842" s="10" t="s">
        <v>9424</v>
      </c>
      <c r="B9842" s="13" t="s">
        <v>9423</v>
      </c>
    </row>
    <row r="9843" spans="1:2" ht="15" customHeight="1">
      <c r="A9843" s="10" t="s">
        <v>9577</v>
      </c>
      <c r="B9843" s="13" t="s">
        <v>9576</v>
      </c>
    </row>
    <row r="9844" spans="1:2" ht="15" customHeight="1">
      <c r="A9844" s="11" t="s">
        <v>749</v>
      </c>
      <c r="B9844" s="15" t="s">
        <v>750</v>
      </c>
    </row>
    <row r="9845" spans="1:2" ht="15" customHeight="1">
      <c r="A9845" s="10" t="s">
        <v>2076</v>
      </c>
      <c r="B9845" s="13" t="s">
        <v>2075</v>
      </c>
    </row>
    <row r="9846" spans="1:2" ht="15" customHeight="1">
      <c r="A9846" s="10" t="s">
        <v>2080</v>
      </c>
      <c r="B9846" s="13" t="s">
        <v>2079</v>
      </c>
    </row>
    <row r="9847" spans="1:2" ht="15" customHeight="1">
      <c r="A9847" s="10" t="s">
        <v>2074</v>
      </c>
      <c r="B9847" s="13" t="s">
        <v>2073</v>
      </c>
    </row>
    <row r="9848" spans="1:2" ht="15" customHeight="1">
      <c r="A9848" s="11" t="s">
        <v>751</v>
      </c>
      <c r="B9848" s="15" t="s">
        <v>752</v>
      </c>
    </row>
    <row r="9849" spans="1:2" ht="15" customHeight="1">
      <c r="A9849" s="10" t="s">
        <v>7512</v>
      </c>
      <c r="B9849" s="13" t="s">
        <v>7511</v>
      </c>
    </row>
    <row r="9850" spans="1:2" ht="15" customHeight="1">
      <c r="A9850" s="10" t="s">
        <v>7516</v>
      </c>
      <c r="B9850" s="13" t="s">
        <v>7515</v>
      </c>
    </row>
    <row r="9851" spans="1:2" ht="15" customHeight="1">
      <c r="A9851" s="10" t="s">
        <v>10770</v>
      </c>
      <c r="B9851" s="13" t="s">
        <v>10769</v>
      </c>
    </row>
    <row r="9852" spans="1:2" ht="15" customHeight="1">
      <c r="A9852" s="10" t="s">
        <v>14516</v>
      </c>
      <c r="B9852" s="13" t="s">
        <v>14515</v>
      </c>
    </row>
    <row r="9853" spans="1:2" ht="15" customHeight="1">
      <c r="A9853" s="10" t="s">
        <v>14675</v>
      </c>
      <c r="B9853" s="13" t="s">
        <v>14674</v>
      </c>
    </row>
    <row r="9854" spans="1:2" ht="15" customHeight="1">
      <c r="A9854" s="10" t="s">
        <v>2255</v>
      </c>
      <c r="B9854" s="13" t="s">
        <v>2254</v>
      </c>
    </row>
    <row r="9855" spans="1:2" ht="15" customHeight="1">
      <c r="A9855" s="11" t="s">
        <v>753</v>
      </c>
      <c r="B9855" s="15" t="s">
        <v>754</v>
      </c>
    </row>
    <row r="9856" spans="1:2" ht="15" customHeight="1">
      <c r="A9856" s="10" t="s">
        <v>6304</v>
      </c>
      <c r="B9856" s="13" t="s">
        <v>6303</v>
      </c>
    </row>
    <row r="9857" spans="1:2" ht="15" customHeight="1">
      <c r="A9857" s="10" t="s">
        <v>6298</v>
      </c>
      <c r="B9857" s="13" t="s">
        <v>6297</v>
      </c>
    </row>
    <row r="9858" spans="1:2" ht="15" customHeight="1">
      <c r="A9858" s="10" t="s">
        <v>6302</v>
      </c>
      <c r="B9858" s="13" t="s">
        <v>6301</v>
      </c>
    </row>
    <row r="9859" spans="1:2" ht="15" customHeight="1">
      <c r="A9859" s="10" t="s">
        <v>6300</v>
      </c>
      <c r="B9859" s="13" t="s">
        <v>6299</v>
      </c>
    </row>
    <row r="9860" spans="1:2" ht="15" customHeight="1">
      <c r="A9860" s="10" t="s">
        <v>6308</v>
      </c>
      <c r="B9860" s="13" t="s">
        <v>6307</v>
      </c>
    </row>
    <row r="9861" spans="1:2" ht="15" customHeight="1">
      <c r="A9861" s="10" t="s">
        <v>6296</v>
      </c>
      <c r="B9861" s="13" t="s">
        <v>6295</v>
      </c>
    </row>
    <row r="9862" spans="1:2" ht="15" customHeight="1">
      <c r="A9862" s="10" t="s">
        <v>8126</v>
      </c>
      <c r="B9862" s="13" t="s">
        <v>8125</v>
      </c>
    </row>
    <row r="9863" spans="1:2" ht="15" customHeight="1">
      <c r="A9863" s="10" t="s">
        <v>6089</v>
      </c>
      <c r="B9863" s="13" t="s">
        <v>6088</v>
      </c>
    </row>
    <row r="9864" spans="1:2" ht="15" customHeight="1">
      <c r="A9864" s="10" t="s">
        <v>12732</v>
      </c>
      <c r="B9864" s="13" t="s">
        <v>12731</v>
      </c>
    </row>
    <row r="9865" spans="1:2" ht="15" customHeight="1">
      <c r="A9865" s="10" t="s">
        <v>12734</v>
      </c>
      <c r="B9865" s="13" t="s">
        <v>12733</v>
      </c>
    </row>
    <row r="9866" spans="1:2" ht="15" customHeight="1">
      <c r="A9866" s="10" t="s">
        <v>12736</v>
      </c>
      <c r="B9866" s="13" t="s">
        <v>12735</v>
      </c>
    </row>
    <row r="9867" spans="1:2" ht="15" customHeight="1">
      <c r="A9867" s="10" t="s">
        <v>6868</v>
      </c>
      <c r="B9867" s="13" t="s">
        <v>6867</v>
      </c>
    </row>
    <row r="9868" spans="1:2" ht="15" customHeight="1">
      <c r="A9868" s="10" t="s">
        <v>6838</v>
      </c>
      <c r="B9868" s="13" t="s">
        <v>6837</v>
      </c>
    </row>
    <row r="9869" spans="1:2" ht="15" customHeight="1">
      <c r="A9869" s="10" t="s">
        <v>6840</v>
      </c>
      <c r="B9869" s="13" t="s">
        <v>6839</v>
      </c>
    </row>
    <row r="9870" spans="1:2" ht="15" customHeight="1">
      <c r="A9870" s="10" t="s">
        <v>6836</v>
      </c>
      <c r="B9870" s="13" t="s">
        <v>6835</v>
      </c>
    </row>
    <row r="9871" spans="1:2" ht="15" customHeight="1">
      <c r="A9871" s="11" t="s">
        <v>755</v>
      </c>
      <c r="B9871" s="15" t="s">
        <v>756</v>
      </c>
    </row>
    <row r="9872" spans="1:2" ht="15" customHeight="1">
      <c r="A9872" s="10" t="s">
        <v>6272</v>
      </c>
      <c r="B9872" s="13" t="s">
        <v>6271</v>
      </c>
    </row>
    <row r="9873" spans="1:2" ht="15" customHeight="1">
      <c r="A9873" s="10" t="s">
        <v>6119</v>
      </c>
      <c r="B9873" s="13" t="s">
        <v>6118</v>
      </c>
    </row>
    <row r="9874" spans="1:2" ht="15" customHeight="1">
      <c r="A9874" s="10" t="s">
        <v>6123</v>
      </c>
      <c r="B9874" s="13" t="s">
        <v>6122</v>
      </c>
    </row>
    <row r="9875" spans="1:2" ht="15" customHeight="1">
      <c r="A9875" s="10" t="s">
        <v>6121</v>
      </c>
      <c r="B9875" s="13" t="s">
        <v>6120</v>
      </c>
    </row>
    <row r="9876" spans="1:2" ht="15" customHeight="1">
      <c r="A9876" s="10" t="s">
        <v>11440</v>
      </c>
      <c r="B9876" s="13" t="s">
        <v>11439</v>
      </c>
    </row>
    <row r="9877" spans="1:2" ht="15" customHeight="1">
      <c r="A9877" s="10" t="s">
        <v>11442</v>
      </c>
      <c r="B9877" s="13" t="s">
        <v>11441</v>
      </c>
    </row>
    <row r="9878" spans="1:2" ht="15" customHeight="1">
      <c r="A9878" s="10" t="s">
        <v>11444</v>
      </c>
      <c r="B9878" s="13" t="s">
        <v>11443</v>
      </c>
    </row>
    <row r="9879" spans="1:2" ht="15" customHeight="1">
      <c r="A9879" s="11" t="s">
        <v>757</v>
      </c>
      <c r="B9879" s="15" t="s">
        <v>758</v>
      </c>
    </row>
    <row r="9880" spans="1:2" ht="15" customHeight="1">
      <c r="A9880" s="10" t="s">
        <v>6318</v>
      </c>
      <c r="B9880" s="13" t="s">
        <v>6317</v>
      </c>
    </row>
    <row r="9881" spans="1:2" ht="15" customHeight="1">
      <c r="A9881" s="10" t="s">
        <v>5852</v>
      </c>
      <c r="B9881" s="13" t="s">
        <v>5851</v>
      </c>
    </row>
    <row r="9882" spans="1:2" ht="15" customHeight="1">
      <c r="A9882" s="10" t="s">
        <v>5816</v>
      </c>
      <c r="B9882" s="13" t="s">
        <v>5815</v>
      </c>
    </row>
    <row r="9883" spans="1:2" ht="15" customHeight="1">
      <c r="A9883" s="10" t="s">
        <v>6316</v>
      </c>
      <c r="B9883" s="13" t="s">
        <v>6315</v>
      </c>
    </row>
    <row r="9884" spans="1:2" ht="15" customHeight="1">
      <c r="A9884" s="10" t="s">
        <v>6320</v>
      </c>
      <c r="B9884" s="13" t="s">
        <v>6319</v>
      </c>
    </row>
    <row r="9885" spans="1:2" ht="15" customHeight="1">
      <c r="A9885" s="10" t="s">
        <v>9428</v>
      </c>
      <c r="B9885" s="13" t="s">
        <v>9427</v>
      </c>
    </row>
    <row r="9886" spans="1:2" ht="15" customHeight="1">
      <c r="A9886" s="10" t="s">
        <v>9426</v>
      </c>
      <c r="B9886" s="13" t="s">
        <v>9425</v>
      </c>
    </row>
    <row r="9887" spans="1:2" ht="15" customHeight="1">
      <c r="A9887" s="10" t="s">
        <v>9430</v>
      </c>
      <c r="B9887" s="13" t="s">
        <v>9429</v>
      </c>
    </row>
    <row r="9888" spans="1:2" ht="15" customHeight="1">
      <c r="A9888" s="10" t="s">
        <v>9434</v>
      </c>
      <c r="B9888" s="13" t="s">
        <v>9433</v>
      </c>
    </row>
    <row r="9889" spans="1:2" ht="15" customHeight="1">
      <c r="A9889" s="10" t="s">
        <v>18909</v>
      </c>
      <c r="B9889" s="13" t="s">
        <v>18908</v>
      </c>
    </row>
    <row r="9890" spans="1:2" ht="15" customHeight="1">
      <c r="A9890" s="10" t="s">
        <v>2369</v>
      </c>
      <c r="B9890" s="13" t="s">
        <v>2368</v>
      </c>
    </row>
    <row r="9891" spans="1:2" ht="15" customHeight="1">
      <c r="A9891" s="10" t="s">
        <v>24775</v>
      </c>
      <c r="B9891" s="13" t="s">
        <v>24774</v>
      </c>
    </row>
    <row r="9892" spans="1:2" ht="15" customHeight="1">
      <c r="A9892" s="10" t="s">
        <v>14568</v>
      </c>
      <c r="B9892" s="13" t="s">
        <v>14567</v>
      </c>
    </row>
    <row r="9893" spans="1:2" ht="15" customHeight="1">
      <c r="A9893" s="10" t="s">
        <v>5888</v>
      </c>
      <c r="B9893" s="13" t="s">
        <v>5887</v>
      </c>
    </row>
    <row r="9894" spans="1:2" ht="15" customHeight="1">
      <c r="A9894" s="10" t="s">
        <v>5882</v>
      </c>
      <c r="B9894" s="13" t="s">
        <v>5881</v>
      </c>
    </row>
    <row r="9895" spans="1:2" ht="15" customHeight="1">
      <c r="A9895" s="10" t="s">
        <v>5880</v>
      </c>
      <c r="B9895" s="13" t="s">
        <v>5879</v>
      </c>
    </row>
    <row r="9896" spans="1:2" ht="15" customHeight="1">
      <c r="A9896" s="10" t="s">
        <v>5886</v>
      </c>
      <c r="B9896" s="13" t="s">
        <v>5885</v>
      </c>
    </row>
    <row r="9897" spans="1:2" ht="15" customHeight="1">
      <c r="A9897" s="10" t="s">
        <v>14673</v>
      </c>
      <c r="B9897" s="13" t="s">
        <v>14672</v>
      </c>
    </row>
    <row r="9898" spans="1:2" ht="15" customHeight="1">
      <c r="A9898" s="10" t="s">
        <v>12406</v>
      </c>
      <c r="B9898" s="13" t="s">
        <v>12405</v>
      </c>
    </row>
    <row r="9899" spans="1:2" ht="15" customHeight="1">
      <c r="A9899" s="10" t="s">
        <v>12370</v>
      </c>
      <c r="B9899" s="13" t="s">
        <v>12369</v>
      </c>
    </row>
    <row r="9900" spans="1:2" ht="15" customHeight="1">
      <c r="A9900" s="10" t="s">
        <v>12372</v>
      </c>
      <c r="B9900" s="13" t="s">
        <v>12371</v>
      </c>
    </row>
    <row r="9901" spans="1:2" ht="15" customHeight="1">
      <c r="A9901" s="10" t="s">
        <v>12422</v>
      </c>
      <c r="B9901" s="13" t="s">
        <v>12421</v>
      </c>
    </row>
    <row r="9902" spans="1:2" ht="15" customHeight="1">
      <c r="A9902" s="10" t="s">
        <v>12414</v>
      </c>
      <c r="B9902" s="13" t="s">
        <v>12413</v>
      </c>
    </row>
    <row r="9903" spans="1:2" ht="15" customHeight="1">
      <c r="A9903" s="10" t="s">
        <v>12418</v>
      </c>
      <c r="B9903" s="13" t="s">
        <v>12417</v>
      </c>
    </row>
    <row r="9904" spans="1:2" ht="15" customHeight="1">
      <c r="A9904" s="10" t="s">
        <v>12416</v>
      </c>
      <c r="B9904" s="13" t="s">
        <v>12415</v>
      </c>
    </row>
    <row r="9905" spans="1:2" ht="15" customHeight="1">
      <c r="A9905" s="10" t="s">
        <v>12392</v>
      </c>
      <c r="B9905" s="13" t="s">
        <v>12391</v>
      </c>
    </row>
    <row r="9906" spans="1:2" ht="15" customHeight="1">
      <c r="A9906" s="10" t="s">
        <v>12390</v>
      </c>
      <c r="B9906" s="13" t="s">
        <v>12389</v>
      </c>
    </row>
    <row r="9907" spans="1:2" ht="15" customHeight="1">
      <c r="A9907" s="10" t="s">
        <v>12394</v>
      </c>
      <c r="B9907" s="13" t="s">
        <v>12393</v>
      </c>
    </row>
    <row r="9908" spans="1:2" ht="15" customHeight="1">
      <c r="A9908" s="10" t="s">
        <v>12398</v>
      </c>
      <c r="B9908" s="13" t="s">
        <v>12397</v>
      </c>
    </row>
    <row r="9909" spans="1:2" ht="15" customHeight="1">
      <c r="A9909" s="10" t="s">
        <v>12388</v>
      </c>
      <c r="B9909" s="13" t="s">
        <v>12387</v>
      </c>
    </row>
    <row r="9910" spans="1:2" ht="15" customHeight="1">
      <c r="A9910" s="10" t="s">
        <v>12378</v>
      </c>
      <c r="B9910" s="13" t="s">
        <v>12377</v>
      </c>
    </row>
    <row r="9911" spans="1:2" ht="15" customHeight="1">
      <c r="A9911" s="10" t="s">
        <v>12380</v>
      </c>
      <c r="B9911" s="13" t="s">
        <v>12379</v>
      </c>
    </row>
    <row r="9912" spans="1:2" ht="15" customHeight="1">
      <c r="A9912" s="10" t="s">
        <v>12386</v>
      </c>
      <c r="B9912" s="13" t="s">
        <v>12385</v>
      </c>
    </row>
    <row r="9913" spans="1:2" ht="15" customHeight="1">
      <c r="A9913" s="10" t="s">
        <v>12202</v>
      </c>
      <c r="B9913" s="13" t="s">
        <v>12201</v>
      </c>
    </row>
    <row r="9914" spans="1:2" ht="15" customHeight="1">
      <c r="A9914" s="10" t="s">
        <v>12412</v>
      </c>
      <c r="B9914" s="13" t="s">
        <v>12411</v>
      </c>
    </row>
    <row r="9915" spans="1:2" ht="15" customHeight="1">
      <c r="A9915" s="10" t="s">
        <v>12376</v>
      </c>
      <c r="B9915" s="13" t="s">
        <v>12375</v>
      </c>
    </row>
    <row r="9916" spans="1:2" ht="15" customHeight="1">
      <c r="A9916" s="10" t="s">
        <v>12364</v>
      </c>
      <c r="B9916" s="13" t="s">
        <v>12363</v>
      </c>
    </row>
    <row r="9917" spans="1:2" ht="15" customHeight="1">
      <c r="A9917" s="10" t="s">
        <v>2495</v>
      </c>
      <c r="B9917" s="13" t="s">
        <v>2494</v>
      </c>
    </row>
    <row r="9918" spans="1:2" ht="15" customHeight="1">
      <c r="A9918" s="10" t="s">
        <v>18775</v>
      </c>
      <c r="B9918" s="13" t="s">
        <v>18774</v>
      </c>
    </row>
    <row r="9919" spans="1:2" ht="15" customHeight="1">
      <c r="A9919" s="10" t="s">
        <v>18785</v>
      </c>
      <c r="B9919" s="13" t="s">
        <v>18784</v>
      </c>
    </row>
    <row r="9920" spans="1:2" ht="15" customHeight="1">
      <c r="A9920" s="10" t="s">
        <v>18757</v>
      </c>
      <c r="B9920" s="13" t="s">
        <v>18756</v>
      </c>
    </row>
    <row r="9921" spans="1:2" ht="15" customHeight="1">
      <c r="A9921" s="10" t="s">
        <v>18767</v>
      </c>
      <c r="B9921" s="13" t="s">
        <v>18766</v>
      </c>
    </row>
    <row r="9922" spans="1:2" ht="15" customHeight="1">
      <c r="A9922" s="10" t="s">
        <v>18739</v>
      </c>
      <c r="B9922" s="13" t="s">
        <v>18738</v>
      </c>
    </row>
    <row r="9923" spans="1:2" ht="15" customHeight="1">
      <c r="A9923" s="10" t="s">
        <v>18749</v>
      </c>
      <c r="B9923" s="13" t="s">
        <v>18748</v>
      </c>
    </row>
    <row r="9924" spans="1:2" ht="15" customHeight="1">
      <c r="A9924" s="10" t="s">
        <v>18803</v>
      </c>
      <c r="B9924" s="13" t="s">
        <v>18802</v>
      </c>
    </row>
    <row r="9925" spans="1:2" ht="15" customHeight="1">
      <c r="A9925" s="10" t="s">
        <v>18793</v>
      </c>
      <c r="B9925" s="13" t="s">
        <v>18792</v>
      </c>
    </row>
    <row r="9926" spans="1:2" ht="15" customHeight="1">
      <c r="A9926" s="10" t="s">
        <v>18325</v>
      </c>
      <c r="B9926" s="13" t="s">
        <v>18324</v>
      </c>
    </row>
    <row r="9927" spans="1:2" ht="15" customHeight="1">
      <c r="A9927" s="10" t="s">
        <v>17651</v>
      </c>
      <c r="B9927" s="13" t="s">
        <v>17650</v>
      </c>
    </row>
    <row r="9928" spans="1:2" ht="15" customHeight="1">
      <c r="A9928" s="10" t="s">
        <v>17793</v>
      </c>
      <c r="B9928" s="13" t="s">
        <v>17792</v>
      </c>
    </row>
    <row r="9929" spans="1:2" ht="15" customHeight="1">
      <c r="A9929" s="10" t="s">
        <v>17659</v>
      </c>
      <c r="B9929" s="13" t="s">
        <v>17658</v>
      </c>
    </row>
    <row r="9930" spans="1:2" ht="15" customHeight="1">
      <c r="A9930" s="10" t="s">
        <v>17967</v>
      </c>
      <c r="B9930" s="13" t="s">
        <v>17966</v>
      </c>
    </row>
    <row r="9931" spans="1:2" ht="15" customHeight="1">
      <c r="A9931" s="10" t="s">
        <v>17973</v>
      </c>
      <c r="B9931" s="13" t="s">
        <v>17972</v>
      </c>
    </row>
    <row r="9932" spans="1:2" ht="15" customHeight="1">
      <c r="A9932" s="10" t="s">
        <v>1252</v>
      </c>
      <c r="B9932" s="13" t="s">
        <v>1251</v>
      </c>
    </row>
    <row r="9933" spans="1:2" ht="15" customHeight="1">
      <c r="A9933" s="10" t="s">
        <v>13396</v>
      </c>
      <c r="B9933" s="13" t="s">
        <v>13395</v>
      </c>
    </row>
    <row r="9934" spans="1:2" ht="15" customHeight="1">
      <c r="A9934" s="10" t="s">
        <v>14088</v>
      </c>
      <c r="B9934" s="13" t="s">
        <v>14087</v>
      </c>
    </row>
    <row r="9935" spans="1:2" ht="15" customHeight="1">
      <c r="A9935" s="10" t="s">
        <v>14000</v>
      </c>
      <c r="B9935" s="13" t="s">
        <v>13999</v>
      </c>
    </row>
    <row r="9936" spans="1:2" ht="15" customHeight="1">
      <c r="A9936" s="10" t="s">
        <v>10088</v>
      </c>
      <c r="B9936" s="13" t="s">
        <v>10087</v>
      </c>
    </row>
    <row r="9937" spans="1:2" ht="15" customHeight="1">
      <c r="A9937" s="10" t="s">
        <v>13996</v>
      </c>
      <c r="B9937" s="13" t="s">
        <v>13995</v>
      </c>
    </row>
    <row r="9938" spans="1:2" ht="15" customHeight="1">
      <c r="A9938" s="10" t="s">
        <v>13994</v>
      </c>
      <c r="B9938" s="13" t="s">
        <v>13993</v>
      </c>
    </row>
    <row r="9939" spans="1:2" ht="15" customHeight="1">
      <c r="A9939" s="10" t="s">
        <v>13988</v>
      </c>
      <c r="B9939" s="13" t="s">
        <v>13987</v>
      </c>
    </row>
    <row r="9940" spans="1:2" ht="15" customHeight="1">
      <c r="A9940" s="10" t="s">
        <v>13986</v>
      </c>
      <c r="B9940" s="13" t="s">
        <v>13985</v>
      </c>
    </row>
    <row r="9941" spans="1:2" ht="15" customHeight="1">
      <c r="A9941" s="10" t="s">
        <v>17509</v>
      </c>
      <c r="B9941" s="13" t="s">
        <v>17508</v>
      </c>
    </row>
    <row r="9942" spans="1:2" ht="15" customHeight="1">
      <c r="A9942" s="10" t="s">
        <v>17511</v>
      </c>
      <c r="B9942" s="13" t="s">
        <v>17510</v>
      </c>
    </row>
    <row r="9943" spans="1:2" ht="15" customHeight="1">
      <c r="A9943" s="10" t="s">
        <v>17507</v>
      </c>
      <c r="B9943" s="13" t="s">
        <v>17506</v>
      </c>
    </row>
    <row r="9944" spans="1:2" ht="15" customHeight="1">
      <c r="A9944" s="10" t="s">
        <v>17503</v>
      </c>
      <c r="B9944" s="13" t="s">
        <v>17502</v>
      </c>
    </row>
    <row r="9945" spans="1:2" ht="15" customHeight="1">
      <c r="A9945" s="10" t="s">
        <v>17505</v>
      </c>
      <c r="B9945" s="13" t="s">
        <v>17504</v>
      </c>
    </row>
    <row r="9946" spans="1:2" ht="15" customHeight="1">
      <c r="A9946" s="10" t="s">
        <v>17501</v>
      </c>
      <c r="B9946" s="13" t="s">
        <v>17500</v>
      </c>
    </row>
    <row r="9947" spans="1:2" ht="15" customHeight="1">
      <c r="A9947" s="10" t="s">
        <v>17491</v>
      </c>
      <c r="B9947" s="13" t="s">
        <v>17490</v>
      </c>
    </row>
    <row r="9948" spans="1:2" ht="15" customHeight="1">
      <c r="A9948" s="10" t="s">
        <v>17493</v>
      </c>
      <c r="B9948" s="13" t="s">
        <v>17492</v>
      </c>
    </row>
    <row r="9949" spans="1:2" ht="15" customHeight="1">
      <c r="A9949" s="10" t="s">
        <v>17489</v>
      </c>
      <c r="B9949" s="13" t="s">
        <v>17488</v>
      </c>
    </row>
    <row r="9950" spans="1:2" ht="15" customHeight="1">
      <c r="A9950" s="10" t="s">
        <v>17485</v>
      </c>
      <c r="B9950" s="13" t="s">
        <v>17484</v>
      </c>
    </row>
    <row r="9951" spans="1:2" ht="15" customHeight="1">
      <c r="A9951" s="10" t="s">
        <v>17487</v>
      </c>
      <c r="B9951" s="13" t="s">
        <v>17486</v>
      </c>
    </row>
    <row r="9952" spans="1:2" ht="15" customHeight="1">
      <c r="A9952" s="10" t="s">
        <v>17483</v>
      </c>
      <c r="B9952" s="13" t="s">
        <v>17482</v>
      </c>
    </row>
    <row r="9953" spans="1:2" ht="15" customHeight="1">
      <c r="A9953" s="10" t="s">
        <v>17479</v>
      </c>
      <c r="B9953" s="13" t="s">
        <v>17478</v>
      </c>
    </row>
    <row r="9954" spans="1:2" ht="15" customHeight="1">
      <c r="A9954" s="10" t="s">
        <v>17481</v>
      </c>
      <c r="B9954" s="13" t="s">
        <v>17480</v>
      </c>
    </row>
    <row r="9955" spans="1:2" ht="15" customHeight="1">
      <c r="A9955" s="10" t="s">
        <v>17477</v>
      </c>
      <c r="B9955" s="13" t="s">
        <v>17476</v>
      </c>
    </row>
    <row r="9956" spans="1:2" ht="15" customHeight="1">
      <c r="A9956" s="10" t="s">
        <v>17497</v>
      </c>
      <c r="B9956" s="13" t="s">
        <v>17496</v>
      </c>
    </row>
    <row r="9957" spans="1:2" ht="15" customHeight="1">
      <c r="A9957" s="10" t="s">
        <v>17499</v>
      </c>
      <c r="B9957" s="13" t="s">
        <v>17498</v>
      </c>
    </row>
    <row r="9958" spans="1:2" ht="15" customHeight="1">
      <c r="A9958" s="10" t="s">
        <v>17495</v>
      </c>
      <c r="B9958" s="13" t="s">
        <v>17494</v>
      </c>
    </row>
    <row r="9959" spans="1:2" ht="15" customHeight="1">
      <c r="A9959" s="10" t="s">
        <v>17517</v>
      </c>
      <c r="B9959" s="13" t="s">
        <v>17516</v>
      </c>
    </row>
    <row r="9960" spans="1:2" ht="15" customHeight="1">
      <c r="A9960" s="10" t="s">
        <v>17519</v>
      </c>
      <c r="B9960" s="13" t="s">
        <v>17518</v>
      </c>
    </row>
    <row r="9961" spans="1:2" ht="15" customHeight="1">
      <c r="A9961" s="10" t="s">
        <v>17521</v>
      </c>
      <c r="B9961" s="13" t="s">
        <v>17520</v>
      </c>
    </row>
    <row r="9962" spans="1:2" ht="15" customHeight="1">
      <c r="A9962" s="10" t="s">
        <v>17515</v>
      </c>
      <c r="B9962" s="13" t="s">
        <v>17514</v>
      </c>
    </row>
    <row r="9963" spans="1:2" ht="15" customHeight="1">
      <c r="A9963" s="10" t="s">
        <v>17513</v>
      </c>
      <c r="B9963" s="13" t="s">
        <v>17512</v>
      </c>
    </row>
    <row r="9964" spans="1:2" ht="15" customHeight="1">
      <c r="A9964" s="11" t="s">
        <v>759</v>
      </c>
      <c r="B9964" s="15" t="s">
        <v>760</v>
      </c>
    </row>
    <row r="9965" spans="1:2" ht="15" customHeight="1">
      <c r="A9965" s="10" t="s">
        <v>2385</v>
      </c>
      <c r="B9965" s="13" t="s">
        <v>2384</v>
      </c>
    </row>
    <row r="9966" spans="1:2" ht="15" customHeight="1">
      <c r="A9966" s="10" t="s">
        <v>2387</v>
      </c>
      <c r="B9966" s="13" t="s">
        <v>2386</v>
      </c>
    </row>
    <row r="9967" spans="1:2" ht="15" customHeight="1">
      <c r="A9967" s="10" t="s">
        <v>2393</v>
      </c>
      <c r="B9967" s="13" t="s">
        <v>2392</v>
      </c>
    </row>
    <row r="9968" spans="1:2" ht="15" customHeight="1">
      <c r="A9968" s="10" t="s">
        <v>2389</v>
      </c>
      <c r="B9968" s="13" t="s">
        <v>2388</v>
      </c>
    </row>
    <row r="9969" spans="1:2" ht="15" customHeight="1">
      <c r="A9969" s="10" t="s">
        <v>5582</v>
      </c>
      <c r="B9969" s="13" t="s">
        <v>5581</v>
      </c>
    </row>
    <row r="9970" spans="1:2" ht="15" customHeight="1">
      <c r="A9970" s="10" t="s">
        <v>25147</v>
      </c>
      <c r="B9970" s="13" t="s">
        <v>25146</v>
      </c>
    </row>
    <row r="9971" spans="1:2" ht="15" customHeight="1">
      <c r="A9971" s="10" t="s">
        <v>9052</v>
      </c>
      <c r="B9971" s="13" t="s">
        <v>9051</v>
      </c>
    </row>
    <row r="9972" spans="1:2" ht="15" customHeight="1">
      <c r="A9972" s="10" t="s">
        <v>11446</v>
      </c>
      <c r="B9972" s="13" t="s">
        <v>11445</v>
      </c>
    </row>
    <row r="9973" spans="1:2" ht="15" customHeight="1">
      <c r="A9973" s="10" t="s">
        <v>11448</v>
      </c>
      <c r="B9973" s="13" t="s">
        <v>11447</v>
      </c>
    </row>
    <row r="9974" spans="1:2" ht="15" customHeight="1">
      <c r="A9974" s="10" t="s">
        <v>1466</v>
      </c>
      <c r="B9974" s="13" t="s">
        <v>1465</v>
      </c>
    </row>
    <row r="9975" spans="1:2" ht="15" customHeight="1">
      <c r="A9975" s="10" t="s">
        <v>11450</v>
      </c>
      <c r="B9975" s="13" t="s">
        <v>11449</v>
      </c>
    </row>
    <row r="9976" spans="1:2" ht="15" customHeight="1">
      <c r="A9976" s="10" t="s">
        <v>19805</v>
      </c>
      <c r="B9976" s="13" t="s">
        <v>19804</v>
      </c>
    </row>
    <row r="9977" spans="1:2" ht="15" customHeight="1">
      <c r="A9977" s="10" t="s">
        <v>19809</v>
      </c>
      <c r="B9977" s="13" t="s">
        <v>19808</v>
      </c>
    </row>
    <row r="9978" spans="1:2" ht="15" customHeight="1">
      <c r="A9978" s="10" t="s">
        <v>19811</v>
      </c>
      <c r="B9978" s="13" t="s">
        <v>19810</v>
      </c>
    </row>
    <row r="9979" spans="1:2" ht="15" customHeight="1">
      <c r="A9979" s="10" t="s">
        <v>19803</v>
      </c>
      <c r="B9979" s="13" t="s">
        <v>19802</v>
      </c>
    </row>
    <row r="9980" spans="1:2" ht="15" customHeight="1">
      <c r="A9980" s="10" t="s">
        <v>19813</v>
      </c>
      <c r="B9980" s="13" t="s">
        <v>19812</v>
      </c>
    </row>
    <row r="9981" spans="1:2" ht="15" customHeight="1">
      <c r="A9981" s="10" t="s">
        <v>19801</v>
      </c>
      <c r="B9981" s="13" t="s">
        <v>19800</v>
      </c>
    </row>
    <row r="9982" spans="1:2" ht="15" customHeight="1">
      <c r="A9982" s="10" t="s">
        <v>19817</v>
      </c>
      <c r="B9982" s="13" t="s">
        <v>19816</v>
      </c>
    </row>
    <row r="9983" spans="1:2" ht="15" customHeight="1">
      <c r="A9983" s="10" t="s">
        <v>19815</v>
      </c>
      <c r="B9983" s="13" t="s">
        <v>19814</v>
      </c>
    </row>
    <row r="9984" spans="1:2" ht="15" customHeight="1">
      <c r="A9984" s="10" t="s">
        <v>19799</v>
      </c>
      <c r="B9984" s="13" t="s">
        <v>19798</v>
      </c>
    </row>
    <row r="9985" spans="1:2" ht="15" customHeight="1">
      <c r="A9985" s="10" t="s">
        <v>19807</v>
      </c>
      <c r="B9985" s="13" t="s">
        <v>19806</v>
      </c>
    </row>
    <row r="9986" spans="1:2" ht="15" customHeight="1">
      <c r="A9986" s="10" t="s">
        <v>19825</v>
      </c>
      <c r="B9986" s="13" t="s">
        <v>19824</v>
      </c>
    </row>
    <row r="9987" spans="1:2" ht="15" customHeight="1">
      <c r="A9987" s="10" t="s">
        <v>19829</v>
      </c>
      <c r="B9987" s="13" t="s">
        <v>19828</v>
      </c>
    </row>
    <row r="9988" spans="1:2" ht="15" customHeight="1">
      <c r="A9988" s="10" t="s">
        <v>19831</v>
      </c>
      <c r="B9988" s="13" t="s">
        <v>19830</v>
      </c>
    </row>
    <row r="9989" spans="1:2" ht="15" customHeight="1">
      <c r="A9989" s="10" t="s">
        <v>19823</v>
      </c>
      <c r="B9989" s="13" t="s">
        <v>19822</v>
      </c>
    </row>
    <row r="9990" spans="1:2" ht="15" customHeight="1">
      <c r="A9990" s="10" t="s">
        <v>19833</v>
      </c>
      <c r="B9990" s="13" t="s">
        <v>19832</v>
      </c>
    </row>
    <row r="9991" spans="1:2" ht="15" customHeight="1">
      <c r="A9991" s="10" t="s">
        <v>19821</v>
      </c>
      <c r="B9991" s="13" t="s">
        <v>19820</v>
      </c>
    </row>
    <row r="9992" spans="1:2" ht="15" customHeight="1">
      <c r="A9992" s="10" t="s">
        <v>19837</v>
      </c>
      <c r="B9992" s="13" t="s">
        <v>19836</v>
      </c>
    </row>
    <row r="9993" spans="1:2" ht="15" customHeight="1">
      <c r="A9993" s="10" t="s">
        <v>19835</v>
      </c>
      <c r="B9993" s="13" t="s">
        <v>19834</v>
      </c>
    </row>
    <row r="9994" spans="1:2" ht="15" customHeight="1">
      <c r="A9994" s="10" t="s">
        <v>19819</v>
      </c>
      <c r="B9994" s="13" t="s">
        <v>19818</v>
      </c>
    </row>
    <row r="9995" spans="1:2" ht="15" customHeight="1">
      <c r="A9995" s="10" t="s">
        <v>19827</v>
      </c>
      <c r="B9995" s="13" t="s">
        <v>19826</v>
      </c>
    </row>
    <row r="9996" spans="1:2" ht="15" customHeight="1">
      <c r="A9996" s="11" t="s">
        <v>761</v>
      </c>
      <c r="B9996" s="15" t="s">
        <v>762</v>
      </c>
    </row>
    <row r="9997" spans="1:2" ht="15" customHeight="1">
      <c r="A9997" s="10" t="s">
        <v>9250</v>
      </c>
      <c r="B9997" s="13" t="s">
        <v>9249</v>
      </c>
    </row>
    <row r="9998" spans="1:2" ht="15" customHeight="1">
      <c r="A9998" s="10" t="s">
        <v>9252</v>
      </c>
      <c r="B9998" s="13" t="s">
        <v>9251</v>
      </c>
    </row>
    <row r="9999" spans="1:2" ht="15" customHeight="1">
      <c r="A9999" s="10" t="s">
        <v>9248</v>
      </c>
      <c r="B9999" s="13" t="s">
        <v>9247</v>
      </c>
    </row>
    <row r="10000" spans="1:2" ht="15" customHeight="1">
      <c r="A10000" s="10" t="s">
        <v>9254</v>
      </c>
      <c r="B10000" s="13" t="s">
        <v>9253</v>
      </c>
    </row>
    <row r="10001" spans="1:2" ht="15" customHeight="1">
      <c r="A10001" s="10" t="s">
        <v>9246</v>
      </c>
      <c r="B10001" s="13" t="s">
        <v>9245</v>
      </c>
    </row>
    <row r="10002" spans="1:2" ht="15" customHeight="1">
      <c r="A10002" s="10" t="s">
        <v>9244</v>
      </c>
      <c r="B10002" s="13" t="s">
        <v>9243</v>
      </c>
    </row>
    <row r="10003" spans="1:2" ht="15" customHeight="1">
      <c r="A10003" s="10" t="s">
        <v>9258</v>
      </c>
      <c r="B10003" s="13" t="s">
        <v>9257</v>
      </c>
    </row>
    <row r="10004" spans="1:2" ht="15" customHeight="1">
      <c r="A10004" s="10" t="s">
        <v>9266</v>
      </c>
      <c r="B10004" s="13" t="s">
        <v>9265</v>
      </c>
    </row>
    <row r="10005" spans="1:2" ht="15" customHeight="1">
      <c r="A10005" s="10" t="s">
        <v>9268</v>
      </c>
      <c r="B10005" s="13" t="s">
        <v>9267</v>
      </c>
    </row>
    <row r="10006" spans="1:2" ht="15" customHeight="1">
      <c r="A10006" s="10" t="s">
        <v>6549</v>
      </c>
      <c r="B10006" s="13" t="s">
        <v>6548</v>
      </c>
    </row>
    <row r="10007" spans="1:2" ht="15" customHeight="1">
      <c r="A10007" s="10" t="s">
        <v>9276</v>
      </c>
      <c r="B10007" s="13" t="s">
        <v>9275</v>
      </c>
    </row>
    <row r="10008" spans="1:2" ht="15" customHeight="1">
      <c r="A10008" s="10" t="s">
        <v>2156</v>
      </c>
      <c r="B10008" s="13" t="s">
        <v>2155</v>
      </c>
    </row>
    <row r="10009" spans="1:2" ht="15" customHeight="1">
      <c r="A10009" s="10" t="s">
        <v>5996</v>
      </c>
      <c r="B10009" s="13" t="s">
        <v>5995</v>
      </c>
    </row>
    <row r="10010" spans="1:2" ht="15" customHeight="1">
      <c r="A10010" s="10" t="s">
        <v>12656</v>
      </c>
      <c r="B10010" s="13" t="s">
        <v>12655</v>
      </c>
    </row>
    <row r="10011" spans="1:2" ht="15" customHeight="1">
      <c r="A10011" s="10" t="s">
        <v>7114</v>
      </c>
      <c r="B10011" s="13" t="s">
        <v>7113</v>
      </c>
    </row>
    <row r="10012" spans="1:2" ht="15" customHeight="1">
      <c r="A10012" s="10" t="s">
        <v>7126</v>
      </c>
      <c r="B10012" s="13" t="s">
        <v>7125</v>
      </c>
    </row>
    <row r="10013" spans="1:2" ht="15" customHeight="1">
      <c r="A10013" s="10" t="s">
        <v>7120</v>
      </c>
      <c r="B10013" s="13" t="s">
        <v>7119</v>
      </c>
    </row>
    <row r="10014" spans="1:2" ht="15" customHeight="1">
      <c r="A10014" s="10" t="s">
        <v>7130</v>
      </c>
      <c r="B10014" s="13" t="s">
        <v>7129</v>
      </c>
    </row>
    <row r="10015" spans="1:2" ht="15" customHeight="1">
      <c r="A10015" s="10" t="s">
        <v>7124</v>
      </c>
      <c r="B10015" s="13" t="s">
        <v>7123</v>
      </c>
    </row>
    <row r="10016" spans="1:2" ht="15" customHeight="1">
      <c r="A10016" s="10" t="s">
        <v>7132</v>
      </c>
      <c r="B10016" s="13" t="s">
        <v>7131</v>
      </c>
    </row>
    <row r="10017" spans="1:2" ht="15" customHeight="1">
      <c r="A10017" s="10" t="s">
        <v>7136</v>
      </c>
      <c r="B10017" s="13" t="s">
        <v>7135</v>
      </c>
    </row>
    <row r="10018" spans="1:2" ht="15" customHeight="1">
      <c r="A10018" s="10" t="s">
        <v>7128</v>
      </c>
      <c r="B10018" s="13" t="s">
        <v>7127</v>
      </c>
    </row>
    <row r="10019" spans="1:2" ht="15" customHeight="1">
      <c r="A10019" s="10" t="s">
        <v>7122</v>
      </c>
      <c r="B10019" s="13" t="s">
        <v>7121</v>
      </c>
    </row>
    <row r="10020" spans="1:2" ht="15" customHeight="1">
      <c r="A10020" s="10" t="s">
        <v>7116</v>
      </c>
      <c r="B10020" s="13" t="s">
        <v>7115</v>
      </c>
    </row>
    <row r="10021" spans="1:2" ht="15" customHeight="1">
      <c r="A10021" s="10" t="s">
        <v>9605</v>
      </c>
      <c r="B10021" s="13" t="s">
        <v>9604</v>
      </c>
    </row>
    <row r="10022" spans="1:2" ht="15" customHeight="1">
      <c r="A10022" s="10" t="s">
        <v>8489</v>
      </c>
      <c r="B10022" s="13" t="s">
        <v>8488</v>
      </c>
    </row>
    <row r="10023" spans="1:2" ht="15" customHeight="1">
      <c r="A10023" s="10" t="s">
        <v>6415</v>
      </c>
      <c r="B10023" s="13" t="s">
        <v>6414</v>
      </c>
    </row>
    <row r="10024" spans="1:2" ht="15" customHeight="1">
      <c r="A10024" s="10" t="s">
        <v>14803</v>
      </c>
      <c r="B10024" s="13" t="s">
        <v>14802</v>
      </c>
    </row>
    <row r="10025" spans="1:2" ht="15" customHeight="1">
      <c r="A10025" s="10" t="s">
        <v>24725</v>
      </c>
      <c r="B10025" s="13" t="s">
        <v>24724</v>
      </c>
    </row>
    <row r="10026" spans="1:2" ht="15" customHeight="1">
      <c r="A10026" s="10" t="s">
        <v>10455</v>
      </c>
      <c r="B10026" s="13" t="s">
        <v>10454</v>
      </c>
    </row>
    <row r="10027" spans="1:2" ht="15" customHeight="1">
      <c r="A10027" s="10" t="s">
        <v>6926</v>
      </c>
      <c r="B10027" s="13" t="s">
        <v>6925</v>
      </c>
    </row>
    <row r="10028" spans="1:2" ht="15" customHeight="1">
      <c r="A10028" s="10" t="s">
        <v>7142</v>
      </c>
      <c r="B10028" s="13" t="s">
        <v>7141</v>
      </c>
    </row>
    <row r="10029" spans="1:2" ht="15" customHeight="1">
      <c r="A10029" s="10" t="s">
        <v>7118</v>
      </c>
      <c r="B10029" s="13" t="s">
        <v>7117</v>
      </c>
    </row>
    <row r="10030" spans="1:2" ht="15" customHeight="1">
      <c r="A10030" s="10" t="s">
        <v>6918</v>
      </c>
      <c r="B10030" s="13" t="s">
        <v>6917</v>
      </c>
    </row>
    <row r="10031" spans="1:2" ht="15" customHeight="1">
      <c r="A10031" s="10" t="s">
        <v>6924</v>
      </c>
      <c r="B10031" s="13" t="s">
        <v>6923</v>
      </c>
    </row>
    <row r="10032" spans="1:2" ht="15" customHeight="1">
      <c r="A10032" s="10" t="s">
        <v>12938</v>
      </c>
      <c r="B10032" s="13" t="s">
        <v>12937</v>
      </c>
    </row>
    <row r="10033" spans="1:2" ht="15" customHeight="1">
      <c r="A10033" s="10" t="s">
        <v>12928</v>
      </c>
      <c r="B10033" s="13" t="s">
        <v>12927</v>
      </c>
    </row>
    <row r="10034" spans="1:2" ht="15" customHeight="1">
      <c r="A10034" s="10" t="s">
        <v>12942</v>
      </c>
      <c r="B10034" s="13" t="s">
        <v>12941</v>
      </c>
    </row>
    <row r="10035" spans="1:2" ht="15" customHeight="1">
      <c r="A10035" s="10" t="s">
        <v>12932</v>
      </c>
      <c r="B10035" s="13" t="s">
        <v>12931</v>
      </c>
    </row>
    <row r="10036" spans="1:2" ht="15" customHeight="1">
      <c r="A10036" s="10" t="s">
        <v>12930</v>
      </c>
      <c r="B10036" s="13" t="s">
        <v>12929</v>
      </c>
    </row>
    <row r="10037" spans="1:2" ht="15" customHeight="1">
      <c r="A10037" s="10" t="s">
        <v>7043</v>
      </c>
      <c r="B10037" s="13" t="s">
        <v>7042</v>
      </c>
    </row>
    <row r="10038" spans="1:2" ht="15" customHeight="1">
      <c r="A10038" s="10" t="s">
        <v>7041</v>
      </c>
      <c r="B10038" s="13" t="s">
        <v>7040</v>
      </c>
    </row>
    <row r="10039" spans="1:2" ht="15" customHeight="1">
      <c r="A10039" s="10" t="s">
        <v>13584</v>
      </c>
      <c r="B10039" s="13" t="s">
        <v>13583</v>
      </c>
    </row>
    <row r="10040" spans="1:2" ht="15" customHeight="1">
      <c r="A10040" s="11" t="s">
        <v>763</v>
      </c>
      <c r="B10040" s="15" t="s">
        <v>764</v>
      </c>
    </row>
    <row r="10041" spans="1:2" ht="15" customHeight="1">
      <c r="A10041" s="10" t="s">
        <v>9093</v>
      </c>
      <c r="B10041" s="13" t="s">
        <v>9092</v>
      </c>
    </row>
    <row r="10042" spans="1:2" ht="15" customHeight="1">
      <c r="A10042" s="10" t="s">
        <v>9106</v>
      </c>
      <c r="B10042" s="13" t="s">
        <v>9105</v>
      </c>
    </row>
    <row r="10043" spans="1:2" ht="15" customHeight="1">
      <c r="A10043" s="10" t="s">
        <v>8591</v>
      </c>
      <c r="B10043" s="13" t="s">
        <v>8590</v>
      </c>
    </row>
    <row r="10044" spans="1:2" ht="15" customHeight="1">
      <c r="A10044" s="10" t="s">
        <v>8933</v>
      </c>
      <c r="B10044" s="13" t="s">
        <v>8932</v>
      </c>
    </row>
    <row r="10045" spans="1:2" ht="15" customHeight="1">
      <c r="A10045" s="10" t="s">
        <v>24433</v>
      </c>
      <c r="B10045" s="13" t="s">
        <v>24432</v>
      </c>
    </row>
    <row r="10046" spans="1:2" ht="15" customHeight="1">
      <c r="A10046" s="10" t="s">
        <v>17237</v>
      </c>
      <c r="B10046" s="13" t="s">
        <v>17236</v>
      </c>
    </row>
    <row r="10047" spans="1:2" ht="15" customHeight="1">
      <c r="A10047" s="10" t="s">
        <v>13120</v>
      </c>
      <c r="B10047" s="13" t="s">
        <v>13119</v>
      </c>
    </row>
    <row r="10048" spans="1:2" ht="15" customHeight="1">
      <c r="A10048" s="10" t="s">
        <v>7049</v>
      </c>
      <c r="B10048" s="13" t="s">
        <v>7048</v>
      </c>
    </row>
    <row r="10049" spans="1:2" ht="15" customHeight="1">
      <c r="A10049" s="10" t="s">
        <v>10613</v>
      </c>
      <c r="B10049" s="13" t="s">
        <v>10612</v>
      </c>
    </row>
    <row r="10050" spans="1:2" ht="15" customHeight="1">
      <c r="A10050" s="10" t="s">
        <v>7359</v>
      </c>
      <c r="B10050" s="13" t="s">
        <v>7358</v>
      </c>
    </row>
    <row r="10051" spans="1:2" ht="15" customHeight="1">
      <c r="A10051" s="11" t="s">
        <v>765</v>
      </c>
      <c r="B10051" s="15" t="s">
        <v>766</v>
      </c>
    </row>
    <row r="10052" spans="1:2" ht="15" customHeight="1">
      <c r="A10052" s="10" t="s">
        <v>7351</v>
      </c>
      <c r="B10052" s="13" t="s">
        <v>7350</v>
      </c>
    </row>
    <row r="10053" spans="1:2" ht="15" customHeight="1">
      <c r="A10053" s="10" t="s">
        <v>7357</v>
      </c>
      <c r="B10053" s="13" t="s">
        <v>7356</v>
      </c>
    </row>
    <row r="10054" spans="1:2" ht="15" customHeight="1">
      <c r="A10054" s="10" t="s">
        <v>7361</v>
      </c>
      <c r="B10054" s="13" t="s">
        <v>7360</v>
      </c>
    </row>
    <row r="10055" spans="1:2" ht="15" customHeight="1">
      <c r="A10055" s="10" t="s">
        <v>7371</v>
      </c>
      <c r="B10055" s="13" t="s">
        <v>7370</v>
      </c>
    </row>
    <row r="10056" spans="1:2" ht="15" customHeight="1">
      <c r="A10056" s="10" t="s">
        <v>7375</v>
      </c>
      <c r="B10056" s="13" t="s">
        <v>7374</v>
      </c>
    </row>
    <row r="10057" spans="1:2" ht="15" customHeight="1">
      <c r="A10057" s="10" t="s">
        <v>7373</v>
      </c>
      <c r="B10057" s="13" t="s">
        <v>7372</v>
      </c>
    </row>
    <row r="10058" spans="1:2" ht="15" customHeight="1">
      <c r="A10058" s="10" t="s">
        <v>7353</v>
      </c>
      <c r="B10058" s="13" t="s">
        <v>7352</v>
      </c>
    </row>
    <row r="10059" spans="1:2" ht="15" customHeight="1">
      <c r="A10059" s="10" t="s">
        <v>7174</v>
      </c>
      <c r="B10059" s="13" t="s">
        <v>7173</v>
      </c>
    </row>
    <row r="10060" spans="1:2" ht="15" customHeight="1">
      <c r="A10060" s="10" t="s">
        <v>7229</v>
      </c>
      <c r="B10060" s="13" t="s">
        <v>7228</v>
      </c>
    </row>
    <row r="10061" spans="1:2" ht="15" customHeight="1">
      <c r="A10061" s="10" t="s">
        <v>6965</v>
      </c>
      <c r="B10061" s="13" t="s">
        <v>6964</v>
      </c>
    </row>
    <row r="10062" spans="1:2" ht="15" customHeight="1">
      <c r="A10062" s="10" t="s">
        <v>9613</v>
      </c>
      <c r="B10062" s="13" t="s">
        <v>9612</v>
      </c>
    </row>
    <row r="10063" spans="1:2" ht="15" customHeight="1">
      <c r="A10063" s="10" t="s">
        <v>8449</v>
      </c>
      <c r="B10063" s="13" t="s">
        <v>8448</v>
      </c>
    </row>
    <row r="10064" spans="1:2" ht="15" customHeight="1">
      <c r="A10064" s="10" t="s">
        <v>8433</v>
      </c>
      <c r="B10064" s="13" t="s">
        <v>8432</v>
      </c>
    </row>
    <row r="10065" spans="1:2" ht="15" customHeight="1">
      <c r="A10065" s="10" t="s">
        <v>8435</v>
      </c>
      <c r="B10065" s="13" t="s">
        <v>8434</v>
      </c>
    </row>
    <row r="10066" spans="1:2" ht="15" customHeight="1">
      <c r="A10066" s="10" t="s">
        <v>8451</v>
      </c>
      <c r="B10066" s="13" t="s">
        <v>8450</v>
      </c>
    </row>
    <row r="10067" spans="1:2" ht="15" customHeight="1">
      <c r="A10067" s="10" t="s">
        <v>8453</v>
      </c>
      <c r="B10067" s="13" t="s">
        <v>8452</v>
      </c>
    </row>
    <row r="10068" spans="1:2" ht="15" customHeight="1">
      <c r="A10068" s="10" t="s">
        <v>10788</v>
      </c>
      <c r="B10068" s="13" t="s">
        <v>10787</v>
      </c>
    </row>
    <row r="10069" spans="1:2" ht="15" customHeight="1">
      <c r="A10069" s="10" t="s">
        <v>14553</v>
      </c>
      <c r="B10069" s="13" t="s">
        <v>14552</v>
      </c>
    </row>
    <row r="10070" spans="1:2" ht="15" customHeight="1">
      <c r="A10070" s="11" t="s">
        <v>767</v>
      </c>
      <c r="B10070" s="15" t="s">
        <v>768</v>
      </c>
    </row>
    <row r="10071" spans="1:2" ht="15" customHeight="1">
      <c r="A10071" s="10" t="s">
        <v>8947</v>
      </c>
      <c r="B10071" s="13" t="s">
        <v>8946</v>
      </c>
    </row>
    <row r="10072" spans="1:2" ht="15" customHeight="1">
      <c r="A10072" s="10" t="s">
        <v>8963</v>
      </c>
      <c r="B10072" s="13" t="s">
        <v>8962</v>
      </c>
    </row>
    <row r="10073" spans="1:2" ht="15" customHeight="1">
      <c r="A10073" s="10" t="s">
        <v>8961</v>
      </c>
      <c r="B10073" s="13" t="s">
        <v>8960</v>
      </c>
    </row>
    <row r="10074" spans="1:2" ht="15" customHeight="1">
      <c r="A10074" s="10" t="s">
        <v>8965</v>
      </c>
      <c r="B10074" s="13" t="s">
        <v>8964</v>
      </c>
    </row>
    <row r="10075" spans="1:2" ht="15" customHeight="1">
      <c r="A10075" s="10" t="s">
        <v>8967</v>
      </c>
      <c r="B10075" s="13" t="s">
        <v>8966</v>
      </c>
    </row>
    <row r="10076" spans="1:2" ht="15" customHeight="1">
      <c r="A10076" s="10" t="s">
        <v>8951</v>
      </c>
      <c r="B10076" s="13" t="s">
        <v>8950</v>
      </c>
    </row>
    <row r="10077" spans="1:2" ht="15" customHeight="1">
      <c r="A10077" s="10" t="s">
        <v>13514</v>
      </c>
      <c r="B10077" s="13" t="s">
        <v>13513</v>
      </c>
    </row>
    <row r="10078" spans="1:2" ht="15" customHeight="1">
      <c r="A10078" s="10" t="s">
        <v>12860</v>
      </c>
      <c r="B10078" s="13" t="s">
        <v>12859</v>
      </c>
    </row>
    <row r="10079" spans="1:2" ht="15" customHeight="1">
      <c r="A10079" s="10" t="s">
        <v>13536</v>
      </c>
      <c r="B10079" s="13" t="s">
        <v>13535</v>
      </c>
    </row>
    <row r="10080" spans="1:2" ht="15" customHeight="1">
      <c r="A10080" s="10" t="s">
        <v>13756</v>
      </c>
      <c r="B10080" s="13" t="s">
        <v>13755</v>
      </c>
    </row>
    <row r="10081" spans="1:2" ht="15" customHeight="1">
      <c r="A10081" s="10" t="s">
        <v>4017</v>
      </c>
      <c r="B10081" s="13" t="s">
        <v>4016</v>
      </c>
    </row>
    <row r="10082" spans="1:2" ht="15" customHeight="1">
      <c r="A10082" s="10" t="s">
        <v>5532</v>
      </c>
      <c r="B10082" s="13" t="s">
        <v>5531</v>
      </c>
    </row>
    <row r="10083" spans="1:2" ht="15" customHeight="1">
      <c r="A10083" s="10" t="s">
        <v>5534</v>
      </c>
      <c r="B10083" s="13" t="s">
        <v>5533</v>
      </c>
    </row>
    <row r="10084" spans="1:2" ht="15" customHeight="1">
      <c r="A10084" s="10" t="s">
        <v>5536</v>
      </c>
      <c r="B10084" s="13" t="s">
        <v>5535</v>
      </c>
    </row>
    <row r="10085" spans="1:2" ht="15" customHeight="1">
      <c r="A10085" s="10" t="s">
        <v>5526</v>
      </c>
      <c r="B10085" s="13" t="s">
        <v>5525</v>
      </c>
    </row>
    <row r="10086" spans="1:2" ht="15" customHeight="1">
      <c r="A10086" s="10" t="s">
        <v>5524</v>
      </c>
      <c r="B10086" s="13" t="s">
        <v>5523</v>
      </c>
    </row>
    <row r="10087" spans="1:2" ht="15" customHeight="1">
      <c r="A10087" s="10" t="s">
        <v>5530</v>
      </c>
      <c r="B10087" s="13" t="s">
        <v>5529</v>
      </c>
    </row>
    <row r="10088" spans="1:2" ht="15" customHeight="1">
      <c r="A10088" s="10" t="s">
        <v>5522</v>
      </c>
      <c r="B10088" s="13" t="s">
        <v>5521</v>
      </c>
    </row>
    <row r="10089" spans="1:2" ht="15" customHeight="1">
      <c r="A10089" s="10" t="s">
        <v>14715</v>
      </c>
      <c r="B10089" s="13" t="s">
        <v>14714</v>
      </c>
    </row>
    <row r="10090" spans="1:2" ht="15" customHeight="1">
      <c r="A10090" s="10" t="s">
        <v>5484</v>
      </c>
      <c r="B10090" s="13" t="s">
        <v>5483</v>
      </c>
    </row>
    <row r="10091" spans="1:2" ht="15" customHeight="1">
      <c r="A10091" s="10" t="s">
        <v>13418</v>
      </c>
      <c r="B10091" s="13" t="s">
        <v>13417</v>
      </c>
    </row>
    <row r="10092" spans="1:2" ht="15" customHeight="1">
      <c r="A10092" s="10" t="s">
        <v>24813</v>
      </c>
      <c r="B10092" s="13" t="s">
        <v>24812</v>
      </c>
    </row>
    <row r="10093" spans="1:2" ht="15" customHeight="1">
      <c r="A10093" s="10" t="s">
        <v>24887</v>
      </c>
      <c r="B10093" s="13" t="s">
        <v>24886</v>
      </c>
    </row>
    <row r="10094" spans="1:2" ht="15" customHeight="1">
      <c r="A10094" s="10" t="s">
        <v>24895</v>
      </c>
      <c r="B10094" s="13" t="s">
        <v>24894</v>
      </c>
    </row>
    <row r="10095" spans="1:2" ht="15" customHeight="1">
      <c r="A10095" s="10" t="s">
        <v>18911</v>
      </c>
      <c r="B10095" s="13" t="s">
        <v>18910</v>
      </c>
    </row>
    <row r="10096" spans="1:2" ht="15" customHeight="1">
      <c r="A10096" s="10" t="s">
        <v>24867</v>
      </c>
      <c r="B10096" s="13" t="s">
        <v>24866</v>
      </c>
    </row>
    <row r="10097" spans="1:2" ht="15" customHeight="1">
      <c r="A10097" s="10" t="s">
        <v>24891</v>
      </c>
      <c r="B10097" s="13" t="s">
        <v>24890</v>
      </c>
    </row>
    <row r="10098" spans="1:2" ht="15" customHeight="1">
      <c r="A10098" s="10" t="s">
        <v>18685</v>
      </c>
      <c r="B10098" s="13" t="s">
        <v>18684</v>
      </c>
    </row>
    <row r="10099" spans="1:2" ht="15" customHeight="1">
      <c r="A10099" s="10" t="s">
        <v>18693</v>
      </c>
      <c r="B10099" s="13" t="s">
        <v>18692</v>
      </c>
    </row>
    <row r="10100" spans="1:2" ht="15" customHeight="1">
      <c r="A10100" s="10" t="s">
        <v>18687</v>
      </c>
      <c r="B10100" s="13" t="s">
        <v>18686</v>
      </c>
    </row>
    <row r="10101" spans="1:2" ht="15" customHeight="1">
      <c r="A10101" s="10" t="s">
        <v>18691</v>
      </c>
      <c r="B10101" s="13" t="s">
        <v>18690</v>
      </c>
    </row>
    <row r="10102" spans="1:2" ht="15" customHeight="1">
      <c r="A10102" s="10" t="s">
        <v>18679</v>
      </c>
      <c r="B10102" s="13" t="s">
        <v>18678</v>
      </c>
    </row>
    <row r="10103" spans="1:2" ht="15" customHeight="1">
      <c r="A10103" s="10" t="s">
        <v>18689</v>
      </c>
      <c r="B10103" s="13" t="s">
        <v>18688</v>
      </c>
    </row>
    <row r="10104" spans="1:2" ht="15" customHeight="1">
      <c r="A10104" s="10" t="s">
        <v>18683</v>
      </c>
      <c r="B10104" s="13" t="s">
        <v>18682</v>
      </c>
    </row>
    <row r="10105" spans="1:2" ht="15" customHeight="1">
      <c r="A10105" s="10" t="s">
        <v>18681</v>
      </c>
      <c r="B10105" s="13" t="s">
        <v>18680</v>
      </c>
    </row>
    <row r="10106" spans="1:2" ht="15" customHeight="1">
      <c r="A10106" s="10" t="s">
        <v>18695</v>
      </c>
      <c r="B10106" s="13" t="s">
        <v>18694</v>
      </c>
    </row>
    <row r="10107" spans="1:2" ht="15" customHeight="1">
      <c r="A10107" s="10" t="s">
        <v>24811</v>
      </c>
      <c r="B10107" s="13" t="s">
        <v>24810</v>
      </c>
    </row>
    <row r="10108" spans="1:2" ht="15" customHeight="1">
      <c r="A10108" s="10" t="s">
        <v>24815</v>
      </c>
      <c r="B10108" s="13" t="s">
        <v>24814</v>
      </c>
    </row>
    <row r="10109" spans="1:2" ht="15" customHeight="1">
      <c r="A10109" s="10" t="s">
        <v>18907</v>
      </c>
      <c r="B10109" s="13" t="s">
        <v>18906</v>
      </c>
    </row>
    <row r="10110" spans="1:2" ht="15" customHeight="1">
      <c r="A10110" s="10" t="s">
        <v>18725</v>
      </c>
      <c r="B10110" s="13" t="s">
        <v>18724</v>
      </c>
    </row>
    <row r="10111" spans="1:2" ht="15" customHeight="1">
      <c r="A10111" s="10" t="s">
        <v>18705</v>
      </c>
      <c r="B10111" s="13" t="s">
        <v>18704</v>
      </c>
    </row>
    <row r="10112" spans="1:2" ht="15" customHeight="1">
      <c r="A10112" s="10" t="s">
        <v>18781</v>
      </c>
      <c r="B10112" s="13" t="s">
        <v>18780</v>
      </c>
    </row>
    <row r="10113" spans="1:2" ht="15" customHeight="1">
      <c r="A10113" s="10" t="s">
        <v>18745</v>
      </c>
      <c r="B10113" s="13" t="s">
        <v>18744</v>
      </c>
    </row>
    <row r="10114" spans="1:2" ht="15" customHeight="1">
      <c r="A10114" s="10" t="s">
        <v>18799</v>
      </c>
      <c r="B10114" s="13" t="s">
        <v>18798</v>
      </c>
    </row>
    <row r="10115" spans="1:2" ht="15" customHeight="1">
      <c r="A10115" s="10" t="s">
        <v>18847</v>
      </c>
      <c r="B10115" s="13" t="s">
        <v>18846</v>
      </c>
    </row>
    <row r="10116" spans="1:2" ht="15" customHeight="1">
      <c r="A10116" s="10" t="s">
        <v>18827</v>
      </c>
      <c r="B10116" s="13" t="s">
        <v>18826</v>
      </c>
    </row>
    <row r="10117" spans="1:2" ht="15" customHeight="1">
      <c r="A10117" s="10" t="s">
        <v>18825</v>
      </c>
      <c r="B10117" s="13" t="s">
        <v>18824</v>
      </c>
    </row>
    <row r="10118" spans="1:2" ht="15" customHeight="1">
      <c r="A10118" s="10" t="s">
        <v>18845</v>
      </c>
      <c r="B10118" s="13" t="s">
        <v>18844</v>
      </c>
    </row>
    <row r="10119" spans="1:2" ht="15" customHeight="1">
      <c r="A10119" s="10" t="s">
        <v>18849</v>
      </c>
      <c r="B10119" s="13" t="s">
        <v>18848</v>
      </c>
    </row>
    <row r="10120" spans="1:2" ht="15" customHeight="1">
      <c r="A10120" s="10" t="s">
        <v>18857</v>
      </c>
      <c r="B10120" s="13" t="s">
        <v>18856</v>
      </c>
    </row>
    <row r="10121" spans="1:2" ht="15" customHeight="1">
      <c r="A10121" s="10" t="s">
        <v>18851</v>
      </c>
      <c r="B10121" s="13" t="s">
        <v>18850</v>
      </c>
    </row>
    <row r="10122" spans="1:2" ht="15" customHeight="1">
      <c r="A10122" s="10" t="s">
        <v>18853</v>
      </c>
      <c r="B10122" s="13" t="s">
        <v>18852</v>
      </c>
    </row>
    <row r="10123" spans="1:2" ht="15" customHeight="1">
      <c r="A10123" s="10" t="s">
        <v>18811</v>
      </c>
      <c r="B10123" s="13" t="s">
        <v>18810</v>
      </c>
    </row>
    <row r="10124" spans="1:2" ht="15" customHeight="1">
      <c r="A10124" s="10" t="s">
        <v>18831</v>
      </c>
      <c r="B10124" s="13" t="s">
        <v>18830</v>
      </c>
    </row>
    <row r="10125" spans="1:2" ht="15" customHeight="1">
      <c r="A10125" s="10" t="s">
        <v>18823</v>
      </c>
      <c r="B10125" s="13" t="s">
        <v>18822</v>
      </c>
    </row>
    <row r="10126" spans="1:2" ht="15" customHeight="1">
      <c r="A10126" s="10" t="s">
        <v>18843</v>
      </c>
      <c r="B10126" s="13" t="s">
        <v>18842</v>
      </c>
    </row>
    <row r="10127" spans="1:2" ht="15" customHeight="1">
      <c r="A10127" s="10" t="s">
        <v>18815</v>
      </c>
      <c r="B10127" s="13" t="s">
        <v>18814</v>
      </c>
    </row>
    <row r="10128" spans="1:2" ht="15" customHeight="1">
      <c r="A10128" s="10" t="s">
        <v>18835</v>
      </c>
      <c r="B10128" s="13" t="s">
        <v>18834</v>
      </c>
    </row>
    <row r="10129" spans="1:2" ht="15" customHeight="1">
      <c r="A10129" s="10" t="s">
        <v>18809</v>
      </c>
      <c r="B10129" s="13" t="s">
        <v>18808</v>
      </c>
    </row>
    <row r="10130" spans="1:2" ht="15" customHeight="1">
      <c r="A10130" s="10" t="s">
        <v>18829</v>
      </c>
      <c r="B10130" s="13" t="s">
        <v>18828</v>
      </c>
    </row>
    <row r="10131" spans="1:2" ht="15" customHeight="1">
      <c r="A10131" s="10" t="s">
        <v>18817</v>
      </c>
      <c r="B10131" s="13" t="s">
        <v>18816</v>
      </c>
    </row>
    <row r="10132" spans="1:2" ht="15" customHeight="1">
      <c r="A10132" s="10" t="s">
        <v>18837</v>
      </c>
      <c r="B10132" s="13" t="s">
        <v>18836</v>
      </c>
    </row>
    <row r="10133" spans="1:2" ht="15" customHeight="1">
      <c r="A10133" s="10" t="s">
        <v>18813</v>
      </c>
      <c r="B10133" s="13" t="s">
        <v>18812</v>
      </c>
    </row>
    <row r="10134" spans="1:2" ht="15" customHeight="1">
      <c r="A10134" s="10" t="s">
        <v>18833</v>
      </c>
      <c r="B10134" s="13" t="s">
        <v>18832</v>
      </c>
    </row>
    <row r="10135" spans="1:2" ht="15" customHeight="1">
      <c r="A10135" s="10" t="s">
        <v>18821</v>
      </c>
      <c r="B10135" s="13" t="s">
        <v>18820</v>
      </c>
    </row>
    <row r="10136" spans="1:2" ht="15" customHeight="1">
      <c r="A10136" s="10" t="s">
        <v>18841</v>
      </c>
      <c r="B10136" s="13" t="s">
        <v>18840</v>
      </c>
    </row>
    <row r="10137" spans="1:2" ht="15" customHeight="1">
      <c r="A10137" s="10" t="s">
        <v>18819</v>
      </c>
      <c r="B10137" s="13" t="s">
        <v>18818</v>
      </c>
    </row>
    <row r="10138" spans="1:2" ht="15" customHeight="1">
      <c r="A10138" s="10" t="s">
        <v>18839</v>
      </c>
      <c r="B10138" s="13" t="s">
        <v>18838</v>
      </c>
    </row>
    <row r="10139" spans="1:2" ht="15" customHeight="1">
      <c r="A10139" s="10" t="s">
        <v>18763</v>
      </c>
      <c r="B10139" s="13" t="s">
        <v>18762</v>
      </c>
    </row>
    <row r="10140" spans="1:2" ht="15" customHeight="1">
      <c r="A10140" s="10" t="s">
        <v>18855</v>
      </c>
      <c r="B10140" s="13" t="s">
        <v>18854</v>
      </c>
    </row>
    <row r="10141" spans="1:2" ht="15" customHeight="1">
      <c r="A10141" s="10" t="s">
        <v>18777</v>
      </c>
      <c r="B10141" s="13" t="s">
        <v>18776</v>
      </c>
    </row>
    <row r="10142" spans="1:2" ht="15" customHeight="1">
      <c r="A10142" s="10" t="s">
        <v>18787</v>
      </c>
      <c r="B10142" s="13" t="s">
        <v>18786</v>
      </c>
    </row>
    <row r="10143" spans="1:2" ht="15" customHeight="1">
      <c r="A10143" s="10" t="s">
        <v>18759</v>
      </c>
      <c r="B10143" s="13" t="s">
        <v>18758</v>
      </c>
    </row>
    <row r="10144" spans="1:2" ht="15" customHeight="1">
      <c r="A10144" s="10" t="s">
        <v>18769</v>
      </c>
      <c r="B10144" s="13" t="s">
        <v>18768</v>
      </c>
    </row>
    <row r="10145" spans="1:2" ht="15" customHeight="1">
      <c r="A10145" s="10" t="s">
        <v>18741</v>
      </c>
      <c r="B10145" s="13" t="s">
        <v>18740</v>
      </c>
    </row>
    <row r="10146" spans="1:2" ht="15" customHeight="1">
      <c r="A10146" s="10" t="s">
        <v>18751</v>
      </c>
      <c r="B10146" s="13" t="s">
        <v>18750</v>
      </c>
    </row>
    <row r="10147" spans="1:2" ht="15" customHeight="1">
      <c r="A10147" s="10" t="s">
        <v>18805</v>
      </c>
      <c r="B10147" s="13" t="s">
        <v>18804</v>
      </c>
    </row>
    <row r="10148" spans="1:2" ht="15" customHeight="1">
      <c r="A10148" s="10" t="s">
        <v>18795</v>
      </c>
      <c r="B10148" s="13" t="s">
        <v>18794</v>
      </c>
    </row>
    <row r="10149" spans="1:2" ht="15" customHeight="1">
      <c r="A10149" s="10" t="s">
        <v>769</v>
      </c>
      <c r="B10149" s="13" t="s">
        <v>1170</v>
      </c>
    </row>
    <row r="10150" spans="1:2" ht="15" customHeight="1">
      <c r="A10150" s="10" t="s">
        <v>1172</v>
      </c>
      <c r="B10150" s="13" t="s">
        <v>1171</v>
      </c>
    </row>
    <row r="10151" spans="1:2" ht="15" customHeight="1">
      <c r="A10151" s="10" t="s">
        <v>1176</v>
      </c>
      <c r="B10151" s="13" t="s">
        <v>1175</v>
      </c>
    </row>
    <row r="10152" spans="1:2" ht="15" customHeight="1">
      <c r="A10152" s="10" t="s">
        <v>1174</v>
      </c>
      <c r="B10152" s="13" t="s">
        <v>1173</v>
      </c>
    </row>
    <row r="10153" spans="1:2" ht="15" customHeight="1">
      <c r="A10153" s="10" t="s">
        <v>1178</v>
      </c>
      <c r="B10153" s="13" t="s">
        <v>1177</v>
      </c>
    </row>
    <row r="10154" spans="1:2" ht="15" customHeight="1">
      <c r="A10154" s="10" t="s">
        <v>1182</v>
      </c>
      <c r="B10154" s="13" t="s">
        <v>1181</v>
      </c>
    </row>
    <row r="10155" spans="1:2" ht="15" customHeight="1">
      <c r="A10155" s="11" t="s">
        <v>770</v>
      </c>
      <c r="B10155" s="15" t="s">
        <v>321</v>
      </c>
    </row>
    <row r="10156" spans="1:2" ht="15" customHeight="1">
      <c r="A10156" s="10" t="s">
        <v>7033</v>
      </c>
      <c r="B10156" s="13" t="s">
        <v>7032</v>
      </c>
    </row>
    <row r="10157" spans="1:2" ht="15" customHeight="1">
      <c r="A10157" s="10" t="s">
        <v>5770</v>
      </c>
      <c r="B10157" s="13" t="s">
        <v>5769</v>
      </c>
    </row>
    <row r="10158" spans="1:2" ht="15" customHeight="1">
      <c r="A10158" s="10" t="s">
        <v>2002</v>
      </c>
      <c r="B10158" s="13" t="s">
        <v>2001</v>
      </c>
    </row>
    <row r="10159" spans="1:2" ht="15" customHeight="1">
      <c r="A10159" s="10" t="s">
        <v>2004</v>
      </c>
      <c r="B10159" s="13" t="s">
        <v>2003</v>
      </c>
    </row>
    <row r="10160" spans="1:2" ht="15" customHeight="1">
      <c r="A10160" s="10" t="s">
        <v>11086</v>
      </c>
      <c r="B10160" s="13" t="s">
        <v>11085</v>
      </c>
    </row>
    <row r="10161" spans="1:2" ht="15" customHeight="1">
      <c r="A10161" s="10" t="s">
        <v>11088</v>
      </c>
      <c r="B10161" s="13" t="s">
        <v>11087</v>
      </c>
    </row>
    <row r="10162" spans="1:2" ht="15" customHeight="1">
      <c r="A10162" s="10" t="s">
        <v>6581</v>
      </c>
      <c r="B10162" s="13" t="s">
        <v>6580</v>
      </c>
    </row>
    <row r="10163" spans="1:2" ht="15" customHeight="1">
      <c r="A10163" s="10" t="s">
        <v>1542</v>
      </c>
      <c r="B10163" s="13" t="s">
        <v>1541</v>
      </c>
    </row>
    <row r="10164" spans="1:2" ht="15" customHeight="1">
      <c r="A10164" s="10" t="s">
        <v>9236</v>
      </c>
      <c r="B10164" s="13" t="s">
        <v>9235</v>
      </c>
    </row>
    <row r="10165" spans="1:2" ht="15" customHeight="1">
      <c r="A10165" s="10" t="s">
        <v>9742</v>
      </c>
      <c r="B10165" s="13" t="s">
        <v>9741</v>
      </c>
    </row>
    <row r="10166" spans="1:2" ht="15" customHeight="1">
      <c r="A10166" s="10" t="s">
        <v>11108</v>
      </c>
      <c r="B10166" s="13" t="s">
        <v>11107</v>
      </c>
    </row>
    <row r="10167" spans="1:2" ht="15" customHeight="1">
      <c r="A10167" s="10" t="s">
        <v>8296</v>
      </c>
      <c r="B10167" s="13" t="s">
        <v>8295</v>
      </c>
    </row>
    <row r="10168" spans="1:2" ht="15" customHeight="1">
      <c r="A10168" s="10" t="s">
        <v>8298</v>
      </c>
      <c r="B10168" s="13" t="s">
        <v>8297</v>
      </c>
    </row>
    <row r="10169" spans="1:2" ht="15" customHeight="1">
      <c r="A10169" s="10" t="s">
        <v>5554</v>
      </c>
      <c r="B10169" s="13" t="s">
        <v>5553</v>
      </c>
    </row>
    <row r="10170" spans="1:2" ht="15" customHeight="1">
      <c r="A10170" s="10" t="s">
        <v>14534</v>
      </c>
      <c r="B10170" s="13" t="s">
        <v>14533</v>
      </c>
    </row>
    <row r="10171" spans="1:2" ht="15" customHeight="1">
      <c r="A10171" s="10" t="s">
        <v>9400</v>
      </c>
      <c r="B10171" s="13" t="s">
        <v>9399</v>
      </c>
    </row>
    <row r="10172" spans="1:2" ht="15" customHeight="1">
      <c r="A10172" s="10" t="s">
        <v>9422</v>
      </c>
      <c r="B10172" s="13" t="s">
        <v>9421</v>
      </c>
    </row>
    <row r="10173" spans="1:2" ht="15" customHeight="1">
      <c r="A10173" s="10" t="s">
        <v>9420</v>
      </c>
      <c r="B10173" s="13" t="s">
        <v>9419</v>
      </c>
    </row>
    <row r="10174" spans="1:2" ht="15" customHeight="1">
      <c r="A10174" s="10" t="s">
        <v>9436</v>
      </c>
      <c r="B10174" s="13" t="s">
        <v>9435</v>
      </c>
    </row>
    <row r="10175" spans="1:2" ht="15" customHeight="1">
      <c r="A10175" s="10" t="s">
        <v>9450</v>
      </c>
      <c r="B10175" s="13" t="s">
        <v>9449</v>
      </c>
    </row>
    <row r="10176" spans="1:2" ht="15" customHeight="1">
      <c r="A10176" s="10" t="s">
        <v>1998</v>
      </c>
      <c r="B10176" s="13" t="s">
        <v>1997</v>
      </c>
    </row>
    <row r="10177" spans="1:2" ht="15" customHeight="1">
      <c r="A10177" s="10" t="s">
        <v>8303</v>
      </c>
      <c r="B10177" s="13" t="s">
        <v>8302</v>
      </c>
    </row>
    <row r="10178" spans="1:2" ht="15" customHeight="1">
      <c r="A10178" s="10" t="s">
        <v>8305</v>
      </c>
      <c r="B10178" s="13" t="s">
        <v>8304</v>
      </c>
    </row>
    <row r="10179" spans="1:2" ht="15" customHeight="1">
      <c r="A10179" s="10" t="s">
        <v>12148</v>
      </c>
      <c r="B10179" s="13" t="s">
        <v>12147</v>
      </c>
    </row>
    <row r="10180" spans="1:2" ht="15" customHeight="1">
      <c r="A10180" s="10" t="s">
        <v>12146</v>
      </c>
      <c r="B10180" s="13" t="s">
        <v>12145</v>
      </c>
    </row>
    <row r="10181" spans="1:2" ht="15" customHeight="1">
      <c r="A10181" s="10" t="s">
        <v>14012</v>
      </c>
      <c r="B10181" s="13" t="s">
        <v>14011</v>
      </c>
    </row>
    <row r="10182" spans="1:2" ht="15" customHeight="1">
      <c r="A10182" s="11" t="s">
        <v>771</v>
      </c>
      <c r="B10182" s="15" t="s">
        <v>772</v>
      </c>
    </row>
    <row r="10183" spans="1:2" ht="15" customHeight="1">
      <c r="A10183" s="10" t="s">
        <v>3303</v>
      </c>
      <c r="B10183" s="13" t="s">
        <v>3302</v>
      </c>
    </row>
    <row r="10184" spans="1:2" ht="15" customHeight="1">
      <c r="A10184" s="10" t="s">
        <v>1110</v>
      </c>
      <c r="B10184" s="13" t="s">
        <v>1109</v>
      </c>
    </row>
    <row r="10185" spans="1:2" ht="15" customHeight="1">
      <c r="A10185" s="10" t="s">
        <v>14514</v>
      </c>
      <c r="B10185" s="13" t="s">
        <v>14513</v>
      </c>
    </row>
    <row r="10186" spans="1:2" ht="15" customHeight="1">
      <c r="A10186" s="10" t="s">
        <v>1128</v>
      </c>
      <c r="B10186" s="13" t="s">
        <v>1127</v>
      </c>
    </row>
    <row r="10187" spans="1:2" ht="15" customHeight="1">
      <c r="A10187" s="10" t="s">
        <v>7842</v>
      </c>
      <c r="B10187" s="13" t="s">
        <v>7841</v>
      </c>
    </row>
    <row r="10188" spans="1:2" ht="15" customHeight="1">
      <c r="A10188" s="10" t="s">
        <v>773</v>
      </c>
      <c r="B10188" s="13" t="s">
        <v>774</v>
      </c>
    </row>
    <row r="10189" spans="1:2" ht="15" customHeight="1">
      <c r="A10189" s="11" t="s">
        <v>775</v>
      </c>
      <c r="B10189" s="15" t="s">
        <v>776</v>
      </c>
    </row>
    <row r="10190" spans="1:2" ht="15" customHeight="1">
      <c r="A10190" s="10" t="s">
        <v>8213</v>
      </c>
      <c r="B10190" s="13" t="s">
        <v>8212</v>
      </c>
    </row>
    <row r="10191" spans="1:2" ht="15" customHeight="1">
      <c r="A10191" s="10" t="s">
        <v>8192</v>
      </c>
      <c r="B10191" s="13" t="s">
        <v>8191</v>
      </c>
    </row>
    <row r="10192" spans="1:2" ht="15" customHeight="1">
      <c r="A10192" s="10" t="s">
        <v>8210</v>
      </c>
      <c r="B10192" s="13" t="s">
        <v>8209</v>
      </c>
    </row>
    <row r="10193" spans="1:2" ht="15" customHeight="1">
      <c r="A10193" s="10" t="s">
        <v>8196</v>
      </c>
      <c r="B10193" s="13" t="s">
        <v>8195</v>
      </c>
    </row>
    <row r="10194" spans="1:2" ht="15" customHeight="1">
      <c r="A10194" s="10" t="s">
        <v>8194</v>
      </c>
      <c r="B10194" s="13" t="s">
        <v>8193</v>
      </c>
    </row>
    <row r="10195" spans="1:2" ht="15" customHeight="1">
      <c r="A10195" s="10" t="s">
        <v>8190</v>
      </c>
      <c r="B10195" s="13" t="s">
        <v>8189</v>
      </c>
    </row>
    <row r="10196" spans="1:2" ht="15" customHeight="1">
      <c r="A10196" s="10" t="s">
        <v>8211</v>
      </c>
      <c r="B10196" s="13" t="s">
        <v>776</v>
      </c>
    </row>
    <row r="10197" spans="1:2" ht="15" customHeight="1">
      <c r="A10197" s="10" t="s">
        <v>12816</v>
      </c>
      <c r="B10197" s="13" t="s">
        <v>12815</v>
      </c>
    </row>
    <row r="10198" spans="1:2" ht="15" customHeight="1">
      <c r="A10198" s="11" t="s">
        <v>777</v>
      </c>
      <c r="B10198" s="15" t="s">
        <v>778</v>
      </c>
    </row>
    <row r="10199" spans="1:2" ht="15" customHeight="1">
      <c r="A10199" s="10" t="s">
        <v>8008</v>
      </c>
      <c r="B10199" s="13" t="s">
        <v>8007</v>
      </c>
    </row>
    <row r="10200" spans="1:2" ht="15" customHeight="1">
      <c r="A10200" s="10" t="s">
        <v>25251</v>
      </c>
      <c r="B10200" s="13" t="s">
        <v>8031</v>
      </c>
    </row>
    <row r="10201" spans="1:2" s="4" customFormat="1" ht="15" customHeight="1">
      <c r="A10201" s="10" t="s">
        <v>12782</v>
      </c>
      <c r="B10201" s="13" t="s">
        <v>12781</v>
      </c>
    </row>
    <row r="10202" spans="1:2" ht="15" customHeight="1">
      <c r="A10202" s="10" t="s">
        <v>12784</v>
      </c>
      <c r="B10202" s="13" t="s">
        <v>12783</v>
      </c>
    </row>
    <row r="10203" spans="1:2" ht="15" customHeight="1">
      <c r="A10203" s="10" t="s">
        <v>12790</v>
      </c>
      <c r="B10203" s="13" t="s">
        <v>12789</v>
      </c>
    </row>
    <row r="10204" spans="1:2" ht="15" customHeight="1">
      <c r="A10204" s="10" t="s">
        <v>12786</v>
      </c>
      <c r="B10204" s="13" t="s">
        <v>12785</v>
      </c>
    </row>
    <row r="10205" spans="1:2" ht="15" customHeight="1">
      <c r="A10205" s="10" t="s">
        <v>12788</v>
      </c>
      <c r="B10205" s="13" t="s">
        <v>12787</v>
      </c>
    </row>
    <row r="10206" spans="1:2" ht="15" customHeight="1">
      <c r="A10206" s="10" t="s">
        <v>12794</v>
      </c>
      <c r="B10206" s="13" t="s">
        <v>12793</v>
      </c>
    </row>
    <row r="10207" spans="1:2" ht="15" customHeight="1">
      <c r="A10207" s="10" t="s">
        <v>12796</v>
      </c>
      <c r="B10207" s="13" t="s">
        <v>12795</v>
      </c>
    </row>
    <row r="10208" spans="1:2" ht="15" customHeight="1">
      <c r="A10208" s="10" t="s">
        <v>12792</v>
      </c>
      <c r="B10208" s="13" t="s">
        <v>12791</v>
      </c>
    </row>
    <row r="10209" spans="1:2" ht="15" customHeight="1">
      <c r="A10209" s="10" t="s">
        <v>12798</v>
      </c>
      <c r="B10209" s="13" t="s">
        <v>12797</v>
      </c>
    </row>
    <row r="10210" spans="1:2" ht="15" customHeight="1">
      <c r="A10210" s="10" t="s">
        <v>7976</v>
      </c>
      <c r="B10210" s="13" t="s">
        <v>7975</v>
      </c>
    </row>
    <row r="10211" spans="1:2" ht="15" customHeight="1">
      <c r="A10211" s="10" t="s">
        <v>8010</v>
      </c>
      <c r="B10211" s="13" t="s">
        <v>8009</v>
      </c>
    </row>
    <row r="10212" spans="1:2" ht="15" customHeight="1">
      <c r="A10212" s="10" t="s">
        <v>8000</v>
      </c>
      <c r="B10212" s="13" t="s">
        <v>7999</v>
      </c>
    </row>
    <row r="10213" spans="1:2" ht="15" customHeight="1">
      <c r="A10213" s="10" t="s">
        <v>7988</v>
      </c>
      <c r="B10213" s="13" t="s">
        <v>7987</v>
      </c>
    </row>
    <row r="10214" spans="1:2" ht="15" customHeight="1">
      <c r="A10214" s="10" t="s">
        <v>7990</v>
      </c>
      <c r="B10214" s="13" t="s">
        <v>7989</v>
      </c>
    </row>
    <row r="10215" spans="1:2" ht="15" customHeight="1">
      <c r="A10215" s="10" t="s">
        <v>8004</v>
      </c>
      <c r="B10215" s="13" t="s">
        <v>8003</v>
      </c>
    </row>
    <row r="10216" spans="1:2" ht="15" customHeight="1">
      <c r="A10216" s="10" t="s">
        <v>8002</v>
      </c>
      <c r="B10216" s="13" t="s">
        <v>8001</v>
      </c>
    </row>
    <row r="10217" spans="1:2" ht="15" customHeight="1">
      <c r="A10217" s="10" t="s">
        <v>7998</v>
      </c>
      <c r="B10217" s="13" t="s">
        <v>7997</v>
      </c>
    </row>
    <row r="10218" spans="1:2" ht="15" customHeight="1">
      <c r="A10218" s="10" t="s">
        <v>8012</v>
      </c>
      <c r="B10218" s="13" t="s">
        <v>8011</v>
      </c>
    </row>
    <row r="10219" spans="1:2" ht="15" customHeight="1">
      <c r="A10219" s="10" t="s">
        <v>7980</v>
      </c>
      <c r="B10219" s="13" t="s">
        <v>7979</v>
      </c>
    </row>
    <row r="10220" spans="1:2" ht="15" customHeight="1">
      <c r="A10220" s="10" t="s">
        <v>7992</v>
      </c>
      <c r="B10220" s="13" t="s">
        <v>7991</v>
      </c>
    </row>
    <row r="10221" spans="1:2" ht="15" customHeight="1">
      <c r="A10221" s="10" t="s">
        <v>7994</v>
      </c>
      <c r="B10221" s="13" t="s">
        <v>7993</v>
      </c>
    </row>
    <row r="10222" spans="1:2" ht="15" customHeight="1">
      <c r="A10222" s="10" t="s">
        <v>7996</v>
      </c>
      <c r="B10222" s="13" t="s">
        <v>7995</v>
      </c>
    </row>
    <row r="10223" spans="1:2" ht="15" customHeight="1">
      <c r="A10223" s="10" t="s">
        <v>7986</v>
      </c>
      <c r="B10223" s="13" t="s">
        <v>7985</v>
      </c>
    </row>
    <row r="10224" spans="1:2" ht="15" customHeight="1">
      <c r="A10224" s="10" t="s">
        <v>7978</v>
      </c>
      <c r="B10224" s="13" t="s">
        <v>7977</v>
      </c>
    </row>
    <row r="10225" spans="1:2" ht="15" customHeight="1">
      <c r="A10225" s="10" t="s">
        <v>8014</v>
      </c>
      <c r="B10225" s="13" t="s">
        <v>8013</v>
      </c>
    </row>
    <row r="10226" spans="1:2" ht="15" customHeight="1">
      <c r="A10226" s="10" t="s">
        <v>8020</v>
      </c>
      <c r="B10226" s="13" t="s">
        <v>8019</v>
      </c>
    </row>
    <row r="10227" spans="1:2" ht="15" customHeight="1">
      <c r="A10227" s="10" t="s">
        <v>8016</v>
      </c>
      <c r="B10227" s="13" t="s">
        <v>8015</v>
      </c>
    </row>
    <row r="10228" spans="1:2" ht="15" customHeight="1">
      <c r="A10228" s="10" t="s">
        <v>8018</v>
      </c>
      <c r="B10228" s="13" t="s">
        <v>8017</v>
      </c>
    </row>
    <row r="10229" spans="1:2" ht="15" customHeight="1">
      <c r="A10229" s="10" t="s">
        <v>8022</v>
      </c>
      <c r="B10229" s="13" t="s">
        <v>8021</v>
      </c>
    </row>
    <row r="10230" spans="1:2" ht="15" customHeight="1">
      <c r="A10230" s="10" t="s">
        <v>8028</v>
      </c>
      <c r="B10230" s="13" t="s">
        <v>8027</v>
      </c>
    </row>
    <row r="10231" spans="1:2" ht="15" customHeight="1">
      <c r="A10231" s="10" t="s">
        <v>8026</v>
      </c>
      <c r="B10231" s="13" t="s">
        <v>8025</v>
      </c>
    </row>
    <row r="10232" spans="1:2" ht="15" customHeight="1">
      <c r="A10232" s="10" t="s">
        <v>8032</v>
      </c>
      <c r="B10232" s="13" t="s">
        <v>8031</v>
      </c>
    </row>
    <row r="10233" spans="1:2" ht="15" customHeight="1">
      <c r="A10233" s="10" t="s">
        <v>7984</v>
      </c>
      <c r="B10233" s="13" t="s">
        <v>7983</v>
      </c>
    </row>
    <row r="10234" spans="1:2" ht="15" customHeight="1">
      <c r="A10234" s="10" t="s">
        <v>12330</v>
      </c>
      <c r="B10234" s="13" t="s">
        <v>12329</v>
      </c>
    </row>
    <row r="10235" spans="1:2" ht="15" customHeight="1">
      <c r="A10235" s="10" t="s">
        <v>8241</v>
      </c>
      <c r="B10235" s="13" t="s">
        <v>8240</v>
      </c>
    </row>
    <row r="10236" spans="1:2" ht="15" customHeight="1">
      <c r="A10236" s="10" t="s">
        <v>8257</v>
      </c>
      <c r="B10236" s="13" t="s">
        <v>8256</v>
      </c>
    </row>
    <row r="10237" spans="1:2" ht="15" customHeight="1">
      <c r="A10237" s="10" t="s">
        <v>8259</v>
      </c>
      <c r="B10237" s="13" t="s">
        <v>8258</v>
      </c>
    </row>
    <row r="10238" spans="1:2" ht="15" customHeight="1">
      <c r="A10238" s="10" t="s">
        <v>8261</v>
      </c>
      <c r="B10238" s="13" t="s">
        <v>8260</v>
      </c>
    </row>
    <row r="10239" spans="1:2" ht="15" customHeight="1">
      <c r="A10239" s="10" t="s">
        <v>1912</v>
      </c>
      <c r="B10239" s="13" t="s">
        <v>1911</v>
      </c>
    </row>
    <row r="10240" spans="1:2" ht="15" customHeight="1">
      <c r="A10240" s="10" t="s">
        <v>8239</v>
      </c>
      <c r="B10240" s="13" t="s">
        <v>8238</v>
      </c>
    </row>
    <row r="10241" spans="1:2" ht="15" customHeight="1">
      <c r="A10241" s="10" t="s">
        <v>1765</v>
      </c>
      <c r="B10241" s="13" t="s">
        <v>1764</v>
      </c>
    </row>
    <row r="10242" spans="1:2" ht="15" customHeight="1">
      <c r="A10242" s="10" t="s">
        <v>12818</v>
      </c>
      <c r="B10242" s="13" t="s">
        <v>12817</v>
      </c>
    </row>
    <row r="10243" spans="1:2" ht="15" customHeight="1">
      <c r="A10243" s="11" t="s">
        <v>779</v>
      </c>
      <c r="B10243" s="15" t="s">
        <v>780</v>
      </c>
    </row>
    <row r="10244" spans="1:2" ht="15" customHeight="1">
      <c r="A10244" s="10" t="s">
        <v>8307</v>
      </c>
      <c r="B10244" s="13" t="s">
        <v>8306</v>
      </c>
    </row>
    <row r="10245" spans="1:2" ht="15" customHeight="1">
      <c r="A10245" s="10" t="s">
        <v>8313</v>
      </c>
      <c r="B10245" s="13" t="s">
        <v>8312</v>
      </c>
    </row>
    <row r="10246" spans="1:2" ht="15" customHeight="1">
      <c r="A10246" s="10" t="s">
        <v>12814</v>
      </c>
      <c r="B10246" s="13" t="s">
        <v>12813</v>
      </c>
    </row>
    <row r="10247" spans="1:2" ht="15" customHeight="1">
      <c r="A10247" s="10" t="s">
        <v>15274</v>
      </c>
      <c r="B10247" s="13" t="s">
        <v>15273</v>
      </c>
    </row>
    <row r="10248" spans="1:2" ht="15" customHeight="1">
      <c r="A10248" s="10" t="s">
        <v>24699</v>
      </c>
      <c r="B10248" s="13" t="s">
        <v>24698</v>
      </c>
    </row>
    <row r="10249" spans="1:2" ht="15" customHeight="1">
      <c r="A10249" s="10" t="s">
        <v>9539</v>
      </c>
      <c r="B10249" s="13" t="s">
        <v>9538</v>
      </c>
    </row>
    <row r="10250" spans="1:2" ht="15" customHeight="1">
      <c r="A10250" s="10" t="s">
        <v>9791</v>
      </c>
      <c r="B10250" s="13" t="s">
        <v>9790</v>
      </c>
    </row>
    <row r="10251" spans="1:2" ht="15" customHeight="1">
      <c r="A10251" s="10" t="s">
        <v>14040</v>
      </c>
      <c r="B10251" s="13" t="s">
        <v>14039</v>
      </c>
    </row>
    <row r="10252" spans="1:2" ht="15" customHeight="1">
      <c r="A10252" s="10" t="s">
        <v>10194</v>
      </c>
      <c r="B10252" s="13" t="s">
        <v>10193</v>
      </c>
    </row>
    <row r="10253" spans="1:2" ht="15" customHeight="1">
      <c r="A10253" s="10" t="s">
        <v>10173</v>
      </c>
      <c r="B10253" s="13" t="s">
        <v>10172</v>
      </c>
    </row>
    <row r="10254" spans="1:2" ht="15" customHeight="1">
      <c r="A10254" s="10" t="s">
        <v>10175</v>
      </c>
      <c r="B10254" s="13" t="s">
        <v>10174</v>
      </c>
    </row>
    <row r="10255" spans="1:2" ht="15" customHeight="1">
      <c r="A10255" s="10" t="s">
        <v>781</v>
      </c>
      <c r="B10255" s="13" t="s">
        <v>10171</v>
      </c>
    </row>
    <row r="10256" spans="1:2" ht="15" customHeight="1">
      <c r="A10256" s="10" t="s">
        <v>9920</v>
      </c>
      <c r="B10256" s="13" t="s">
        <v>9919</v>
      </c>
    </row>
    <row r="10257" spans="1:2" ht="15" customHeight="1">
      <c r="A10257" s="10" t="s">
        <v>9972</v>
      </c>
      <c r="B10257" s="13" t="s">
        <v>9971</v>
      </c>
    </row>
    <row r="10258" spans="1:2" ht="15" customHeight="1">
      <c r="A10258" s="10" t="s">
        <v>9894</v>
      </c>
      <c r="B10258" s="13" t="s">
        <v>9893</v>
      </c>
    </row>
    <row r="10259" spans="1:2" ht="15" customHeight="1">
      <c r="A10259" s="10" t="s">
        <v>10008</v>
      </c>
      <c r="B10259" s="13" t="s">
        <v>10007</v>
      </c>
    </row>
    <row r="10260" spans="1:2" ht="15" customHeight="1">
      <c r="A10260" s="10" t="s">
        <v>13038</v>
      </c>
      <c r="B10260" s="13" t="s">
        <v>13037</v>
      </c>
    </row>
    <row r="10261" spans="1:2" ht="15" customHeight="1">
      <c r="A10261" s="10" t="s">
        <v>4165</v>
      </c>
      <c r="B10261" s="13" t="s">
        <v>4164</v>
      </c>
    </row>
    <row r="10262" spans="1:2" ht="15" customHeight="1">
      <c r="A10262" s="10" t="s">
        <v>782</v>
      </c>
      <c r="B10262" s="13" t="s">
        <v>783</v>
      </c>
    </row>
    <row r="10263" spans="1:2" ht="15" customHeight="1">
      <c r="A10263" s="10" t="s">
        <v>10848</v>
      </c>
      <c r="B10263" s="13" t="s">
        <v>10847</v>
      </c>
    </row>
    <row r="10264" spans="1:2" ht="15" customHeight="1">
      <c r="A10264" s="10" t="s">
        <v>14044</v>
      </c>
      <c r="B10264" s="13" t="s">
        <v>14043</v>
      </c>
    </row>
    <row r="10265" spans="1:2" ht="15" customHeight="1">
      <c r="A10265" s="10" t="s">
        <v>784</v>
      </c>
      <c r="B10265" s="13" t="s">
        <v>14798</v>
      </c>
    </row>
    <row r="10266" spans="1:2" ht="15" customHeight="1">
      <c r="A10266" s="10" t="s">
        <v>785</v>
      </c>
      <c r="B10266" s="13" t="s">
        <v>14799</v>
      </c>
    </row>
    <row r="10267" spans="1:2" ht="15" customHeight="1">
      <c r="A10267" s="10" t="s">
        <v>12120</v>
      </c>
      <c r="B10267" s="13" t="s">
        <v>12119</v>
      </c>
    </row>
    <row r="10268" spans="1:2" ht="15" customHeight="1">
      <c r="A10268" s="10" t="s">
        <v>10231</v>
      </c>
      <c r="B10268" s="13" t="s">
        <v>10230</v>
      </c>
    </row>
    <row r="10269" spans="1:2" ht="15" customHeight="1">
      <c r="A10269" s="10" t="s">
        <v>10212</v>
      </c>
      <c r="B10269" s="13" t="s">
        <v>10211</v>
      </c>
    </row>
    <row r="10270" spans="1:2" ht="15" customHeight="1">
      <c r="A10270" s="10" t="s">
        <v>6221</v>
      </c>
      <c r="B10270" s="13" t="s">
        <v>6220</v>
      </c>
    </row>
    <row r="10271" spans="1:2" ht="15" customHeight="1">
      <c r="A10271" s="10" t="s">
        <v>6223</v>
      </c>
      <c r="B10271" s="13" t="s">
        <v>6222</v>
      </c>
    </row>
    <row r="10272" spans="1:2" ht="15" customHeight="1">
      <c r="A10272" s="10" t="s">
        <v>786</v>
      </c>
      <c r="B10272" s="13" t="s">
        <v>6232</v>
      </c>
    </row>
    <row r="10273" spans="1:2" ht="15" customHeight="1">
      <c r="A10273" s="10" t="s">
        <v>6236</v>
      </c>
      <c r="B10273" s="13" t="s">
        <v>6235</v>
      </c>
    </row>
    <row r="10274" spans="1:2" ht="15" customHeight="1">
      <c r="A10274" s="10" t="s">
        <v>6229</v>
      </c>
      <c r="B10274" s="13" t="s">
        <v>6228</v>
      </c>
    </row>
    <row r="10275" spans="1:2" ht="15" customHeight="1">
      <c r="A10275" s="10" t="s">
        <v>6231</v>
      </c>
      <c r="B10275" s="13" t="s">
        <v>6230</v>
      </c>
    </row>
    <row r="10276" spans="1:2" ht="15" customHeight="1">
      <c r="A10276" s="10" t="s">
        <v>6238</v>
      </c>
      <c r="B10276" s="13" t="s">
        <v>6237</v>
      </c>
    </row>
    <row r="10277" spans="1:2" ht="15" customHeight="1">
      <c r="A10277" s="10" t="s">
        <v>6242</v>
      </c>
      <c r="B10277" s="13" t="s">
        <v>6241</v>
      </c>
    </row>
    <row r="10278" spans="1:2" ht="15" customHeight="1">
      <c r="A10278" s="10" t="s">
        <v>6234</v>
      </c>
      <c r="B10278" s="13" t="s">
        <v>6233</v>
      </c>
    </row>
    <row r="10279" spans="1:2" ht="15" customHeight="1">
      <c r="A10279" s="10" t="s">
        <v>6240</v>
      </c>
      <c r="B10279" s="13" t="s">
        <v>6239</v>
      </c>
    </row>
    <row r="10280" spans="1:2" ht="15" customHeight="1">
      <c r="A10280" s="10" t="s">
        <v>6219</v>
      </c>
      <c r="B10280" s="13" t="s">
        <v>6218</v>
      </c>
    </row>
    <row r="10281" spans="1:2" ht="15" customHeight="1">
      <c r="A10281" s="10" t="s">
        <v>6217</v>
      </c>
      <c r="B10281" s="13" t="s">
        <v>6216</v>
      </c>
    </row>
    <row r="10282" spans="1:2" ht="15" customHeight="1">
      <c r="A10282" s="10" t="s">
        <v>6227</v>
      </c>
      <c r="B10282" s="13" t="s">
        <v>6226</v>
      </c>
    </row>
    <row r="10283" spans="1:2" ht="15" customHeight="1">
      <c r="A10283" s="11" t="s">
        <v>787</v>
      </c>
      <c r="B10283" s="15" t="s">
        <v>788</v>
      </c>
    </row>
    <row r="10284" spans="1:2" ht="15" customHeight="1">
      <c r="A10284" s="10" t="s">
        <v>1615</v>
      </c>
      <c r="B10284" s="13" t="s">
        <v>1614</v>
      </c>
    </row>
    <row r="10285" spans="1:2" ht="15" customHeight="1">
      <c r="A10285" s="10" t="s">
        <v>1613</v>
      </c>
      <c r="B10285" s="13" t="s">
        <v>1612</v>
      </c>
    </row>
    <row r="10286" spans="1:2" ht="15" customHeight="1">
      <c r="A10286" s="10" t="s">
        <v>1605</v>
      </c>
      <c r="B10286" s="13" t="s">
        <v>1604</v>
      </c>
    </row>
    <row r="10287" spans="1:2" ht="15" customHeight="1">
      <c r="A10287" s="10" t="s">
        <v>1607</v>
      </c>
      <c r="B10287" s="13" t="s">
        <v>1606</v>
      </c>
    </row>
    <row r="10288" spans="1:2" ht="15" customHeight="1">
      <c r="A10288" s="10" t="s">
        <v>1609</v>
      </c>
      <c r="B10288" s="13" t="s">
        <v>1608</v>
      </c>
    </row>
    <row r="10289" spans="1:2" ht="15" customHeight="1">
      <c r="A10289" s="10" t="s">
        <v>1611</v>
      </c>
      <c r="B10289" s="13" t="s">
        <v>1610</v>
      </c>
    </row>
    <row r="10290" spans="1:2" ht="15" customHeight="1">
      <c r="A10290" s="10" t="s">
        <v>8912</v>
      </c>
      <c r="B10290" s="13" t="s">
        <v>8911</v>
      </c>
    </row>
    <row r="10291" spans="1:2" ht="15" customHeight="1">
      <c r="A10291" s="10" t="s">
        <v>8090</v>
      </c>
      <c r="B10291" s="13" t="s">
        <v>8089</v>
      </c>
    </row>
    <row r="10292" spans="1:2" ht="15" customHeight="1">
      <c r="A10292" s="10" t="s">
        <v>11576</v>
      </c>
      <c r="B10292" s="13" t="s">
        <v>11575</v>
      </c>
    </row>
    <row r="10293" spans="1:2" ht="15" customHeight="1">
      <c r="A10293" s="10" t="s">
        <v>11578</v>
      </c>
      <c r="B10293" s="13" t="s">
        <v>11577</v>
      </c>
    </row>
    <row r="10294" spans="1:2" ht="15" customHeight="1">
      <c r="A10294" s="10" t="s">
        <v>8128</v>
      </c>
      <c r="B10294" s="13" t="s">
        <v>8127</v>
      </c>
    </row>
    <row r="10295" spans="1:2" ht="15" customHeight="1">
      <c r="A10295" s="10" t="s">
        <v>11580</v>
      </c>
      <c r="B10295" s="13" t="s">
        <v>11579</v>
      </c>
    </row>
    <row r="10296" spans="1:2" ht="15" customHeight="1">
      <c r="A10296" s="10" t="s">
        <v>11574</v>
      </c>
      <c r="B10296" s="13" t="s">
        <v>11573</v>
      </c>
    </row>
    <row r="10297" spans="1:2" ht="15" customHeight="1">
      <c r="A10297" s="10" t="s">
        <v>8941</v>
      </c>
      <c r="B10297" s="13" t="s">
        <v>8940</v>
      </c>
    </row>
    <row r="10298" spans="1:2" ht="15" customHeight="1">
      <c r="A10298" s="10" t="s">
        <v>11572</v>
      </c>
      <c r="B10298" s="13" t="s">
        <v>11571</v>
      </c>
    </row>
    <row r="10299" spans="1:2" ht="15" customHeight="1">
      <c r="A10299" s="10" t="s">
        <v>8718</v>
      </c>
      <c r="B10299" s="13" t="s">
        <v>8717</v>
      </c>
    </row>
    <row r="10300" spans="1:2" ht="15" customHeight="1">
      <c r="A10300" s="10" t="s">
        <v>7067</v>
      </c>
      <c r="B10300" s="13" t="s">
        <v>7066</v>
      </c>
    </row>
    <row r="10301" spans="1:2" ht="15" customHeight="1">
      <c r="A10301" s="10" t="s">
        <v>11582</v>
      </c>
      <c r="B10301" s="13" t="s">
        <v>11581</v>
      </c>
    </row>
    <row r="10302" spans="1:2" ht="15" customHeight="1">
      <c r="A10302" s="10" t="s">
        <v>8096</v>
      </c>
      <c r="B10302" s="13" t="s">
        <v>8095</v>
      </c>
    </row>
    <row r="10303" spans="1:2" ht="15" customHeight="1">
      <c r="A10303" s="10" t="s">
        <v>8914</v>
      </c>
      <c r="B10303" s="13" t="s">
        <v>8913</v>
      </c>
    </row>
    <row r="10304" spans="1:2" ht="15" customHeight="1">
      <c r="A10304" s="10" t="s">
        <v>13156</v>
      </c>
      <c r="B10304" s="13" t="s">
        <v>13155</v>
      </c>
    </row>
    <row r="10305" spans="1:2" ht="15" customHeight="1">
      <c r="A10305" s="10" t="s">
        <v>14054</v>
      </c>
      <c r="B10305" s="13" t="s">
        <v>14053</v>
      </c>
    </row>
    <row r="10306" spans="1:2" ht="15" customHeight="1">
      <c r="A10306" s="10" t="s">
        <v>9634</v>
      </c>
      <c r="B10306" s="13" t="s">
        <v>9633</v>
      </c>
    </row>
    <row r="10307" spans="1:2" ht="15" customHeight="1">
      <c r="A10307" s="10" t="s">
        <v>789</v>
      </c>
      <c r="B10307" s="13" t="s">
        <v>790</v>
      </c>
    </row>
    <row r="10308" spans="1:2" ht="15" customHeight="1">
      <c r="A10308" s="10" t="s">
        <v>4878</v>
      </c>
      <c r="B10308" s="13" t="s">
        <v>4877</v>
      </c>
    </row>
    <row r="10309" spans="1:2" ht="15" customHeight="1">
      <c r="A10309" s="10" t="s">
        <v>4876</v>
      </c>
      <c r="B10309" s="13" t="s">
        <v>4875</v>
      </c>
    </row>
    <row r="10310" spans="1:2" ht="15" customHeight="1">
      <c r="A10310" s="10" t="s">
        <v>24211</v>
      </c>
      <c r="B10310" s="13" t="s">
        <v>24210</v>
      </c>
    </row>
    <row r="10311" spans="1:2" ht="15" customHeight="1">
      <c r="A10311" s="10" t="s">
        <v>24223</v>
      </c>
      <c r="B10311" s="13" t="s">
        <v>24222</v>
      </c>
    </row>
    <row r="10312" spans="1:2" ht="15" customHeight="1">
      <c r="A10312" s="10" t="s">
        <v>24207</v>
      </c>
      <c r="B10312" s="13" t="s">
        <v>24206</v>
      </c>
    </row>
    <row r="10313" spans="1:2" ht="15" customHeight="1">
      <c r="A10313" s="10" t="s">
        <v>24217</v>
      </c>
      <c r="B10313" s="13" t="s">
        <v>24216</v>
      </c>
    </row>
    <row r="10314" spans="1:2" ht="15" customHeight="1">
      <c r="A10314" s="10" t="s">
        <v>24219</v>
      </c>
      <c r="B10314" s="13" t="s">
        <v>24218</v>
      </c>
    </row>
    <row r="10315" spans="1:2" ht="15" customHeight="1">
      <c r="A10315" s="10" t="s">
        <v>24215</v>
      </c>
      <c r="B10315" s="13" t="s">
        <v>24214</v>
      </c>
    </row>
    <row r="10316" spans="1:2" ht="15" customHeight="1">
      <c r="A10316" s="10" t="s">
        <v>24213</v>
      </c>
      <c r="B10316" s="13" t="s">
        <v>24212</v>
      </c>
    </row>
    <row r="10317" spans="1:2" ht="15" customHeight="1">
      <c r="A10317" s="10" t="s">
        <v>24221</v>
      </c>
      <c r="B10317" s="13" t="s">
        <v>24220</v>
      </c>
    </row>
    <row r="10318" spans="1:2" ht="15" customHeight="1">
      <c r="A10318" s="10" t="s">
        <v>24209</v>
      </c>
      <c r="B10318" s="13" t="s">
        <v>24208</v>
      </c>
    </row>
    <row r="10319" spans="1:2" ht="15" customHeight="1">
      <c r="A10319" s="10" t="s">
        <v>6661</v>
      </c>
      <c r="B10319" s="13" t="s">
        <v>6660</v>
      </c>
    </row>
    <row r="10320" spans="1:2" ht="15" customHeight="1">
      <c r="A10320" s="10" t="s">
        <v>11592</v>
      </c>
      <c r="B10320" s="13" t="s">
        <v>11591</v>
      </c>
    </row>
    <row r="10321" spans="1:2" ht="15" customHeight="1">
      <c r="A10321" s="10" t="s">
        <v>14627</v>
      </c>
      <c r="B10321" s="13" t="s">
        <v>14626</v>
      </c>
    </row>
    <row r="10322" spans="1:2" ht="15" customHeight="1">
      <c r="A10322" s="11" t="s">
        <v>791</v>
      </c>
      <c r="B10322" s="15" t="s">
        <v>792</v>
      </c>
    </row>
    <row r="10323" spans="1:2" ht="15" customHeight="1">
      <c r="A10323" s="10" t="s">
        <v>11890</v>
      </c>
      <c r="B10323" s="13" t="s">
        <v>11889</v>
      </c>
    </row>
    <row r="10324" spans="1:2" ht="15" customHeight="1">
      <c r="A10324" s="10" t="s">
        <v>11888</v>
      </c>
      <c r="B10324" s="13" t="s">
        <v>11887</v>
      </c>
    </row>
    <row r="10325" spans="1:2" ht="15" customHeight="1">
      <c r="A10325" s="10" t="s">
        <v>11892</v>
      </c>
      <c r="B10325" s="13" t="s">
        <v>11891</v>
      </c>
    </row>
    <row r="10326" spans="1:2" ht="15" customHeight="1">
      <c r="A10326" s="10" t="s">
        <v>7134</v>
      </c>
      <c r="B10326" s="13" t="s">
        <v>7133</v>
      </c>
    </row>
    <row r="10327" spans="1:2" ht="15" customHeight="1">
      <c r="A10327" s="10" t="s">
        <v>6886</v>
      </c>
      <c r="B10327" s="13" t="s">
        <v>6885</v>
      </c>
    </row>
    <row r="10328" spans="1:2" ht="15" customHeight="1">
      <c r="A10328" s="10" t="s">
        <v>14871</v>
      </c>
      <c r="B10328" s="13" t="s">
        <v>14870</v>
      </c>
    </row>
    <row r="10329" spans="1:2" ht="15" customHeight="1">
      <c r="A10329" s="10" t="s">
        <v>14859</v>
      </c>
      <c r="B10329" s="13" t="s">
        <v>14858</v>
      </c>
    </row>
    <row r="10330" spans="1:2" ht="15" customHeight="1">
      <c r="A10330" s="10" t="s">
        <v>23979</v>
      </c>
      <c r="B10330" s="13" t="s">
        <v>23978</v>
      </c>
    </row>
    <row r="10331" spans="1:2" ht="15" customHeight="1">
      <c r="A10331" s="10" t="s">
        <v>14865</v>
      </c>
      <c r="B10331" s="13" t="s">
        <v>14864</v>
      </c>
    </row>
    <row r="10332" spans="1:2" ht="15" customHeight="1">
      <c r="A10332" s="10" t="s">
        <v>25201</v>
      </c>
      <c r="B10332" s="13" t="s">
        <v>25200</v>
      </c>
    </row>
    <row r="10333" spans="1:2" ht="15" customHeight="1">
      <c r="A10333" s="10" t="s">
        <v>14863</v>
      </c>
      <c r="B10333" s="13" t="s">
        <v>14862</v>
      </c>
    </row>
    <row r="10334" spans="1:2" ht="15" customHeight="1">
      <c r="A10334" s="10" t="s">
        <v>25203</v>
      </c>
      <c r="B10334" s="13" t="s">
        <v>25202</v>
      </c>
    </row>
    <row r="10335" spans="1:2" ht="15" customHeight="1">
      <c r="A10335" s="10" t="s">
        <v>25211</v>
      </c>
      <c r="B10335" s="13" t="s">
        <v>25210</v>
      </c>
    </row>
    <row r="10336" spans="1:2" ht="15" customHeight="1">
      <c r="A10336" s="10" t="s">
        <v>25197</v>
      </c>
      <c r="B10336" s="13" t="s">
        <v>25196</v>
      </c>
    </row>
    <row r="10337" spans="1:2" ht="15" customHeight="1">
      <c r="A10337" s="10" t="s">
        <v>14869</v>
      </c>
      <c r="B10337" s="13" t="s">
        <v>14868</v>
      </c>
    </row>
    <row r="10338" spans="1:2" ht="15" customHeight="1">
      <c r="A10338" s="10" t="s">
        <v>25159</v>
      </c>
      <c r="B10338" s="13" t="s">
        <v>25158</v>
      </c>
    </row>
    <row r="10339" spans="1:2" ht="15" customHeight="1">
      <c r="A10339" s="10" t="s">
        <v>25171</v>
      </c>
      <c r="B10339" s="13" t="s">
        <v>25170</v>
      </c>
    </row>
    <row r="10340" spans="1:2" ht="15" customHeight="1">
      <c r="A10340" s="10" t="s">
        <v>25167</v>
      </c>
      <c r="B10340" s="13" t="s">
        <v>25166</v>
      </c>
    </row>
    <row r="10341" spans="1:2" ht="15" customHeight="1">
      <c r="A10341" s="10" t="s">
        <v>25191</v>
      </c>
      <c r="B10341" s="13" t="s">
        <v>25190</v>
      </c>
    </row>
    <row r="10342" spans="1:2" ht="15" customHeight="1">
      <c r="A10342" s="10" t="s">
        <v>25177</v>
      </c>
      <c r="B10342" s="13" t="s">
        <v>25176</v>
      </c>
    </row>
    <row r="10343" spans="1:2" ht="15" customHeight="1">
      <c r="A10343" s="10" t="s">
        <v>25185</v>
      </c>
      <c r="B10343" s="13" t="s">
        <v>25184</v>
      </c>
    </row>
    <row r="10344" spans="1:2" ht="15" customHeight="1">
      <c r="A10344" s="10" t="s">
        <v>25181</v>
      </c>
      <c r="B10344" s="13" t="s">
        <v>25180</v>
      </c>
    </row>
    <row r="10345" spans="1:2" ht="15" customHeight="1">
      <c r="A10345" s="10" t="s">
        <v>25173</v>
      </c>
      <c r="B10345" s="13" t="s">
        <v>25172</v>
      </c>
    </row>
    <row r="10346" spans="1:2" ht="15" customHeight="1">
      <c r="A10346" s="10" t="s">
        <v>25179</v>
      </c>
      <c r="B10346" s="13" t="s">
        <v>25178</v>
      </c>
    </row>
    <row r="10347" spans="1:2" ht="15" customHeight="1">
      <c r="A10347" s="10" t="s">
        <v>25175</v>
      </c>
      <c r="B10347" s="13" t="s">
        <v>25174</v>
      </c>
    </row>
    <row r="10348" spans="1:2" ht="15" customHeight="1">
      <c r="A10348" s="10" t="s">
        <v>25157</v>
      </c>
      <c r="B10348" s="13" t="s">
        <v>25156</v>
      </c>
    </row>
    <row r="10349" spans="1:2" ht="15" customHeight="1">
      <c r="A10349" s="10" t="s">
        <v>25195</v>
      </c>
      <c r="B10349" s="13" t="s">
        <v>25194</v>
      </c>
    </row>
    <row r="10350" spans="1:2" ht="15" customHeight="1">
      <c r="A10350" s="10" t="s">
        <v>14873</v>
      </c>
      <c r="B10350" s="13" t="s">
        <v>14872</v>
      </c>
    </row>
    <row r="10351" spans="1:2" ht="15" customHeight="1">
      <c r="A10351" s="10" t="s">
        <v>25199</v>
      </c>
      <c r="B10351" s="13" t="s">
        <v>25198</v>
      </c>
    </row>
    <row r="10352" spans="1:2" ht="15" customHeight="1">
      <c r="A10352" s="10" t="s">
        <v>25193</v>
      </c>
      <c r="B10352" s="13" t="s">
        <v>25192</v>
      </c>
    </row>
    <row r="10353" spans="1:2" ht="15" customHeight="1">
      <c r="A10353" s="10" t="s">
        <v>14861</v>
      </c>
      <c r="B10353" s="13" t="s">
        <v>14860</v>
      </c>
    </row>
    <row r="10354" spans="1:2" ht="15" customHeight="1">
      <c r="A10354" s="10" t="s">
        <v>14867</v>
      </c>
      <c r="B10354" s="13" t="s">
        <v>14866</v>
      </c>
    </row>
    <row r="10355" spans="1:2" ht="15" customHeight="1">
      <c r="A10355" s="10" t="s">
        <v>14875</v>
      </c>
      <c r="B10355" s="13" t="s">
        <v>14874</v>
      </c>
    </row>
    <row r="10356" spans="1:2" ht="15" customHeight="1">
      <c r="A10356" s="10" t="s">
        <v>25165</v>
      </c>
      <c r="B10356" s="13" t="s">
        <v>25164</v>
      </c>
    </row>
    <row r="10357" spans="1:2" ht="15" customHeight="1">
      <c r="A10357" s="10" t="s">
        <v>25205</v>
      </c>
      <c r="B10357" s="13" t="s">
        <v>25204</v>
      </c>
    </row>
    <row r="10358" spans="1:2" ht="15" customHeight="1">
      <c r="A10358" s="10" t="s">
        <v>25187</v>
      </c>
      <c r="B10358" s="13" t="s">
        <v>25186</v>
      </c>
    </row>
    <row r="10359" spans="1:2" ht="15" customHeight="1">
      <c r="A10359" s="10" t="s">
        <v>25169</v>
      </c>
      <c r="B10359" s="13" t="s">
        <v>25168</v>
      </c>
    </row>
    <row r="10360" spans="1:2" ht="15" customHeight="1">
      <c r="A10360" s="10" t="s">
        <v>25189</v>
      </c>
      <c r="B10360" s="13" t="s">
        <v>25188</v>
      </c>
    </row>
    <row r="10361" spans="1:2" ht="15" customHeight="1">
      <c r="A10361" s="10" t="s">
        <v>25161</v>
      </c>
      <c r="B10361" s="13" t="s">
        <v>25160</v>
      </c>
    </row>
    <row r="10362" spans="1:2" ht="15" customHeight="1">
      <c r="A10362" s="10" t="s">
        <v>25183</v>
      </c>
      <c r="B10362" s="13" t="s">
        <v>25182</v>
      </c>
    </row>
    <row r="10363" spans="1:2" ht="15" customHeight="1">
      <c r="A10363" s="10" t="s">
        <v>14877</v>
      </c>
      <c r="B10363" s="13" t="s">
        <v>14876</v>
      </c>
    </row>
    <row r="10364" spans="1:2" ht="15" customHeight="1">
      <c r="A10364" s="10" t="s">
        <v>25163</v>
      </c>
      <c r="B10364" s="13" t="s">
        <v>25162</v>
      </c>
    </row>
    <row r="10365" spans="1:2" ht="15" customHeight="1">
      <c r="A10365" s="10" t="s">
        <v>24757</v>
      </c>
      <c r="B10365" s="13" t="s">
        <v>24756</v>
      </c>
    </row>
    <row r="10366" spans="1:2" ht="15" customHeight="1">
      <c r="A10366" s="10" t="s">
        <v>793</v>
      </c>
      <c r="B10366" s="13" t="s">
        <v>11352</v>
      </c>
    </row>
    <row r="10367" spans="1:2" ht="15" customHeight="1">
      <c r="A10367" s="10" t="s">
        <v>24795</v>
      </c>
      <c r="B10367" s="13" t="s">
        <v>24794</v>
      </c>
    </row>
    <row r="10368" spans="1:2" ht="15" customHeight="1">
      <c r="A10368" s="10" t="s">
        <v>21765</v>
      </c>
      <c r="B10368" s="13" t="s">
        <v>21764</v>
      </c>
    </row>
    <row r="10369" spans="1:2" ht="15" customHeight="1">
      <c r="A10369" s="10" t="s">
        <v>21769</v>
      </c>
      <c r="B10369" s="13" t="s">
        <v>21768</v>
      </c>
    </row>
    <row r="10370" spans="1:2" ht="15" customHeight="1">
      <c r="A10370" s="10" t="s">
        <v>21771</v>
      </c>
      <c r="B10370" s="13" t="s">
        <v>21770</v>
      </c>
    </row>
    <row r="10371" spans="1:2" ht="15" customHeight="1">
      <c r="A10371" s="10" t="s">
        <v>21763</v>
      </c>
      <c r="B10371" s="13" t="s">
        <v>21762</v>
      </c>
    </row>
    <row r="10372" spans="1:2" ht="15" customHeight="1">
      <c r="A10372" s="10" t="s">
        <v>21773</v>
      </c>
      <c r="B10372" s="13" t="s">
        <v>21772</v>
      </c>
    </row>
    <row r="10373" spans="1:2" ht="15" customHeight="1">
      <c r="A10373" s="10" t="s">
        <v>21761</v>
      </c>
      <c r="B10373" s="13" t="s">
        <v>21760</v>
      </c>
    </row>
    <row r="10374" spans="1:2" ht="15" customHeight="1">
      <c r="A10374" s="10" t="s">
        <v>21777</v>
      </c>
      <c r="B10374" s="13" t="s">
        <v>21776</v>
      </c>
    </row>
    <row r="10375" spans="1:2" ht="15" customHeight="1">
      <c r="A10375" s="10" t="s">
        <v>21775</v>
      </c>
      <c r="B10375" s="13" t="s">
        <v>21774</v>
      </c>
    </row>
    <row r="10376" spans="1:2" ht="15" customHeight="1">
      <c r="A10376" s="10" t="s">
        <v>21759</v>
      </c>
      <c r="B10376" s="13" t="s">
        <v>21758</v>
      </c>
    </row>
    <row r="10377" spans="1:2" ht="15" customHeight="1">
      <c r="A10377" s="10" t="s">
        <v>21767</v>
      </c>
      <c r="B10377" s="13" t="s">
        <v>21766</v>
      </c>
    </row>
    <row r="10378" spans="1:2" ht="15" customHeight="1">
      <c r="A10378" s="10" t="s">
        <v>13196</v>
      </c>
      <c r="B10378" s="13" t="s">
        <v>13195</v>
      </c>
    </row>
    <row r="10379" spans="1:2" ht="15" customHeight="1">
      <c r="A10379" s="10" t="s">
        <v>24863</v>
      </c>
      <c r="B10379" s="13" t="s">
        <v>24862</v>
      </c>
    </row>
    <row r="10380" spans="1:2" ht="15" customHeight="1">
      <c r="A10380" s="10" t="s">
        <v>24761</v>
      </c>
      <c r="B10380" s="13" t="s">
        <v>24760</v>
      </c>
    </row>
    <row r="10381" spans="1:2" ht="15" customHeight="1">
      <c r="A10381" s="10" t="s">
        <v>24879</v>
      </c>
      <c r="B10381" s="13" t="s">
        <v>24878</v>
      </c>
    </row>
    <row r="10382" spans="1:2" ht="15" customHeight="1">
      <c r="A10382" s="10" t="s">
        <v>24687</v>
      </c>
      <c r="B10382" s="13" t="s">
        <v>24686</v>
      </c>
    </row>
    <row r="10383" spans="1:2" ht="15" customHeight="1">
      <c r="A10383" s="10" t="s">
        <v>24835</v>
      </c>
      <c r="B10383" s="13" t="s">
        <v>24834</v>
      </c>
    </row>
    <row r="10384" spans="1:2" ht="15" customHeight="1">
      <c r="A10384" s="10" t="s">
        <v>24781</v>
      </c>
      <c r="B10384" s="13" t="s">
        <v>24780</v>
      </c>
    </row>
    <row r="10385" spans="1:2" ht="15" customHeight="1">
      <c r="A10385" s="10" t="s">
        <v>24723</v>
      </c>
      <c r="B10385" s="13" t="s">
        <v>24722</v>
      </c>
    </row>
    <row r="10386" spans="1:2" ht="15" customHeight="1">
      <c r="A10386" s="10" t="s">
        <v>24851</v>
      </c>
      <c r="B10386" s="13" t="s">
        <v>24850</v>
      </c>
    </row>
    <row r="10387" spans="1:2" ht="15" customHeight="1">
      <c r="A10387" s="10" t="s">
        <v>24709</v>
      </c>
      <c r="B10387" s="13" t="s">
        <v>24708</v>
      </c>
    </row>
    <row r="10388" spans="1:2" ht="15" customHeight="1">
      <c r="A10388" s="10" t="s">
        <v>24797</v>
      </c>
      <c r="B10388" s="13" t="s">
        <v>24796</v>
      </c>
    </row>
    <row r="10389" spans="1:2" ht="15" customHeight="1">
      <c r="A10389" s="10" t="s">
        <v>24799</v>
      </c>
      <c r="B10389" s="13" t="s">
        <v>24798</v>
      </c>
    </row>
    <row r="10390" spans="1:2" ht="15" customHeight="1">
      <c r="A10390" s="10" t="s">
        <v>24631</v>
      </c>
      <c r="B10390" s="13" t="s">
        <v>24630</v>
      </c>
    </row>
    <row r="10391" spans="1:2" ht="15" customHeight="1">
      <c r="A10391" s="10" t="s">
        <v>24763</v>
      </c>
      <c r="B10391" s="13" t="s">
        <v>24762</v>
      </c>
    </row>
    <row r="10392" spans="1:2" ht="15" customHeight="1">
      <c r="A10392" s="10" t="s">
        <v>24765</v>
      </c>
      <c r="B10392" s="13" t="s">
        <v>24764</v>
      </c>
    </row>
    <row r="10393" spans="1:2" ht="15" customHeight="1">
      <c r="A10393" s="10" t="s">
        <v>24695</v>
      </c>
      <c r="B10393" s="13" t="s">
        <v>24694</v>
      </c>
    </row>
    <row r="10394" spans="1:2" ht="15" customHeight="1">
      <c r="A10394" s="10" t="s">
        <v>24737</v>
      </c>
      <c r="B10394" s="13" t="s">
        <v>24736</v>
      </c>
    </row>
    <row r="10395" spans="1:2" ht="15" customHeight="1">
      <c r="A10395" s="10" t="s">
        <v>24735</v>
      </c>
      <c r="B10395" s="13" t="s">
        <v>24734</v>
      </c>
    </row>
    <row r="10396" spans="1:2" ht="15" customHeight="1">
      <c r="A10396" s="10" t="s">
        <v>24733</v>
      </c>
      <c r="B10396" s="13" t="s">
        <v>24732</v>
      </c>
    </row>
    <row r="10397" spans="1:2" ht="15" customHeight="1">
      <c r="A10397" s="10" t="s">
        <v>24807</v>
      </c>
      <c r="B10397" s="13" t="s">
        <v>24806</v>
      </c>
    </row>
    <row r="10398" spans="1:2" ht="15" customHeight="1">
      <c r="A10398" s="10" t="s">
        <v>24785</v>
      </c>
      <c r="B10398" s="13" t="s">
        <v>24784</v>
      </c>
    </row>
    <row r="10399" spans="1:2" ht="15" customHeight="1">
      <c r="A10399" s="10" t="s">
        <v>24783</v>
      </c>
      <c r="B10399" s="13" t="s">
        <v>24782</v>
      </c>
    </row>
    <row r="10400" spans="1:2" ht="15" customHeight="1">
      <c r="A10400" s="10" t="s">
        <v>24315</v>
      </c>
      <c r="B10400" s="13" t="s">
        <v>24314</v>
      </c>
    </row>
    <row r="10401" spans="1:2" ht="15" customHeight="1">
      <c r="A10401" s="10" t="s">
        <v>24593</v>
      </c>
      <c r="B10401" s="13" t="s">
        <v>24592</v>
      </c>
    </row>
    <row r="10402" spans="1:2" ht="15" customHeight="1">
      <c r="A10402" s="10" t="s">
        <v>24597</v>
      </c>
      <c r="B10402" s="13" t="s">
        <v>24596</v>
      </c>
    </row>
    <row r="10403" spans="1:2" ht="15" customHeight="1">
      <c r="A10403" s="10" t="s">
        <v>24595</v>
      </c>
      <c r="B10403" s="13" t="s">
        <v>24594</v>
      </c>
    </row>
    <row r="10404" spans="1:2" ht="15" customHeight="1">
      <c r="A10404" s="10" t="s">
        <v>24599</v>
      </c>
      <c r="B10404" s="13" t="s">
        <v>24598</v>
      </c>
    </row>
    <row r="10405" spans="1:2" ht="15" customHeight="1">
      <c r="A10405" s="10" t="s">
        <v>24601</v>
      </c>
      <c r="B10405" s="13" t="s">
        <v>24600</v>
      </c>
    </row>
    <row r="10406" spans="1:2" ht="15" customHeight="1">
      <c r="A10406" s="10" t="s">
        <v>24437</v>
      </c>
      <c r="B10406" s="13" t="s">
        <v>24436</v>
      </c>
    </row>
    <row r="10407" spans="1:2" ht="15" customHeight="1">
      <c r="A10407" s="10" t="s">
        <v>8925</v>
      </c>
      <c r="B10407" s="13" t="s">
        <v>8924</v>
      </c>
    </row>
    <row r="10408" spans="1:2" ht="15" customHeight="1">
      <c r="A10408" s="10" t="s">
        <v>8812</v>
      </c>
      <c r="B10408" s="13" t="s">
        <v>8811</v>
      </c>
    </row>
    <row r="10409" spans="1:2" ht="15" customHeight="1">
      <c r="A10409" s="10" t="s">
        <v>8818</v>
      </c>
      <c r="B10409" s="13" t="s">
        <v>8817</v>
      </c>
    </row>
    <row r="10410" spans="1:2" ht="15" customHeight="1">
      <c r="A10410" s="10" t="s">
        <v>24789</v>
      </c>
      <c r="B10410" s="13" t="s">
        <v>24788</v>
      </c>
    </row>
    <row r="10411" spans="1:2" ht="15" customHeight="1">
      <c r="A10411" s="10" t="s">
        <v>24787</v>
      </c>
      <c r="B10411" s="13" t="s">
        <v>24786</v>
      </c>
    </row>
    <row r="10412" spans="1:2" ht="15" customHeight="1">
      <c r="A10412" s="10" t="s">
        <v>5604</v>
      </c>
      <c r="B10412" s="13" t="s">
        <v>5603</v>
      </c>
    </row>
    <row r="10413" spans="1:2" ht="15" customHeight="1">
      <c r="A10413" s="10" t="s">
        <v>11794</v>
      </c>
      <c r="B10413" s="13" t="s">
        <v>11793</v>
      </c>
    </row>
    <row r="10414" spans="1:2" ht="15" customHeight="1">
      <c r="A10414" s="11" t="s">
        <v>794</v>
      </c>
      <c r="B10414" s="15" t="s">
        <v>596</v>
      </c>
    </row>
    <row r="10415" spans="1:2" ht="15" customHeight="1">
      <c r="A10415" s="10" t="s">
        <v>19605</v>
      </c>
      <c r="B10415" s="13" t="s">
        <v>19604</v>
      </c>
    </row>
    <row r="10416" spans="1:2" ht="15" customHeight="1">
      <c r="A10416" s="10" t="s">
        <v>19609</v>
      </c>
      <c r="B10416" s="13" t="s">
        <v>19608</v>
      </c>
    </row>
    <row r="10417" spans="1:2" ht="15" customHeight="1">
      <c r="A10417" s="10" t="s">
        <v>19611</v>
      </c>
      <c r="B10417" s="13" t="s">
        <v>19610</v>
      </c>
    </row>
    <row r="10418" spans="1:2" ht="15" customHeight="1">
      <c r="A10418" s="10" t="s">
        <v>19603</v>
      </c>
      <c r="B10418" s="13" t="s">
        <v>19602</v>
      </c>
    </row>
    <row r="10419" spans="1:2" ht="15" customHeight="1">
      <c r="A10419" s="10" t="s">
        <v>19613</v>
      </c>
      <c r="B10419" s="13" t="s">
        <v>19612</v>
      </c>
    </row>
    <row r="10420" spans="1:2" ht="15" customHeight="1">
      <c r="A10420" s="10" t="s">
        <v>19601</v>
      </c>
      <c r="B10420" s="13" t="s">
        <v>19600</v>
      </c>
    </row>
    <row r="10421" spans="1:2" ht="15" customHeight="1">
      <c r="A10421" s="10" t="s">
        <v>19617</v>
      </c>
      <c r="B10421" s="13" t="s">
        <v>19616</v>
      </c>
    </row>
    <row r="10422" spans="1:2" ht="15" customHeight="1">
      <c r="A10422" s="10" t="s">
        <v>19615</v>
      </c>
      <c r="B10422" s="13" t="s">
        <v>19614</v>
      </c>
    </row>
    <row r="10423" spans="1:2" ht="15" customHeight="1">
      <c r="A10423" s="10" t="s">
        <v>19599</v>
      </c>
      <c r="B10423" s="13" t="s">
        <v>19598</v>
      </c>
    </row>
    <row r="10424" spans="1:2" ht="15" customHeight="1">
      <c r="A10424" s="10" t="s">
        <v>19607</v>
      </c>
      <c r="B10424" s="13" t="s">
        <v>19606</v>
      </c>
    </row>
    <row r="10425" spans="1:2" ht="15" customHeight="1">
      <c r="A10425" s="10" t="s">
        <v>19565</v>
      </c>
      <c r="B10425" s="13" t="s">
        <v>19564</v>
      </c>
    </row>
    <row r="10426" spans="1:2" ht="15" customHeight="1">
      <c r="A10426" s="10" t="s">
        <v>19569</v>
      </c>
      <c r="B10426" s="13" t="s">
        <v>19568</v>
      </c>
    </row>
    <row r="10427" spans="1:2" ht="15" customHeight="1">
      <c r="A10427" s="10" t="s">
        <v>19571</v>
      </c>
      <c r="B10427" s="13" t="s">
        <v>19570</v>
      </c>
    </row>
    <row r="10428" spans="1:2" ht="15" customHeight="1">
      <c r="A10428" s="10" t="s">
        <v>19563</v>
      </c>
      <c r="B10428" s="13" t="s">
        <v>19562</v>
      </c>
    </row>
    <row r="10429" spans="1:2" ht="15" customHeight="1">
      <c r="A10429" s="10" t="s">
        <v>19573</v>
      </c>
      <c r="B10429" s="13" t="s">
        <v>19572</v>
      </c>
    </row>
    <row r="10430" spans="1:2" ht="15" customHeight="1">
      <c r="A10430" s="10" t="s">
        <v>19561</v>
      </c>
      <c r="B10430" s="13" t="s">
        <v>19560</v>
      </c>
    </row>
    <row r="10431" spans="1:2" ht="15" customHeight="1">
      <c r="A10431" s="10" t="s">
        <v>19577</v>
      </c>
      <c r="B10431" s="13" t="s">
        <v>19576</v>
      </c>
    </row>
    <row r="10432" spans="1:2" ht="15" customHeight="1">
      <c r="A10432" s="10" t="s">
        <v>19575</v>
      </c>
      <c r="B10432" s="13" t="s">
        <v>19574</v>
      </c>
    </row>
    <row r="10433" spans="1:2" ht="15" customHeight="1">
      <c r="A10433" s="10" t="s">
        <v>19559</v>
      </c>
      <c r="B10433" s="13" t="s">
        <v>19558</v>
      </c>
    </row>
    <row r="10434" spans="1:2" ht="15" customHeight="1">
      <c r="A10434" s="10" t="s">
        <v>19567</v>
      </c>
      <c r="B10434" s="13" t="s">
        <v>19566</v>
      </c>
    </row>
    <row r="10435" spans="1:2" ht="15" customHeight="1">
      <c r="A10435" s="10" t="s">
        <v>7383</v>
      </c>
      <c r="B10435" s="13" t="s">
        <v>7382</v>
      </c>
    </row>
    <row r="10436" spans="1:2" ht="15" customHeight="1">
      <c r="A10436" s="10" t="s">
        <v>8916</v>
      </c>
      <c r="B10436" s="13" t="s">
        <v>8915</v>
      </c>
    </row>
    <row r="10437" spans="1:2" ht="15" customHeight="1">
      <c r="A10437" s="10" t="s">
        <v>11281</v>
      </c>
      <c r="B10437" s="13" t="s">
        <v>11280</v>
      </c>
    </row>
    <row r="10438" spans="1:2" ht="15" customHeight="1">
      <c r="A10438" s="11" t="s">
        <v>795</v>
      </c>
      <c r="B10438" s="15" t="s">
        <v>796</v>
      </c>
    </row>
    <row r="10439" spans="1:2" ht="15" customHeight="1">
      <c r="A10439" s="10" t="s">
        <v>11763</v>
      </c>
      <c r="B10439" s="13" t="s">
        <v>11762</v>
      </c>
    </row>
    <row r="10440" spans="1:2" ht="15" customHeight="1">
      <c r="A10440" s="10" t="s">
        <v>6776</v>
      </c>
      <c r="B10440" s="13" t="s">
        <v>6775</v>
      </c>
    </row>
    <row r="10441" spans="1:2" ht="15" customHeight="1">
      <c r="A10441" s="10" t="s">
        <v>11560</v>
      </c>
      <c r="B10441" s="13" t="s">
        <v>11559</v>
      </c>
    </row>
    <row r="10442" spans="1:2" ht="15" customHeight="1">
      <c r="A10442" s="10" t="s">
        <v>11534</v>
      </c>
      <c r="B10442" s="13" t="s">
        <v>11533</v>
      </c>
    </row>
    <row r="10443" spans="1:2" ht="15" customHeight="1">
      <c r="A10443" s="10" t="s">
        <v>797</v>
      </c>
      <c r="B10443" s="13" t="s">
        <v>8917</v>
      </c>
    </row>
    <row r="10444" spans="1:2" ht="15" customHeight="1">
      <c r="A10444" s="10" t="s">
        <v>11524</v>
      </c>
      <c r="B10444" s="13" t="s">
        <v>11523</v>
      </c>
    </row>
    <row r="10445" spans="1:2" ht="15" customHeight="1">
      <c r="A10445" s="10" t="s">
        <v>11522</v>
      </c>
      <c r="B10445" s="13" t="s">
        <v>11521</v>
      </c>
    </row>
    <row r="10446" spans="1:2" ht="15" customHeight="1">
      <c r="A10446" s="10" t="s">
        <v>11526</v>
      </c>
      <c r="B10446" s="13" t="s">
        <v>11525</v>
      </c>
    </row>
    <row r="10447" spans="1:2" ht="15" customHeight="1">
      <c r="A10447" s="10" t="s">
        <v>12198</v>
      </c>
      <c r="B10447" s="13" t="s">
        <v>12197</v>
      </c>
    </row>
    <row r="10448" spans="1:2" ht="15" customHeight="1">
      <c r="A10448" s="10" t="s">
        <v>12200</v>
      </c>
      <c r="B10448" s="13" t="s">
        <v>12199</v>
      </c>
    </row>
    <row r="10449" spans="1:2" ht="15" customHeight="1">
      <c r="A10449" s="10" t="s">
        <v>798</v>
      </c>
      <c r="B10449" s="13" t="s">
        <v>11305</v>
      </c>
    </row>
    <row r="10450" spans="1:2" ht="15" customHeight="1">
      <c r="A10450" s="10" t="s">
        <v>11307</v>
      </c>
      <c r="B10450" s="13" t="s">
        <v>11306</v>
      </c>
    </row>
    <row r="10451" spans="1:2" ht="15" customHeight="1">
      <c r="A10451" s="10" t="s">
        <v>11311</v>
      </c>
      <c r="B10451" s="13" t="s">
        <v>11310</v>
      </c>
    </row>
    <row r="10452" spans="1:2" ht="15" customHeight="1">
      <c r="A10452" s="10" t="s">
        <v>11882</v>
      </c>
      <c r="B10452" s="13" t="s">
        <v>11881</v>
      </c>
    </row>
    <row r="10453" spans="1:2" ht="15" customHeight="1">
      <c r="A10453" s="10" t="s">
        <v>14883</v>
      </c>
      <c r="B10453" s="13" t="s">
        <v>14882</v>
      </c>
    </row>
    <row r="10454" spans="1:2" ht="15" customHeight="1">
      <c r="A10454" s="10" t="s">
        <v>11032</v>
      </c>
      <c r="B10454" s="13" t="s">
        <v>11031</v>
      </c>
    </row>
    <row r="10455" spans="1:2" ht="15" customHeight="1">
      <c r="A10455" s="10" t="s">
        <v>11044</v>
      </c>
      <c r="B10455" s="13" t="s">
        <v>11043</v>
      </c>
    </row>
    <row r="10456" spans="1:2" ht="15" customHeight="1">
      <c r="A10456" s="10" t="s">
        <v>11046</v>
      </c>
      <c r="B10456" s="13" t="s">
        <v>11045</v>
      </c>
    </row>
    <row r="10457" spans="1:2" ht="15" customHeight="1">
      <c r="A10457" s="10" t="s">
        <v>11036</v>
      </c>
      <c r="B10457" s="13" t="s">
        <v>11035</v>
      </c>
    </row>
    <row r="10458" spans="1:2" ht="15" customHeight="1">
      <c r="A10458" s="10" t="s">
        <v>11042</v>
      </c>
      <c r="B10458" s="13" t="s">
        <v>11041</v>
      </c>
    </row>
    <row r="10459" spans="1:2" ht="15" customHeight="1">
      <c r="A10459" s="10" t="s">
        <v>11040</v>
      </c>
      <c r="B10459" s="13" t="s">
        <v>11039</v>
      </c>
    </row>
    <row r="10460" spans="1:2" ht="15" customHeight="1">
      <c r="A10460" s="10" t="s">
        <v>11038</v>
      </c>
      <c r="B10460" s="13" t="s">
        <v>11037</v>
      </c>
    </row>
    <row r="10461" spans="1:2" ht="15" customHeight="1">
      <c r="A10461" s="10" t="s">
        <v>11034</v>
      </c>
      <c r="B10461" s="13" t="s">
        <v>11033</v>
      </c>
    </row>
    <row r="10462" spans="1:2" ht="15" customHeight="1">
      <c r="A10462" s="10" t="s">
        <v>11050</v>
      </c>
      <c r="B10462" s="13" t="s">
        <v>11049</v>
      </c>
    </row>
    <row r="10463" spans="1:2" ht="15" customHeight="1">
      <c r="A10463" s="10" t="s">
        <v>11048</v>
      </c>
      <c r="B10463" s="13" t="s">
        <v>11047</v>
      </c>
    </row>
    <row r="10464" spans="1:2" ht="15" customHeight="1">
      <c r="A10464" s="10" t="s">
        <v>11295</v>
      </c>
      <c r="B10464" s="13" t="s">
        <v>11294</v>
      </c>
    </row>
    <row r="10465" spans="1:2" ht="15" customHeight="1">
      <c r="A10465" s="10" t="s">
        <v>11293</v>
      </c>
      <c r="B10465" s="13" t="s">
        <v>11292</v>
      </c>
    </row>
    <row r="10466" spans="1:2" ht="15" customHeight="1">
      <c r="A10466" s="10" t="s">
        <v>2473</v>
      </c>
      <c r="B10466" s="13" t="s">
        <v>2472</v>
      </c>
    </row>
    <row r="10467" spans="1:2" ht="15" customHeight="1">
      <c r="A10467" s="10" t="s">
        <v>10146</v>
      </c>
      <c r="B10467" s="13" t="s">
        <v>10145</v>
      </c>
    </row>
    <row r="10468" spans="1:2" ht="15" customHeight="1">
      <c r="A10468" s="10" t="s">
        <v>9378</v>
      </c>
      <c r="B10468" s="13" t="s">
        <v>9377</v>
      </c>
    </row>
    <row r="10469" spans="1:2" ht="15" customHeight="1">
      <c r="A10469" s="10" t="s">
        <v>9384</v>
      </c>
      <c r="B10469" s="13" t="s">
        <v>9383</v>
      </c>
    </row>
    <row r="10470" spans="1:2" ht="15" customHeight="1">
      <c r="A10470" s="10" t="s">
        <v>9380</v>
      </c>
      <c r="B10470" s="13" t="s">
        <v>9379</v>
      </c>
    </row>
    <row r="10471" spans="1:2" ht="15" customHeight="1">
      <c r="A10471" s="10" t="s">
        <v>9388</v>
      </c>
      <c r="B10471" s="13" t="s">
        <v>9387</v>
      </c>
    </row>
    <row r="10472" spans="1:2" ht="15" customHeight="1">
      <c r="A10472" s="10" t="s">
        <v>9382</v>
      </c>
      <c r="B10472" s="13" t="s">
        <v>9381</v>
      </c>
    </row>
    <row r="10473" spans="1:2" ht="15" customHeight="1">
      <c r="A10473" s="10" t="s">
        <v>9288</v>
      </c>
      <c r="B10473" s="13" t="s">
        <v>9287</v>
      </c>
    </row>
    <row r="10474" spans="1:2" ht="15" customHeight="1">
      <c r="A10474" s="10" t="s">
        <v>9374</v>
      </c>
      <c r="B10474" s="13" t="s">
        <v>9373</v>
      </c>
    </row>
    <row r="10475" spans="1:2" ht="15" customHeight="1">
      <c r="A10475" s="10" t="s">
        <v>10874</v>
      </c>
      <c r="B10475" s="13" t="s">
        <v>10873</v>
      </c>
    </row>
    <row r="10476" spans="1:2" ht="15" customHeight="1">
      <c r="A10476" s="10" t="s">
        <v>9135</v>
      </c>
      <c r="B10476" s="13" t="s">
        <v>9134</v>
      </c>
    </row>
    <row r="10477" spans="1:2" ht="15" customHeight="1">
      <c r="A10477" s="10" t="s">
        <v>10810</v>
      </c>
      <c r="B10477" s="13" t="s">
        <v>10809</v>
      </c>
    </row>
    <row r="10478" spans="1:2" ht="15" customHeight="1">
      <c r="A10478" s="10" t="s">
        <v>9662</v>
      </c>
      <c r="B10478" s="13" t="s">
        <v>9661</v>
      </c>
    </row>
    <row r="10479" spans="1:2" ht="15" customHeight="1">
      <c r="A10479" s="10" t="s">
        <v>13888</v>
      </c>
      <c r="B10479" s="13" t="s">
        <v>13887</v>
      </c>
    </row>
    <row r="10480" spans="1:2" ht="15" customHeight="1">
      <c r="A10480" s="10" t="s">
        <v>13886</v>
      </c>
      <c r="B10480" s="13" t="s">
        <v>13885</v>
      </c>
    </row>
    <row r="10481" spans="1:2" ht="15" customHeight="1">
      <c r="A10481" s="10" t="s">
        <v>13890</v>
      </c>
      <c r="B10481" s="13" t="s">
        <v>13889</v>
      </c>
    </row>
    <row r="10482" spans="1:2" ht="15" customHeight="1">
      <c r="A10482" s="10" t="s">
        <v>4477</v>
      </c>
      <c r="B10482" s="13" t="s">
        <v>4476</v>
      </c>
    </row>
    <row r="10483" spans="1:2" ht="15" customHeight="1">
      <c r="A10483" s="10" t="s">
        <v>2475</v>
      </c>
      <c r="B10483" s="13" t="s">
        <v>2474</v>
      </c>
    </row>
    <row r="10484" spans="1:2" ht="15" customHeight="1">
      <c r="A10484" s="10" t="s">
        <v>9607</v>
      </c>
      <c r="B10484" s="13" t="s">
        <v>9606</v>
      </c>
    </row>
    <row r="10485" spans="1:2" ht="15" customHeight="1">
      <c r="A10485" s="10" t="s">
        <v>8816</v>
      </c>
      <c r="B10485" s="13" t="s">
        <v>8815</v>
      </c>
    </row>
    <row r="10486" spans="1:2" ht="15" customHeight="1">
      <c r="A10486" s="11" t="s">
        <v>799</v>
      </c>
      <c r="B10486" s="15" t="s">
        <v>800</v>
      </c>
    </row>
    <row r="10487" spans="1:2" ht="15" customHeight="1">
      <c r="A10487" s="10" t="s">
        <v>5302</v>
      </c>
      <c r="B10487" s="13" t="s">
        <v>800</v>
      </c>
    </row>
    <row r="10488" spans="1:2" ht="15" customHeight="1">
      <c r="A10488" s="10" t="s">
        <v>24543</v>
      </c>
      <c r="B10488" s="13" t="s">
        <v>24542</v>
      </c>
    </row>
    <row r="10489" spans="1:2" ht="15" customHeight="1">
      <c r="A10489" s="11" t="s">
        <v>801</v>
      </c>
      <c r="B10489" s="15" t="s">
        <v>802</v>
      </c>
    </row>
    <row r="10490" spans="1:2" ht="15" customHeight="1">
      <c r="A10490" s="10" t="s">
        <v>9412</v>
      </c>
      <c r="B10490" s="13" t="s">
        <v>9411</v>
      </c>
    </row>
    <row r="10491" spans="1:2" ht="15" customHeight="1">
      <c r="A10491" s="10" t="s">
        <v>9418</v>
      </c>
      <c r="B10491" s="13" t="s">
        <v>9417</v>
      </c>
    </row>
    <row r="10492" spans="1:2" ht="15" customHeight="1">
      <c r="A10492" s="10" t="s">
        <v>9408</v>
      </c>
      <c r="B10492" s="13" t="s">
        <v>9407</v>
      </c>
    </row>
    <row r="10493" spans="1:2" ht="15" customHeight="1">
      <c r="A10493" s="10" t="s">
        <v>9406</v>
      </c>
      <c r="B10493" s="13" t="s">
        <v>9405</v>
      </c>
    </row>
    <row r="10494" spans="1:2" ht="15" customHeight="1">
      <c r="A10494" s="10" t="s">
        <v>6529</v>
      </c>
      <c r="B10494" s="13" t="s">
        <v>6528</v>
      </c>
    </row>
    <row r="10495" spans="1:2" ht="15" customHeight="1">
      <c r="A10495" s="10" t="s">
        <v>13590</v>
      </c>
      <c r="B10495" s="13" t="s">
        <v>13589</v>
      </c>
    </row>
    <row r="10496" spans="1:2" ht="15" customHeight="1">
      <c r="A10496" s="10" t="s">
        <v>13698</v>
      </c>
      <c r="B10496" s="13" t="s">
        <v>13697</v>
      </c>
    </row>
    <row r="10497" spans="1:2" ht="15" customHeight="1">
      <c r="A10497" s="10" t="s">
        <v>13312</v>
      </c>
      <c r="B10497" s="13" t="s">
        <v>13311</v>
      </c>
    </row>
    <row r="10498" spans="1:2" ht="15" customHeight="1">
      <c r="A10498" s="10" t="s">
        <v>6453</v>
      </c>
      <c r="B10498" s="13" t="s">
        <v>6452</v>
      </c>
    </row>
    <row r="10499" spans="1:2" ht="15" customHeight="1">
      <c r="A10499" s="11" t="s">
        <v>803</v>
      </c>
      <c r="B10499" s="15" t="s">
        <v>804</v>
      </c>
    </row>
    <row r="10500" spans="1:2" ht="15" customHeight="1">
      <c r="A10500" s="10" t="s">
        <v>4580</v>
      </c>
      <c r="B10500" s="13" t="s">
        <v>4579</v>
      </c>
    </row>
    <row r="10501" spans="1:2" ht="15" customHeight="1">
      <c r="A10501" s="10" t="s">
        <v>4578</v>
      </c>
      <c r="B10501" s="13" t="s">
        <v>4577</v>
      </c>
    </row>
    <row r="10502" spans="1:2" ht="15" customHeight="1">
      <c r="A10502" s="10" t="s">
        <v>13614</v>
      </c>
      <c r="B10502" s="13" t="s">
        <v>13613</v>
      </c>
    </row>
    <row r="10503" spans="1:2" ht="15" customHeight="1">
      <c r="A10503" s="10" t="s">
        <v>8223</v>
      </c>
      <c r="B10503" s="13" t="s">
        <v>8222</v>
      </c>
    </row>
    <row r="10504" spans="1:2" ht="15" customHeight="1">
      <c r="A10504" s="10" t="s">
        <v>8235</v>
      </c>
      <c r="B10504" s="13" t="s">
        <v>8234</v>
      </c>
    </row>
    <row r="10505" spans="1:2" ht="15" customHeight="1">
      <c r="A10505" s="10" t="s">
        <v>8227</v>
      </c>
      <c r="B10505" s="13" t="s">
        <v>8226</v>
      </c>
    </row>
    <row r="10506" spans="1:2" ht="15" customHeight="1">
      <c r="A10506" s="10" t="s">
        <v>8233</v>
      </c>
      <c r="B10506" s="13" t="s">
        <v>8232</v>
      </c>
    </row>
    <row r="10507" spans="1:2" ht="15" customHeight="1">
      <c r="A10507" s="10" t="s">
        <v>8231</v>
      </c>
      <c r="B10507" s="13" t="s">
        <v>8230</v>
      </c>
    </row>
    <row r="10508" spans="1:2" ht="15" customHeight="1">
      <c r="A10508" s="10" t="s">
        <v>25141</v>
      </c>
      <c r="B10508" s="13" t="s">
        <v>25140</v>
      </c>
    </row>
    <row r="10509" spans="1:2" ht="15" customHeight="1">
      <c r="A10509" s="10" t="s">
        <v>8425</v>
      </c>
      <c r="B10509" s="13" t="s">
        <v>8424</v>
      </c>
    </row>
    <row r="10510" spans="1:2" ht="15" customHeight="1">
      <c r="A10510" s="10" t="s">
        <v>4115</v>
      </c>
      <c r="B10510" s="13" t="s">
        <v>4114</v>
      </c>
    </row>
    <row r="10511" spans="1:2" ht="15" customHeight="1">
      <c r="A10511" s="10" t="s">
        <v>805</v>
      </c>
      <c r="B10511" s="13" t="s">
        <v>4120</v>
      </c>
    </row>
    <row r="10512" spans="1:2" ht="15" customHeight="1">
      <c r="A10512" s="10" t="s">
        <v>9410</v>
      </c>
      <c r="B10512" s="13" t="s">
        <v>9409</v>
      </c>
    </row>
    <row r="10513" spans="1:2" ht="15" customHeight="1">
      <c r="A10513" s="10" t="s">
        <v>14629</v>
      </c>
      <c r="B10513" s="13" t="s">
        <v>14628</v>
      </c>
    </row>
    <row r="10514" spans="1:2" ht="15" customHeight="1">
      <c r="A10514" s="10" t="s">
        <v>13980</v>
      </c>
      <c r="B10514" s="13" t="s">
        <v>13979</v>
      </c>
    </row>
    <row r="10515" spans="1:2" ht="15" customHeight="1">
      <c r="A10515" s="10" t="s">
        <v>19205</v>
      </c>
      <c r="B10515" s="13" t="s">
        <v>19204</v>
      </c>
    </row>
    <row r="10516" spans="1:2" ht="15" customHeight="1">
      <c r="A10516" s="10" t="s">
        <v>19209</v>
      </c>
      <c r="B10516" s="13" t="s">
        <v>19208</v>
      </c>
    </row>
    <row r="10517" spans="1:2" ht="15" customHeight="1">
      <c r="A10517" s="10" t="s">
        <v>19211</v>
      </c>
      <c r="B10517" s="13" t="s">
        <v>19210</v>
      </c>
    </row>
    <row r="10518" spans="1:2" ht="15" customHeight="1">
      <c r="A10518" s="10" t="s">
        <v>19203</v>
      </c>
      <c r="B10518" s="13" t="s">
        <v>19202</v>
      </c>
    </row>
    <row r="10519" spans="1:2" ht="15" customHeight="1">
      <c r="A10519" s="10" t="s">
        <v>19213</v>
      </c>
      <c r="B10519" s="13" t="s">
        <v>19212</v>
      </c>
    </row>
    <row r="10520" spans="1:2" ht="15" customHeight="1">
      <c r="A10520" s="10" t="s">
        <v>19201</v>
      </c>
      <c r="B10520" s="13" t="s">
        <v>19200</v>
      </c>
    </row>
    <row r="10521" spans="1:2" ht="15" customHeight="1">
      <c r="A10521" s="10" t="s">
        <v>19217</v>
      </c>
      <c r="B10521" s="13" t="s">
        <v>19216</v>
      </c>
    </row>
    <row r="10522" spans="1:2" ht="15" customHeight="1">
      <c r="A10522" s="10" t="s">
        <v>19215</v>
      </c>
      <c r="B10522" s="13" t="s">
        <v>19214</v>
      </c>
    </row>
    <row r="10523" spans="1:2" ht="15" customHeight="1">
      <c r="A10523" s="10" t="s">
        <v>19199</v>
      </c>
      <c r="B10523" s="13" t="s">
        <v>19198</v>
      </c>
    </row>
    <row r="10524" spans="1:2" ht="15" customHeight="1">
      <c r="A10524" s="10" t="s">
        <v>19207</v>
      </c>
      <c r="B10524" s="13" t="s">
        <v>19206</v>
      </c>
    </row>
    <row r="10525" spans="1:2" ht="15" customHeight="1">
      <c r="A10525" s="10" t="s">
        <v>19185</v>
      </c>
      <c r="B10525" s="13" t="s">
        <v>19184</v>
      </c>
    </row>
    <row r="10526" spans="1:2" ht="15" customHeight="1">
      <c r="A10526" s="10" t="s">
        <v>19189</v>
      </c>
      <c r="B10526" s="13" t="s">
        <v>19188</v>
      </c>
    </row>
    <row r="10527" spans="1:2" ht="15" customHeight="1">
      <c r="A10527" s="10" t="s">
        <v>19191</v>
      </c>
      <c r="B10527" s="13" t="s">
        <v>19190</v>
      </c>
    </row>
    <row r="10528" spans="1:2" ht="15" customHeight="1">
      <c r="A10528" s="10" t="s">
        <v>19183</v>
      </c>
      <c r="B10528" s="13" t="s">
        <v>19182</v>
      </c>
    </row>
    <row r="10529" spans="1:2" ht="15" customHeight="1">
      <c r="A10529" s="10" t="s">
        <v>19193</v>
      </c>
      <c r="B10529" s="13" t="s">
        <v>19192</v>
      </c>
    </row>
    <row r="10530" spans="1:2" ht="15" customHeight="1">
      <c r="A10530" s="10" t="s">
        <v>19181</v>
      </c>
      <c r="B10530" s="13" t="s">
        <v>19180</v>
      </c>
    </row>
    <row r="10531" spans="1:2" ht="15" customHeight="1">
      <c r="A10531" s="10" t="s">
        <v>19197</v>
      </c>
      <c r="B10531" s="13" t="s">
        <v>19196</v>
      </c>
    </row>
    <row r="10532" spans="1:2" ht="15" customHeight="1">
      <c r="A10532" s="10" t="s">
        <v>19195</v>
      </c>
      <c r="B10532" s="13" t="s">
        <v>19194</v>
      </c>
    </row>
    <row r="10533" spans="1:2" ht="15" customHeight="1">
      <c r="A10533" s="10" t="s">
        <v>19179</v>
      </c>
      <c r="B10533" s="13" t="s">
        <v>19178</v>
      </c>
    </row>
    <row r="10534" spans="1:2" ht="15" customHeight="1">
      <c r="A10534" s="10" t="s">
        <v>19187</v>
      </c>
      <c r="B10534" s="13" t="s">
        <v>19186</v>
      </c>
    </row>
    <row r="10535" spans="1:2" ht="15" customHeight="1">
      <c r="A10535" s="10" t="s">
        <v>19085</v>
      </c>
      <c r="B10535" s="13" t="s">
        <v>19084</v>
      </c>
    </row>
    <row r="10536" spans="1:2" ht="15" customHeight="1">
      <c r="A10536" s="10" t="s">
        <v>19089</v>
      </c>
      <c r="B10536" s="13" t="s">
        <v>19088</v>
      </c>
    </row>
    <row r="10537" spans="1:2" ht="15" customHeight="1">
      <c r="A10537" s="10" t="s">
        <v>19091</v>
      </c>
      <c r="B10537" s="13" t="s">
        <v>19090</v>
      </c>
    </row>
    <row r="10538" spans="1:2" ht="15" customHeight="1">
      <c r="A10538" s="10" t="s">
        <v>19083</v>
      </c>
      <c r="B10538" s="13" t="s">
        <v>19082</v>
      </c>
    </row>
    <row r="10539" spans="1:2" ht="15" customHeight="1">
      <c r="A10539" s="10" t="s">
        <v>19093</v>
      </c>
      <c r="B10539" s="13" t="s">
        <v>19092</v>
      </c>
    </row>
    <row r="10540" spans="1:2" ht="15" customHeight="1">
      <c r="A10540" s="10" t="s">
        <v>19081</v>
      </c>
      <c r="B10540" s="13" t="s">
        <v>19080</v>
      </c>
    </row>
    <row r="10541" spans="1:2" ht="15" customHeight="1">
      <c r="A10541" s="10" t="s">
        <v>19097</v>
      </c>
      <c r="B10541" s="13" t="s">
        <v>19096</v>
      </c>
    </row>
    <row r="10542" spans="1:2" ht="15" customHeight="1">
      <c r="A10542" s="10" t="s">
        <v>19095</v>
      </c>
      <c r="B10542" s="13" t="s">
        <v>19094</v>
      </c>
    </row>
    <row r="10543" spans="1:2" ht="15" customHeight="1">
      <c r="A10543" s="10" t="s">
        <v>19079</v>
      </c>
      <c r="B10543" s="13" t="s">
        <v>19078</v>
      </c>
    </row>
    <row r="10544" spans="1:2" ht="15" customHeight="1">
      <c r="A10544" s="10" t="s">
        <v>19087</v>
      </c>
      <c r="B10544" s="13" t="s">
        <v>19086</v>
      </c>
    </row>
    <row r="10545" spans="1:2" ht="15" customHeight="1">
      <c r="A10545" s="10" t="s">
        <v>19225</v>
      </c>
      <c r="B10545" s="13" t="s">
        <v>19224</v>
      </c>
    </row>
    <row r="10546" spans="1:2" ht="15" customHeight="1">
      <c r="A10546" s="10" t="s">
        <v>19229</v>
      </c>
      <c r="B10546" s="13" t="s">
        <v>19228</v>
      </c>
    </row>
    <row r="10547" spans="1:2" ht="15" customHeight="1">
      <c r="A10547" s="10" t="s">
        <v>19231</v>
      </c>
      <c r="B10547" s="13" t="s">
        <v>19230</v>
      </c>
    </row>
    <row r="10548" spans="1:2" ht="15" customHeight="1">
      <c r="A10548" s="10" t="s">
        <v>19223</v>
      </c>
      <c r="B10548" s="13" t="s">
        <v>19222</v>
      </c>
    </row>
    <row r="10549" spans="1:2" ht="15" customHeight="1">
      <c r="A10549" s="10" t="s">
        <v>19233</v>
      </c>
      <c r="B10549" s="13" t="s">
        <v>19232</v>
      </c>
    </row>
    <row r="10550" spans="1:2" ht="15" customHeight="1">
      <c r="A10550" s="10" t="s">
        <v>19221</v>
      </c>
      <c r="B10550" s="13" t="s">
        <v>19220</v>
      </c>
    </row>
    <row r="10551" spans="1:2" ht="15" customHeight="1">
      <c r="A10551" s="10" t="s">
        <v>19237</v>
      </c>
      <c r="B10551" s="13" t="s">
        <v>19236</v>
      </c>
    </row>
    <row r="10552" spans="1:2" ht="15" customHeight="1">
      <c r="A10552" s="10" t="s">
        <v>19235</v>
      </c>
      <c r="B10552" s="13" t="s">
        <v>19234</v>
      </c>
    </row>
    <row r="10553" spans="1:2" ht="15" customHeight="1">
      <c r="A10553" s="10" t="s">
        <v>19219</v>
      </c>
      <c r="B10553" s="13" t="s">
        <v>19218</v>
      </c>
    </row>
    <row r="10554" spans="1:2" ht="15" customHeight="1">
      <c r="A10554" s="10" t="s">
        <v>19227</v>
      </c>
      <c r="B10554" s="13" t="s">
        <v>19226</v>
      </c>
    </row>
    <row r="10555" spans="1:2" ht="15" customHeight="1">
      <c r="A10555" s="10" t="s">
        <v>19045</v>
      </c>
      <c r="B10555" s="13" t="s">
        <v>19044</v>
      </c>
    </row>
    <row r="10556" spans="1:2" ht="15" customHeight="1">
      <c r="A10556" s="10" t="s">
        <v>19049</v>
      </c>
      <c r="B10556" s="13" t="s">
        <v>19048</v>
      </c>
    </row>
    <row r="10557" spans="1:2" ht="15" customHeight="1">
      <c r="A10557" s="10" t="s">
        <v>19051</v>
      </c>
      <c r="B10557" s="13" t="s">
        <v>19050</v>
      </c>
    </row>
    <row r="10558" spans="1:2" ht="15" customHeight="1">
      <c r="A10558" s="10" t="s">
        <v>19043</v>
      </c>
      <c r="B10558" s="13" t="s">
        <v>19042</v>
      </c>
    </row>
    <row r="10559" spans="1:2" ht="15" customHeight="1">
      <c r="A10559" s="10" t="s">
        <v>19053</v>
      </c>
      <c r="B10559" s="13" t="s">
        <v>19052</v>
      </c>
    </row>
    <row r="10560" spans="1:2" ht="15" customHeight="1">
      <c r="A10560" s="10" t="s">
        <v>19041</v>
      </c>
      <c r="B10560" s="13" t="s">
        <v>19040</v>
      </c>
    </row>
    <row r="10561" spans="1:2" ht="15" customHeight="1">
      <c r="A10561" s="10" t="s">
        <v>19057</v>
      </c>
      <c r="B10561" s="13" t="s">
        <v>19056</v>
      </c>
    </row>
    <row r="10562" spans="1:2" ht="15" customHeight="1">
      <c r="A10562" s="10" t="s">
        <v>19055</v>
      </c>
      <c r="B10562" s="13" t="s">
        <v>19054</v>
      </c>
    </row>
    <row r="10563" spans="1:2" ht="15" customHeight="1">
      <c r="A10563" s="10" t="s">
        <v>19039</v>
      </c>
      <c r="B10563" s="13" t="s">
        <v>19038</v>
      </c>
    </row>
    <row r="10564" spans="1:2" ht="15" customHeight="1">
      <c r="A10564" s="10" t="s">
        <v>19047</v>
      </c>
      <c r="B10564" s="13" t="s">
        <v>19046</v>
      </c>
    </row>
    <row r="10565" spans="1:2" ht="15" customHeight="1">
      <c r="A10565" s="10" t="s">
        <v>19065</v>
      </c>
      <c r="B10565" s="13" t="s">
        <v>19064</v>
      </c>
    </row>
    <row r="10566" spans="1:2" ht="15" customHeight="1">
      <c r="A10566" s="10" t="s">
        <v>19069</v>
      </c>
      <c r="B10566" s="13" t="s">
        <v>19068</v>
      </c>
    </row>
    <row r="10567" spans="1:2" ht="15" customHeight="1">
      <c r="A10567" s="10" t="s">
        <v>19071</v>
      </c>
      <c r="B10567" s="13" t="s">
        <v>19070</v>
      </c>
    </row>
    <row r="10568" spans="1:2" ht="15" customHeight="1">
      <c r="A10568" s="10" t="s">
        <v>19063</v>
      </c>
      <c r="B10568" s="13" t="s">
        <v>19062</v>
      </c>
    </row>
    <row r="10569" spans="1:2" ht="15" customHeight="1">
      <c r="A10569" s="10" t="s">
        <v>19073</v>
      </c>
      <c r="B10569" s="13" t="s">
        <v>19072</v>
      </c>
    </row>
    <row r="10570" spans="1:2" ht="15" customHeight="1">
      <c r="A10570" s="10" t="s">
        <v>19061</v>
      </c>
      <c r="B10570" s="13" t="s">
        <v>19060</v>
      </c>
    </row>
    <row r="10571" spans="1:2" ht="15" customHeight="1">
      <c r="A10571" s="10" t="s">
        <v>19077</v>
      </c>
      <c r="B10571" s="13" t="s">
        <v>19076</v>
      </c>
    </row>
    <row r="10572" spans="1:2" ht="15" customHeight="1">
      <c r="A10572" s="10" t="s">
        <v>19075</v>
      </c>
      <c r="B10572" s="13" t="s">
        <v>19074</v>
      </c>
    </row>
    <row r="10573" spans="1:2" ht="15" customHeight="1">
      <c r="A10573" s="10" t="s">
        <v>19059</v>
      </c>
      <c r="B10573" s="13" t="s">
        <v>19058</v>
      </c>
    </row>
    <row r="10574" spans="1:2" ht="15" customHeight="1">
      <c r="A10574" s="10" t="s">
        <v>19067</v>
      </c>
      <c r="B10574" s="13" t="s">
        <v>19066</v>
      </c>
    </row>
    <row r="10575" spans="1:2" ht="15" customHeight="1">
      <c r="A10575" s="10" t="s">
        <v>19145</v>
      </c>
      <c r="B10575" s="13" t="s">
        <v>19144</v>
      </c>
    </row>
    <row r="10576" spans="1:2" ht="15" customHeight="1">
      <c r="A10576" s="10" t="s">
        <v>19149</v>
      </c>
      <c r="B10576" s="13" t="s">
        <v>19148</v>
      </c>
    </row>
    <row r="10577" spans="1:2" ht="15" customHeight="1">
      <c r="A10577" s="10" t="s">
        <v>19151</v>
      </c>
      <c r="B10577" s="13" t="s">
        <v>19150</v>
      </c>
    </row>
    <row r="10578" spans="1:2" ht="15" customHeight="1">
      <c r="A10578" s="10" t="s">
        <v>19143</v>
      </c>
      <c r="B10578" s="13" t="s">
        <v>19142</v>
      </c>
    </row>
    <row r="10579" spans="1:2" ht="15" customHeight="1">
      <c r="A10579" s="10" t="s">
        <v>19153</v>
      </c>
      <c r="B10579" s="13" t="s">
        <v>19152</v>
      </c>
    </row>
    <row r="10580" spans="1:2" ht="15" customHeight="1">
      <c r="A10580" s="10" t="s">
        <v>19141</v>
      </c>
      <c r="B10580" s="13" t="s">
        <v>19140</v>
      </c>
    </row>
    <row r="10581" spans="1:2" ht="15" customHeight="1">
      <c r="A10581" s="10" t="s">
        <v>19157</v>
      </c>
      <c r="B10581" s="13" t="s">
        <v>19156</v>
      </c>
    </row>
    <row r="10582" spans="1:2" ht="15" customHeight="1">
      <c r="A10582" s="10" t="s">
        <v>19155</v>
      </c>
      <c r="B10582" s="13" t="s">
        <v>19154</v>
      </c>
    </row>
    <row r="10583" spans="1:2" ht="15" customHeight="1">
      <c r="A10583" s="10" t="s">
        <v>19139</v>
      </c>
      <c r="B10583" s="13" t="s">
        <v>19138</v>
      </c>
    </row>
    <row r="10584" spans="1:2" ht="15" customHeight="1">
      <c r="A10584" s="10" t="s">
        <v>19147</v>
      </c>
      <c r="B10584" s="13" t="s">
        <v>19146</v>
      </c>
    </row>
    <row r="10585" spans="1:2" ht="15" customHeight="1">
      <c r="A10585" s="10" t="s">
        <v>19125</v>
      </c>
      <c r="B10585" s="13" t="s">
        <v>19124</v>
      </c>
    </row>
    <row r="10586" spans="1:2" ht="15" customHeight="1">
      <c r="A10586" s="10" t="s">
        <v>19129</v>
      </c>
      <c r="B10586" s="13" t="s">
        <v>19128</v>
      </c>
    </row>
    <row r="10587" spans="1:2" ht="15" customHeight="1">
      <c r="A10587" s="10" t="s">
        <v>19131</v>
      </c>
      <c r="B10587" s="13" t="s">
        <v>19130</v>
      </c>
    </row>
    <row r="10588" spans="1:2" ht="15" customHeight="1">
      <c r="A10588" s="10" t="s">
        <v>19123</v>
      </c>
      <c r="B10588" s="13" t="s">
        <v>19122</v>
      </c>
    </row>
    <row r="10589" spans="1:2" ht="15" customHeight="1">
      <c r="A10589" s="10" t="s">
        <v>19133</v>
      </c>
      <c r="B10589" s="13" t="s">
        <v>19132</v>
      </c>
    </row>
    <row r="10590" spans="1:2" ht="15" customHeight="1">
      <c r="A10590" s="10" t="s">
        <v>19121</v>
      </c>
      <c r="B10590" s="13" t="s">
        <v>19120</v>
      </c>
    </row>
    <row r="10591" spans="1:2" ht="15" customHeight="1">
      <c r="A10591" s="10" t="s">
        <v>19137</v>
      </c>
      <c r="B10591" s="13" t="s">
        <v>19136</v>
      </c>
    </row>
    <row r="10592" spans="1:2" ht="15" customHeight="1">
      <c r="A10592" s="10" t="s">
        <v>19135</v>
      </c>
      <c r="B10592" s="13" t="s">
        <v>19134</v>
      </c>
    </row>
    <row r="10593" spans="1:2" ht="15" customHeight="1">
      <c r="A10593" s="10" t="s">
        <v>19119</v>
      </c>
      <c r="B10593" s="13" t="s">
        <v>19118</v>
      </c>
    </row>
    <row r="10594" spans="1:2" ht="15" customHeight="1">
      <c r="A10594" s="10" t="s">
        <v>19127</v>
      </c>
      <c r="B10594" s="13" t="s">
        <v>19126</v>
      </c>
    </row>
    <row r="10595" spans="1:2" ht="15" customHeight="1">
      <c r="A10595" s="10" t="s">
        <v>19165</v>
      </c>
      <c r="B10595" s="13" t="s">
        <v>19164</v>
      </c>
    </row>
    <row r="10596" spans="1:2" ht="15" customHeight="1">
      <c r="A10596" s="10" t="s">
        <v>19169</v>
      </c>
      <c r="B10596" s="13" t="s">
        <v>19168</v>
      </c>
    </row>
    <row r="10597" spans="1:2" ht="15" customHeight="1">
      <c r="A10597" s="10" t="s">
        <v>19171</v>
      </c>
      <c r="B10597" s="13" t="s">
        <v>19170</v>
      </c>
    </row>
    <row r="10598" spans="1:2" ht="15" customHeight="1">
      <c r="A10598" s="10" t="s">
        <v>19163</v>
      </c>
      <c r="B10598" s="13" t="s">
        <v>19162</v>
      </c>
    </row>
    <row r="10599" spans="1:2" ht="15" customHeight="1">
      <c r="A10599" s="10" t="s">
        <v>19173</v>
      </c>
      <c r="B10599" s="13" t="s">
        <v>19172</v>
      </c>
    </row>
    <row r="10600" spans="1:2" ht="15" customHeight="1">
      <c r="A10600" s="10" t="s">
        <v>19161</v>
      </c>
      <c r="B10600" s="13" t="s">
        <v>19160</v>
      </c>
    </row>
    <row r="10601" spans="1:2" ht="15" customHeight="1">
      <c r="A10601" s="10" t="s">
        <v>19177</v>
      </c>
      <c r="B10601" s="13" t="s">
        <v>19176</v>
      </c>
    </row>
    <row r="10602" spans="1:2" ht="15" customHeight="1">
      <c r="A10602" s="10" t="s">
        <v>19175</v>
      </c>
      <c r="B10602" s="13" t="s">
        <v>19174</v>
      </c>
    </row>
    <row r="10603" spans="1:2" ht="15" customHeight="1">
      <c r="A10603" s="10" t="s">
        <v>19159</v>
      </c>
      <c r="B10603" s="13" t="s">
        <v>19158</v>
      </c>
    </row>
    <row r="10604" spans="1:2" ht="15" customHeight="1">
      <c r="A10604" s="10" t="s">
        <v>19167</v>
      </c>
      <c r="B10604" s="13" t="s">
        <v>19166</v>
      </c>
    </row>
    <row r="10605" spans="1:2" ht="15" customHeight="1">
      <c r="A10605" s="10" t="s">
        <v>19105</v>
      </c>
      <c r="B10605" s="13" t="s">
        <v>19104</v>
      </c>
    </row>
    <row r="10606" spans="1:2" ht="15" customHeight="1">
      <c r="A10606" s="10" t="s">
        <v>19109</v>
      </c>
      <c r="B10606" s="13" t="s">
        <v>19108</v>
      </c>
    </row>
    <row r="10607" spans="1:2" ht="15" customHeight="1">
      <c r="A10607" s="10" t="s">
        <v>19111</v>
      </c>
      <c r="B10607" s="13" t="s">
        <v>19110</v>
      </c>
    </row>
    <row r="10608" spans="1:2" ht="15" customHeight="1">
      <c r="A10608" s="10" t="s">
        <v>19103</v>
      </c>
      <c r="B10608" s="13" t="s">
        <v>19102</v>
      </c>
    </row>
    <row r="10609" spans="1:2" ht="15" customHeight="1">
      <c r="A10609" s="10" t="s">
        <v>19113</v>
      </c>
      <c r="B10609" s="13" t="s">
        <v>19112</v>
      </c>
    </row>
    <row r="10610" spans="1:2" ht="15" customHeight="1">
      <c r="A10610" s="10" t="s">
        <v>19101</v>
      </c>
      <c r="B10610" s="13" t="s">
        <v>19100</v>
      </c>
    </row>
    <row r="10611" spans="1:2" ht="15" customHeight="1">
      <c r="A10611" s="10" t="s">
        <v>19117</v>
      </c>
      <c r="B10611" s="13" t="s">
        <v>19116</v>
      </c>
    </row>
    <row r="10612" spans="1:2" ht="15" customHeight="1">
      <c r="A10612" s="10" t="s">
        <v>19115</v>
      </c>
      <c r="B10612" s="13" t="s">
        <v>19114</v>
      </c>
    </row>
    <row r="10613" spans="1:2" ht="15" customHeight="1">
      <c r="A10613" s="10" t="s">
        <v>19099</v>
      </c>
      <c r="B10613" s="13" t="s">
        <v>19098</v>
      </c>
    </row>
    <row r="10614" spans="1:2" ht="15" customHeight="1">
      <c r="A10614" s="10" t="s">
        <v>19107</v>
      </c>
      <c r="B10614" s="13" t="s">
        <v>19106</v>
      </c>
    </row>
    <row r="10615" spans="1:2" ht="15" customHeight="1">
      <c r="A10615" s="10" t="s">
        <v>18965</v>
      </c>
      <c r="B10615" s="13" t="s">
        <v>18964</v>
      </c>
    </row>
    <row r="10616" spans="1:2" ht="15" customHeight="1">
      <c r="A10616" s="10" t="s">
        <v>18969</v>
      </c>
      <c r="B10616" s="13" t="s">
        <v>18968</v>
      </c>
    </row>
    <row r="10617" spans="1:2" ht="15" customHeight="1">
      <c r="A10617" s="10" t="s">
        <v>18971</v>
      </c>
      <c r="B10617" s="13" t="s">
        <v>18970</v>
      </c>
    </row>
    <row r="10618" spans="1:2" ht="15" customHeight="1">
      <c r="A10618" s="10" t="s">
        <v>18963</v>
      </c>
      <c r="B10618" s="13" t="s">
        <v>18962</v>
      </c>
    </row>
    <row r="10619" spans="1:2" ht="15" customHeight="1">
      <c r="A10619" s="10" t="s">
        <v>18973</v>
      </c>
      <c r="B10619" s="13" t="s">
        <v>18972</v>
      </c>
    </row>
    <row r="10620" spans="1:2" ht="15" customHeight="1">
      <c r="A10620" s="10" t="s">
        <v>18961</v>
      </c>
      <c r="B10620" s="13" t="s">
        <v>18960</v>
      </c>
    </row>
    <row r="10621" spans="1:2" ht="15" customHeight="1">
      <c r="A10621" s="10" t="s">
        <v>18977</v>
      </c>
      <c r="B10621" s="13" t="s">
        <v>18976</v>
      </c>
    </row>
    <row r="10622" spans="1:2" ht="15" customHeight="1">
      <c r="A10622" s="10" t="s">
        <v>18975</v>
      </c>
      <c r="B10622" s="13" t="s">
        <v>18974</v>
      </c>
    </row>
    <row r="10623" spans="1:2" ht="15" customHeight="1">
      <c r="A10623" s="10" t="s">
        <v>18959</v>
      </c>
      <c r="B10623" s="13" t="s">
        <v>18958</v>
      </c>
    </row>
    <row r="10624" spans="1:2" ht="15" customHeight="1">
      <c r="A10624" s="10" t="s">
        <v>18967</v>
      </c>
      <c r="B10624" s="13" t="s">
        <v>18966</v>
      </c>
    </row>
    <row r="10625" spans="1:2" ht="15" customHeight="1">
      <c r="A10625" s="10" t="s">
        <v>19025</v>
      </c>
      <c r="B10625" s="13" t="s">
        <v>19024</v>
      </c>
    </row>
    <row r="10626" spans="1:2" ht="15" customHeight="1">
      <c r="A10626" s="10" t="s">
        <v>19029</v>
      </c>
      <c r="B10626" s="13" t="s">
        <v>19028</v>
      </c>
    </row>
    <row r="10627" spans="1:2" ht="15" customHeight="1">
      <c r="A10627" s="10" t="s">
        <v>19031</v>
      </c>
      <c r="B10627" s="13" t="s">
        <v>19030</v>
      </c>
    </row>
    <row r="10628" spans="1:2" ht="15" customHeight="1">
      <c r="A10628" s="10" t="s">
        <v>19023</v>
      </c>
      <c r="B10628" s="13" t="s">
        <v>19022</v>
      </c>
    </row>
    <row r="10629" spans="1:2" ht="15" customHeight="1">
      <c r="A10629" s="10" t="s">
        <v>19033</v>
      </c>
      <c r="B10629" s="13" t="s">
        <v>19032</v>
      </c>
    </row>
    <row r="10630" spans="1:2" ht="15" customHeight="1">
      <c r="A10630" s="10" t="s">
        <v>19021</v>
      </c>
      <c r="B10630" s="13" t="s">
        <v>19020</v>
      </c>
    </row>
    <row r="10631" spans="1:2" ht="15" customHeight="1">
      <c r="A10631" s="10" t="s">
        <v>19037</v>
      </c>
      <c r="B10631" s="13" t="s">
        <v>19036</v>
      </c>
    </row>
    <row r="10632" spans="1:2" ht="15" customHeight="1">
      <c r="A10632" s="10" t="s">
        <v>19035</v>
      </c>
      <c r="B10632" s="13" t="s">
        <v>19034</v>
      </c>
    </row>
    <row r="10633" spans="1:2" ht="15" customHeight="1">
      <c r="A10633" s="10" t="s">
        <v>19019</v>
      </c>
      <c r="B10633" s="13" t="s">
        <v>19018</v>
      </c>
    </row>
    <row r="10634" spans="1:2" ht="15" customHeight="1">
      <c r="A10634" s="10" t="s">
        <v>19027</v>
      </c>
      <c r="B10634" s="13" t="s">
        <v>19026</v>
      </c>
    </row>
    <row r="10635" spans="1:2" ht="15" customHeight="1">
      <c r="A10635" s="10" t="s">
        <v>18925</v>
      </c>
      <c r="B10635" s="13" t="s">
        <v>18924</v>
      </c>
    </row>
    <row r="10636" spans="1:2" ht="15" customHeight="1">
      <c r="A10636" s="10" t="s">
        <v>18929</v>
      </c>
      <c r="B10636" s="13" t="s">
        <v>18928</v>
      </c>
    </row>
    <row r="10637" spans="1:2" ht="15" customHeight="1">
      <c r="A10637" s="10" t="s">
        <v>18931</v>
      </c>
      <c r="B10637" s="13" t="s">
        <v>18930</v>
      </c>
    </row>
    <row r="10638" spans="1:2" ht="15" customHeight="1">
      <c r="A10638" s="10" t="s">
        <v>18923</v>
      </c>
      <c r="B10638" s="13" t="s">
        <v>18922</v>
      </c>
    </row>
    <row r="10639" spans="1:2" ht="15" customHeight="1">
      <c r="A10639" s="10" t="s">
        <v>18933</v>
      </c>
      <c r="B10639" s="13" t="s">
        <v>18932</v>
      </c>
    </row>
    <row r="10640" spans="1:2" ht="15" customHeight="1">
      <c r="A10640" s="10" t="s">
        <v>18921</v>
      </c>
      <c r="B10640" s="13" t="s">
        <v>18920</v>
      </c>
    </row>
    <row r="10641" spans="1:2" ht="15" customHeight="1">
      <c r="A10641" s="10" t="s">
        <v>18937</v>
      </c>
      <c r="B10641" s="13" t="s">
        <v>18936</v>
      </c>
    </row>
    <row r="10642" spans="1:2" ht="15" customHeight="1">
      <c r="A10642" s="10" t="s">
        <v>18935</v>
      </c>
      <c r="B10642" s="13" t="s">
        <v>18934</v>
      </c>
    </row>
    <row r="10643" spans="1:2" ht="15" customHeight="1">
      <c r="A10643" s="10" t="s">
        <v>18919</v>
      </c>
      <c r="B10643" s="13" t="s">
        <v>18918</v>
      </c>
    </row>
    <row r="10644" spans="1:2" ht="15" customHeight="1">
      <c r="A10644" s="10" t="s">
        <v>18927</v>
      </c>
      <c r="B10644" s="13" t="s">
        <v>18926</v>
      </c>
    </row>
    <row r="10645" spans="1:2" ht="15" customHeight="1">
      <c r="A10645" s="10" t="s">
        <v>18945</v>
      </c>
      <c r="B10645" s="13" t="s">
        <v>18944</v>
      </c>
    </row>
    <row r="10646" spans="1:2" ht="15" customHeight="1">
      <c r="A10646" s="10" t="s">
        <v>18949</v>
      </c>
      <c r="B10646" s="13" t="s">
        <v>18948</v>
      </c>
    </row>
    <row r="10647" spans="1:2" ht="15" customHeight="1">
      <c r="A10647" s="10" t="s">
        <v>18951</v>
      </c>
      <c r="B10647" s="13" t="s">
        <v>18950</v>
      </c>
    </row>
    <row r="10648" spans="1:2" ht="15" customHeight="1">
      <c r="A10648" s="10" t="s">
        <v>18943</v>
      </c>
      <c r="B10648" s="13" t="s">
        <v>18942</v>
      </c>
    </row>
    <row r="10649" spans="1:2" ht="15" customHeight="1">
      <c r="A10649" s="10" t="s">
        <v>18953</v>
      </c>
      <c r="B10649" s="13" t="s">
        <v>18952</v>
      </c>
    </row>
    <row r="10650" spans="1:2" ht="15" customHeight="1">
      <c r="A10650" s="10" t="s">
        <v>18941</v>
      </c>
      <c r="B10650" s="13" t="s">
        <v>18940</v>
      </c>
    </row>
    <row r="10651" spans="1:2" ht="15" customHeight="1">
      <c r="A10651" s="10" t="s">
        <v>18957</v>
      </c>
      <c r="B10651" s="13" t="s">
        <v>18956</v>
      </c>
    </row>
    <row r="10652" spans="1:2" ht="15" customHeight="1">
      <c r="A10652" s="10" t="s">
        <v>18955</v>
      </c>
      <c r="B10652" s="13" t="s">
        <v>18954</v>
      </c>
    </row>
    <row r="10653" spans="1:2" ht="15" customHeight="1">
      <c r="A10653" s="10" t="s">
        <v>18939</v>
      </c>
      <c r="B10653" s="13" t="s">
        <v>18938</v>
      </c>
    </row>
    <row r="10654" spans="1:2" ht="15" customHeight="1">
      <c r="A10654" s="10" t="s">
        <v>18947</v>
      </c>
      <c r="B10654" s="13" t="s">
        <v>18946</v>
      </c>
    </row>
    <row r="10655" spans="1:2" ht="15" customHeight="1">
      <c r="A10655" s="10" t="s">
        <v>18677</v>
      </c>
      <c r="B10655" s="13" t="s">
        <v>18676</v>
      </c>
    </row>
    <row r="10656" spans="1:2" ht="15" customHeight="1">
      <c r="A10656" s="10" t="s">
        <v>19305</v>
      </c>
      <c r="B10656" s="13" t="s">
        <v>19304</v>
      </c>
    </row>
    <row r="10657" spans="1:2" ht="15" customHeight="1">
      <c r="A10657" s="10" t="s">
        <v>19309</v>
      </c>
      <c r="B10657" s="13" t="s">
        <v>19308</v>
      </c>
    </row>
    <row r="10658" spans="1:2" ht="15" customHeight="1">
      <c r="A10658" s="10" t="s">
        <v>19311</v>
      </c>
      <c r="B10658" s="13" t="s">
        <v>19310</v>
      </c>
    </row>
    <row r="10659" spans="1:2" ht="15" customHeight="1">
      <c r="A10659" s="10" t="s">
        <v>19303</v>
      </c>
      <c r="B10659" s="13" t="s">
        <v>19302</v>
      </c>
    </row>
    <row r="10660" spans="1:2" ht="15" customHeight="1">
      <c r="A10660" s="10" t="s">
        <v>19313</v>
      </c>
      <c r="B10660" s="13" t="s">
        <v>19312</v>
      </c>
    </row>
    <row r="10661" spans="1:2" ht="15" customHeight="1">
      <c r="A10661" s="10" t="s">
        <v>19301</v>
      </c>
      <c r="B10661" s="13" t="s">
        <v>19300</v>
      </c>
    </row>
    <row r="10662" spans="1:2" ht="15" customHeight="1">
      <c r="A10662" s="10" t="s">
        <v>19317</v>
      </c>
      <c r="B10662" s="13" t="s">
        <v>19316</v>
      </c>
    </row>
    <row r="10663" spans="1:2" ht="15" customHeight="1">
      <c r="A10663" s="10" t="s">
        <v>19315</v>
      </c>
      <c r="B10663" s="13" t="s">
        <v>19314</v>
      </c>
    </row>
    <row r="10664" spans="1:2" ht="15" customHeight="1">
      <c r="A10664" s="10" t="s">
        <v>19299</v>
      </c>
      <c r="B10664" s="13" t="s">
        <v>19298</v>
      </c>
    </row>
    <row r="10665" spans="1:2" ht="15" customHeight="1">
      <c r="A10665" s="10" t="s">
        <v>19307</v>
      </c>
      <c r="B10665" s="13" t="s">
        <v>19306</v>
      </c>
    </row>
    <row r="10666" spans="1:2" ht="15" customHeight="1">
      <c r="A10666" s="10" t="s">
        <v>19005</v>
      </c>
      <c r="B10666" s="13" t="s">
        <v>19004</v>
      </c>
    </row>
    <row r="10667" spans="1:2" ht="15" customHeight="1">
      <c r="A10667" s="10" t="s">
        <v>19009</v>
      </c>
      <c r="B10667" s="13" t="s">
        <v>19008</v>
      </c>
    </row>
    <row r="10668" spans="1:2" ht="15" customHeight="1">
      <c r="A10668" s="10" t="s">
        <v>19011</v>
      </c>
      <c r="B10668" s="13" t="s">
        <v>19010</v>
      </c>
    </row>
    <row r="10669" spans="1:2" ht="15" customHeight="1">
      <c r="A10669" s="10" t="s">
        <v>19003</v>
      </c>
      <c r="B10669" s="13" t="s">
        <v>19002</v>
      </c>
    </row>
    <row r="10670" spans="1:2" ht="15" customHeight="1">
      <c r="A10670" s="10" t="s">
        <v>19013</v>
      </c>
      <c r="B10670" s="13" t="s">
        <v>19012</v>
      </c>
    </row>
    <row r="10671" spans="1:2" ht="15" customHeight="1">
      <c r="A10671" s="10" t="s">
        <v>19001</v>
      </c>
      <c r="B10671" s="13" t="s">
        <v>19000</v>
      </c>
    </row>
    <row r="10672" spans="1:2" ht="15" customHeight="1">
      <c r="A10672" s="10" t="s">
        <v>19017</v>
      </c>
      <c r="B10672" s="13" t="s">
        <v>19016</v>
      </c>
    </row>
    <row r="10673" spans="1:2" ht="15" customHeight="1">
      <c r="A10673" s="10" t="s">
        <v>19015</v>
      </c>
      <c r="B10673" s="13" t="s">
        <v>19014</v>
      </c>
    </row>
    <row r="10674" spans="1:2" ht="15" customHeight="1">
      <c r="A10674" s="10" t="s">
        <v>18999</v>
      </c>
      <c r="B10674" s="13" t="s">
        <v>18998</v>
      </c>
    </row>
    <row r="10675" spans="1:2" ht="15" customHeight="1">
      <c r="A10675" s="10" t="s">
        <v>19007</v>
      </c>
      <c r="B10675" s="13" t="s">
        <v>19006</v>
      </c>
    </row>
    <row r="10676" spans="1:2" ht="15" customHeight="1">
      <c r="A10676" s="10" t="s">
        <v>23211</v>
      </c>
      <c r="B10676" s="13" t="s">
        <v>23210</v>
      </c>
    </row>
    <row r="10677" spans="1:2" ht="15" customHeight="1">
      <c r="A10677" s="10" t="s">
        <v>23215</v>
      </c>
      <c r="B10677" s="13" t="s">
        <v>23214</v>
      </c>
    </row>
    <row r="10678" spans="1:2" ht="15" customHeight="1">
      <c r="A10678" s="10" t="s">
        <v>23217</v>
      </c>
      <c r="B10678" s="13" t="s">
        <v>23216</v>
      </c>
    </row>
    <row r="10679" spans="1:2" ht="15" customHeight="1">
      <c r="A10679" s="10" t="s">
        <v>23209</v>
      </c>
      <c r="B10679" s="13" t="s">
        <v>23208</v>
      </c>
    </row>
    <row r="10680" spans="1:2" ht="15" customHeight="1">
      <c r="A10680" s="10" t="s">
        <v>23219</v>
      </c>
      <c r="B10680" s="13" t="s">
        <v>23218</v>
      </c>
    </row>
    <row r="10681" spans="1:2" ht="15" customHeight="1">
      <c r="A10681" s="10" t="s">
        <v>23207</v>
      </c>
      <c r="B10681" s="13" t="s">
        <v>23206</v>
      </c>
    </row>
    <row r="10682" spans="1:2" ht="15" customHeight="1">
      <c r="A10682" s="10" t="s">
        <v>23223</v>
      </c>
      <c r="B10682" s="13" t="s">
        <v>23222</v>
      </c>
    </row>
    <row r="10683" spans="1:2" ht="15" customHeight="1">
      <c r="A10683" s="10" t="s">
        <v>23221</v>
      </c>
      <c r="B10683" s="13" t="s">
        <v>23220</v>
      </c>
    </row>
    <row r="10684" spans="1:2" ht="15" customHeight="1">
      <c r="A10684" s="10" t="s">
        <v>23205</v>
      </c>
      <c r="B10684" s="13" t="s">
        <v>23204</v>
      </c>
    </row>
    <row r="10685" spans="1:2" ht="15" customHeight="1">
      <c r="A10685" s="10" t="s">
        <v>23213</v>
      </c>
      <c r="B10685" s="13" t="s">
        <v>23212</v>
      </c>
    </row>
    <row r="10686" spans="1:2" ht="15" customHeight="1">
      <c r="A10686" s="10" t="s">
        <v>23191</v>
      </c>
      <c r="B10686" s="13" t="s">
        <v>23190</v>
      </c>
    </row>
    <row r="10687" spans="1:2" ht="15" customHeight="1">
      <c r="A10687" s="10" t="s">
        <v>23195</v>
      </c>
      <c r="B10687" s="13" t="s">
        <v>23194</v>
      </c>
    </row>
    <row r="10688" spans="1:2" ht="15" customHeight="1">
      <c r="A10688" s="10" t="s">
        <v>23197</v>
      </c>
      <c r="B10688" s="13" t="s">
        <v>23196</v>
      </c>
    </row>
    <row r="10689" spans="1:2" ht="15" customHeight="1">
      <c r="A10689" s="10" t="s">
        <v>23189</v>
      </c>
      <c r="B10689" s="13" t="s">
        <v>23188</v>
      </c>
    </row>
    <row r="10690" spans="1:2" ht="15" customHeight="1">
      <c r="A10690" s="10" t="s">
        <v>23199</v>
      </c>
      <c r="B10690" s="13" t="s">
        <v>23198</v>
      </c>
    </row>
    <row r="10691" spans="1:2" ht="15" customHeight="1">
      <c r="A10691" s="10" t="s">
        <v>23187</v>
      </c>
      <c r="B10691" s="13" t="s">
        <v>23186</v>
      </c>
    </row>
    <row r="10692" spans="1:2" ht="15" customHeight="1">
      <c r="A10692" s="10" t="s">
        <v>23203</v>
      </c>
      <c r="B10692" s="13" t="s">
        <v>23202</v>
      </c>
    </row>
    <row r="10693" spans="1:2" ht="15" customHeight="1">
      <c r="A10693" s="10" t="s">
        <v>23201</v>
      </c>
      <c r="B10693" s="13" t="s">
        <v>23200</v>
      </c>
    </row>
    <row r="10694" spans="1:2" ht="15" customHeight="1">
      <c r="A10694" s="10" t="s">
        <v>23185</v>
      </c>
      <c r="B10694" s="13" t="s">
        <v>23184</v>
      </c>
    </row>
    <row r="10695" spans="1:2" ht="15" customHeight="1">
      <c r="A10695" s="10" t="s">
        <v>23193</v>
      </c>
      <c r="B10695" s="13" t="s">
        <v>23192</v>
      </c>
    </row>
    <row r="10696" spans="1:2" ht="15" customHeight="1">
      <c r="A10696" s="10" t="s">
        <v>19705</v>
      </c>
      <c r="B10696" s="13" t="s">
        <v>19704</v>
      </c>
    </row>
    <row r="10697" spans="1:2" ht="15" customHeight="1">
      <c r="A10697" s="10" t="s">
        <v>19709</v>
      </c>
      <c r="B10697" s="13" t="s">
        <v>19708</v>
      </c>
    </row>
    <row r="10698" spans="1:2" ht="15" customHeight="1">
      <c r="A10698" s="10" t="s">
        <v>19711</v>
      </c>
      <c r="B10698" s="13" t="s">
        <v>19710</v>
      </c>
    </row>
    <row r="10699" spans="1:2" ht="15" customHeight="1">
      <c r="A10699" s="10" t="s">
        <v>19703</v>
      </c>
      <c r="B10699" s="13" t="s">
        <v>19702</v>
      </c>
    </row>
    <row r="10700" spans="1:2" ht="15" customHeight="1">
      <c r="A10700" s="10" t="s">
        <v>19713</v>
      </c>
      <c r="B10700" s="13" t="s">
        <v>19712</v>
      </c>
    </row>
    <row r="10701" spans="1:2" ht="15" customHeight="1">
      <c r="A10701" s="10" t="s">
        <v>19701</v>
      </c>
      <c r="B10701" s="13" t="s">
        <v>19700</v>
      </c>
    </row>
    <row r="10702" spans="1:2" ht="15" customHeight="1">
      <c r="A10702" s="10" t="s">
        <v>19717</v>
      </c>
      <c r="B10702" s="13" t="s">
        <v>19716</v>
      </c>
    </row>
    <row r="10703" spans="1:2" ht="15" customHeight="1">
      <c r="A10703" s="10" t="s">
        <v>19715</v>
      </c>
      <c r="B10703" s="13" t="s">
        <v>19714</v>
      </c>
    </row>
    <row r="10704" spans="1:2" ht="15" customHeight="1">
      <c r="A10704" s="10" t="s">
        <v>19699</v>
      </c>
      <c r="B10704" s="13" t="s">
        <v>19698</v>
      </c>
    </row>
    <row r="10705" spans="1:2" ht="15" customHeight="1">
      <c r="A10705" s="10" t="s">
        <v>19707</v>
      </c>
      <c r="B10705" s="13" t="s">
        <v>19706</v>
      </c>
    </row>
    <row r="10706" spans="1:2" ht="15" customHeight="1">
      <c r="A10706" s="11" t="s">
        <v>806</v>
      </c>
      <c r="B10706" s="15" t="s">
        <v>807</v>
      </c>
    </row>
    <row r="10707" spans="1:2" ht="15" customHeight="1">
      <c r="A10707" s="10" t="s">
        <v>16474</v>
      </c>
      <c r="B10707" s="13" t="s">
        <v>16473</v>
      </c>
    </row>
    <row r="10708" spans="1:2" ht="15" customHeight="1">
      <c r="A10708" s="10" t="s">
        <v>16506</v>
      </c>
      <c r="B10708" s="13" t="s">
        <v>16505</v>
      </c>
    </row>
    <row r="10709" spans="1:2" ht="15" customHeight="1">
      <c r="A10709" s="10" t="s">
        <v>16374</v>
      </c>
      <c r="B10709" s="13" t="s">
        <v>16373</v>
      </c>
    </row>
    <row r="10710" spans="1:2" ht="15" customHeight="1">
      <c r="A10710" s="10" t="s">
        <v>16472</v>
      </c>
      <c r="B10710" s="13" t="s">
        <v>16471</v>
      </c>
    </row>
    <row r="10711" spans="1:2" ht="15" customHeight="1">
      <c r="A10711" s="10" t="s">
        <v>16490</v>
      </c>
      <c r="B10711" s="13" t="s">
        <v>16489</v>
      </c>
    </row>
    <row r="10712" spans="1:2" ht="15" customHeight="1">
      <c r="A10712" s="10" t="s">
        <v>16492</v>
      </c>
      <c r="B10712" s="13" t="s">
        <v>16491</v>
      </c>
    </row>
    <row r="10713" spans="1:2" ht="15" customHeight="1">
      <c r="A10713" s="10" t="s">
        <v>16470</v>
      </c>
      <c r="B10713" s="13" t="s">
        <v>16469</v>
      </c>
    </row>
    <row r="10714" spans="1:2" ht="15" customHeight="1">
      <c r="A10714" s="11" t="s">
        <v>808</v>
      </c>
      <c r="B10714" s="15" t="s">
        <v>807</v>
      </c>
    </row>
    <row r="10715" spans="1:2" ht="15" customHeight="1">
      <c r="A10715" s="11" t="s">
        <v>809</v>
      </c>
      <c r="B10715" s="15" t="s">
        <v>807</v>
      </c>
    </row>
    <row r="10716" spans="1:2" ht="15" customHeight="1">
      <c r="A10716" s="11" t="s">
        <v>810</v>
      </c>
      <c r="B10716" s="15" t="s">
        <v>807</v>
      </c>
    </row>
    <row r="10717" spans="1:2" ht="15" customHeight="1">
      <c r="A10717" s="10" t="s">
        <v>16476</v>
      </c>
      <c r="B10717" s="13" t="s">
        <v>16475</v>
      </c>
    </row>
    <row r="10718" spans="1:2" ht="15" customHeight="1">
      <c r="A10718" s="10" t="s">
        <v>16510</v>
      </c>
      <c r="B10718" s="13" t="s">
        <v>16509</v>
      </c>
    </row>
    <row r="10719" spans="1:2" ht="15" customHeight="1">
      <c r="A10719" s="10" t="s">
        <v>16494</v>
      </c>
      <c r="B10719" s="13" t="s">
        <v>16493</v>
      </c>
    </row>
    <row r="10720" spans="1:2" ht="15" customHeight="1">
      <c r="A10720" s="10" t="s">
        <v>16514</v>
      </c>
      <c r="B10720" s="13" t="s">
        <v>16513</v>
      </c>
    </row>
    <row r="10721" spans="1:2" ht="15" customHeight="1">
      <c r="A10721" s="10" t="s">
        <v>16376</v>
      </c>
      <c r="B10721" s="13" t="s">
        <v>16375</v>
      </c>
    </row>
    <row r="10722" spans="1:2" ht="15" customHeight="1">
      <c r="A10722" s="10" t="s">
        <v>16408</v>
      </c>
      <c r="B10722" s="13" t="s">
        <v>16407</v>
      </c>
    </row>
    <row r="10723" spans="1:2" ht="15" customHeight="1">
      <c r="A10723" s="10" t="s">
        <v>16424</v>
      </c>
      <c r="B10723" s="13" t="s">
        <v>16423</v>
      </c>
    </row>
    <row r="10724" spans="1:2" ht="15" customHeight="1">
      <c r="A10724" s="10" t="s">
        <v>16440</v>
      </c>
      <c r="B10724" s="13" t="s">
        <v>16439</v>
      </c>
    </row>
    <row r="10725" spans="1:2" ht="15" customHeight="1">
      <c r="A10725" s="10" t="s">
        <v>16456</v>
      </c>
      <c r="B10725" s="13" t="s">
        <v>16455</v>
      </c>
    </row>
    <row r="10726" spans="1:2" ht="15" customHeight="1">
      <c r="A10726" s="10" t="s">
        <v>16392</v>
      </c>
      <c r="B10726" s="13" t="s">
        <v>16391</v>
      </c>
    </row>
    <row r="10727" spans="1:2" ht="15" customHeight="1">
      <c r="A10727" s="10" t="s">
        <v>16544</v>
      </c>
      <c r="B10727" s="13" t="s">
        <v>16543</v>
      </c>
    </row>
    <row r="10728" spans="1:2" ht="15" customHeight="1">
      <c r="A10728" s="10" t="s">
        <v>16378</v>
      </c>
      <c r="B10728" s="13" t="s">
        <v>16377</v>
      </c>
    </row>
    <row r="10729" spans="1:2" ht="15" customHeight="1">
      <c r="A10729" s="10" t="s">
        <v>16410</v>
      </c>
      <c r="B10729" s="13" t="s">
        <v>16409</v>
      </c>
    </row>
    <row r="10730" spans="1:2" ht="15" customHeight="1">
      <c r="A10730" s="10" t="s">
        <v>16426</v>
      </c>
      <c r="B10730" s="13" t="s">
        <v>16425</v>
      </c>
    </row>
    <row r="10731" spans="1:2" ht="15" customHeight="1">
      <c r="A10731" s="10" t="s">
        <v>16442</v>
      </c>
      <c r="B10731" s="13" t="s">
        <v>16441</v>
      </c>
    </row>
    <row r="10732" spans="1:2" ht="15" customHeight="1">
      <c r="A10732" s="10" t="s">
        <v>16458</v>
      </c>
      <c r="B10732" s="13" t="s">
        <v>16457</v>
      </c>
    </row>
    <row r="10733" spans="1:2" ht="15" customHeight="1">
      <c r="A10733" s="10" t="s">
        <v>16394</v>
      </c>
      <c r="B10733" s="13" t="s">
        <v>16393</v>
      </c>
    </row>
    <row r="10734" spans="1:2" ht="15" customHeight="1">
      <c r="A10734" s="10" t="s">
        <v>16546</v>
      </c>
      <c r="B10734" s="13" t="s">
        <v>16545</v>
      </c>
    </row>
    <row r="10735" spans="1:2" ht="15" customHeight="1">
      <c r="A10735" s="10" t="s">
        <v>16380</v>
      </c>
      <c r="B10735" s="13" t="s">
        <v>16379</v>
      </c>
    </row>
    <row r="10736" spans="1:2" ht="15" customHeight="1">
      <c r="A10736" s="10" t="s">
        <v>16412</v>
      </c>
      <c r="B10736" s="13" t="s">
        <v>16411</v>
      </c>
    </row>
    <row r="10737" spans="1:2" ht="15" customHeight="1">
      <c r="A10737" s="10" t="s">
        <v>16428</v>
      </c>
      <c r="B10737" s="13" t="s">
        <v>16427</v>
      </c>
    </row>
    <row r="10738" spans="1:2" ht="15" customHeight="1">
      <c r="A10738" s="10" t="s">
        <v>16444</v>
      </c>
      <c r="B10738" s="13" t="s">
        <v>16443</v>
      </c>
    </row>
    <row r="10739" spans="1:2" ht="15" customHeight="1">
      <c r="A10739" s="10" t="s">
        <v>16460</v>
      </c>
      <c r="B10739" s="13" t="s">
        <v>16459</v>
      </c>
    </row>
    <row r="10740" spans="1:2" ht="15" customHeight="1">
      <c r="A10740" s="10" t="s">
        <v>16396</v>
      </c>
      <c r="B10740" s="13" t="s">
        <v>16395</v>
      </c>
    </row>
    <row r="10741" spans="1:2" ht="15" customHeight="1">
      <c r="A10741" s="10" t="s">
        <v>16548</v>
      </c>
      <c r="B10741" s="13" t="s">
        <v>16547</v>
      </c>
    </row>
    <row r="10742" spans="1:2" ht="15" customHeight="1">
      <c r="A10742" s="10" t="s">
        <v>16508</v>
      </c>
      <c r="B10742" s="13" t="s">
        <v>16507</v>
      </c>
    </row>
    <row r="10743" spans="1:2" ht="15" customHeight="1">
      <c r="A10743" s="10" t="s">
        <v>16478</v>
      </c>
      <c r="B10743" s="13" t="s">
        <v>16477</v>
      </c>
    </row>
    <row r="10744" spans="1:2" ht="15" customHeight="1">
      <c r="A10744" s="10" t="s">
        <v>16406</v>
      </c>
      <c r="B10744" s="13" t="s">
        <v>16405</v>
      </c>
    </row>
    <row r="10745" spans="1:2" ht="15" customHeight="1">
      <c r="A10745" s="10" t="s">
        <v>16422</v>
      </c>
      <c r="B10745" s="13" t="s">
        <v>16421</v>
      </c>
    </row>
    <row r="10746" spans="1:2" ht="15" customHeight="1">
      <c r="A10746" s="10" t="s">
        <v>16438</v>
      </c>
      <c r="B10746" s="13" t="s">
        <v>16437</v>
      </c>
    </row>
    <row r="10747" spans="1:2" ht="15" customHeight="1">
      <c r="A10747" s="10" t="s">
        <v>16454</v>
      </c>
      <c r="B10747" s="13" t="s">
        <v>16453</v>
      </c>
    </row>
    <row r="10748" spans="1:2" ht="15" customHeight="1">
      <c r="A10748" s="10" t="s">
        <v>16496</v>
      </c>
      <c r="B10748" s="13" t="s">
        <v>16495</v>
      </c>
    </row>
    <row r="10749" spans="1:2" ht="15" customHeight="1">
      <c r="A10749" s="10" t="s">
        <v>16390</v>
      </c>
      <c r="B10749" s="13" t="s">
        <v>16389</v>
      </c>
    </row>
    <row r="10750" spans="1:2" ht="15" customHeight="1">
      <c r="A10750" s="10" t="s">
        <v>16512</v>
      </c>
      <c r="B10750" s="13" t="s">
        <v>16511</v>
      </c>
    </row>
    <row r="10751" spans="1:2" ht="15" customHeight="1">
      <c r="A10751" s="10" t="s">
        <v>9510</v>
      </c>
      <c r="B10751" s="13" t="s">
        <v>9509</v>
      </c>
    </row>
    <row r="10752" spans="1:2" ht="15" customHeight="1">
      <c r="A10752" s="10" t="s">
        <v>9512</v>
      </c>
      <c r="B10752" s="13" t="s">
        <v>9511</v>
      </c>
    </row>
    <row r="10753" spans="1:2" ht="15" customHeight="1">
      <c r="A10753" s="10" t="s">
        <v>9514</v>
      </c>
      <c r="B10753" s="13" t="s">
        <v>9513</v>
      </c>
    </row>
    <row r="10754" spans="1:2" ht="15" customHeight="1">
      <c r="A10754" s="10" t="s">
        <v>9518</v>
      </c>
      <c r="B10754" s="13" t="s">
        <v>9517</v>
      </c>
    </row>
    <row r="10755" spans="1:2" ht="15" customHeight="1">
      <c r="A10755" s="10" t="s">
        <v>16542</v>
      </c>
      <c r="B10755" s="13" t="s">
        <v>16541</v>
      </c>
    </row>
    <row r="10756" spans="1:2" ht="15" customHeight="1">
      <c r="A10756" s="10" t="s">
        <v>16576</v>
      </c>
      <c r="B10756" s="13" t="s">
        <v>16575</v>
      </c>
    </row>
    <row r="10757" spans="1:2" ht="15" customHeight="1">
      <c r="A10757" s="10" t="s">
        <v>16560</v>
      </c>
      <c r="B10757" s="13" t="s">
        <v>16559</v>
      </c>
    </row>
    <row r="10758" spans="1:2" ht="15" customHeight="1">
      <c r="A10758" s="10" t="s">
        <v>16562</v>
      </c>
      <c r="B10758" s="13" t="s">
        <v>16561</v>
      </c>
    </row>
    <row r="10759" spans="1:2" ht="15" customHeight="1">
      <c r="A10759" s="10" t="s">
        <v>16564</v>
      </c>
      <c r="B10759" s="13" t="s">
        <v>16563</v>
      </c>
    </row>
    <row r="10760" spans="1:2" ht="15" customHeight="1">
      <c r="A10760" s="10" t="s">
        <v>16566</v>
      </c>
      <c r="B10760" s="13" t="s">
        <v>16565</v>
      </c>
    </row>
    <row r="10761" spans="1:2" ht="15" customHeight="1">
      <c r="A10761" s="10" t="s">
        <v>16568</v>
      </c>
      <c r="B10761" s="13" t="s">
        <v>16567</v>
      </c>
    </row>
    <row r="10762" spans="1:2" ht="15" customHeight="1">
      <c r="A10762" s="10" t="s">
        <v>16570</v>
      </c>
      <c r="B10762" s="13" t="s">
        <v>16569</v>
      </c>
    </row>
    <row r="10763" spans="1:2" ht="15" customHeight="1">
      <c r="A10763" s="10" t="s">
        <v>16572</v>
      </c>
      <c r="B10763" s="13" t="s">
        <v>16571</v>
      </c>
    </row>
    <row r="10764" spans="1:2" ht="15" customHeight="1">
      <c r="A10764" s="10" t="s">
        <v>16574</v>
      </c>
      <c r="B10764" s="13" t="s">
        <v>16573</v>
      </c>
    </row>
    <row r="10765" spans="1:2" ht="15" customHeight="1">
      <c r="A10765" s="10" t="s">
        <v>16558</v>
      </c>
      <c r="B10765" s="13" t="s">
        <v>16557</v>
      </c>
    </row>
    <row r="10766" spans="1:2" ht="15" customHeight="1">
      <c r="A10766" s="10" t="s">
        <v>16526</v>
      </c>
      <c r="B10766" s="13" t="s">
        <v>16525</v>
      </c>
    </row>
    <row r="10767" spans="1:2" ht="15" customHeight="1">
      <c r="A10767" s="10" t="s">
        <v>16532</v>
      </c>
      <c r="B10767" s="13" t="s">
        <v>16531</v>
      </c>
    </row>
    <row r="10768" spans="1:2" ht="15" customHeight="1">
      <c r="A10768" s="10" t="s">
        <v>16528</v>
      </c>
      <c r="B10768" s="13" t="s">
        <v>16527</v>
      </c>
    </row>
    <row r="10769" spans="1:2" ht="15" customHeight="1">
      <c r="A10769" s="10" t="s">
        <v>16530</v>
      </c>
      <c r="B10769" s="13" t="s">
        <v>16529</v>
      </c>
    </row>
    <row r="10770" spans="1:2" ht="15" customHeight="1">
      <c r="A10770" s="10" t="s">
        <v>14887</v>
      </c>
      <c r="B10770" s="13" t="s">
        <v>14886</v>
      </c>
    </row>
    <row r="10771" spans="1:2" ht="15" customHeight="1">
      <c r="A10771" s="10" t="s">
        <v>14444</v>
      </c>
      <c r="B10771" s="13" t="s">
        <v>14443</v>
      </c>
    </row>
    <row r="10772" spans="1:2" ht="15" customHeight="1">
      <c r="A10772" s="10" t="s">
        <v>10406</v>
      </c>
      <c r="B10772" s="13" t="s">
        <v>10405</v>
      </c>
    </row>
    <row r="10773" spans="1:2" ht="15" customHeight="1">
      <c r="A10773" s="10" t="s">
        <v>9549</v>
      </c>
      <c r="B10773" s="13" t="s">
        <v>9548</v>
      </c>
    </row>
    <row r="10774" spans="1:2" ht="15" customHeight="1">
      <c r="A10774" s="10" t="s">
        <v>9551</v>
      </c>
      <c r="B10774" s="13" t="s">
        <v>9550</v>
      </c>
    </row>
    <row r="10775" spans="1:2" ht="15" customHeight="1">
      <c r="A10775" s="10" t="s">
        <v>9553</v>
      </c>
      <c r="B10775" s="13" t="s">
        <v>9552</v>
      </c>
    </row>
    <row r="10776" spans="1:2" ht="15" customHeight="1">
      <c r="A10776" s="11" t="s">
        <v>811</v>
      </c>
      <c r="B10776" s="15" t="s">
        <v>812</v>
      </c>
    </row>
    <row r="10777" spans="1:2" ht="15" customHeight="1">
      <c r="A10777" s="10" t="s">
        <v>1629</v>
      </c>
      <c r="B10777" s="13" t="s">
        <v>1628</v>
      </c>
    </row>
    <row r="10778" spans="1:2" ht="15" customHeight="1">
      <c r="A10778" s="10" t="s">
        <v>1625</v>
      </c>
      <c r="B10778" s="13" t="s">
        <v>1624</v>
      </c>
    </row>
    <row r="10779" spans="1:2" ht="15" customHeight="1">
      <c r="A10779" s="10" t="s">
        <v>1627</v>
      </c>
      <c r="B10779" s="13" t="s">
        <v>1626</v>
      </c>
    </row>
    <row r="10780" spans="1:2" ht="15" customHeight="1">
      <c r="A10780" s="10" t="s">
        <v>8493</v>
      </c>
      <c r="B10780" s="13" t="s">
        <v>8492</v>
      </c>
    </row>
    <row r="10781" spans="1:2" ht="15" customHeight="1">
      <c r="A10781" s="10" t="s">
        <v>4678</v>
      </c>
      <c r="B10781" s="13" t="s">
        <v>4677</v>
      </c>
    </row>
    <row r="10782" spans="1:2" ht="15" customHeight="1">
      <c r="A10782" s="10" t="s">
        <v>24363</v>
      </c>
      <c r="B10782" s="13" t="s">
        <v>24362</v>
      </c>
    </row>
    <row r="10783" spans="1:2" ht="15" customHeight="1">
      <c r="A10783" s="10" t="s">
        <v>24373</v>
      </c>
      <c r="B10783" s="13" t="s">
        <v>24372</v>
      </c>
    </row>
    <row r="10784" spans="1:2" ht="15" customHeight="1">
      <c r="A10784" s="10" t="s">
        <v>24369</v>
      </c>
      <c r="B10784" s="13" t="s">
        <v>24368</v>
      </c>
    </row>
    <row r="10785" spans="1:2" ht="15" customHeight="1">
      <c r="A10785" s="10" t="s">
        <v>24365</v>
      </c>
      <c r="B10785" s="13" t="s">
        <v>24364</v>
      </c>
    </row>
    <row r="10786" spans="1:2" ht="15" customHeight="1">
      <c r="A10786" s="10" t="s">
        <v>24371</v>
      </c>
      <c r="B10786" s="13" t="s">
        <v>24370</v>
      </c>
    </row>
    <row r="10787" spans="1:2" ht="15" customHeight="1">
      <c r="A10787" s="10" t="s">
        <v>24377</v>
      </c>
      <c r="B10787" s="13" t="s">
        <v>24376</v>
      </c>
    </row>
    <row r="10788" spans="1:2" ht="15" customHeight="1">
      <c r="A10788" s="10" t="s">
        <v>24535</v>
      </c>
      <c r="B10788" s="13" t="s">
        <v>24534</v>
      </c>
    </row>
    <row r="10789" spans="1:2" ht="15" customHeight="1">
      <c r="A10789" s="10" t="s">
        <v>24545</v>
      </c>
      <c r="B10789" s="13" t="s">
        <v>24544</v>
      </c>
    </row>
    <row r="10790" spans="1:2" ht="15" customHeight="1">
      <c r="A10790" s="10" t="s">
        <v>24539</v>
      </c>
      <c r="B10790" s="13" t="s">
        <v>24538</v>
      </c>
    </row>
    <row r="10791" spans="1:2" ht="15" customHeight="1">
      <c r="A10791" s="10" t="s">
        <v>24541</v>
      </c>
      <c r="B10791" s="13" t="s">
        <v>24540</v>
      </c>
    </row>
    <row r="10792" spans="1:2" ht="15" customHeight="1">
      <c r="A10792" s="10" t="s">
        <v>8411</v>
      </c>
      <c r="B10792" s="13" t="s">
        <v>8410</v>
      </c>
    </row>
    <row r="10793" spans="1:2" ht="15" customHeight="1">
      <c r="A10793" s="10" t="s">
        <v>17245</v>
      </c>
      <c r="B10793" s="13" t="s">
        <v>17244</v>
      </c>
    </row>
    <row r="10794" spans="1:2" ht="15" customHeight="1">
      <c r="A10794" s="10" t="s">
        <v>5408</v>
      </c>
      <c r="B10794" s="13" t="s">
        <v>5407</v>
      </c>
    </row>
    <row r="10795" spans="1:2" ht="15" customHeight="1">
      <c r="A10795" s="10" t="s">
        <v>14843</v>
      </c>
      <c r="B10795" s="13" t="s">
        <v>14842</v>
      </c>
    </row>
    <row r="10796" spans="1:2" ht="15" customHeight="1">
      <c r="A10796" s="10" t="s">
        <v>23929</v>
      </c>
      <c r="B10796" s="13" t="s">
        <v>23928</v>
      </c>
    </row>
    <row r="10797" spans="1:2" ht="15" customHeight="1">
      <c r="A10797" s="10" t="s">
        <v>23907</v>
      </c>
      <c r="B10797" s="13" t="s">
        <v>23906</v>
      </c>
    </row>
    <row r="10798" spans="1:2" ht="15" customHeight="1">
      <c r="A10798" s="10" t="s">
        <v>23923</v>
      </c>
      <c r="B10798" s="13" t="s">
        <v>23922</v>
      </c>
    </row>
    <row r="10799" spans="1:2" ht="15" customHeight="1">
      <c r="A10799" s="10" t="s">
        <v>23915</v>
      </c>
      <c r="B10799" s="13" t="s">
        <v>23914</v>
      </c>
    </row>
    <row r="10800" spans="1:2" ht="15" customHeight="1">
      <c r="A10800" s="10" t="s">
        <v>23927</v>
      </c>
      <c r="B10800" s="13" t="s">
        <v>23926</v>
      </c>
    </row>
    <row r="10801" spans="1:2" ht="15" customHeight="1">
      <c r="A10801" s="10" t="s">
        <v>23925</v>
      </c>
      <c r="B10801" s="13" t="s">
        <v>23924</v>
      </c>
    </row>
    <row r="10802" spans="1:2" ht="15" customHeight="1">
      <c r="A10802" s="10" t="s">
        <v>23917</v>
      </c>
      <c r="B10802" s="13" t="s">
        <v>23916</v>
      </c>
    </row>
    <row r="10803" spans="1:2" ht="15" customHeight="1">
      <c r="A10803" s="10" t="s">
        <v>23901</v>
      </c>
      <c r="B10803" s="13" t="s">
        <v>23900</v>
      </c>
    </row>
    <row r="10804" spans="1:2" ht="15" customHeight="1">
      <c r="A10804" s="10" t="s">
        <v>23903</v>
      </c>
      <c r="B10804" s="13" t="s">
        <v>23902</v>
      </c>
    </row>
    <row r="10805" spans="1:2" ht="15" customHeight="1">
      <c r="A10805" s="10" t="s">
        <v>23899</v>
      </c>
      <c r="B10805" s="13" t="s">
        <v>23898</v>
      </c>
    </row>
    <row r="10806" spans="1:2" ht="15" customHeight="1">
      <c r="A10806" s="10" t="s">
        <v>23897</v>
      </c>
      <c r="B10806" s="13" t="s">
        <v>23896</v>
      </c>
    </row>
    <row r="10807" spans="1:2" ht="15" customHeight="1">
      <c r="A10807" s="10" t="s">
        <v>23913</v>
      </c>
      <c r="B10807" s="13" t="s">
        <v>23912</v>
      </c>
    </row>
    <row r="10808" spans="1:2" ht="15" customHeight="1">
      <c r="A10808" s="10" t="s">
        <v>23905</v>
      </c>
      <c r="B10808" s="13" t="s">
        <v>23904</v>
      </c>
    </row>
    <row r="10809" spans="1:2" ht="15" customHeight="1">
      <c r="A10809" s="10" t="s">
        <v>23911</v>
      </c>
      <c r="B10809" s="13" t="s">
        <v>23910</v>
      </c>
    </row>
    <row r="10810" spans="1:2" ht="15" customHeight="1">
      <c r="A10810" s="10" t="s">
        <v>23931</v>
      </c>
      <c r="B10810" s="13" t="s">
        <v>23930</v>
      </c>
    </row>
    <row r="10811" spans="1:2" ht="15" customHeight="1">
      <c r="A10811" s="10" t="s">
        <v>23933</v>
      </c>
      <c r="B10811" s="13" t="s">
        <v>23932</v>
      </c>
    </row>
    <row r="10812" spans="1:2" ht="15" customHeight="1">
      <c r="A10812" s="10" t="s">
        <v>23919</v>
      </c>
      <c r="B10812" s="13" t="s">
        <v>23918</v>
      </c>
    </row>
    <row r="10813" spans="1:2" ht="15" customHeight="1">
      <c r="A10813" s="10" t="s">
        <v>23909</v>
      </c>
      <c r="B10813" s="13" t="s">
        <v>23908</v>
      </c>
    </row>
    <row r="10814" spans="1:2" ht="15" customHeight="1">
      <c r="A10814" s="10" t="s">
        <v>23921</v>
      </c>
      <c r="B10814" s="13" t="s">
        <v>23920</v>
      </c>
    </row>
    <row r="10815" spans="1:2" ht="15" customHeight="1">
      <c r="A10815" s="10" t="s">
        <v>8148</v>
      </c>
      <c r="B10815" s="13" t="s">
        <v>8147</v>
      </c>
    </row>
    <row r="10816" spans="1:2" ht="15" customHeight="1">
      <c r="A10816" s="10" t="s">
        <v>813</v>
      </c>
      <c r="B10816" s="13" t="s">
        <v>17222</v>
      </c>
    </row>
    <row r="10817" spans="1:2" ht="15" customHeight="1">
      <c r="A10817" s="10" t="s">
        <v>814</v>
      </c>
      <c r="B10817" s="13" t="s">
        <v>17223</v>
      </c>
    </row>
    <row r="10818" spans="1:2" ht="15" customHeight="1">
      <c r="A10818" s="10" t="s">
        <v>9442</v>
      </c>
      <c r="B10818" s="13" t="s">
        <v>9441</v>
      </c>
    </row>
    <row r="10819" spans="1:2" ht="15" customHeight="1">
      <c r="A10819" s="10" t="s">
        <v>5416</v>
      </c>
      <c r="B10819" s="13" t="s">
        <v>5415</v>
      </c>
    </row>
    <row r="10820" spans="1:2" ht="15" customHeight="1">
      <c r="A10820" s="10" t="s">
        <v>12338</v>
      </c>
      <c r="B10820" s="13" t="s">
        <v>12337</v>
      </c>
    </row>
    <row r="10821" spans="1:2" ht="15" customHeight="1">
      <c r="A10821" s="10" t="s">
        <v>12464</v>
      </c>
      <c r="B10821" s="13" t="s">
        <v>12463</v>
      </c>
    </row>
    <row r="10822" spans="1:2" ht="15" customHeight="1">
      <c r="A10822" s="10" t="s">
        <v>11992</v>
      </c>
      <c r="B10822" s="13" t="s">
        <v>11991</v>
      </c>
    </row>
    <row r="10823" spans="1:2" ht="15" customHeight="1">
      <c r="A10823" s="10" t="s">
        <v>13198</v>
      </c>
      <c r="B10823" s="13" t="s">
        <v>13197</v>
      </c>
    </row>
    <row r="10824" spans="1:2" ht="15" customHeight="1">
      <c r="A10824" s="10" t="s">
        <v>23761</v>
      </c>
      <c r="B10824" s="13" t="s">
        <v>23760</v>
      </c>
    </row>
    <row r="10825" spans="1:2" ht="15" customHeight="1">
      <c r="A10825" s="10" t="s">
        <v>14386</v>
      </c>
      <c r="B10825" s="13" t="s">
        <v>14385</v>
      </c>
    </row>
    <row r="10826" spans="1:2" ht="15" customHeight="1">
      <c r="A10826" s="10" t="s">
        <v>14388</v>
      </c>
      <c r="B10826" s="13" t="s">
        <v>14387</v>
      </c>
    </row>
    <row r="10827" spans="1:2" ht="15" customHeight="1">
      <c r="A10827" s="10" t="s">
        <v>14396</v>
      </c>
      <c r="B10827" s="13" t="s">
        <v>14395</v>
      </c>
    </row>
    <row r="10828" spans="1:2" ht="15" customHeight="1">
      <c r="A10828" s="10" t="s">
        <v>12662</v>
      </c>
      <c r="B10828" s="13" t="s">
        <v>12661</v>
      </c>
    </row>
    <row r="10829" spans="1:2" ht="15" customHeight="1">
      <c r="A10829" s="10" t="s">
        <v>12654</v>
      </c>
      <c r="B10829" s="13" t="s">
        <v>12653</v>
      </c>
    </row>
    <row r="10830" spans="1:2" ht="15" customHeight="1">
      <c r="A10830" s="10" t="s">
        <v>12670</v>
      </c>
      <c r="B10830" s="13" t="s">
        <v>12669</v>
      </c>
    </row>
    <row r="10831" spans="1:2" ht="15" customHeight="1">
      <c r="A10831" s="10" t="s">
        <v>12674</v>
      </c>
      <c r="B10831" s="13" t="s">
        <v>12673</v>
      </c>
    </row>
    <row r="10832" spans="1:2" ht="15" customHeight="1">
      <c r="A10832" s="10" t="s">
        <v>14625</v>
      </c>
      <c r="B10832" s="13" t="s">
        <v>14624</v>
      </c>
    </row>
    <row r="10833" spans="1:2" ht="15" customHeight="1">
      <c r="A10833" s="10" t="s">
        <v>13932</v>
      </c>
      <c r="B10833" s="13" t="s">
        <v>13931</v>
      </c>
    </row>
    <row r="10834" spans="1:2" ht="15" customHeight="1">
      <c r="A10834" s="10" t="s">
        <v>24827</v>
      </c>
      <c r="B10834" s="13" t="s">
        <v>24826</v>
      </c>
    </row>
    <row r="10835" spans="1:2" ht="15" customHeight="1">
      <c r="A10835" s="10" t="s">
        <v>13184</v>
      </c>
      <c r="B10835" s="13" t="s">
        <v>13183</v>
      </c>
    </row>
    <row r="10836" spans="1:2" ht="15" customHeight="1">
      <c r="A10836" s="10" t="s">
        <v>17331</v>
      </c>
      <c r="B10836" s="13" t="s">
        <v>17330</v>
      </c>
    </row>
    <row r="10837" spans="1:2" ht="15" customHeight="1">
      <c r="A10837" s="10" t="s">
        <v>24727</v>
      </c>
      <c r="B10837" s="13" t="s">
        <v>24726</v>
      </c>
    </row>
    <row r="10838" spans="1:2" ht="15" customHeight="1">
      <c r="A10838" s="10" t="s">
        <v>2493</v>
      </c>
      <c r="B10838" s="13" t="s">
        <v>2492</v>
      </c>
    </row>
    <row r="10839" spans="1:2" ht="15" customHeight="1">
      <c r="A10839" s="10" t="s">
        <v>24623</v>
      </c>
      <c r="B10839" s="13" t="s">
        <v>24622</v>
      </c>
    </row>
    <row r="10840" spans="1:2" ht="15" customHeight="1">
      <c r="A10840" s="10" t="s">
        <v>14489</v>
      </c>
      <c r="B10840" s="13" t="s">
        <v>14488</v>
      </c>
    </row>
    <row r="10841" spans="1:2" ht="15" customHeight="1">
      <c r="A10841" s="10" t="s">
        <v>14495</v>
      </c>
      <c r="B10841" s="13" t="s">
        <v>14494</v>
      </c>
    </row>
    <row r="10842" spans="1:2" ht="15" customHeight="1">
      <c r="A10842" s="10" t="s">
        <v>14491</v>
      </c>
      <c r="B10842" s="13" t="s">
        <v>14490</v>
      </c>
    </row>
    <row r="10843" spans="1:2" ht="15" customHeight="1">
      <c r="A10843" s="10" t="s">
        <v>9522</v>
      </c>
      <c r="B10843" s="13" t="s">
        <v>9521</v>
      </c>
    </row>
    <row r="10844" spans="1:2" ht="15" customHeight="1">
      <c r="A10844" s="10" t="s">
        <v>9520</v>
      </c>
      <c r="B10844" s="13" t="s">
        <v>9519</v>
      </c>
    </row>
    <row r="10845" spans="1:2" ht="15" customHeight="1">
      <c r="A10845" s="10" t="s">
        <v>14912</v>
      </c>
      <c r="B10845" s="13" t="s">
        <v>14911</v>
      </c>
    </row>
    <row r="10846" spans="1:2" ht="15" customHeight="1">
      <c r="A10846" s="10" t="s">
        <v>14910</v>
      </c>
      <c r="B10846" s="13" t="s">
        <v>14909</v>
      </c>
    </row>
    <row r="10847" spans="1:2" ht="15" customHeight="1">
      <c r="A10847" s="10" t="s">
        <v>14920</v>
      </c>
      <c r="B10847" s="13" t="s">
        <v>14919</v>
      </c>
    </row>
    <row r="10848" spans="1:2" ht="15" customHeight="1">
      <c r="A10848" s="10" t="s">
        <v>14922</v>
      </c>
      <c r="B10848" s="13" t="s">
        <v>14921</v>
      </c>
    </row>
    <row r="10849" spans="1:2" ht="15" customHeight="1">
      <c r="A10849" s="10" t="s">
        <v>14906</v>
      </c>
      <c r="B10849" s="13" t="s">
        <v>14905</v>
      </c>
    </row>
    <row r="10850" spans="1:2" ht="15" customHeight="1">
      <c r="A10850" s="10" t="s">
        <v>14908</v>
      </c>
      <c r="B10850" s="13" t="s">
        <v>14907</v>
      </c>
    </row>
    <row r="10851" spans="1:2" ht="15" customHeight="1">
      <c r="A10851" s="10" t="s">
        <v>14916</v>
      </c>
      <c r="B10851" s="13" t="s">
        <v>14915</v>
      </c>
    </row>
    <row r="10852" spans="1:2" ht="15" customHeight="1">
      <c r="A10852" s="10" t="s">
        <v>14914</v>
      </c>
      <c r="B10852" s="13" t="s">
        <v>14913</v>
      </c>
    </row>
    <row r="10853" spans="1:2" ht="15" customHeight="1">
      <c r="A10853" s="10" t="s">
        <v>14918</v>
      </c>
      <c r="B10853" s="13" t="s">
        <v>14917</v>
      </c>
    </row>
    <row r="10854" spans="1:2" ht="15" customHeight="1">
      <c r="A10854" s="10" t="s">
        <v>14792</v>
      </c>
      <c r="B10854" s="13" t="s">
        <v>14791</v>
      </c>
    </row>
    <row r="10855" spans="1:2" ht="15" customHeight="1">
      <c r="A10855" s="10" t="s">
        <v>14796</v>
      </c>
      <c r="B10855" s="13" t="s">
        <v>14795</v>
      </c>
    </row>
    <row r="10856" spans="1:2" ht="15" customHeight="1">
      <c r="A10856" s="10" t="s">
        <v>5628</v>
      </c>
      <c r="B10856" s="13" t="s">
        <v>5627</v>
      </c>
    </row>
    <row r="10857" spans="1:2" ht="15" customHeight="1">
      <c r="A10857" s="10" t="s">
        <v>5626</v>
      </c>
      <c r="B10857" s="13" t="s">
        <v>5625</v>
      </c>
    </row>
    <row r="10858" spans="1:2" ht="15" customHeight="1">
      <c r="A10858" s="10" t="s">
        <v>5630</v>
      </c>
      <c r="B10858" s="13" t="s">
        <v>5629</v>
      </c>
    </row>
    <row r="10859" spans="1:2" ht="15" customHeight="1">
      <c r="A10859" s="10" t="s">
        <v>5632</v>
      </c>
      <c r="B10859" s="13" t="s">
        <v>5631</v>
      </c>
    </row>
    <row r="10860" spans="1:2" ht="15" customHeight="1">
      <c r="A10860" s="10" t="s">
        <v>5612</v>
      </c>
      <c r="B10860" s="13" t="s">
        <v>5611</v>
      </c>
    </row>
    <row r="10861" spans="1:2" ht="15" customHeight="1">
      <c r="A10861" s="10" t="s">
        <v>5610</v>
      </c>
      <c r="B10861" s="13" t="s">
        <v>5609</v>
      </c>
    </row>
    <row r="10862" spans="1:2" ht="15" customHeight="1">
      <c r="A10862" s="10" t="s">
        <v>5614</v>
      </c>
      <c r="B10862" s="13" t="s">
        <v>5613</v>
      </c>
    </row>
    <row r="10863" spans="1:2" ht="15" customHeight="1">
      <c r="A10863" s="10" t="s">
        <v>5616</v>
      </c>
      <c r="B10863" s="13" t="s">
        <v>5615</v>
      </c>
    </row>
    <row r="10864" spans="1:2" ht="15" customHeight="1">
      <c r="A10864" s="10" t="s">
        <v>5620</v>
      </c>
      <c r="B10864" s="13" t="s">
        <v>5619</v>
      </c>
    </row>
    <row r="10865" spans="1:2" ht="15" customHeight="1">
      <c r="A10865" s="10" t="s">
        <v>5618</v>
      </c>
      <c r="B10865" s="13" t="s">
        <v>5617</v>
      </c>
    </row>
    <row r="10866" spans="1:2" ht="15" customHeight="1">
      <c r="A10866" s="10" t="s">
        <v>5622</v>
      </c>
      <c r="B10866" s="13" t="s">
        <v>5621</v>
      </c>
    </row>
    <row r="10867" spans="1:2" ht="15" customHeight="1">
      <c r="A10867" s="10" t="s">
        <v>5624</v>
      </c>
      <c r="B10867" s="13" t="s">
        <v>5623</v>
      </c>
    </row>
    <row r="10868" spans="1:2" ht="15" customHeight="1">
      <c r="A10868" s="10" t="s">
        <v>5652</v>
      </c>
      <c r="B10868" s="13" t="s">
        <v>5651</v>
      </c>
    </row>
    <row r="10869" spans="1:2" ht="15" customHeight="1">
      <c r="A10869" s="10" t="s">
        <v>5650</v>
      </c>
      <c r="B10869" s="13" t="s">
        <v>5649</v>
      </c>
    </row>
    <row r="10870" spans="1:2" ht="15" customHeight="1">
      <c r="A10870" s="10" t="s">
        <v>5654</v>
      </c>
      <c r="B10870" s="13" t="s">
        <v>5653</v>
      </c>
    </row>
    <row r="10871" spans="1:2" ht="15" customHeight="1">
      <c r="A10871" s="10" t="s">
        <v>5656</v>
      </c>
      <c r="B10871" s="13" t="s">
        <v>5655</v>
      </c>
    </row>
    <row r="10872" spans="1:2" ht="15" customHeight="1">
      <c r="A10872" s="10" t="s">
        <v>5636</v>
      </c>
      <c r="B10872" s="13" t="s">
        <v>5635</v>
      </c>
    </row>
    <row r="10873" spans="1:2" ht="15" customHeight="1">
      <c r="A10873" s="10" t="s">
        <v>5634</v>
      </c>
      <c r="B10873" s="13" t="s">
        <v>5633</v>
      </c>
    </row>
    <row r="10874" spans="1:2" ht="15" customHeight="1">
      <c r="A10874" s="10" t="s">
        <v>5638</v>
      </c>
      <c r="B10874" s="13" t="s">
        <v>5637</v>
      </c>
    </row>
    <row r="10875" spans="1:2" ht="15" customHeight="1">
      <c r="A10875" s="10" t="s">
        <v>5640</v>
      </c>
      <c r="B10875" s="13" t="s">
        <v>5639</v>
      </c>
    </row>
    <row r="10876" spans="1:2" ht="15" customHeight="1">
      <c r="A10876" s="10" t="s">
        <v>12660</v>
      </c>
      <c r="B10876" s="13" t="s">
        <v>12659</v>
      </c>
    </row>
    <row r="10877" spans="1:2" ht="15" customHeight="1">
      <c r="A10877" s="10" t="s">
        <v>12326</v>
      </c>
      <c r="B10877" s="13" t="s">
        <v>12325</v>
      </c>
    </row>
    <row r="10878" spans="1:2" ht="15" customHeight="1">
      <c r="A10878" s="10" t="s">
        <v>11970</v>
      </c>
      <c r="B10878" s="13" t="s">
        <v>11969</v>
      </c>
    </row>
    <row r="10879" spans="1:2" ht="15" customHeight="1">
      <c r="A10879" s="10" t="s">
        <v>12328</v>
      </c>
      <c r="B10879" s="13" t="s">
        <v>12327</v>
      </c>
    </row>
    <row r="10880" spans="1:2" ht="15" customHeight="1">
      <c r="A10880" s="10" t="s">
        <v>14643</v>
      </c>
      <c r="B10880" s="13" t="s">
        <v>14642</v>
      </c>
    </row>
    <row r="10881" spans="1:2" ht="15" customHeight="1">
      <c r="A10881" s="10" t="s">
        <v>9535</v>
      </c>
      <c r="B10881" s="13" t="s">
        <v>9534</v>
      </c>
    </row>
    <row r="10882" spans="1:2" ht="15" customHeight="1">
      <c r="A10882" s="10" t="s">
        <v>6733</v>
      </c>
      <c r="B10882" s="13" t="s">
        <v>6732</v>
      </c>
    </row>
    <row r="10883" spans="1:2" ht="15" customHeight="1">
      <c r="A10883" s="10" t="s">
        <v>815</v>
      </c>
      <c r="B10883" s="13" t="s">
        <v>6750</v>
      </c>
    </row>
    <row r="10884" spans="1:2" ht="15" customHeight="1">
      <c r="A10884" s="10" t="s">
        <v>6731</v>
      </c>
      <c r="B10884" s="13" t="s">
        <v>6730</v>
      </c>
    </row>
    <row r="10885" spans="1:2" ht="15" customHeight="1">
      <c r="A10885" s="10" t="s">
        <v>6711</v>
      </c>
      <c r="B10885" s="13" t="s">
        <v>6710</v>
      </c>
    </row>
    <row r="10886" spans="1:2" ht="15" customHeight="1">
      <c r="A10886" s="10" t="s">
        <v>11530</v>
      </c>
      <c r="B10886" s="13" t="s">
        <v>11529</v>
      </c>
    </row>
    <row r="10887" spans="1:2" ht="15" customHeight="1">
      <c r="A10887" s="11" t="s">
        <v>816</v>
      </c>
      <c r="B10887" s="15" t="s">
        <v>817</v>
      </c>
    </row>
    <row r="10888" spans="1:2" ht="15" customHeight="1">
      <c r="A10888" s="10" t="s">
        <v>8814</v>
      </c>
      <c r="B10888" s="13" t="s">
        <v>8813</v>
      </c>
    </row>
    <row r="10889" spans="1:2" ht="15" customHeight="1">
      <c r="A10889" s="10" t="s">
        <v>8459</v>
      </c>
      <c r="B10889" s="13" t="s">
        <v>8458</v>
      </c>
    </row>
    <row r="10890" spans="1:2" ht="15" customHeight="1">
      <c r="A10890" s="10" t="s">
        <v>2489</v>
      </c>
      <c r="B10890" s="13" t="s">
        <v>2488</v>
      </c>
    </row>
    <row r="10891" spans="1:2" ht="15" customHeight="1">
      <c r="A10891" s="10" t="s">
        <v>10625</v>
      </c>
      <c r="B10891" s="13" t="s">
        <v>10624</v>
      </c>
    </row>
    <row r="10892" spans="1:2" ht="15" customHeight="1">
      <c r="A10892" s="10" t="s">
        <v>9964</v>
      </c>
      <c r="B10892" s="13" t="s">
        <v>9963</v>
      </c>
    </row>
    <row r="10893" spans="1:2" ht="15" customHeight="1">
      <c r="A10893" s="10" t="s">
        <v>14310</v>
      </c>
      <c r="B10893" s="13" t="s">
        <v>14309</v>
      </c>
    </row>
    <row r="10894" spans="1:2" ht="15" customHeight="1">
      <c r="A10894" s="10" t="s">
        <v>1603</v>
      </c>
      <c r="B10894" s="13" t="s">
        <v>1602</v>
      </c>
    </row>
    <row r="10895" spans="1:2" ht="15" customHeight="1">
      <c r="A10895" s="10" t="s">
        <v>1599</v>
      </c>
      <c r="B10895" s="13" t="s">
        <v>1598</v>
      </c>
    </row>
    <row r="10896" spans="1:2" ht="15" customHeight="1">
      <c r="A10896" s="10" t="s">
        <v>19585</v>
      </c>
      <c r="B10896" s="13" t="s">
        <v>19584</v>
      </c>
    </row>
    <row r="10897" spans="1:2" ht="15" customHeight="1">
      <c r="A10897" s="10" t="s">
        <v>19589</v>
      </c>
      <c r="B10897" s="13" t="s">
        <v>19588</v>
      </c>
    </row>
    <row r="10898" spans="1:2" ht="15" customHeight="1">
      <c r="A10898" s="10" t="s">
        <v>19591</v>
      </c>
      <c r="B10898" s="13" t="s">
        <v>19590</v>
      </c>
    </row>
    <row r="10899" spans="1:2" ht="15" customHeight="1">
      <c r="A10899" s="10" t="s">
        <v>19583</v>
      </c>
      <c r="B10899" s="13" t="s">
        <v>19582</v>
      </c>
    </row>
    <row r="10900" spans="1:2" ht="15" customHeight="1">
      <c r="A10900" s="10" t="s">
        <v>19593</v>
      </c>
      <c r="B10900" s="13" t="s">
        <v>19592</v>
      </c>
    </row>
    <row r="10901" spans="1:2" ht="15" customHeight="1">
      <c r="A10901" s="10" t="s">
        <v>19581</v>
      </c>
      <c r="B10901" s="13" t="s">
        <v>19580</v>
      </c>
    </row>
    <row r="10902" spans="1:2" ht="15" customHeight="1">
      <c r="A10902" s="10" t="s">
        <v>19597</v>
      </c>
      <c r="B10902" s="13" t="s">
        <v>19596</v>
      </c>
    </row>
    <row r="10903" spans="1:2" ht="15" customHeight="1">
      <c r="A10903" s="10" t="s">
        <v>19595</v>
      </c>
      <c r="B10903" s="13" t="s">
        <v>19594</v>
      </c>
    </row>
    <row r="10904" spans="1:2" ht="15" customHeight="1">
      <c r="A10904" s="10" t="s">
        <v>19579</v>
      </c>
      <c r="B10904" s="13" t="s">
        <v>19578</v>
      </c>
    </row>
    <row r="10905" spans="1:2" ht="15" customHeight="1">
      <c r="A10905" s="10" t="s">
        <v>19587</v>
      </c>
      <c r="B10905" s="13" t="s">
        <v>19586</v>
      </c>
    </row>
    <row r="10906" spans="1:2" ht="15" customHeight="1">
      <c r="A10906" s="10" t="s">
        <v>14555</v>
      </c>
      <c r="B10906" s="13" t="s">
        <v>14554</v>
      </c>
    </row>
    <row r="10907" spans="1:2" ht="15" customHeight="1">
      <c r="A10907" s="10" t="s">
        <v>10164</v>
      </c>
      <c r="B10907" s="13" t="s">
        <v>10163</v>
      </c>
    </row>
    <row r="10908" spans="1:2" ht="15" customHeight="1">
      <c r="A10908" s="10" t="s">
        <v>11195</v>
      </c>
      <c r="B10908" s="13" t="s">
        <v>11194</v>
      </c>
    </row>
    <row r="10909" spans="1:2" ht="15" customHeight="1">
      <c r="A10909" s="10" t="s">
        <v>13940</v>
      </c>
      <c r="B10909" s="13" t="s">
        <v>13939</v>
      </c>
    </row>
    <row r="10910" spans="1:2" ht="15" customHeight="1">
      <c r="A10910" s="10" t="s">
        <v>13942</v>
      </c>
      <c r="B10910" s="13" t="s">
        <v>13941</v>
      </c>
    </row>
    <row r="10911" spans="1:2" ht="15" customHeight="1">
      <c r="A10911" s="10" t="s">
        <v>13938</v>
      </c>
      <c r="B10911" s="13" t="s">
        <v>13937</v>
      </c>
    </row>
    <row r="10912" spans="1:2" ht="15" customHeight="1">
      <c r="A10912" s="10" t="s">
        <v>13908</v>
      </c>
      <c r="B10912" s="13" t="s">
        <v>13907</v>
      </c>
    </row>
    <row r="10913" spans="1:2" ht="15" customHeight="1">
      <c r="A10913" s="10" t="s">
        <v>13906</v>
      </c>
      <c r="B10913" s="13" t="s">
        <v>13905</v>
      </c>
    </row>
    <row r="10914" spans="1:2" ht="15" customHeight="1">
      <c r="A10914" s="10" t="s">
        <v>13904</v>
      </c>
      <c r="B10914" s="13" t="s">
        <v>13903</v>
      </c>
    </row>
    <row r="10915" spans="1:2" ht="15" customHeight="1">
      <c r="A10915" s="10" t="s">
        <v>13936</v>
      </c>
      <c r="B10915" s="13" t="s">
        <v>13935</v>
      </c>
    </row>
    <row r="10916" spans="1:2" ht="15" customHeight="1">
      <c r="A10916" s="10" t="s">
        <v>25137</v>
      </c>
      <c r="B10916" s="13" t="s">
        <v>25136</v>
      </c>
    </row>
    <row r="10917" spans="1:2" ht="15" customHeight="1">
      <c r="A10917" s="11" t="s">
        <v>818</v>
      </c>
      <c r="B10917" s="15" t="s">
        <v>819</v>
      </c>
    </row>
    <row r="10918" spans="1:2" ht="15" customHeight="1">
      <c r="A10918" s="10" t="s">
        <v>8062</v>
      </c>
      <c r="B10918" s="13" t="s">
        <v>8061</v>
      </c>
    </row>
    <row r="10919" spans="1:2" ht="15" customHeight="1">
      <c r="A10919" s="10" t="s">
        <v>8068</v>
      </c>
      <c r="B10919" s="13" t="s">
        <v>8067</v>
      </c>
    </row>
    <row r="10920" spans="1:2" ht="15" customHeight="1">
      <c r="A10920" s="10" t="s">
        <v>8070</v>
      </c>
      <c r="B10920" s="13" t="s">
        <v>8069</v>
      </c>
    </row>
    <row r="10921" spans="1:2" ht="15" customHeight="1">
      <c r="A10921" s="10" t="s">
        <v>8060</v>
      </c>
      <c r="B10921" s="13" t="s">
        <v>8059</v>
      </c>
    </row>
    <row r="10922" spans="1:2" ht="15" customHeight="1">
      <c r="A10922" s="10" t="s">
        <v>9646</v>
      </c>
      <c r="B10922" s="13" t="s">
        <v>9645</v>
      </c>
    </row>
    <row r="10923" spans="1:2" ht="15" customHeight="1">
      <c r="A10923" s="10" t="s">
        <v>2150</v>
      </c>
      <c r="B10923" s="13" t="s">
        <v>2149</v>
      </c>
    </row>
    <row r="10924" spans="1:2" ht="15" customHeight="1">
      <c r="A10924" s="10" t="s">
        <v>20325</v>
      </c>
      <c r="B10924" s="13" t="s">
        <v>20324</v>
      </c>
    </row>
    <row r="10925" spans="1:2" ht="15" customHeight="1">
      <c r="A10925" s="10" t="s">
        <v>20329</v>
      </c>
      <c r="B10925" s="13" t="s">
        <v>20328</v>
      </c>
    </row>
    <row r="10926" spans="1:2" ht="15" customHeight="1">
      <c r="A10926" s="10" t="s">
        <v>20331</v>
      </c>
      <c r="B10926" s="13" t="s">
        <v>20330</v>
      </c>
    </row>
    <row r="10927" spans="1:2" ht="15" customHeight="1">
      <c r="A10927" s="10" t="s">
        <v>20323</v>
      </c>
      <c r="B10927" s="13" t="s">
        <v>20322</v>
      </c>
    </row>
    <row r="10928" spans="1:2" ht="15" customHeight="1">
      <c r="A10928" s="10" t="s">
        <v>20333</v>
      </c>
      <c r="B10928" s="13" t="s">
        <v>20332</v>
      </c>
    </row>
    <row r="10929" spans="1:2" ht="15" customHeight="1">
      <c r="A10929" s="10" t="s">
        <v>20321</v>
      </c>
      <c r="B10929" s="13" t="s">
        <v>20320</v>
      </c>
    </row>
    <row r="10930" spans="1:2" ht="15" customHeight="1">
      <c r="A10930" s="10" t="s">
        <v>20337</v>
      </c>
      <c r="B10930" s="13" t="s">
        <v>20336</v>
      </c>
    </row>
    <row r="10931" spans="1:2" ht="15" customHeight="1">
      <c r="A10931" s="10" t="s">
        <v>20335</v>
      </c>
      <c r="B10931" s="13" t="s">
        <v>20334</v>
      </c>
    </row>
    <row r="10932" spans="1:2" ht="15" customHeight="1">
      <c r="A10932" s="10" t="s">
        <v>20319</v>
      </c>
      <c r="B10932" s="13" t="s">
        <v>20318</v>
      </c>
    </row>
    <row r="10933" spans="1:2" ht="15" customHeight="1">
      <c r="A10933" s="10" t="s">
        <v>20327</v>
      </c>
      <c r="B10933" s="13" t="s">
        <v>20326</v>
      </c>
    </row>
    <row r="10934" spans="1:2" ht="15" customHeight="1">
      <c r="A10934" s="10" t="s">
        <v>20445</v>
      </c>
      <c r="B10934" s="13" t="s">
        <v>20444</v>
      </c>
    </row>
    <row r="10935" spans="1:2" ht="15" customHeight="1">
      <c r="A10935" s="10" t="s">
        <v>20449</v>
      </c>
      <c r="B10935" s="13" t="s">
        <v>20448</v>
      </c>
    </row>
    <row r="10936" spans="1:2" ht="15" customHeight="1">
      <c r="A10936" s="10" t="s">
        <v>20451</v>
      </c>
      <c r="B10936" s="13" t="s">
        <v>20450</v>
      </c>
    </row>
    <row r="10937" spans="1:2" ht="15" customHeight="1">
      <c r="A10937" s="10" t="s">
        <v>20443</v>
      </c>
      <c r="B10937" s="13" t="s">
        <v>20442</v>
      </c>
    </row>
    <row r="10938" spans="1:2" ht="15" customHeight="1">
      <c r="A10938" s="10" t="s">
        <v>20453</v>
      </c>
      <c r="B10938" s="13" t="s">
        <v>20452</v>
      </c>
    </row>
    <row r="10939" spans="1:2" ht="15" customHeight="1">
      <c r="A10939" s="10" t="s">
        <v>20441</v>
      </c>
      <c r="B10939" s="13" t="s">
        <v>20440</v>
      </c>
    </row>
    <row r="10940" spans="1:2" ht="15" customHeight="1">
      <c r="A10940" s="10" t="s">
        <v>20457</v>
      </c>
      <c r="B10940" s="13" t="s">
        <v>20456</v>
      </c>
    </row>
    <row r="10941" spans="1:2" ht="15" customHeight="1">
      <c r="A10941" s="10" t="s">
        <v>20455</v>
      </c>
      <c r="B10941" s="13" t="s">
        <v>20454</v>
      </c>
    </row>
    <row r="10942" spans="1:2" ht="15" customHeight="1">
      <c r="A10942" s="10" t="s">
        <v>20439</v>
      </c>
      <c r="B10942" s="13" t="s">
        <v>20438</v>
      </c>
    </row>
    <row r="10943" spans="1:2" ht="15" customHeight="1">
      <c r="A10943" s="10" t="s">
        <v>20447</v>
      </c>
      <c r="B10943" s="13" t="s">
        <v>20446</v>
      </c>
    </row>
    <row r="10944" spans="1:2" ht="15" customHeight="1">
      <c r="A10944" s="10" t="s">
        <v>24639</v>
      </c>
      <c r="B10944" s="13" t="s">
        <v>24638</v>
      </c>
    </row>
    <row r="10945" spans="1:2" ht="15" customHeight="1">
      <c r="A10945" s="10" t="s">
        <v>24773</v>
      </c>
      <c r="B10945" s="13" t="s">
        <v>24772</v>
      </c>
    </row>
    <row r="10946" spans="1:2" ht="15" customHeight="1">
      <c r="A10946" s="11" t="s">
        <v>820</v>
      </c>
      <c r="B10946" s="15" t="s">
        <v>821</v>
      </c>
    </row>
    <row r="10947" spans="1:2" ht="15" customHeight="1">
      <c r="A10947" s="10" t="s">
        <v>9650</v>
      </c>
      <c r="B10947" s="13" t="s">
        <v>9649</v>
      </c>
    </row>
    <row r="10948" spans="1:2" ht="15" customHeight="1">
      <c r="A10948" s="10" t="s">
        <v>5556</v>
      </c>
      <c r="B10948" s="13" t="s">
        <v>5555</v>
      </c>
    </row>
    <row r="10949" spans="1:2" ht="15" customHeight="1">
      <c r="A10949" s="11" t="s">
        <v>822</v>
      </c>
      <c r="B10949" s="15" t="s">
        <v>823</v>
      </c>
    </row>
    <row r="10950" spans="1:2" ht="15" customHeight="1">
      <c r="A10950" s="10" t="s">
        <v>1803</v>
      </c>
      <c r="B10950" s="13" t="s">
        <v>1802</v>
      </c>
    </row>
    <row r="10951" spans="1:2" ht="15" customHeight="1">
      <c r="A10951" s="10" t="s">
        <v>1805</v>
      </c>
      <c r="B10951" s="13" t="s">
        <v>1804</v>
      </c>
    </row>
    <row r="10952" spans="1:2" ht="15" customHeight="1">
      <c r="A10952" s="10" t="s">
        <v>1807</v>
      </c>
      <c r="B10952" s="13" t="s">
        <v>1806</v>
      </c>
    </row>
    <row r="10953" spans="1:2" ht="15" customHeight="1">
      <c r="A10953" s="10" t="s">
        <v>824</v>
      </c>
      <c r="B10953" s="13" t="s">
        <v>14591</v>
      </c>
    </row>
    <row r="10954" spans="1:2" ht="15" customHeight="1">
      <c r="A10954" s="10" t="s">
        <v>14551</v>
      </c>
      <c r="B10954" s="13" t="s">
        <v>14550</v>
      </c>
    </row>
    <row r="10955" spans="1:2" ht="15" customHeight="1">
      <c r="A10955" s="10" t="s">
        <v>15944</v>
      </c>
      <c r="B10955" s="13" t="s">
        <v>15943</v>
      </c>
    </row>
    <row r="10956" spans="1:2" ht="15" customHeight="1">
      <c r="A10956" s="10" t="s">
        <v>11249</v>
      </c>
      <c r="B10956" s="13" t="s">
        <v>11248</v>
      </c>
    </row>
    <row r="10957" spans="1:2" ht="15" customHeight="1">
      <c r="A10957" s="10" t="s">
        <v>12476</v>
      </c>
      <c r="B10957" s="13" t="s">
        <v>12475</v>
      </c>
    </row>
    <row r="10958" spans="1:2" ht="15" customHeight="1">
      <c r="A10958" s="10" t="s">
        <v>12478</v>
      </c>
      <c r="B10958" s="13" t="s">
        <v>12477</v>
      </c>
    </row>
    <row r="10959" spans="1:2" ht="15" customHeight="1">
      <c r="A10959" s="10" t="s">
        <v>7295</v>
      </c>
      <c r="B10959" s="13" t="s">
        <v>7294</v>
      </c>
    </row>
    <row r="10960" spans="1:2" ht="15" customHeight="1">
      <c r="A10960" s="10" t="s">
        <v>7769</v>
      </c>
      <c r="B10960" s="13" t="s">
        <v>7768</v>
      </c>
    </row>
    <row r="10961" spans="1:2" ht="15" customHeight="1">
      <c r="A10961" s="10" t="s">
        <v>10487</v>
      </c>
      <c r="B10961" s="13" t="s">
        <v>10486</v>
      </c>
    </row>
    <row r="10962" spans="1:2" ht="15" customHeight="1">
      <c r="A10962" s="10" t="s">
        <v>7548</v>
      </c>
      <c r="B10962" s="13" t="s">
        <v>7547</v>
      </c>
    </row>
    <row r="10963" spans="1:2" ht="15" customHeight="1">
      <c r="A10963" s="10" t="s">
        <v>7297</v>
      </c>
      <c r="B10963" s="13" t="s">
        <v>7296</v>
      </c>
    </row>
    <row r="10964" spans="1:2" ht="15" customHeight="1">
      <c r="A10964" s="10" t="s">
        <v>16058</v>
      </c>
      <c r="B10964" s="13" t="s">
        <v>16057</v>
      </c>
    </row>
    <row r="10965" spans="1:2" ht="15" customHeight="1">
      <c r="A10965" s="10" t="s">
        <v>7550</v>
      </c>
      <c r="B10965" s="13" t="s">
        <v>7549</v>
      </c>
    </row>
    <row r="10966" spans="1:2" ht="15" customHeight="1">
      <c r="A10966" s="10" t="s">
        <v>7299</v>
      </c>
      <c r="B10966" s="13" t="s">
        <v>7298</v>
      </c>
    </row>
    <row r="10967" spans="1:2" ht="15" customHeight="1">
      <c r="A10967" s="10" t="s">
        <v>10489</v>
      </c>
      <c r="B10967" s="13" t="s">
        <v>10488</v>
      </c>
    </row>
    <row r="10968" spans="1:2" ht="15" customHeight="1">
      <c r="A10968" s="10" t="s">
        <v>15942</v>
      </c>
      <c r="B10968" s="13" t="s">
        <v>15941</v>
      </c>
    </row>
    <row r="10969" spans="1:2" ht="15" customHeight="1">
      <c r="A10969" s="10" t="s">
        <v>12298</v>
      </c>
      <c r="B10969" s="13" t="s">
        <v>12297</v>
      </c>
    </row>
    <row r="10970" spans="1:2" ht="15" customHeight="1">
      <c r="A10970" s="10" t="s">
        <v>12300</v>
      </c>
      <c r="B10970" s="13" t="s">
        <v>12299</v>
      </c>
    </row>
    <row r="10971" spans="1:2" ht="15" customHeight="1">
      <c r="A10971" s="10" t="s">
        <v>10495</v>
      </c>
      <c r="B10971" s="13" t="s">
        <v>10494</v>
      </c>
    </row>
    <row r="10972" spans="1:2" ht="15" customHeight="1">
      <c r="A10972" s="10" t="s">
        <v>10491</v>
      </c>
      <c r="B10972" s="13" t="s">
        <v>10490</v>
      </c>
    </row>
    <row r="10973" spans="1:2" ht="15" customHeight="1">
      <c r="A10973" s="10" t="s">
        <v>10493</v>
      </c>
      <c r="B10973" s="13" t="s">
        <v>10492</v>
      </c>
    </row>
    <row r="10974" spans="1:2" ht="15" customHeight="1">
      <c r="A10974" s="10" t="s">
        <v>10497</v>
      </c>
      <c r="B10974" s="13" t="s">
        <v>10496</v>
      </c>
    </row>
    <row r="10975" spans="1:2" ht="15" customHeight="1">
      <c r="A10975" s="10" t="s">
        <v>12130</v>
      </c>
      <c r="B10975" s="13" t="s">
        <v>12129</v>
      </c>
    </row>
    <row r="10976" spans="1:2" ht="15" customHeight="1">
      <c r="A10976" s="10" t="s">
        <v>12132</v>
      </c>
      <c r="B10976" s="13" t="s">
        <v>12131</v>
      </c>
    </row>
    <row r="10977" spans="1:2" ht="15" customHeight="1">
      <c r="A10977" s="10" t="s">
        <v>12134</v>
      </c>
      <c r="B10977" s="13" t="s">
        <v>12133</v>
      </c>
    </row>
    <row r="10978" spans="1:2" ht="15" customHeight="1">
      <c r="A10978" s="10" t="s">
        <v>12136</v>
      </c>
      <c r="B10978" s="13" t="s">
        <v>12135</v>
      </c>
    </row>
    <row r="10979" spans="1:2" ht="15" customHeight="1">
      <c r="A10979" s="10" t="s">
        <v>12684</v>
      </c>
      <c r="B10979" s="13" t="s">
        <v>12683</v>
      </c>
    </row>
    <row r="10980" spans="1:2" ht="15" customHeight="1">
      <c r="A10980" s="10" t="s">
        <v>15358</v>
      </c>
      <c r="B10980" s="13" t="s">
        <v>15357</v>
      </c>
    </row>
    <row r="10981" spans="1:2" ht="15" customHeight="1">
      <c r="A10981" s="10" t="s">
        <v>15124</v>
      </c>
      <c r="B10981" s="13" t="s">
        <v>15123</v>
      </c>
    </row>
    <row r="10982" spans="1:2" ht="15" customHeight="1">
      <c r="A10982" s="10" t="s">
        <v>15224</v>
      </c>
      <c r="B10982" s="13" t="s">
        <v>15223</v>
      </c>
    </row>
    <row r="10983" spans="1:2" ht="15" customHeight="1">
      <c r="A10983" s="10" t="s">
        <v>15720</v>
      </c>
      <c r="B10983" s="13" t="s">
        <v>15719</v>
      </c>
    </row>
    <row r="10984" spans="1:2" ht="15" customHeight="1">
      <c r="A10984" s="10" t="s">
        <v>15350</v>
      </c>
      <c r="B10984" s="13" t="s">
        <v>15349</v>
      </c>
    </row>
    <row r="10985" spans="1:2" ht="15" customHeight="1">
      <c r="A10985" s="10" t="s">
        <v>15610</v>
      </c>
      <c r="B10985" s="13" t="s">
        <v>15609</v>
      </c>
    </row>
    <row r="10986" spans="1:2" ht="15" customHeight="1">
      <c r="A10986" s="10" t="s">
        <v>15608</v>
      </c>
      <c r="B10986" s="13" t="s">
        <v>15607</v>
      </c>
    </row>
    <row r="10987" spans="1:2" ht="15" customHeight="1">
      <c r="A10987" s="10" t="s">
        <v>15722</v>
      </c>
      <c r="B10987" s="13" t="s">
        <v>15721</v>
      </c>
    </row>
    <row r="10988" spans="1:2" ht="15" customHeight="1">
      <c r="A10988" s="10" t="s">
        <v>15082</v>
      </c>
      <c r="B10988" s="13" t="s">
        <v>15081</v>
      </c>
    </row>
    <row r="10989" spans="1:2" ht="15" customHeight="1">
      <c r="A10989" s="10" t="s">
        <v>10312</v>
      </c>
      <c r="B10989" s="13" t="s">
        <v>10311</v>
      </c>
    </row>
    <row r="10990" spans="1:2" ht="15" customHeight="1">
      <c r="A10990" s="10" t="s">
        <v>5584</v>
      </c>
      <c r="B10990" s="13" t="s">
        <v>5583</v>
      </c>
    </row>
    <row r="10991" spans="1:2" ht="15" customHeight="1">
      <c r="A10991" s="11" t="s">
        <v>825</v>
      </c>
      <c r="B10991" s="15" t="s">
        <v>826</v>
      </c>
    </row>
    <row r="10992" spans="1:2" ht="15" customHeight="1">
      <c r="A10992" s="10" t="s">
        <v>7019</v>
      </c>
      <c r="B10992" s="13" t="s">
        <v>7018</v>
      </c>
    </row>
    <row r="10993" spans="1:2" ht="15" customHeight="1">
      <c r="A10993" s="11" t="s">
        <v>827</v>
      </c>
      <c r="B10993" s="15" t="s">
        <v>828</v>
      </c>
    </row>
    <row r="10994" spans="1:2" ht="15" customHeight="1">
      <c r="A10994" s="11" t="s">
        <v>829</v>
      </c>
      <c r="B10994" s="15" t="s">
        <v>830</v>
      </c>
    </row>
    <row r="10995" spans="1:2" ht="15" customHeight="1">
      <c r="A10995" s="10" t="s">
        <v>11426</v>
      </c>
      <c r="B10995" s="13" t="s">
        <v>11425</v>
      </c>
    </row>
    <row r="10996" spans="1:2" ht="15" customHeight="1">
      <c r="A10996" s="10" t="s">
        <v>11428</v>
      </c>
      <c r="B10996" s="13" t="s">
        <v>11427</v>
      </c>
    </row>
    <row r="10997" spans="1:2" ht="15" customHeight="1">
      <c r="A10997" s="10" t="s">
        <v>11430</v>
      </c>
      <c r="B10997" s="13" t="s">
        <v>11429</v>
      </c>
    </row>
    <row r="10998" spans="1:2" ht="15" customHeight="1">
      <c r="A10998" s="10" t="s">
        <v>11687</v>
      </c>
      <c r="B10998" s="13" t="s">
        <v>11686</v>
      </c>
    </row>
    <row r="10999" spans="1:2" ht="15" customHeight="1">
      <c r="A10999" s="10" t="s">
        <v>11697</v>
      </c>
      <c r="B10999" s="13" t="s">
        <v>11696</v>
      </c>
    </row>
    <row r="11000" spans="1:2" ht="15" customHeight="1">
      <c r="A11000" s="10" t="s">
        <v>11685</v>
      </c>
      <c r="B11000" s="13" t="s">
        <v>11684</v>
      </c>
    </row>
    <row r="11001" spans="1:2" ht="15" customHeight="1">
      <c r="A11001" s="10" t="s">
        <v>11717</v>
      </c>
      <c r="B11001" s="13" t="s">
        <v>11716</v>
      </c>
    </row>
    <row r="11002" spans="1:2" ht="15" customHeight="1">
      <c r="A11002" s="10" t="s">
        <v>11693</v>
      </c>
      <c r="B11002" s="13" t="s">
        <v>11692</v>
      </c>
    </row>
    <row r="11003" spans="1:2" ht="15" customHeight="1">
      <c r="A11003" s="11" t="s">
        <v>831</v>
      </c>
      <c r="B11003" s="15" t="s">
        <v>832</v>
      </c>
    </row>
    <row r="11004" spans="1:2" ht="15" customHeight="1">
      <c r="A11004" s="11" t="s">
        <v>833</v>
      </c>
      <c r="B11004" s="15" t="s">
        <v>834</v>
      </c>
    </row>
    <row r="11005" spans="1:2" ht="15" customHeight="1">
      <c r="A11005" s="10" t="s">
        <v>1797</v>
      </c>
      <c r="B11005" s="13" t="s">
        <v>1796</v>
      </c>
    </row>
    <row r="11006" spans="1:2" ht="15" customHeight="1">
      <c r="A11006" s="10" t="s">
        <v>1799</v>
      </c>
      <c r="B11006" s="13" t="s">
        <v>1798</v>
      </c>
    </row>
    <row r="11007" spans="1:2" ht="15" customHeight="1">
      <c r="A11007" s="10" t="s">
        <v>1789</v>
      </c>
      <c r="B11007" s="13" t="s">
        <v>1788</v>
      </c>
    </row>
    <row r="11008" spans="1:2" ht="15" customHeight="1">
      <c r="A11008" s="10" t="s">
        <v>1791</v>
      </c>
      <c r="B11008" s="13" t="s">
        <v>1790</v>
      </c>
    </row>
    <row r="11009" spans="1:2" ht="15" customHeight="1">
      <c r="A11009" s="10" t="s">
        <v>1795</v>
      </c>
      <c r="B11009" s="13" t="s">
        <v>1794</v>
      </c>
    </row>
    <row r="11010" spans="1:2" ht="15" customHeight="1">
      <c r="A11010" s="10" t="s">
        <v>1793</v>
      </c>
      <c r="B11010" s="13" t="s">
        <v>1792</v>
      </c>
    </row>
    <row r="11011" spans="1:2" ht="15" customHeight="1">
      <c r="A11011" s="10" t="s">
        <v>1801</v>
      </c>
      <c r="B11011" s="13" t="s">
        <v>1800</v>
      </c>
    </row>
    <row r="11012" spans="1:2" ht="15" customHeight="1">
      <c r="A11012" s="11" t="s">
        <v>835</v>
      </c>
      <c r="B11012" s="15" t="s">
        <v>836</v>
      </c>
    </row>
    <row r="11013" spans="1:2" ht="15" customHeight="1">
      <c r="A11013" s="10" t="s">
        <v>4261</v>
      </c>
      <c r="B11013" s="13" t="s">
        <v>4260</v>
      </c>
    </row>
    <row r="11014" spans="1:2" ht="15" customHeight="1">
      <c r="A11014" s="10" t="s">
        <v>4263</v>
      </c>
      <c r="B11014" s="13" t="s">
        <v>4262</v>
      </c>
    </row>
    <row r="11015" spans="1:2" ht="15" customHeight="1">
      <c r="A11015" s="10" t="s">
        <v>4255</v>
      </c>
      <c r="B11015" s="13" t="s">
        <v>4254</v>
      </c>
    </row>
    <row r="11016" spans="1:2" ht="15" customHeight="1">
      <c r="A11016" s="10" t="s">
        <v>4259</v>
      </c>
      <c r="B11016" s="13" t="s">
        <v>4258</v>
      </c>
    </row>
    <row r="11017" spans="1:2" ht="15" customHeight="1">
      <c r="A11017" s="10" t="s">
        <v>4257</v>
      </c>
      <c r="B11017" s="13" t="s">
        <v>4256</v>
      </c>
    </row>
    <row r="11018" spans="1:2" ht="15" customHeight="1">
      <c r="A11018" s="10" t="s">
        <v>4265</v>
      </c>
      <c r="B11018" s="13" t="s">
        <v>4264</v>
      </c>
    </row>
    <row r="11019" spans="1:2" ht="15" customHeight="1">
      <c r="A11019" s="11" t="s">
        <v>837</v>
      </c>
      <c r="B11019" s="15" t="s">
        <v>838</v>
      </c>
    </row>
    <row r="11020" spans="1:2" ht="15" customHeight="1">
      <c r="A11020" s="10" t="s">
        <v>2891</v>
      </c>
      <c r="B11020" s="13" t="s">
        <v>2890</v>
      </c>
    </row>
    <row r="11021" spans="1:2" ht="15" customHeight="1">
      <c r="A11021" s="10" t="s">
        <v>2901</v>
      </c>
      <c r="B11021" s="13" t="s">
        <v>2900</v>
      </c>
    </row>
    <row r="11022" spans="1:2" ht="15" customHeight="1">
      <c r="A11022" s="10" t="s">
        <v>2899</v>
      </c>
      <c r="B11022" s="13" t="s">
        <v>2898</v>
      </c>
    </row>
    <row r="11023" spans="1:2" ht="15" customHeight="1">
      <c r="A11023" s="10" t="s">
        <v>2893</v>
      </c>
      <c r="B11023" s="13" t="s">
        <v>2892</v>
      </c>
    </row>
    <row r="11024" spans="1:2" ht="15" customHeight="1">
      <c r="A11024" s="10" t="s">
        <v>2895</v>
      </c>
      <c r="B11024" s="13" t="s">
        <v>2894</v>
      </c>
    </row>
    <row r="11025" spans="1:2" ht="15" customHeight="1">
      <c r="A11025" s="10" t="s">
        <v>2897</v>
      </c>
      <c r="B11025" s="13" t="s">
        <v>2896</v>
      </c>
    </row>
    <row r="11026" spans="1:2" ht="15" customHeight="1">
      <c r="A11026" s="10" t="s">
        <v>2903</v>
      </c>
      <c r="B11026" s="13" t="s">
        <v>2902</v>
      </c>
    </row>
    <row r="11027" spans="1:2" ht="15" customHeight="1">
      <c r="A11027" s="10" t="s">
        <v>3327</v>
      </c>
      <c r="B11027" s="13" t="s">
        <v>3326</v>
      </c>
    </row>
    <row r="11028" spans="1:2" ht="15" customHeight="1">
      <c r="A11028" s="10" t="s">
        <v>9698</v>
      </c>
      <c r="B11028" s="13" t="s">
        <v>9697</v>
      </c>
    </row>
    <row r="11029" spans="1:2" s="4" customFormat="1" ht="15" customHeight="1">
      <c r="A11029" s="10" t="s">
        <v>25338</v>
      </c>
      <c r="B11029" s="13" t="s">
        <v>528</v>
      </c>
    </row>
    <row r="11030" spans="1:2" s="4" customFormat="1" ht="15" customHeight="1">
      <c r="A11030" s="10" t="s">
        <v>25339</v>
      </c>
      <c r="B11030" s="13" t="s">
        <v>528</v>
      </c>
    </row>
    <row r="11031" spans="1:2" s="4" customFormat="1" ht="15" customHeight="1">
      <c r="A11031" s="10" t="s">
        <v>25340</v>
      </c>
      <c r="B11031" s="13" t="s">
        <v>25337</v>
      </c>
    </row>
    <row r="11032" spans="1:2" ht="15" customHeight="1">
      <c r="A11032" s="10" t="s">
        <v>9294</v>
      </c>
      <c r="B11032" s="13" t="s">
        <v>9293</v>
      </c>
    </row>
    <row r="11033" spans="1:2" ht="15" customHeight="1">
      <c r="A11033" s="10" t="s">
        <v>4469</v>
      </c>
      <c r="B11033" s="13" t="s">
        <v>4468</v>
      </c>
    </row>
    <row r="11034" spans="1:2" ht="15" customHeight="1">
      <c r="A11034" s="10" t="s">
        <v>4606</v>
      </c>
      <c r="B11034" s="13" t="s">
        <v>4605</v>
      </c>
    </row>
    <row r="11035" spans="1:2" ht="15" customHeight="1">
      <c r="A11035" s="10" t="s">
        <v>14646</v>
      </c>
      <c r="B11035" s="13" t="s">
        <v>14645</v>
      </c>
    </row>
    <row r="11036" spans="1:2" ht="15" customHeight="1">
      <c r="A11036" s="10" t="s">
        <v>24527</v>
      </c>
      <c r="B11036" s="13" t="s">
        <v>24526</v>
      </c>
    </row>
    <row r="11037" spans="1:2" ht="15" customHeight="1">
      <c r="A11037" s="10" t="s">
        <v>24439</v>
      </c>
      <c r="B11037" s="13" t="s">
        <v>24438</v>
      </c>
    </row>
    <row r="11038" spans="1:2" ht="15" customHeight="1">
      <c r="A11038" s="10" t="s">
        <v>24447</v>
      </c>
      <c r="B11038" s="13" t="s">
        <v>24446</v>
      </c>
    </row>
    <row r="11039" spans="1:2" ht="15" customHeight="1">
      <c r="A11039" s="10" t="s">
        <v>24445</v>
      </c>
      <c r="B11039" s="13" t="s">
        <v>24444</v>
      </c>
    </row>
    <row r="11040" spans="1:2" ht="15" customHeight="1">
      <c r="A11040" s="10" t="s">
        <v>24441</v>
      </c>
      <c r="B11040" s="13" t="s">
        <v>24440</v>
      </c>
    </row>
    <row r="11041" spans="1:2" ht="15" customHeight="1">
      <c r="A11041" s="10" t="s">
        <v>24449</v>
      </c>
      <c r="B11041" s="13" t="s">
        <v>24448</v>
      </c>
    </row>
    <row r="11042" spans="1:2" ht="15" customHeight="1">
      <c r="A11042" s="10" t="s">
        <v>24443</v>
      </c>
      <c r="B11042" s="13" t="s">
        <v>24442</v>
      </c>
    </row>
    <row r="11043" spans="1:2" ht="15" customHeight="1">
      <c r="A11043" s="10" t="s">
        <v>24451</v>
      </c>
      <c r="B11043" s="13" t="s">
        <v>24450</v>
      </c>
    </row>
    <row r="11044" spans="1:2" ht="15" customHeight="1">
      <c r="A11044" s="10" t="s">
        <v>24517</v>
      </c>
      <c r="B11044" s="13" t="s">
        <v>24516</v>
      </c>
    </row>
    <row r="11045" spans="1:2" ht="15" customHeight="1">
      <c r="A11045" s="10" t="s">
        <v>24521</v>
      </c>
      <c r="B11045" s="13" t="s">
        <v>24520</v>
      </c>
    </row>
    <row r="11046" spans="1:2" ht="15" customHeight="1">
      <c r="A11046" s="10" t="s">
        <v>24419</v>
      </c>
      <c r="B11046" s="13" t="s">
        <v>24418</v>
      </c>
    </row>
    <row r="11047" spans="1:2" ht="15" customHeight="1">
      <c r="A11047" s="10" t="s">
        <v>24703</v>
      </c>
      <c r="B11047" s="13" t="s">
        <v>24702</v>
      </c>
    </row>
    <row r="11048" spans="1:2" ht="15" customHeight="1">
      <c r="A11048" s="10" t="s">
        <v>13412</v>
      </c>
      <c r="B11048" s="13" t="s">
        <v>13411</v>
      </c>
    </row>
    <row r="11049" spans="1:2" ht="15" customHeight="1">
      <c r="A11049" s="10" t="s">
        <v>13414</v>
      </c>
      <c r="B11049" s="13" t="s">
        <v>13413</v>
      </c>
    </row>
    <row r="11050" spans="1:2" ht="15" customHeight="1">
      <c r="A11050" s="10" t="s">
        <v>14760</v>
      </c>
      <c r="B11050" s="13" t="s">
        <v>14759</v>
      </c>
    </row>
    <row r="11051" spans="1:2" ht="15" customHeight="1">
      <c r="A11051" s="10" t="s">
        <v>6745</v>
      </c>
      <c r="B11051" s="13" t="s">
        <v>6744</v>
      </c>
    </row>
    <row r="11052" spans="1:2" ht="15" customHeight="1">
      <c r="A11052" s="11" t="s">
        <v>839</v>
      </c>
      <c r="B11052" s="15" t="s">
        <v>840</v>
      </c>
    </row>
    <row r="11053" spans="1:2" s="4" customFormat="1" ht="15" customHeight="1">
      <c r="A11053" s="11" t="s">
        <v>25500</v>
      </c>
      <c r="B11053" s="15" t="s">
        <v>840</v>
      </c>
    </row>
    <row r="11054" spans="1:2" ht="15" customHeight="1">
      <c r="A11054" s="11" t="s">
        <v>841</v>
      </c>
      <c r="B11054" s="15" t="s">
        <v>842</v>
      </c>
    </row>
    <row r="11055" spans="1:2" ht="15" customHeight="1">
      <c r="A11055" s="11" t="s">
        <v>843</v>
      </c>
      <c r="B11055" s="15" t="s">
        <v>840</v>
      </c>
    </row>
    <row r="11056" spans="1:2" ht="15" customHeight="1">
      <c r="A11056" s="11" t="s">
        <v>844</v>
      </c>
      <c r="B11056" s="15" t="s">
        <v>840</v>
      </c>
    </row>
    <row r="11057" spans="1:2" ht="15" customHeight="1">
      <c r="A11057" s="11" t="s">
        <v>845</v>
      </c>
      <c r="B11057" s="15" t="s">
        <v>840</v>
      </c>
    </row>
    <row r="11058" spans="1:2" ht="15" customHeight="1">
      <c r="A11058" s="11" t="s">
        <v>846</v>
      </c>
      <c r="B11058" s="15" t="s">
        <v>840</v>
      </c>
    </row>
    <row r="11059" spans="1:2" ht="15" customHeight="1">
      <c r="A11059" s="10" t="s">
        <v>1370</v>
      </c>
      <c r="B11059" s="13" t="s">
        <v>1369</v>
      </c>
    </row>
    <row r="11060" spans="1:2" ht="15" customHeight="1">
      <c r="A11060" s="10" t="s">
        <v>12894</v>
      </c>
      <c r="B11060" s="13" t="s">
        <v>12893</v>
      </c>
    </row>
    <row r="11061" spans="1:2" ht="15" customHeight="1">
      <c r="A11061" s="10" t="s">
        <v>1204</v>
      </c>
      <c r="B11061" s="13" t="s">
        <v>1203</v>
      </c>
    </row>
    <row r="11062" spans="1:2" ht="15" customHeight="1">
      <c r="A11062" s="10" t="s">
        <v>12890</v>
      </c>
      <c r="B11062" s="13" t="s">
        <v>12889</v>
      </c>
    </row>
    <row r="11063" spans="1:2" ht="15" customHeight="1">
      <c r="A11063" s="10" t="s">
        <v>12888</v>
      </c>
      <c r="B11063" s="13" t="s">
        <v>12887</v>
      </c>
    </row>
    <row r="11064" spans="1:2" ht="15" customHeight="1">
      <c r="A11064" s="10" t="s">
        <v>12880</v>
      </c>
      <c r="B11064" s="13" t="s">
        <v>12879</v>
      </c>
    </row>
    <row r="11065" spans="1:2" ht="15" customHeight="1">
      <c r="A11065" s="10" t="s">
        <v>12886</v>
      </c>
      <c r="B11065" s="13" t="s">
        <v>12885</v>
      </c>
    </row>
    <row r="11066" spans="1:2" ht="15" customHeight="1">
      <c r="A11066" s="10" t="s">
        <v>12882</v>
      </c>
      <c r="B11066" s="13" t="s">
        <v>12881</v>
      </c>
    </row>
    <row r="11067" spans="1:2" ht="15" customHeight="1">
      <c r="A11067" s="10" t="s">
        <v>12884</v>
      </c>
      <c r="B11067" s="13" t="s">
        <v>12883</v>
      </c>
    </row>
    <row r="11068" spans="1:2" ht="15" customHeight="1">
      <c r="A11068" s="10" t="s">
        <v>1346</v>
      </c>
      <c r="B11068" s="13" t="s">
        <v>1345</v>
      </c>
    </row>
    <row r="11069" spans="1:2" ht="15" customHeight="1">
      <c r="A11069" s="10" t="s">
        <v>1289</v>
      </c>
      <c r="B11069" s="13" t="s">
        <v>1288</v>
      </c>
    </row>
    <row r="11070" spans="1:2" ht="15" customHeight="1">
      <c r="A11070" s="10" t="s">
        <v>1362</v>
      </c>
      <c r="B11070" s="13" t="s">
        <v>1361</v>
      </c>
    </row>
    <row r="11071" spans="1:2" ht="15" customHeight="1">
      <c r="A11071" s="10" t="s">
        <v>1356</v>
      </c>
      <c r="B11071" s="13" t="s">
        <v>1355</v>
      </c>
    </row>
    <row r="11072" spans="1:2" ht="15" customHeight="1">
      <c r="A11072" s="10" t="s">
        <v>2024</v>
      </c>
      <c r="B11072" s="13" t="s">
        <v>2023</v>
      </c>
    </row>
    <row r="11073" spans="1:2" ht="15" customHeight="1">
      <c r="A11073" s="10" t="s">
        <v>1240</v>
      </c>
      <c r="B11073" s="13" t="s">
        <v>1239</v>
      </c>
    </row>
    <row r="11074" spans="1:2" ht="15" customHeight="1">
      <c r="A11074" s="10" t="s">
        <v>1352</v>
      </c>
      <c r="B11074" s="13" t="s">
        <v>1351</v>
      </c>
    </row>
    <row r="11075" spans="1:2" ht="15" customHeight="1">
      <c r="A11075" s="10" t="s">
        <v>1354</v>
      </c>
      <c r="B11075" s="13" t="s">
        <v>1353</v>
      </c>
    </row>
    <row r="11076" spans="1:2" ht="15" customHeight="1">
      <c r="A11076" s="10" t="s">
        <v>1350</v>
      </c>
      <c r="B11076" s="13" t="s">
        <v>1349</v>
      </c>
    </row>
    <row r="11077" spans="1:2" ht="15" customHeight="1">
      <c r="A11077" s="10" t="s">
        <v>1358</v>
      </c>
      <c r="B11077" s="13" t="s">
        <v>1357</v>
      </c>
    </row>
    <row r="11078" spans="1:2" ht="15" customHeight="1">
      <c r="A11078" s="10" t="s">
        <v>1005</v>
      </c>
      <c r="B11078" s="13" t="s">
        <v>1004</v>
      </c>
    </row>
    <row r="11079" spans="1:2" ht="15" customHeight="1">
      <c r="A11079" s="10" t="s">
        <v>1348</v>
      </c>
      <c r="B11079" s="13" t="s">
        <v>1347</v>
      </c>
    </row>
    <row r="11080" spans="1:2" ht="15" customHeight="1">
      <c r="A11080" s="10" t="s">
        <v>1336</v>
      </c>
      <c r="B11080" s="13" t="s">
        <v>1335</v>
      </c>
    </row>
    <row r="11081" spans="1:2" ht="15" customHeight="1">
      <c r="A11081" s="10" t="s">
        <v>1338</v>
      </c>
      <c r="B11081" s="13" t="s">
        <v>1337</v>
      </c>
    </row>
    <row r="11082" spans="1:2" ht="15" customHeight="1">
      <c r="A11082" s="10" t="s">
        <v>1340</v>
      </c>
      <c r="B11082" s="13" t="s">
        <v>1339</v>
      </c>
    </row>
    <row r="11083" spans="1:2" ht="15" customHeight="1">
      <c r="A11083" s="10" t="s">
        <v>1342</v>
      </c>
      <c r="B11083" s="13" t="s">
        <v>1341</v>
      </c>
    </row>
    <row r="11084" spans="1:2" ht="15" customHeight="1">
      <c r="A11084" s="10" t="s">
        <v>4726</v>
      </c>
      <c r="B11084" s="13" t="s">
        <v>4725</v>
      </c>
    </row>
    <row r="11085" spans="1:2" ht="15" customHeight="1">
      <c r="A11085" s="10" t="s">
        <v>4728</v>
      </c>
      <c r="B11085" s="13" t="s">
        <v>4727</v>
      </c>
    </row>
    <row r="11086" spans="1:2" ht="15" customHeight="1">
      <c r="A11086" s="10" t="s">
        <v>7696</v>
      </c>
      <c r="B11086" s="13" t="s">
        <v>7695</v>
      </c>
    </row>
    <row r="11087" spans="1:2" ht="15" customHeight="1">
      <c r="A11087" s="10" t="s">
        <v>23949</v>
      </c>
      <c r="B11087" s="13" t="s">
        <v>23948</v>
      </c>
    </row>
    <row r="11088" spans="1:2" ht="15" customHeight="1">
      <c r="A11088" s="10" t="s">
        <v>17473</v>
      </c>
      <c r="B11088" s="13" t="s">
        <v>17472</v>
      </c>
    </row>
    <row r="11089" spans="1:2" ht="15" customHeight="1">
      <c r="A11089" s="10" t="s">
        <v>23959</v>
      </c>
      <c r="B11089" s="13" t="s">
        <v>23958</v>
      </c>
    </row>
    <row r="11090" spans="1:2" ht="15" customHeight="1">
      <c r="A11090" s="10" t="s">
        <v>12514</v>
      </c>
      <c r="B11090" s="13" t="s">
        <v>12513</v>
      </c>
    </row>
    <row r="11091" spans="1:2" ht="15" customHeight="1">
      <c r="A11091" s="10" t="s">
        <v>17475</v>
      </c>
      <c r="B11091" s="13" t="s">
        <v>17474</v>
      </c>
    </row>
    <row r="11092" spans="1:2" ht="15" customHeight="1">
      <c r="A11092" s="10" t="s">
        <v>4734</v>
      </c>
      <c r="B11092" s="13" t="s">
        <v>4733</v>
      </c>
    </row>
    <row r="11093" spans="1:2" ht="15" customHeight="1">
      <c r="A11093" s="10" t="s">
        <v>4724</v>
      </c>
      <c r="B11093" s="13" t="s">
        <v>4723</v>
      </c>
    </row>
    <row r="11094" spans="1:2" ht="15" customHeight="1">
      <c r="A11094" s="10" t="s">
        <v>2445</v>
      </c>
      <c r="B11094" s="13" t="s">
        <v>2444</v>
      </c>
    </row>
    <row r="11095" spans="1:2" ht="15" customHeight="1">
      <c r="A11095" s="11" t="s">
        <v>847</v>
      </c>
      <c r="B11095" s="15" t="s">
        <v>848</v>
      </c>
    </row>
    <row r="11096" spans="1:2" ht="15" customHeight="1">
      <c r="A11096" s="10" t="s">
        <v>5842</v>
      </c>
      <c r="B11096" s="13" t="s">
        <v>5841</v>
      </c>
    </row>
    <row r="11097" spans="1:2" ht="15" customHeight="1">
      <c r="A11097" s="10" t="s">
        <v>23947</v>
      </c>
      <c r="B11097" s="13" t="s">
        <v>23946</v>
      </c>
    </row>
    <row r="11098" spans="1:2" ht="15" customHeight="1">
      <c r="A11098" s="10" t="s">
        <v>17467</v>
      </c>
      <c r="B11098" s="13" t="s">
        <v>17466</v>
      </c>
    </row>
    <row r="11099" spans="1:2" ht="15" customHeight="1">
      <c r="A11099" s="10" t="s">
        <v>2439</v>
      </c>
      <c r="B11099" s="13" t="s">
        <v>2438</v>
      </c>
    </row>
    <row r="11100" spans="1:2" ht="15" customHeight="1">
      <c r="A11100" s="10" t="s">
        <v>17441</v>
      </c>
      <c r="B11100" s="13" t="s">
        <v>17440</v>
      </c>
    </row>
    <row r="11101" spans="1:2" ht="15" customHeight="1">
      <c r="A11101" s="10" t="s">
        <v>17423</v>
      </c>
      <c r="B11101" s="13" t="s">
        <v>17422</v>
      </c>
    </row>
    <row r="11102" spans="1:2" ht="15" customHeight="1">
      <c r="A11102" s="10" t="s">
        <v>17381</v>
      </c>
      <c r="B11102" s="13" t="s">
        <v>17380</v>
      </c>
    </row>
    <row r="11103" spans="1:2" ht="15" customHeight="1">
      <c r="A11103" s="10" t="s">
        <v>17429</v>
      </c>
      <c r="B11103" s="13" t="s">
        <v>17428</v>
      </c>
    </row>
    <row r="11104" spans="1:2" ht="15" customHeight="1">
      <c r="A11104" s="10" t="s">
        <v>17411</v>
      </c>
      <c r="B11104" s="13" t="s">
        <v>17410</v>
      </c>
    </row>
    <row r="11105" spans="1:2" ht="15" customHeight="1">
      <c r="A11105" s="10" t="s">
        <v>17415</v>
      </c>
      <c r="B11105" s="13" t="s">
        <v>17414</v>
      </c>
    </row>
    <row r="11106" spans="1:2" ht="15" customHeight="1">
      <c r="A11106" s="10" t="s">
        <v>17397</v>
      </c>
      <c r="B11106" s="13" t="s">
        <v>17396</v>
      </c>
    </row>
    <row r="11107" spans="1:2" ht="15" customHeight="1">
      <c r="A11107" s="10" t="s">
        <v>17383</v>
      </c>
      <c r="B11107" s="13" t="s">
        <v>17382</v>
      </c>
    </row>
    <row r="11108" spans="1:2" ht="15" customHeight="1">
      <c r="A11108" s="10" t="s">
        <v>17413</v>
      </c>
      <c r="B11108" s="13" t="s">
        <v>17412</v>
      </c>
    </row>
    <row r="11109" spans="1:2" ht="15" customHeight="1">
      <c r="A11109" s="10" t="s">
        <v>17431</v>
      </c>
      <c r="B11109" s="13" t="s">
        <v>17430</v>
      </c>
    </row>
    <row r="11110" spans="1:2" ht="15" customHeight="1">
      <c r="A11110" s="10" t="s">
        <v>2435</v>
      </c>
      <c r="B11110" s="13" t="s">
        <v>2434</v>
      </c>
    </row>
    <row r="11111" spans="1:2" ht="15" customHeight="1">
      <c r="A11111" s="10" t="s">
        <v>7690</v>
      </c>
      <c r="B11111" s="13" t="s">
        <v>7689</v>
      </c>
    </row>
    <row r="11112" spans="1:2" ht="15" customHeight="1">
      <c r="A11112" s="10" t="s">
        <v>7688</v>
      </c>
      <c r="B11112" s="13" t="s">
        <v>7687</v>
      </c>
    </row>
    <row r="11113" spans="1:2" ht="15" customHeight="1">
      <c r="A11113" s="10" t="s">
        <v>2441</v>
      </c>
      <c r="B11113" s="13" t="s">
        <v>2440</v>
      </c>
    </row>
    <row r="11114" spans="1:2" ht="15" customHeight="1">
      <c r="A11114" s="10" t="s">
        <v>4756</v>
      </c>
      <c r="B11114" s="13" t="s">
        <v>4755</v>
      </c>
    </row>
    <row r="11115" spans="1:2" ht="15" customHeight="1">
      <c r="A11115" s="10" t="s">
        <v>23951</v>
      </c>
      <c r="B11115" s="13" t="s">
        <v>23950</v>
      </c>
    </row>
    <row r="11116" spans="1:2" ht="15" customHeight="1">
      <c r="A11116" s="10" t="s">
        <v>7694</v>
      </c>
      <c r="B11116" s="13" t="s">
        <v>7693</v>
      </c>
    </row>
    <row r="11117" spans="1:2" ht="15" customHeight="1">
      <c r="A11117" s="10" t="s">
        <v>23955</v>
      </c>
      <c r="B11117" s="13" t="s">
        <v>23954</v>
      </c>
    </row>
    <row r="11118" spans="1:2" ht="15" customHeight="1">
      <c r="A11118" s="10" t="s">
        <v>17465</v>
      </c>
      <c r="B11118" s="13" t="s">
        <v>17464</v>
      </c>
    </row>
    <row r="11119" spans="1:2" ht="15" customHeight="1">
      <c r="A11119" s="10" t="s">
        <v>23941</v>
      </c>
      <c r="B11119" s="13" t="s">
        <v>23940</v>
      </c>
    </row>
    <row r="11120" spans="1:2" ht="15" customHeight="1">
      <c r="A11120" s="10" t="s">
        <v>17435</v>
      </c>
      <c r="B11120" s="13" t="s">
        <v>17434</v>
      </c>
    </row>
    <row r="11121" spans="1:2" ht="15" customHeight="1">
      <c r="A11121" s="10" t="s">
        <v>17417</v>
      </c>
      <c r="B11121" s="13" t="s">
        <v>17416</v>
      </c>
    </row>
    <row r="11122" spans="1:2" ht="15" customHeight="1">
      <c r="A11122" s="10" t="s">
        <v>23957</v>
      </c>
      <c r="B11122" s="13" t="s">
        <v>23956</v>
      </c>
    </row>
    <row r="11123" spans="1:2" ht="15" customHeight="1">
      <c r="A11123" s="10" t="s">
        <v>17399</v>
      </c>
      <c r="B11123" s="13" t="s">
        <v>17398</v>
      </c>
    </row>
    <row r="11124" spans="1:2" ht="15" customHeight="1">
      <c r="A11124" s="10" t="s">
        <v>17461</v>
      </c>
      <c r="B11124" s="13" t="s">
        <v>17460</v>
      </c>
    </row>
    <row r="11125" spans="1:2" ht="15" customHeight="1">
      <c r="A11125" s="10" t="s">
        <v>4732</v>
      </c>
      <c r="B11125" s="13" t="s">
        <v>4731</v>
      </c>
    </row>
    <row r="11126" spans="1:2" ht="15" customHeight="1">
      <c r="A11126" s="10" t="s">
        <v>7698</v>
      </c>
      <c r="B11126" s="13" t="s">
        <v>7697</v>
      </c>
    </row>
    <row r="11127" spans="1:2" ht="15" customHeight="1">
      <c r="A11127" s="10" t="s">
        <v>2443</v>
      </c>
      <c r="B11127" s="13" t="s">
        <v>2442</v>
      </c>
    </row>
    <row r="11128" spans="1:2" ht="15" customHeight="1">
      <c r="A11128" s="10" t="s">
        <v>17433</v>
      </c>
      <c r="B11128" s="13" t="s">
        <v>17432</v>
      </c>
    </row>
    <row r="11129" spans="1:2" ht="15" customHeight="1">
      <c r="A11129" s="10" t="s">
        <v>7692</v>
      </c>
      <c r="B11129" s="13" t="s">
        <v>7691</v>
      </c>
    </row>
    <row r="11130" spans="1:2" ht="15" customHeight="1">
      <c r="A11130" s="10" t="s">
        <v>23939</v>
      </c>
      <c r="B11130" s="13" t="s">
        <v>23938</v>
      </c>
    </row>
    <row r="11131" spans="1:2" ht="15" customHeight="1">
      <c r="A11131" s="10" t="s">
        <v>23937</v>
      </c>
      <c r="B11131" s="13" t="s">
        <v>23936</v>
      </c>
    </row>
    <row r="11132" spans="1:2" ht="15" customHeight="1">
      <c r="A11132" s="10" t="s">
        <v>17391</v>
      </c>
      <c r="B11132" s="13" t="s">
        <v>17390</v>
      </c>
    </row>
    <row r="11133" spans="1:2" ht="15" customHeight="1">
      <c r="A11133" s="10" t="s">
        <v>17443</v>
      </c>
      <c r="B11133" s="13" t="s">
        <v>17442</v>
      </c>
    </row>
    <row r="11134" spans="1:2" ht="15" customHeight="1">
      <c r="A11134" s="10" t="s">
        <v>17425</v>
      </c>
      <c r="B11134" s="13" t="s">
        <v>17424</v>
      </c>
    </row>
    <row r="11135" spans="1:2" ht="15" customHeight="1">
      <c r="A11135" s="10" t="s">
        <v>17407</v>
      </c>
      <c r="B11135" s="13" t="s">
        <v>17406</v>
      </c>
    </row>
    <row r="11136" spans="1:2" ht="15" customHeight="1">
      <c r="A11136" s="10" t="s">
        <v>2433</v>
      </c>
      <c r="B11136" s="13" t="s">
        <v>788</v>
      </c>
    </row>
    <row r="11137" spans="1:2" ht="15" customHeight="1">
      <c r="A11137" s="10" t="s">
        <v>17459</v>
      </c>
      <c r="B11137" s="13" t="s">
        <v>17458</v>
      </c>
    </row>
    <row r="11138" spans="1:2" ht="15" customHeight="1">
      <c r="A11138" s="10" t="s">
        <v>17451</v>
      </c>
      <c r="B11138" s="13" t="s">
        <v>17450</v>
      </c>
    </row>
    <row r="11139" spans="1:2" ht="15" customHeight="1">
      <c r="A11139" s="10" t="s">
        <v>17463</v>
      </c>
      <c r="B11139" s="13" t="s">
        <v>17462</v>
      </c>
    </row>
    <row r="11140" spans="1:2" ht="15" customHeight="1">
      <c r="A11140" s="10" t="s">
        <v>17457</v>
      </c>
      <c r="B11140" s="13" t="s">
        <v>17456</v>
      </c>
    </row>
    <row r="11141" spans="1:2" ht="15" customHeight="1">
      <c r="A11141" s="10" t="s">
        <v>17455</v>
      </c>
      <c r="B11141" s="13" t="s">
        <v>17454</v>
      </c>
    </row>
    <row r="11142" spans="1:2" ht="15" customHeight="1">
      <c r="A11142" s="10" t="s">
        <v>17453</v>
      </c>
      <c r="B11142" s="13" t="s">
        <v>17452</v>
      </c>
    </row>
    <row r="11143" spans="1:2" ht="15" customHeight="1">
      <c r="A11143" s="10" t="s">
        <v>23953</v>
      </c>
      <c r="B11143" s="13" t="s">
        <v>23952</v>
      </c>
    </row>
    <row r="11144" spans="1:2" ht="15" customHeight="1">
      <c r="A11144" s="10" t="s">
        <v>2437</v>
      </c>
      <c r="B11144" s="13" t="s">
        <v>2436</v>
      </c>
    </row>
    <row r="11145" spans="1:2" ht="15" customHeight="1">
      <c r="A11145" s="10" t="s">
        <v>17401</v>
      </c>
      <c r="B11145" s="13" t="s">
        <v>17400</v>
      </c>
    </row>
    <row r="11146" spans="1:2" ht="15" customHeight="1">
      <c r="A11146" s="10" t="s">
        <v>17439</v>
      </c>
      <c r="B11146" s="13" t="s">
        <v>17438</v>
      </c>
    </row>
    <row r="11147" spans="1:2" ht="15" customHeight="1">
      <c r="A11147" s="10" t="s">
        <v>17421</v>
      </c>
      <c r="B11147" s="13" t="s">
        <v>17420</v>
      </c>
    </row>
    <row r="11148" spans="1:2" ht="15" customHeight="1">
      <c r="A11148" s="10" t="s">
        <v>17419</v>
      </c>
      <c r="B11148" s="13" t="s">
        <v>17418</v>
      </c>
    </row>
    <row r="11149" spans="1:2" ht="15" customHeight="1">
      <c r="A11149" s="10" t="s">
        <v>17437</v>
      </c>
      <c r="B11149" s="13" t="s">
        <v>17436</v>
      </c>
    </row>
    <row r="11150" spans="1:2" ht="15" customHeight="1">
      <c r="A11150" s="10" t="s">
        <v>17385</v>
      </c>
      <c r="B11150" s="13" t="s">
        <v>17384</v>
      </c>
    </row>
    <row r="11151" spans="1:2" ht="15" customHeight="1">
      <c r="A11151" s="10" t="s">
        <v>17405</v>
      </c>
      <c r="B11151" s="13" t="s">
        <v>17404</v>
      </c>
    </row>
    <row r="11152" spans="1:2" ht="15" customHeight="1">
      <c r="A11152" s="10" t="s">
        <v>17403</v>
      </c>
      <c r="B11152" s="13" t="s">
        <v>17402</v>
      </c>
    </row>
    <row r="11153" spans="1:2" ht="15" customHeight="1">
      <c r="A11153" s="10" t="s">
        <v>17387</v>
      </c>
      <c r="B11153" s="13" t="s">
        <v>17386</v>
      </c>
    </row>
    <row r="11154" spans="1:2" ht="15" customHeight="1">
      <c r="A11154" s="10" t="s">
        <v>17389</v>
      </c>
      <c r="B11154" s="13" t="s">
        <v>17388</v>
      </c>
    </row>
    <row r="11155" spans="1:2" ht="15" customHeight="1">
      <c r="A11155" s="10" t="s">
        <v>17393</v>
      </c>
      <c r="B11155" s="13" t="s">
        <v>17392</v>
      </c>
    </row>
    <row r="11156" spans="1:2" ht="15" customHeight="1">
      <c r="A11156" s="10" t="s">
        <v>17445</v>
      </c>
      <c r="B11156" s="13" t="s">
        <v>17444</v>
      </c>
    </row>
    <row r="11157" spans="1:2" ht="15" customHeight="1">
      <c r="A11157" s="10" t="s">
        <v>17427</v>
      </c>
      <c r="B11157" s="13" t="s">
        <v>17426</v>
      </c>
    </row>
    <row r="11158" spans="1:2" ht="15" customHeight="1">
      <c r="A11158" s="10" t="s">
        <v>17409</v>
      </c>
      <c r="B11158" s="13" t="s">
        <v>17408</v>
      </c>
    </row>
    <row r="11159" spans="1:2" ht="15" customHeight="1">
      <c r="A11159" s="10" t="s">
        <v>17379</v>
      </c>
      <c r="B11159" s="13" t="s">
        <v>17378</v>
      </c>
    </row>
    <row r="11160" spans="1:2" ht="15" customHeight="1">
      <c r="A11160" s="10" t="s">
        <v>17395</v>
      </c>
      <c r="B11160" s="13" t="s">
        <v>17394</v>
      </c>
    </row>
    <row r="11161" spans="1:2" ht="15" customHeight="1">
      <c r="A11161" s="10" t="s">
        <v>17447</v>
      </c>
      <c r="B11161" s="13" t="s">
        <v>17446</v>
      </c>
    </row>
    <row r="11162" spans="1:2" ht="15" customHeight="1">
      <c r="A11162" s="10" t="s">
        <v>17449</v>
      </c>
      <c r="B11162" s="13" t="s">
        <v>17448</v>
      </c>
    </row>
    <row r="11163" spans="1:2" ht="15" customHeight="1">
      <c r="A11163" s="10" t="s">
        <v>2432</v>
      </c>
      <c r="B11163" s="13" t="s">
        <v>2431</v>
      </c>
    </row>
    <row r="11164" spans="1:2" ht="15" customHeight="1">
      <c r="A11164" s="10" t="s">
        <v>2430</v>
      </c>
      <c r="B11164" s="13" t="s">
        <v>2429</v>
      </c>
    </row>
    <row r="11165" spans="1:2" ht="15" customHeight="1">
      <c r="A11165" s="10" t="s">
        <v>2424</v>
      </c>
      <c r="B11165" s="13" t="s">
        <v>2423</v>
      </c>
    </row>
    <row r="11166" spans="1:2" ht="15" customHeight="1">
      <c r="A11166" s="10" t="s">
        <v>2426</v>
      </c>
      <c r="B11166" s="13" t="s">
        <v>2425</v>
      </c>
    </row>
    <row r="11167" spans="1:2" ht="15" customHeight="1">
      <c r="A11167" s="10" t="s">
        <v>2428</v>
      </c>
      <c r="B11167" s="13" t="s">
        <v>2427</v>
      </c>
    </row>
    <row r="11168" spans="1:2" ht="15" customHeight="1">
      <c r="A11168" s="10" t="s">
        <v>23935</v>
      </c>
      <c r="B11168" s="13" t="s">
        <v>23934</v>
      </c>
    </row>
    <row r="11169" spans="1:2" ht="15" customHeight="1">
      <c r="A11169" s="10" t="s">
        <v>23945</v>
      </c>
      <c r="B11169" s="13" t="s">
        <v>23944</v>
      </c>
    </row>
    <row r="11170" spans="1:2" ht="15" customHeight="1">
      <c r="A11170" s="10" t="s">
        <v>23943</v>
      </c>
      <c r="B11170" s="13" t="s">
        <v>23942</v>
      </c>
    </row>
    <row r="11171" spans="1:2" ht="15" customHeight="1">
      <c r="A11171" s="10" t="s">
        <v>4730</v>
      </c>
      <c r="B11171" s="13" t="s">
        <v>4729</v>
      </c>
    </row>
    <row r="11172" spans="1:2" ht="15" customHeight="1">
      <c r="A11172" s="10" t="s">
        <v>17469</v>
      </c>
      <c r="B11172" s="13" t="s">
        <v>17468</v>
      </c>
    </row>
    <row r="11173" spans="1:2" ht="15" customHeight="1">
      <c r="A11173" s="10" t="s">
        <v>17471</v>
      </c>
      <c r="B11173" s="13" t="s">
        <v>17470</v>
      </c>
    </row>
    <row r="11174" spans="1:2" ht="15" customHeight="1">
      <c r="A11174" s="10" t="s">
        <v>13618</v>
      </c>
      <c r="B11174" s="13" t="s">
        <v>13617</v>
      </c>
    </row>
    <row r="11175" spans="1:2" ht="15" customHeight="1">
      <c r="A11175" s="10" t="s">
        <v>24557</v>
      </c>
      <c r="B11175" s="13" t="s">
        <v>24556</v>
      </c>
    </row>
    <row r="11176" spans="1:2" ht="15" customHeight="1">
      <c r="A11176" s="10" t="s">
        <v>24555</v>
      </c>
      <c r="B11176" s="13" t="s">
        <v>24554</v>
      </c>
    </row>
    <row r="11177" spans="1:2" ht="15" customHeight="1">
      <c r="A11177" s="10" t="s">
        <v>17165</v>
      </c>
      <c r="B11177" s="13" t="s">
        <v>17164</v>
      </c>
    </row>
    <row r="11178" spans="1:2" ht="15" customHeight="1">
      <c r="A11178" s="10" t="s">
        <v>13892</v>
      </c>
      <c r="B11178" s="13" t="s">
        <v>13891</v>
      </c>
    </row>
    <row r="11179" spans="1:2" ht="15" customHeight="1">
      <c r="A11179" s="11" t="s">
        <v>849</v>
      </c>
      <c r="B11179" s="15" t="s">
        <v>850</v>
      </c>
    </row>
    <row r="11180" spans="1:2" ht="15" customHeight="1">
      <c r="A11180" s="10" t="s">
        <v>1017</v>
      </c>
      <c r="B11180" s="13" t="s">
        <v>1016</v>
      </c>
    </row>
    <row r="11181" spans="1:2" ht="15" customHeight="1">
      <c r="A11181" s="10" t="s">
        <v>1013</v>
      </c>
      <c r="B11181" s="13" t="s">
        <v>1012</v>
      </c>
    </row>
    <row r="11182" spans="1:2" ht="15" customHeight="1">
      <c r="A11182" s="10" t="s">
        <v>1015</v>
      </c>
      <c r="B11182" s="13" t="s">
        <v>1014</v>
      </c>
    </row>
    <row r="11183" spans="1:2" ht="15" customHeight="1">
      <c r="A11183" s="10" t="s">
        <v>1019</v>
      </c>
      <c r="B11183" s="13" t="s">
        <v>1018</v>
      </c>
    </row>
    <row r="11184" spans="1:2" ht="15" customHeight="1">
      <c r="A11184" s="10" t="s">
        <v>851</v>
      </c>
      <c r="B11184" s="13" t="s">
        <v>1022</v>
      </c>
    </row>
    <row r="11185" spans="1:2" ht="15" customHeight="1">
      <c r="A11185" s="11" t="s">
        <v>852</v>
      </c>
      <c r="B11185" s="15" t="s">
        <v>853</v>
      </c>
    </row>
    <row r="11186" spans="1:2" ht="15" customHeight="1">
      <c r="A11186" s="10" t="s">
        <v>8525</v>
      </c>
      <c r="B11186" s="13" t="s">
        <v>8524</v>
      </c>
    </row>
    <row r="11187" spans="1:2" ht="15" customHeight="1">
      <c r="A11187" s="10" t="s">
        <v>8531</v>
      </c>
      <c r="B11187" s="13" t="s">
        <v>8530</v>
      </c>
    </row>
    <row r="11188" spans="1:2" ht="15" customHeight="1">
      <c r="A11188" s="11" t="s">
        <v>854</v>
      </c>
      <c r="B11188" s="15" t="s">
        <v>27</v>
      </c>
    </row>
    <row r="11189" spans="1:2" ht="15" customHeight="1">
      <c r="A11189" s="10" t="s">
        <v>8206</v>
      </c>
      <c r="B11189" s="13" t="s">
        <v>8205</v>
      </c>
    </row>
    <row r="11190" spans="1:2" ht="15" customHeight="1">
      <c r="A11190" s="11" t="s">
        <v>855</v>
      </c>
      <c r="B11190" s="15" t="s">
        <v>856</v>
      </c>
    </row>
    <row r="11191" spans="1:2" ht="15" customHeight="1">
      <c r="A11191" s="10" t="s">
        <v>1432</v>
      </c>
      <c r="B11191" s="13" t="s">
        <v>1431</v>
      </c>
    </row>
    <row r="11192" spans="1:2" ht="15" customHeight="1">
      <c r="A11192" s="10" t="s">
        <v>1444</v>
      </c>
      <c r="B11192" s="13" t="s">
        <v>1443</v>
      </c>
    </row>
    <row r="11193" spans="1:2" ht="15" customHeight="1">
      <c r="A11193" s="10" t="s">
        <v>12524</v>
      </c>
      <c r="B11193" s="13" t="s">
        <v>12523</v>
      </c>
    </row>
    <row r="11194" spans="1:2" ht="15" customHeight="1">
      <c r="A11194" s="10" t="s">
        <v>1428</v>
      </c>
      <c r="B11194" s="13" t="s">
        <v>1427</v>
      </c>
    </row>
    <row r="11195" spans="1:2" ht="15" customHeight="1">
      <c r="A11195" s="10" t="s">
        <v>1416</v>
      </c>
      <c r="B11195" s="13" t="s">
        <v>1415</v>
      </c>
    </row>
    <row r="11196" spans="1:2" ht="15" customHeight="1">
      <c r="A11196" s="10" t="s">
        <v>1412</v>
      </c>
      <c r="B11196" s="13" t="s">
        <v>1411</v>
      </c>
    </row>
    <row r="11197" spans="1:2" ht="15" customHeight="1">
      <c r="A11197" s="10" t="s">
        <v>1414</v>
      </c>
      <c r="B11197" s="13" t="s">
        <v>1413</v>
      </c>
    </row>
    <row r="11198" spans="1:2" ht="15" customHeight="1">
      <c r="A11198" s="10" t="s">
        <v>1424</v>
      </c>
      <c r="B11198" s="13" t="s">
        <v>1423</v>
      </c>
    </row>
    <row r="11199" spans="1:2" ht="15" customHeight="1">
      <c r="A11199" s="10" t="s">
        <v>1426</v>
      </c>
      <c r="B11199" s="13" t="s">
        <v>1425</v>
      </c>
    </row>
    <row r="11200" spans="1:2" ht="15" customHeight="1">
      <c r="A11200" s="10" t="s">
        <v>1430</v>
      </c>
      <c r="B11200" s="13" t="s">
        <v>1429</v>
      </c>
    </row>
    <row r="11201" spans="1:2" ht="15" customHeight="1">
      <c r="A11201" s="10" t="s">
        <v>1458</v>
      </c>
      <c r="B11201" s="13" t="s">
        <v>1457</v>
      </c>
    </row>
    <row r="11202" spans="1:2" ht="15" customHeight="1">
      <c r="A11202" s="10" t="s">
        <v>1460</v>
      </c>
      <c r="B11202" s="13" t="s">
        <v>1459</v>
      </c>
    </row>
    <row r="11203" spans="1:2" ht="15" customHeight="1">
      <c r="A11203" s="10" t="s">
        <v>1512</v>
      </c>
      <c r="B11203" s="13" t="s">
        <v>1511</v>
      </c>
    </row>
    <row r="11204" spans="1:2" ht="15" customHeight="1">
      <c r="A11204" s="10" t="s">
        <v>11462</v>
      </c>
      <c r="B11204" s="13" t="s">
        <v>11461</v>
      </c>
    </row>
    <row r="11205" spans="1:2" ht="15" customHeight="1">
      <c r="A11205" s="10" t="s">
        <v>1440</v>
      </c>
      <c r="B11205" s="13" t="s">
        <v>1439</v>
      </c>
    </row>
    <row r="11206" spans="1:2" ht="15" customHeight="1">
      <c r="A11206" s="10" t="s">
        <v>1442</v>
      </c>
      <c r="B11206" s="13" t="s">
        <v>1441</v>
      </c>
    </row>
    <row r="11207" spans="1:2" ht="15" customHeight="1">
      <c r="A11207" s="10" t="s">
        <v>1434</v>
      </c>
      <c r="B11207" s="13" t="s">
        <v>1433</v>
      </c>
    </row>
    <row r="11208" spans="1:2" ht="15" customHeight="1">
      <c r="A11208" s="10" t="s">
        <v>1436</v>
      </c>
      <c r="B11208" s="13" t="s">
        <v>1435</v>
      </c>
    </row>
    <row r="11209" spans="1:2" ht="15" customHeight="1">
      <c r="A11209" s="10" t="s">
        <v>1454</v>
      </c>
      <c r="B11209" s="13" t="s">
        <v>1453</v>
      </c>
    </row>
    <row r="11210" spans="1:2" ht="15" customHeight="1">
      <c r="A11210" s="10" t="s">
        <v>1456</v>
      </c>
      <c r="B11210" s="13" t="s">
        <v>1455</v>
      </c>
    </row>
    <row r="11211" spans="1:2" ht="15" customHeight="1">
      <c r="A11211" s="10" t="s">
        <v>11211</v>
      </c>
      <c r="B11211" s="13" t="s">
        <v>11210</v>
      </c>
    </row>
    <row r="11212" spans="1:2" ht="15" customHeight="1">
      <c r="A11212" s="11" t="s">
        <v>857</v>
      </c>
      <c r="B11212" s="15" t="s">
        <v>858</v>
      </c>
    </row>
    <row r="11213" spans="1:2" ht="15" customHeight="1">
      <c r="A11213" s="10" t="s">
        <v>17113</v>
      </c>
      <c r="B11213" s="13" t="s">
        <v>17112</v>
      </c>
    </row>
    <row r="11214" spans="1:2" ht="15" customHeight="1">
      <c r="A11214" s="10" t="s">
        <v>14761</v>
      </c>
      <c r="B11214" s="13" t="s">
        <v>858</v>
      </c>
    </row>
    <row r="11215" spans="1:2" ht="15" customHeight="1">
      <c r="A11215" s="10" t="s">
        <v>14056</v>
      </c>
      <c r="B11215" s="13" t="s">
        <v>14055</v>
      </c>
    </row>
    <row r="11216" spans="1:2" ht="15" customHeight="1">
      <c r="A11216" s="10" t="s">
        <v>1962</v>
      </c>
      <c r="B11216" s="13" t="s">
        <v>1961</v>
      </c>
    </row>
    <row r="11217" spans="1:2" ht="15" customHeight="1">
      <c r="A11217" s="10" t="s">
        <v>5009</v>
      </c>
      <c r="B11217" s="13" t="s">
        <v>5008</v>
      </c>
    </row>
    <row r="11218" spans="1:2" ht="15" customHeight="1">
      <c r="A11218" s="10" t="s">
        <v>4602</v>
      </c>
      <c r="B11218" s="13" t="s">
        <v>4601</v>
      </c>
    </row>
    <row r="11219" spans="1:2" ht="15" customHeight="1">
      <c r="A11219" s="10" t="s">
        <v>10394</v>
      </c>
      <c r="B11219" s="13" t="s">
        <v>10393</v>
      </c>
    </row>
    <row r="11220" spans="1:2" ht="15" customHeight="1">
      <c r="A11220" s="10" t="s">
        <v>10392</v>
      </c>
      <c r="B11220" s="13" t="s">
        <v>10391</v>
      </c>
    </row>
    <row r="11221" spans="1:2" ht="15" customHeight="1">
      <c r="A11221" s="10" t="s">
        <v>25341</v>
      </c>
      <c r="B11221" s="13" t="s">
        <v>528</v>
      </c>
    </row>
    <row r="11222" spans="1:2" ht="15" customHeight="1">
      <c r="A11222" s="10" t="s">
        <v>25335</v>
      </c>
      <c r="B11222" s="13" t="s">
        <v>528</v>
      </c>
    </row>
    <row r="11223" spans="1:2" ht="15" customHeight="1">
      <c r="A11223" s="10" t="s">
        <v>25336</v>
      </c>
      <c r="B11223" s="13" t="s">
        <v>25337</v>
      </c>
    </row>
    <row r="11224" spans="1:2" ht="15" customHeight="1">
      <c r="A11224" s="10" t="s">
        <v>10218</v>
      </c>
      <c r="B11224" s="13" t="s">
        <v>10217</v>
      </c>
    </row>
    <row r="11225" spans="1:2" ht="15" customHeight="1">
      <c r="A11225" s="10" t="s">
        <v>13108</v>
      </c>
      <c r="B11225" s="13" t="s">
        <v>13107</v>
      </c>
    </row>
    <row r="11226" spans="1:2" ht="15" customHeight="1">
      <c r="A11226" s="10" t="s">
        <v>9148</v>
      </c>
      <c r="B11226" s="13" t="s">
        <v>9147</v>
      </c>
    </row>
    <row r="11227" spans="1:2" ht="15" customHeight="1">
      <c r="A11227" s="10" t="s">
        <v>12774</v>
      </c>
      <c r="B11227" s="13" t="s">
        <v>12773</v>
      </c>
    </row>
    <row r="11228" spans="1:2" ht="15" customHeight="1">
      <c r="A11228" s="10" t="s">
        <v>6038</v>
      </c>
      <c r="B11228" s="13" t="s">
        <v>6037</v>
      </c>
    </row>
    <row r="11229" spans="1:2" ht="15" customHeight="1">
      <c r="A11229" s="10" t="s">
        <v>6052</v>
      </c>
      <c r="B11229" s="13" t="s">
        <v>6051</v>
      </c>
    </row>
    <row r="11230" spans="1:2" ht="15" customHeight="1">
      <c r="A11230" s="10" t="s">
        <v>6050</v>
      </c>
      <c r="B11230" s="13" t="s">
        <v>6049</v>
      </c>
    </row>
    <row r="11231" spans="1:2" ht="15" customHeight="1">
      <c r="A11231" s="10" t="s">
        <v>6054</v>
      </c>
      <c r="B11231" s="13" t="s">
        <v>6053</v>
      </c>
    </row>
    <row r="11232" spans="1:2" ht="15" customHeight="1">
      <c r="A11232" s="10" t="s">
        <v>6036</v>
      </c>
      <c r="B11232" s="13" t="s">
        <v>6035</v>
      </c>
    </row>
    <row r="11233" spans="1:2" ht="15" customHeight="1">
      <c r="A11233" s="10" t="s">
        <v>13024</v>
      </c>
      <c r="B11233" s="13" t="s">
        <v>13023</v>
      </c>
    </row>
    <row r="11234" spans="1:2" ht="15" customHeight="1">
      <c r="A11234" s="10" t="s">
        <v>6336</v>
      </c>
      <c r="B11234" s="13" t="s">
        <v>6335</v>
      </c>
    </row>
    <row r="11235" spans="1:2" ht="15" customHeight="1">
      <c r="A11235" s="10" t="s">
        <v>4886</v>
      </c>
      <c r="B11235" s="13" t="s">
        <v>4885</v>
      </c>
    </row>
    <row r="11236" spans="1:2" ht="15" customHeight="1">
      <c r="A11236" s="10" t="s">
        <v>4281</v>
      </c>
      <c r="B11236" s="13" t="s">
        <v>4280</v>
      </c>
    </row>
    <row r="11237" spans="1:2" ht="15" customHeight="1">
      <c r="A11237" s="10" t="s">
        <v>4279</v>
      </c>
      <c r="B11237" s="13" t="s">
        <v>4278</v>
      </c>
    </row>
    <row r="11238" spans="1:2" ht="15" customHeight="1">
      <c r="A11238" s="10" t="s">
        <v>4277</v>
      </c>
      <c r="B11238" s="13" t="s">
        <v>4276</v>
      </c>
    </row>
    <row r="11239" spans="1:2" ht="15" customHeight="1">
      <c r="A11239" s="10" t="s">
        <v>4283</v>
      </c>
      <c r="B11239" s="13" t="s">
        <v>4282</v>
      </c>
    </row>
    <row r="11240" spans="1:2" ht="15" customHeight="1">
      <c r="A11240" s="10" t="s">
        <v>8381</v>
      </c>
      <c r="B11240" s="13" t="s">
        <v>8380</v>
      </c>
    </row>
    <row r="11241" spans="1:2" ht="15" customHeight="1">
      <c r="A11241" s="10" t="s">
        <v>6376</v>
      </c>
      <c r="B11241" s="13" t="s">
        <v>6375</v>
      </c>
    </row>
    <row r="11242" spans="1:2" ht="15" customHeight="1">
      <c r="A11242" s="10" t="s">
        <v>10595</v>
      </c>
      <c r="B11242" s="13" t="s">
        <v>10594</v>
      </c>
    </row>
    <row r="11243" spans="1:2" ht="15" customHeight="1">
      <c r="A11243" s="10" t="s">
        <v>4231</v>
      </c>
      <c r="B11243" s="13" t="s">
        <v>4230</v>
      </c>
    </row>
    <row r="11244" spans="1:2" ht="15" customHeight="1">
      <c r="A11244" s="10" t="s">
        <v>11974</v>
      </c>
      <c r="B11244" s="13" t="s">
        <v>11973</v>
      </c>
    </row>
    <row r="11245" spans="1:2" ht="15" customHeight="1">
      <c r="A11245" s="10" t="s">
        <v>10846</v>
      </c>
      <c r="B11245" s="13" t="s">
        <v>10845</v>
      </c>
    </row>
    <row r="11246" spans="1:2" ht="15" customHeight="1">
      <c r="A11246" s="10" t="s">
        <v>8597</v>
      </c>
      <c r="B11246" s="13" t="s">
        <v>8596</v>
      </c>
    </row>
    <row r="11247" spans="1:2" ht="15" customHeight="1">
      <c r="A11247" s="10" t="s">
        <v>14924</v>
      </c>
      <c r="B11247" s="13" t="s">
        <v>14923</v>
      </c>
    </row>
    <row r="11248" spans="1:2" ht="15" customHeight="1">
      <c r="A11248" s="10" t="s">
        <v>9188</v>
      </c>
      <c r="B11248" s="13" t="s">
        <v>9187</v>
      </c>
    </row>
    <row r="11249" spans="1:2" ht="15" customHeight="1">
      <c r="A11249" s="10" t="s">
        <v>10263</v>
      </c>
      <c r="B11249" s="13" t="s">
        <v>10262</v>
      </c>
    </row>
    <row r="11250" spans="1:2" ht="15" customHeight="1">
      <c r="A11250" s="10" t="s">
        <v>12868</v>
      </c>
      <c r="B11250" s="13" t="s">
        <v>12867</v>
      </c>
    </row>
    <row r="11251" spans="1:2" ht="15" customHeight="1">
      <c r="A11251" s="10" t="s">
        <v>4498</v>
      </c>
      <c r="B11251" s="13" t="s">
        <v>4497</v>
      </c>
    </row>
    <row r="11252" spans="1:2" ht="15" customHeight="1">
      <c r="A11252" s="10" t="s">
        <v>6040</v>
      </c>
      <c r="B11252" s="13" t="s">
        <v>6039</v>
      </c>
    </row>
    <row r="11253" spans="1:2" ht="15" customHeight="1">
      <c r="A11253" s="10" t="s">
        <v>14152</v>
      </c>
      <c r="B11253" s="13" t="s">
        <v>14151</v>
      </c>
    </row>
    <row r="11254" spans="1:2" ht="15" customHeight="1">
      <c r="A11254" s="10" t="s">
        <v>9571</v>
      </c>
      <c r="B11254" s="13" t="s">
        <v>9570</v>
      </c>
    </row>
    <row r="11255" spans="1:2" ht="15" customHeight="1">
      <c r="A11255" s="10" t="s">
        <v>6024</v>
      </c>
      <c r="B11255" s="13" t="s">
        <v>6023</v>
      </c>
    </row>
    <row r="11256" spans="1:2" ht="15" customHeight="1">
      <c r="A11256" s="10" t="s">
        <v>13306</v>
      </c>
      <c r="B11256" s="13" t="s">
        <v>13305</v>
      </c>
    </row>
    <row r="11257" spans="1:2" ht="15" customHeight="1">
      <c r="A11257" s="10" t="s">
        <v>5696</v>
      </c>
      <c r="B11257" s="13" t="s">
        <v>5695</v>
      </c>
    </row>
    <row r="11258" spans="1:2" ht="15" customHeight="1">
      <c r="A11258" s="10" t="s">
        <v>12810</v>
      </c>
      <c r="B11258" s="13" t="s">
        <v>12809</v>
      </c>
    </row>
    <row r="11259" spans="1:2" ht="15" customHeight="1">
      <c r="A11259" s="10" t="s">
        <v>859</v>
      </c>
      <c r="B11259" s="13" t="s">
        <v>7810</v>
      </c>
    </row>
    <row r="11260" spans="1:2" ht="15" customHeight="1">
      <c r="A11260" s="10" t="s">
        <v>10581</v>
      </c>
      <c r="B11260" s="13" t="s">
        <v>10580</v>
      </c>
    </row>
    <row r="11261" spans="1:2" ht="15" customHeight="1">
      <c r="A11261" s="10" t="s">
        <v>7773</v>
      </c>
      <c r="B11261" s="13" t="s">
        <v>7772</v>
      </c>
    </row>
    <row r="11262" spans="1:2" ht="15" customHeight="1">
      <c r="A11262" s="11" t="s">
        <v>860</v>
      </c>
      <c r="B11262" s="15" t="s">
        <v>861</v>
      </c>
    </row>
    <row r="11263" spans="1:2" ht="15" customHeight="1">
      <c r="A11263" s="10" t="s">
        <v>4515</v>
      </c>
      <c r="B11263" s="13" t="s">
        <v>4514</v>
      </c>
    </row>
    <row r="11264" spans="1:2" ht="15" customHeight="1">
      <c r="A11264" s="10" t="s">
        <v>4519</v>
      </c>
      <c r="B11264" s="13" t="s">
        <v>4518</v>
      </c>
    </row>
    <row r="11265" spans="1:2" ht="15" customHeight="1">
      <c r="A11265" s="10" t="s">
        <v>4527</v>
      </c>
      <c r="B11265" s="13" t="s">
        <v>4526</v>
      </c>
    </row>
    <row r="11266" spans="1:2" ht="15" customHeight="1">
      <c r="A11266" s="11" t="s">
        <v>862</v>
      </c>
      <c r="B11266" s="15" t="s">
        <v>863</v>
      </c>
    </row>
    <row r="11267" spans="1:2" ht="15" customHeight="1">
      <c r="A11267" s="10" t="s">
        <v>5454</v>
      </c>
      <c r="B11267" s="13" t="s">
        <v>5453</v>
      </c>
    </row>
    <row r="11268" spans="1:2" ht="15" customHeight="1">
      <c r="A11268" s="10" t="s">
        <v>4225</v>
      </c>
      <c r="B11268" s="13" t="s">
        <v>4224</v>
      </c>
    </row>
    <row r="11269" spans="1:2" ht="15" customHeight="1">
      <c r="A11269" s="11" t="s">
        <v>864</v>
      </c>
      <c r="B11269" s="15" t="s">
        <v>865</v>
      </c>
    </row>
    <row r="11270" spans="1:2" ht="15" customHeight="1">
      <c r="A11270" s="10" t="s">
        <v>14324</v>
      </c>
      <c r="B11270" s="13" t="s">
        <v>14323</v>
      </c>
    </row>
    <row r="11271" spans="1:2" ht="15" customHeight="1">
      <c r="A11271" s="10" t="s">
        <v>866</v>
      </c>
      <c r="B11271" s="13" t="s">
        <v>7306</v>
      </c>
    </row>
    <row r="11272" spans="1:2" ht="15" customHeight="1">
      <c r="A11272" s="10" t="s">
        <v>6282</v>
      </c>
      <c r="B11272" s="13" t="s">
        <v>6281</v>
      </c>
    </row>
    <row r="11273" spans="1:2" ht="15" customHeight="1">
      <c r="A11273" s="10" t="s">
        <v>14332</v>
      </c>
      <c r="B11273" s="13" t="s">
        <v>14331</v>
      </c>
    </row>
    <row r="11274" spans="1:2" ht="15" customHeight="1">
      <c r="A11274" s="10" t="s">
        <v>14198</v>
      </c>
      <c r="B11274" s="13" t="s">
        <v>14197</v>
      </c>
    </row>
    <row r="11275" spans="1:2" ht="15" customHeight="1">
      <c r="A11275" s="10" t="s">
        <v>867</v>
      </c>
      <c r="B11275" s="13" t="s">
        <v>9874</v>
      </c>
    </row>
    <row r="11276" spans="1:2" ht="15" customHeight="1">
      <c r="A11276" s="10" t="s">
        <v>4884</v>
      </c>
      <c r="B11276" s="13" t="s">
        <v>4883</v>
      </c>
    </row>
    <row r="11277" spans="1:2" ht="15" customHeight="1">
      <c r="A11277" s="10" t="s">
        <v>868</v>
      </c>
      <c r="B11277" s="13" t="s">
        <v>6211</v>
      </c>
    </row>
    <row r="11278" spans="1:2" ht="15" customHeight="1">
      <c r="A11278" s="10" t="s">
        <v>10239</v>
      </c>
      <c r="B11278" s="13" t="s">
        <v>10238</v>
      </c>
    </row>
    <row r="11279" spans="1:2" ht="15" customHeight="1">
      <c r="A11279" s="10" t="s">
        <v>6346</v>
      </c>
      <c r="B11279" s="13" t="s">
        <v>6345</v>
      </c>
    </row>
    <row r="11280" spans="1:2" ht="15" customHeight="1">
      <c r="A11280" s="10" t="s">
        <v>10451</v>
      </c>
      <c r="B11280" s="13" t="s">
        <v>10450</v>
      </c>
    </row>
    <row r="11281" spans="1:2" ht="15" customHeight="1">
      <c r="A11281" s="10" t="s">
        <v>1903</v>
      </c>
      <c r="B11281" s="13" t="s">
        <v>1902</v>
      </c>
    </row>
    <row r="11282" spans="1:2" ht="15" customHeight="1">
      <c r="A11282" s="10" t="s">
        <v>14432</v>
      </c>
      <c r="B11282" s="13" t="s">
        <v>14431</v>
      </c>
    </row>
    <row r="11283" spans="1:2" ht="15" customHeight="1">
      <c r="A11283" s="10" t="s">
        <v>14424</v>
      </c>
      <c r="B11283" s="13" t="s">
        <v>14423</v>
      </c>
    </row>
    <row r="11284" spans="1:2" ht="15" customHeight="1">
      <c r="A11284" s="10" t="s">
        <v>14428</v>
      </c>
      <c r="B11284" s="13" t="s">
        <v>14427</v>
      </c>
    </row>
    <row r="11285" spans="1:2" ht="15" customHeight="1">
      <c r="A11285" s="10" t="s">
        <v>14426</v>
      </c>
      <c r="B11285" s="13" t="s">
        <v>14425</v>
      </c>
    </row>
    <row r="11286" spans="1:2" ht="15" customHeight="1">
      <c r="A11286" s="10" t="s">
        <v>14130</v>
      </c>
      <c r="B11286" s="13" t="s">
        <v>14129</v>
      </c>
    </row>
    <row r="11287" spans="1:2" ht="15" customHeight="1">
      <c r="A11287" s="10" t="s">
        <v>13132</v>
      </c>
      <c r="B11287" s="13" t="s">
        <v>13131</v>
      </c>
    </row>
    <row r="11288" spans="1:2" ht="15" customHeight="1">
      <c r="A11288" s="10" t="s">
        <v>4870</v>
      </c>
      <c r="B11288" s="13" t="s">
        <v>4869</v>
      </c>
    </row>
    <row r="11289" spans="1:2" ht="15" customHeight="1">
      <c r="A11289" s="10" t="s">
        <v>10177</v>
      </c>
      <c r="B11289" s="13" t="s">
        <v>10176</v>
      </c>
    </row>
    <row r="11290" spans="1:2" ht="15" customHeight="1">
      <c r="A11290" s="11" t="s">
        <v>869</v>
      </c>
      <c r="B11290" s="15" t="s">
        <v>870</v>
      </c>
    </row>
    <row r="11291" spans="1:2" ht="15" customHeight="1">
      <c r="A11291" s="10" t="s">
        <v>8163</v>
      </c>
      <c r="B11291" s="13" t="s">
        <v>8162</v>
      </c>
    </row>
    <row r="11292" spans="1:2" ht="15" customHeight="1">
      <c r="A11292" s="11" t="s">
        <v>871</v>
      </c>
      <c r="B11292" s="15" t="s">
        <v>872</v>
      </c>
    </row>
    <row r="11293" spans="1:2" ht="15" customHeight="1">
      <c r="A11293" s="10" t="s">
        <v>873</v>
      </c>
      <c r="B11293" s="13" t="s">
        <v>14297</v>
      </c>
    </row>
    <row r="11294" spans="1:2" ht="15" customHeight="1">
      <c r="A11294" s="10" t="s">
        <v>4750</v>
      </c>
      <c r="B11294" s="13" t="s">
        <v>4749</v>
      </c>
    </row>
    <row r="11295" spans="1:2" ht="15" customHeight="1">
      <c r="A11295" s="10" t="s">
        <v>6093</v>
      </c>
      <c r="B11295" s="13" t="s">
        <v>6092</v>
      </c>
    </row>
    <row r="11296" spans="1:2" ht="15" customHeight="1">
      <c r="A11296" s="10" t="s">
        <v>874</v>
      </c>
      <c r="B11296" s="13" t="s">
        <v>8331</v>
      </c>
    </row>
    <row r="11297" spans="1:2" ht="15" customHeight="1">
      <c r="A11297" s="11" t="s">
        <v>875</v>
      </c>
      <c r="B11297" s="15" t="s">
        <v>876</v>
      </c>
    </row>
    <row r="11298" spans="1:2" ht="15" customHeight="1">
      <c r="A11298" s="10" t="s">
        <v>4517</v>
      </c>
      <c r="B11298" s="13" t="s">
        <v>4516</v>
      </c>
    </row>
    <row r="11299" spans="1:2" ht="15" customHeight="1">
      <c r="A11299" s="10" t="s">
        <v>4211</v>
      </c>
      <c r="B11299" s="13" t="s">
        <v>4210</v>
      </c>
    </row>
    <row r="11300" spans="1:2" ht="15" customHeight="1">
      <c r="A11300" s="10" t="s">
        <v>14340</v>
      </c>
      <c r="B11300" s="13" t="s">
        <v>14339</v>
      </c>
    </row>
    <row r="11301" spans="1:2" ht="15" customHeight="1">
      <c r="A11301" s="10" t="s">
        <v>13900</v>
      </c>
      <c r="B11301" s="13" t="s">
        <v>13899</v>
      </c>
    </row>
    <row r="11302" spans="1:2" ht="15" customHeight="1">
      <c r="A11302" s="10" t="s">
        <v>877</v>
      </c>
      <c r="B11302" s="13" t="s">
        <v>7506</v>
      </c>
    </row>
    <row r="11303" spans="1:2" ht="15" customHeight="1">
      <c r="A11303" s="10" t="s">
        <v>4523</v>
      </c>
      <c r="B11303" s="13" t="s">
        <v>4522</v>
      </c>
    </row>
    <row r="11304" spans="1:2" ht="15" customHeight="1">
      <c r="A11304" s="10" t="s">
        <v>878</v>
      </c>
      <c r="B11304" s="13" t="s">
        <v>7741</v>
      </c>
    </row>
    <row r="11305" spans="1:2" ht="15" customHeight="1">
      <c r="A11305" s="10" t="s">
        <v>4612</v>
      </c>
      <c r="B11305" s="13" t="s">
        <v>4611</v>
      </c>
    </row>
    <row r="11306" spans="1:2" ht="15" customHeight="1">
      <c r="A11306" s="10" t="s">
        <v>5690</v>
      </c>
      <c r="B11306" s="13" t="s">
        <v>5689</v>
      </c>
    </row>
    <row r="11307" spans="1:2" ht="15" customHeight="1">
      <c r="A11307" s="10" t="s">
        <v>6383</v>
      </c>
      <c r="B11307" s="13" t="s">
        <v>6382</v>
      </c>
    </row>
    <row r="11308" spans="1:2" ht="15" customHeight="1">
      <c r="A11308" s="11" t="s">
        <v>879</v>
      </c>
      <c r="B11308" s="15" t="s">
        <v>880</v>
      </c>
    </row>
    <row r="11309" spans="1:2" ht="15" customHeight="1">
      <c r="A11309" s="10" t="s">
        <v>11705</v>
      </c>
      <c r="B11309" s="13" t="s">
        <v>11704</v>
      </c>
    </row>
    <row r="11310" spans="1:2" ht="15" customHeight="1">
      <c r="A11310" s="11" t="s">
        <v>881</v>
      </c>
      <c r="B11310" s="15" t="s">
        <v>882</v>
      </c>
    </row>
    <row r="11311" spans="1:2" ht="15" customHeight="1">
      <c r="A11311" s="10" t="s">
        <v>14410</v>
      </c>
      <c r="B11311" s="13" t="s">
        <v>14409</v>
      </c>
    </row>
    <row r="11312" spans="1:2" ht="15" customHeight="1">
      <c r="A11312" s="10" t="s">
        <v>1322</v>
      </c>
      <c r="B11312" s="13" t="s">
        <v>1321</v>
      </c>
    </row>
    <row r="11313" spans="1:2" ht="15" customHeight="1">
      <c r="A11313" s="10" t="s">
        <v>12830</v>
      </c>
      <c r="B11313" s="13" t="s">
        <v>12829</v>
      </c>
    </row>
    <row r="11314" spans="1:2" ht="15" customHeight="1">
      <c r="A11314" s="10" t="s">
        <v>4223</v>
      </c>
      <c r="B11314" s="13" t="s">
        <v>4222</v>
      </c>
    </row>
    <row r="11315" spans="1:2" ht="15" customHeight="1">
      <c r="A11315" s="10" t="s">
        <v>14194</v>
      </c>
      <c r="B11315" s="13" t="s">
        <v>14193</v>
      </c>
    </row>
    <row r="11316" spans="1:2" ht="15" customHeight="1">
      <c r="A11316" s="10" t="s">
        <v>4521</v>
      </c>
      <c r="B11316" s="13" t="s">
        <v>4520</v>
      </c>
    </row>
    <row r="11317" spans="1:2" ht="15" customHeight="1">
      <c r="A11317" s="10" t="s">
        <v>10188</v>
      </c>
      <c r="B11317" s="13" t="s">
        <v>10187</v>
      </c>
    </row>
    <row r="11318" spans="1:2" ht="15" customHeight="1">
      <c r="A11318" s="10" t="s">
        <v>883</v>
      </c>
      <c r="B11318" s="13" t="s">
        <v>1395</v>
      </c>
    </row>
    <row r="11319" spans="1:2" ht="15" customHeight="1">
      <c r="A11319" s="11" t="s">
        <v>884</v>
      </c>
      <c r="B11319" s="15" t="s">
        <v>885</v>
      </c>
    </row>
    <row r="11320" spans="1:2" ht="15" customHeight="1">
      <c r="A11320" s="10" t="s">
        <v>8874</v>
      </c>
      <c r="B11320" s="13" t="s">
        <v>8873</v>
      </c>
    </row>
    <row r="11321" spans="1:2" ht="15" customHeight="1">
      <c r="A11321" s="10" t="s">
        <v>8876</v>
      </c>
      <c r="B11321" s="13" t="s">
        <v>8875</v>
      </c>
    </row>
    <row r="11322" spans="1:2" ht="15" customHeight="1">
      <c r="A11322" s="10" t="s">
        <v>13476</v>
      </c>
      <c r="B11322" s="13" t="s">
        <v>13475</v>
      </c>
    </row>
    <row r="11323" spans="1:2" ht="15" customHeight="1">
      <c r="A11323" s="10" t="s">
        <v>13490</v>
      </c>
      <c r="B11323" s="13" t="s">
        <v>13489</v>
      </c>
    </row>
    <row r="11324" spans="1:2" ht="15" customHeight="1">
      <c r="A11324" s="10" t="s">
        <v>8276</v>
      </c>
      <c r="B11324" s="13" t="s">
        <v>832</v>
      </c>
    </row>
    <row r="11325" spans="1:2" ht="15" customHeight="1">
      <c r="A11325" s="10" t="s">
        <v>13054</v>
      </c>
      <c r="B11325" s="13" t="s">
        <v>13053</v>
      </c>
    </row>
    <row r="11326" spans="1:2" ht="15" customHeight="1">
      <c r="A11326" s="10" t="s">
        <v>13056</v>
      </c>
      <c r="B11326" s="13" t="s">
        <v>13055</v>
      </c>
    </row>
    <row r="11327" spans="1:2" ht="15" customHeight="1">
      <c r="A11327" s="10" t="s">
        <v>7905</v>
      </c>
      <c r="B11327" s="13" t="s">
        <v>7904</v>
      </c>
    </row>
    <row r="11328" spans="1:2" ht="15" customHeight="1">
      <c r="A11328" s="10" t="s">
        <v>10575</v>
      </c>
      <c r="B11328" s="13" t="s">
        <v>10574</v>
      </c>
    </row>
    <row r="11329" spans="1:2" ht="15" customHeight="1">
      <c r="A11329" s="10" t="s">
        <v>6141</v>
      </c>
      <c r="B11329" s="13" t="s">
        <v>6140</v>
      </c>
    </row>
    <row r="11330" spans="1:2" ht="15" customHeight="1">
      <c r="A11330" s="10" t="s">
        <v>886</v>
      </c>
      <c r="B11330" s="13" t="s">
        <v>7534</v>
      </c>
    </row>
    <row r="11331" spans="1:2" ht="15" customHeight="1">
      <c r="A11331" s="10" t="s">
        <v>4562</v>
      </c>
      <c r="B11331" s="13" t="s">
        <v>4561</v>
      </c>
    </row>
    <row r="11332" spans="1:2" ht="15" customHeight="1">
      <c r="A11332" s="10" t="s">
        <v>887</v>
      </c>
      <c r="B11332" s="13" t="s">
        <v>6156</v>
      </c>
    </row>
    <row r="11333" spans="1:2" ht="15" customHeight="1">
      <c r="A11333" s="10" t="s">
        <v>6180</v>
      </c>
      <c r="B11333" s="13" t="s">
        <v>6179</v>
      </c>
    </row>
    <row r="11334" spans="1:2" ht="15" customHeight="1">
      <c r="A11334" s="10" t="s">
        <v>6139</v>
      </c>
      <c r="B11334" s="13" t="s">
        <v>6138</v>
      </c>
    </row>
    <row r="11335" spans="1:2" ht="15" customHeight="1">
      <c r="A11335" s="10" t="s">
        <v>14282</v>
      </c>
      <c r="B11335" s="13" t="s">
        <v>14281</v>
      </c>
    </row>
    <row r="11336" spans="1:2" ht="15" customHeight="1">
      <c r="A11336" s="10" t="s">
        <v>14284</v>
      </c>
      <c r="B11336" s="13" t="s">
        <v>14283</v>
      </c>
    </row>
    <row r="11337" spans="1:2" ht="15" customHeight="1">
      <c r="A11337" s="10" t="s">
        <v>4177</v>
      </c>
      <c r="B11337" s="13" t="s">
        <v>4176</v>
      </c>
    </row>
    <row r="11338" spans="1:2" ht="15" customHeight="1">
      <c r="A11338" s="10" t="s">
        <v>4049</v>
      </c>
      <c r="B11338" s="13" t="s">
        <v>4048</v>
      </c>
    </row>
    <row r="11339" spans="1:2" ht="15" customHeight="1">
      <c r="A11339" s="10" t="s">
        <v>888</v>
      </c>
      <c r="B11339" s="13" t="s">
        <v>9057</v>
      </c>
    </row>
    <row r="11340" spans="1:2" ht="15" customHeight="1">
      <c r="A11340" s="10" t="s">
        <v>6060</v>
      </c>
      <c r="B11340" s="13" t="s">
        <v>6059</v>
      </c>
    </row>
    <row r="11341" spans="1:2" ht="15" customHeight="1">
      <c r="A11341" s="10" t="s">
        <v>6062</v>
      </c>
      <c r="B11341" s="13" t="s">
        <v>6061</v>
      </c>
    </row>
    <row r="11342" spans="1:2" ht="15" customHeight="1">
      <c r="A11342" s="10" t="s">
        <v>5876</v>
      </c>
      <c r="B11342" s="13" t="s">
        <v>5875</v>
      </c>
    </row>
    <row r="11343" spans="1:2" ht="15" customHeight="1">
      <c r="A11343" s="10" t="s">
        <v>3927</v>
      </c>
      <c r="B11343" s="13" t="s">
        <v>3926</v>
      </c>
    </row>
    <row r="11344" spans="1:2" ht="15" customHeight="1">
      <c r="A11344" s="10" t="s">
        <v>17169</v>
      </c>
      <c r="B11344" s="13" t="s">
        <v>17168</v>
      </c>
    </row>
    <row r="11345" spans="1:2" ht="15" customHeight="1">
      <c r="A11345" s="11" t="s">
        <v>889</v>
      </c>
      <c r="B11345" s="15" t="s">
        <v>890</v>
      </c>
    </row>
    <row r="11346" spans="1:2" ht="15" customHeight="1">
      <c r="A11346" s="10" t="s">
        <v>10912</v>
      </c>
      <c r="B11346" s="13" t="s">
        <v>10911</v>
      </c>
    </row>
    <row r="11347" spans="1:2" ht="15" customHeight="1">
      <c r="A11347" s="10" t="s">
        <v>10924</v>
      </c>
      <c r="B11347" s="13" t="s">
        <v>10923</v>
      </c>
    </row>
    <row r="11348" spans="1:2" ht="15" customHeight="1">
      <c r="A11348" s="10" t="s">
        <v>10926</v>
      </c>
      <c r="B11348" s="13" t="s">
        <v>10925</v>
      </c>
    </row>
    <row r="11349" spans="1:2" ht="15" customHeight="1">
      <c r="A11349" s="10" t="s">
        <v>10916</v>
      </c>
      <c r="B11349" s="13" t="s">
        <v>10915</v>
      </c>
    </row>
    <row r="11350" spans="1:2" ht="15" customHeight="1">
      <c r="A11350" s="10" t="s">
        <v>10922</v>
      </c>
      <c r="B11350" s="13" t="s">
        <v>10921</v>
      </c>
    </row>
    <row r="11351" spans="1:2" ht="15" customHeight="1">
      <c r="A11351" s="10" t="s">
        <v>10920</v>
      </c>
      <c r="B11351" s="13" t="s">
        <v>10919</v>
      </c>
    </row>
    <row r="11352" spans="1:2" ht="15" customHeight="1">
      <c r="A11352" s="10" t="s">
        <v>10918</v>
      </c>
      <c r="B11352" s="13" t="s">
        <v>10917</v>
      </c>
    </row>
    <row r="11353" spans="1:2" ht="15" customHeight="1">
      <c r="A11353" s="10" t="s">
        <v>10914</v>
      </c>
      <c r="B11353" s="13" t="s">
        <v>10913</v>
      </c>
    </row>
    <row r="11354" spans="1:2" ht="15" customHeight="1">
      <c r="A11354" s="10" t="s">
        <v>10930</v>
      </c>
      <c r="B11354" s="13" t="s">
        <v>10929</v>
      </c>
    </row>
    <row r="11355" spans="1:2" ht="15" customHeight="1">
      <c r="A11355" s="10" t="s">
        <v>10928</v>
      </c>
      <c r="B11355" s="13" t="s">
        <v>10927</v>
      </c>
    </row>
    <row r="11356" spans="1:2" ht="15" customHeight="1">
      <c r="A11356" s="10" t="s">
        <v>10972</v>
      </c>
      <c r="B11356" s="13" t="s">
        <v>10971</v>
      </c>
    </row>
    <row r="11357" spans="1:2" ht="15" customHeight="1">
      <c r="A11357" s="10" t="s">
        <v>10984</v>
      </c>
      <c r="B11357" s="13" t="s">
        <v>10983</v>
      </c>
    </row>
    <row r="11358" spans="1:2" ht="15" customHeight="1">
      <c r="A11358" s="10" t="s">
        <v>10986</v>
      </c>
      <c r="B11358" s="13" t="s">
        <v>10985</v>
      </c>
    </row>
    <row r="11359" spans="1:2" ht="15" customHeight="1">
      <c r="A11359" s="10" t="s">
        <v>10976</v>
      </c>
      <c r="B11359" s="13" t="s">
        <v>10975</v>
      </c>
    </row>
    <row r="11360" spans="1:2" ht="15" customHeight="1">
      <c r="A11360" s="10" t="s">
        <v>10982</v>
      </c>
      <c r="B11360" s="13" t="s">
        <v>10981</v>
      </c>
    </row>
    <row r="11361" spans="1:2" ht="15" customHeight="1">
      <c r="A11361" s="10" t="s">
        <v>10980</v>
      </c>
      <c r="B11361" s="13" t="s">
        <v>10979</v>
      </c>
    </row>
    <row r="11362" spans="1:2" ht="15" customHeight="1">
      <c r="A11362" s="10" t="s">
        <v>10978</v>
      </c>
      <c r="B11362" s="13" t="s">
        <v>10977</v>
      </c>
    </row>
    <row r="11363" spans="1:2" ht="15" customHeight="1">
      <c r="A11363" s="10" t="s">
        <v>10974</v>
      </c>
      <c r="B11363" s="13" t="s">
        <v>10973</v>
      </c>
    </row>
    <row r="11364" spans="1:2" ht="15" customHeight="1">
      <c r="A11364" s="10" t="s">
        <v>10990</v>
      </c>
      <c r="B11364" s="13" t="s">
        <v>10989</v>
      </c>
    </row>
    <row r="11365" spans="1:2" ht="15" customHeight="1">
      <c r="A11365" s="10" t="s">
        <v>10988</v>
      </c>
      <c r="B11365" s="13" t="s">
        <v>10987</v>
      </c>
    </row>
    <row r="11366" spans="1:2" ht="15" customHeight="1">
      <c r="A11366" s="10" t="s">
        <v>11012</v>
      </c>
      <c r="B11366" s="13" t="s">
        <v>11011</v>
      </c>
    </row>
    <row r="11367" spans="1:2" ht="15" customHeight="1">
      <c r="A11367" s="10" t="s">
        <v>11024</v>
      </c>
      <c r="B11367" s="13" t="s">
        <v>11023</v>
      </c>
    </row>
    <row r="11368" spans="1:2" ht="15" customHeight="1">
      <c r="A11368" s="10" t="s">
        <v>11026</v>
      </c>
      <c r="B11368" s="13" t="s">
        <v>11025</v>
      </c>
    </row>
    <row r="11369" spans="1:2" ht="15" customHeight="1">
      <c r="A11369" s="10" t="s">
        <v>11016</v>
      </c>
      <c r="B11369" s="13" t="s">
        <v>11015</v>
      </c>
    </row>
    <row r="11370" spans="1:2" ht="15" customHeight="1">
      <c r="A11370" s="10" t="s">
        <v>11022</v>
      </c>
      <c r="B11370" s="13" t="s">
        <v>11021</v>
      </c>
    </row>
    <row r="11371" spans="1:2" ht="15" customHeight="1">
      <c r="A11371" s="10" t="s">
        <v>11020</v>
      </c>
      <c r="B11371" s="13" t="s">
        <v>11019</v>
      </c>
    </row>
    <row r="11372" spans="1:2" ht="15" customHeight="1">
      <c r="A11372" s="10" t="s">
        <v>11018</v>
      </c>
      <c r="B11372" s="13" t="s">
        <v>11017</v>
      </c>
    </row>
    <row r="11373" spans="1:2" ht="15" customHeight="1">
      <c r="A11373" s="10" t="s">
        <v>11014</v>
      </c>
      <c r="B11373" s="13" t="s">
        <v>11013</v>
      </c>
    </row>
    <row r="11374" spans="1:2" ht="15" customHeight="1">
      <c r="A11374" s="10" t="s">
        <v>11030</v>
      </c>
      <c r="B11374" s="13" t="s">
        <v>11029</v>
      </c>
    </row>
    <row r="11375" spans="1:2" ht="15" customHeight="1">
      <c r="A11375" s="10" t="s">
        <v>11028</v>
      </c>
      <c r="B11375" s="13" t="s">
        <v>11027</v>
      </c>
    </row>
    <row r="11376" spans="1:2" ht="15" customHeight="1">
      <c r="A11376" s="10" t="s">
        <v>10932</v>
      </c>
      <c r="B11376" s="13" t="s">
        <v>10931</v>
      </c>
    </row>
    <row r="11377" spans="1:2" ht="15" customHeight="1">
      <c r="A11377" s="10" t="s">
        <v>10944</v>
      </c>
      <c r="B11377" s="13" t="s">
        <v>10943</v>
      </c>
    </row>
    <row r="11378" spans="1:2" ht="15" customHeight="1">
      <c r="A11378" s="10" t="s">
        <v>10946</v>
      </c>
      <c r="B11378" s="13" t="s">
        <v>10945</v>
      </c>
    </row>
    <row r="11379" spans="1:2" ht="15" customHeight="1">
      <c r="A11379" s="10" t="s">
        <v>10936</v>
      </c>
      <c r="B11379" s="13" t="s">
        <v>10935</v>
      </c>
    </row>
    <row r="11380" spans="1:2" ht="15" customHeight="1">
      <c r="A11380" s="10" t="s">
        <v>10942</v>
      </c>
      <c r="B11380" s="13" t="s">
        <v>10941</v>
      </c>
    </row>
    <row r="11381" spans="1:2" ht="15" customHeight="1">
      <c r="A11381" s="10" t="s">
        <v>10940</v>
      </c>
      <c r="B11381" s="13" t="s">
        <v>10939</v>
      </c>
    </row>
    <row r="11382" spans="1:2" ht="15" customHeight="1">
      <c r="A11382" s="10" t="s">
        <v>10938</v>
      </c>
      <c r="B11382" s="13" t="s">
        <v>10937</v>
      </c>
    </row>
    <row r="11383" spans="1:2" ht="15" customHeight="1">
      <c r="A11383" s="10" t="s">
        <v>10934</v>
      </c>
      <c r="B11383" s="13" t="s">
        <v>10933</v>
      </c>
    </row>
    <row r="11384" spans="1:2" ht="15" customHeight="1">
      <c r="A11384" s="10" t="s">
        <v>10950</v>
      </c>
      <c r="B11384" s="13" t="s">
        <v>10949</v>
      </c>
    </row>
    <row r="11385" spans="1:2" ht="15" customHeight="1">
      <c r="A11385" s="10" t="s">
        <v>10948</v>
      </c>
      <c r="B11385" s="13" t="s">
        <v>10947</v>
      </c>
    </row>
    <row r="11386" spans="1:2" ht="15" customHeight="1">
      <c r="A11386" s="11" t="s">
        <v>891</v>
      </c>
      <c r="B11386" s="15" t="s">
        <v>892</v>
      </c>
    </row>
    <row r="11387" spans="1:2" ht="15" customHeight="1">
      <c r="A11387" s="10" t="s">
        <v>10992</v>
      </c>
      <c r="B11387" s="13" t="s">
        <v>10991</v>
      </c>
    </row>
    <row r="11388" spans="1:2" ht="15" customHeight="1">
      <c r="A11388" s="10" t="s">
        <v>11004</v>
      </c>
      <c r="B11388" s="13" t="s">
        <v>11003</v>
      </c>
    </row>
    <row r="11389" spans="1:2" ht="15" customHeight="1">
      <c r="A11389" s="10" t="s">
        <v>11006</v>
      </c>
      <c r="B11389" s="13" t="s">
        <v>11005</v>
      </c>
    </row>
    <row r="11390" spans="1:2" ht="15" customHeight="1">
      <c r="A11390" s="10" t="s">
        <v>10996</v>
      </c>
      <c r="B11390" s="13" t="s">
        <v>10995</v>
      </c>
    </row>
    <row r="11391" spans="1:2" ht="15" customHeight="1">
      <c r="A11391" s="10" t="s">
        <v>11002</v>
      </c>
      <c r="B11391" s="13" t="s">
        <v>11001</v>
      </c>
    </row>
    <row r="11392" spans="1:2" ht="15" customHeight="1">
      <c r="A11392" s="10" t="s">
        <v>11000</v>
      </c>
      <c r="B11392" s="13" t="s">
        <v>10999</v>
      </c>
    </row>
    <row r="11393" spans="1:2" ht="15" customHeight="1">
      <c r="A11393" s="10" t="s">
        <v>10998</v>
      </c>
      <c r="B11393" s="13" t="s">
        <v>10997</v>
      </c>
    </row>
    <row r="11394" spans="1:2" ht="15" customHeight="1">
      <c r="A11394" s="10" t="s">
        <v>10994</v>
      </c>
      <c r="B11394" s="13" t="s">
        <v>10993</v>
      </c>
    </row>
    <row r="11395" spans="1:2" ht="15" customHeight="1">
      <c r="A11395" s="10" t="s">
        <v>11010</v>
      </c>
      <c r="B11395" s="13" t="s">
        <v>11009</v>
      </c>
    </row>
    <row r="11396" spans="1:2" ht="15" customHeight="1">
      <c r="A11396" s="10" t="s">
        <v>11008</v>
      </c>
      <c r="B11396" s="13" t="s">
        <v>11007</v>
      </c>
    </row>
    <row r="11397" spans="1:2" ht="15" customHeight="1">
      <c r="A11397" s="10" t="s">
        <v>6340</v>
      </c>
      <c r="B11397" s="13" t="s">
        <v>6339</v>
      </c>
    </row>
    <row r="11398" spans="1:2" ht="15" customHeight="1">
      <c r="A11398" s="10" t="s">
        <v>7901</v>
      </c>
      <c r="B11398" s="13" t="s">
        <v>7900</v>
      </c>
    </row>
    <row r="11399" spans="1:2" ht="15" customHeight="1">
      <c r="A11399" s="10" t="s">
        <v>9168</v>
      </c>
      <c r="B11399" s="13" t="s">
        <v>9167</v>
      </c>
    </row>
    <row r="11400" spans="1:2" ht="15" customHeight="1">
      <c r="A11400" s="10" t="s">
        <v>5041</v>
      </c>
      <c r="B11400" s="13" t="s">
        <v>5040</v>
      </c>
    </row>
    <row r="11401" spans="1:2" ht="15" customHeight="1">
      <c r="A11401" s="10" t="s">
        <v>7866</v>
      </c>
      <c r="B11401" s="13" t="s">
        <v>7865</v>
      </c>
    </row>
    <row r="11402" spans="1:2" ht="15" customHeight="1">
      <c r="A11402" s="10" t="s">
        <v>10876</v>
      </c>
      <c r="B11402" s="13" t="s">
        <v>10875</v>
      </c>
    </row>
    <row r="11403" spans="1:2" ht="15" customHeight="1">
      <c r="A11403" s="10" t="s">
        <v>5043</v>
      </c>
      <c r="B11403" s="13" t="s">
        <v>5042</v>
      </c>
    </row>
    <row r="11404" spans="1:2" ht="15" customHeight="1">
      <c r="A11404" s="10" t="s">
        <v>25227</v>
      </c>
      <c r="B11404" s="13" t="s">
        <v>25226</v>
      </c>
    </row>
    <row r="11405" spans="1:2" ht="15" customHeight="1">
      <c r="A11405" s="10" t="s">
        <v>10226</v>
      </c>
      <c r="B11405" s="13" t="s">
        <v>10225</v>
      </c>
    </row>
    <row r="11406" spans="1:2" ht="15" customHeight="1">
      <c r="A11406" s="11" t="s">
        <v>893</v>
      </c>
      <c r="B11406" s="15" t="s">
        <v>555</v>
      </c>
    </row>
    <row r="11407" spans="1:2" ht="15" customHeight="1">
      <c r="A11407" s="10" t="s">
        <v>11265</v>
      </c>
      <c r="B11407" s="13" t="s">
        <v>11264</v>
      </c>
    </row>
    <row r="11408" spans="1:2" ht="15" customHeight="1">
      <c r="A11408" s="10" t="s">
        <v>6058</v>
      </c>
      <c r="B11408" s="13" t="s">
        <v>6057</v>
      </c>
    </row>
    <row r="11409" spans="1:2" ht="15" customHeight="1">
      <c r="A11409" s="10" t="s">
        <v>14290</v>
      </c>
      <c r="B11409" s="13" t="s">
        <v>14289</v>
      </c>
    </row>
    <row r="11410" spans="1:2" ht="15" customHeight="1">
      <c r="A11410" s="10" t="s">
        <v>14294</v>
      </c>
      <c r="B11410" s="13" t="s">
        <v>14293</v>
      </c>
    </row>
    <row r="11411" spans="1:2" s="4" customFormat="1" ht="15" customHeight="1">
      <c r="A11411" s="10" t="s">
        <v>14292</v>
      </c>
      <c r="B11411" s="13" t="s">
        <v>14291</v>
      </c>
    </row>
    <row r="11412" spans="1:2" s="4" customFormat="1" ht="15" customHeight="1">
      <c r="A11412" s="10" t="s">
        <v>14296</v>
      </c>
      <c r="B11412" s="13" t="s">
        <v>14295</v>
      </c>
    </row>
    <row r="11413" spans="1:2" s="4" customFormat="1" ht="15" customHeight="1">
      <c r="A11413" s="10" t="s">
        <v>5520</v>
      </c>
      <c r="B11413" s="13" t="s">
        <v>5519</v>
      </c>
    </row>
    <row r="11414" spans="1:2" ht="15" customHeight="1">
      <c r="A11414" s="10" t="s">
        <v>10326</v>
      </c>
      <c r="B11414" s="13" t="s">
        <v>10325</v>
      </c>
    </row>
    <row r="11415" spans="1:2" ht="15" customHeight="1">
      <c r="A11415" s="10" t="s">
        <v>12138</v>
      </c>
      <c r="B11415" s="13" t="s">
        <v>12137</v>
      </c>
    </row>
    <row r="11416" spans="1:2" ht="15" customHeight="1">
      <c r="A11416" s="10" t="s">
        <v>5992</v>
      </c>
      <c r="B11416" s="13" t="s">
        <v>5991</v>
      </c>
    </row>
    <row r="11417" spans="1:2" ht="15" customHeight="1">
      <c r="A11417" s="10" t="s">
        <v>6280</v>
      </c>
      <c r="B11417" s="13" t="s">
        <v>6279</v>
      </c>
    </row>
    <row r="11418" spans="1:2" ht="15" customHeight="1">
      <c r="A11418" s="10" t="s">
        <v>6286</v>
      </c>
      <c r="B11418" s="13" t="s">
        <v>6285</v>
      </c>
    </row>
    <row r="11419" spans="1:2" ht="15" customHeight="1">
      <c r="A11419" s="10" t="s">
        <v>9160</v>
      </c>
      <c r="B11419" s="13" t="s">
        <v>9159</v>
      </c>
    </row>
    <row r="11420" spans="1:2" ht="15" customHeight="1">
      <c r="A11420" s="10" t="s">
        <v>6056</v>
      </c>
      <c r="B11420" s="13" t="s">
        <v>6055</v>
      </c>
    </row>
    <row r="11421" spans="1:2" ht="15" customHeight="1">
      <c r="A11421" s="10" t="s">
        <v>7101</v>
      </c>
      <c r="B11421" s="13" t="s">
        <v>7100</v>
      </c>
    </row>
    <row r="11422" spans="1:2" ht="15" customHeight="1">
      <c r="A11422" s="10" t="s">
        <v>11596</v>
      </c>
      <c r="B11422" s="13" t="s">
        <v>11595</v>
      </c>
    </row>
    <row r="11423" spans="1:2" ht="15" customHeight="1">
      <c r="A11423" s="10" t="s">
        <v>2377</v>
      </c>
      <c r="B11423" s="13" t="s">
        <v>2376</v>
      </c>
    </row>
    <row r="11424" spans="1:2" ht="15" customHeight="1">
      <c r="A11424" s="10" t="s">
        <v>10517</v>
      </c>
      <c r="B11424" s="13" t="s">
        <v>10516</v>
      </c>
    </row>
    <row r="11425" spans="1:2" ht="15" customHeight="1">
      <c r="A11425" s="11" t="s">
        <v>894</v>
      </c>
      <c r="B11425" s="15" t="s">
        <v>895</v>
      </c>
    </row>
    <row r="11426" spans="1:2" ht="15" customHeight="1">
      <c r="A11426" s="10" t="s">
        <v>10513</v>
      </c>
      <c r="B11426" s="13" t="s">
        <v>10512</v>
      </c>
    </row>
    <row r="11427" spans="1:2" ht="15" customHeight="1">
      <c r="A11427" s="10" t="s">
        <v>10485</v>
      </c>
      <c r="B11427" s="13" t="s">
        <v>10484</v>
      </c>
    </row>
    <row r="11428" spans="1:2" ht="15" customHeight="1">
      <c r="A11428" s="10" t="s">
        <v>10505</v>
      </c>
      <c r="B11428" s="13" t="s">
        <v>10504</v>
      </c>
    </row>
    <row r="11429" spans="1:2" ht="15" customHeight="1">
      <c r="A11429" s="10" t="s">
        <v>9962</v>
      </c>
      <c r="B11429" s="13" t="s">
        <v>9961</v>
      </c>
    </row>
    <row r="11430" spans="1:2" ht="15" customHeight="1">
      <c r="A11430" s="10" t="s">
        <v>13216</v>
      </c>
      <c r="B11430" s="13" t="s">
        <v>13215</v>
      </c>
    </row>
    <row r="11431" spans="1:2" ht="15" customHeight="1">
      <c r="A11431" s="10" t="s">
        <v>13214</v>
      </c>
      <c r="B11431" s="13" t="s">
        <v>13213</v>
      </c>
    </row>
    <row r="11432" spans="1:2" ht="15" customHeight="1">
      <c r="A11432" s="10" t="s">
        <v>5602</v>
      </c>
      <c r="B11432" s="13" t="s">
        <v>5601</v>
      </c>
    </row>
    <row r="11433" spans="1:2" ht="15" customHeight="1">
      <c r="A11433" s="10" t="s">
        <v>14811</v>
      </c>
      <c r="B11433" s="13" t="s">
        <v>14810</v>
      </c>
    </row>
    <row r="11434" spans="1:2" ht="15" customHeight="1">
      <c r="A11434" s="11" t="s">
        <v>896</v>
      </c>
      <c r="B11434" s="15" t="s">
        <v>897</v>
      </c>
    </row>
    <row r="11435" spans="1:2" ht="15" customHeight="1">
      <c r="A11435" s="10" t="s">
        <v>7933</v>
      </c>
      <c r="B11435" s="13" t="s">
        <v>7932</v>
      </c>
    </row>
    <row r="11436" spans="1:2" ht="15" customHeight="1">
      <c r="A11436" s="10" t="s">
        <v>17141</v>
      </c>
      <c r="B11436" s="13" t="s">
        <v>17140</v>
      </c>
    </row>
    <row r="11437" spans="1:2" ht="15" customHeight="1">
      <c r="A11437" s="11" t="s">
        <v>898</v>
      </c>
      <c r="B11437" s="15" t="s">
        <v>899</v>
      </c>
    </row>
    <row r="11438" spans="1:2" ht="15" customHeight="1">
      <c r="A11438" s="10" t="s">
        <v>8088</v>
      </c>
      <c r="B11438" s="13" t="s">
        <v>8087</v>
      </c>
    </row>
    <row r="11439" spans="1:2" ht="15" customHeight="1">
      <c r="A11439" s="10" t="s">
        <v>7927</v>
      </c>
      <c r="B11439" s="13" t="s">
        <v>7926</v>
      </c>
    </row>
    <row r="11440" spans="1:2" ht="15" customHeight="1">
      <c r="A11440" s="10" t="s">
        <v>8082</v>
      </c>
      <c r="B11440" s="13" t="s">
        <v>8081</v>
      </c>
    </row>
    <row r="11441" spans="1:2" ht="15" customHeight="1">
      <c r="A11441" s="10" t="s">
        <v>7925</v>
      </c>
      <c r="B11441" s="13" t="s">
        <v>7924</v>
      </c>
    </row>
    <row r="11442" spans="1:2" ht="15" customHeight="1">
      <c r="A11442" s="10" t="s">
        <v>8080</v>
      </c>
      <c r="B11442" s="13" t="s">
        <v>8079</v>
      </c>
    </row>
    <row r="11443" spans="1:2" ht="15" customHeight="1">
      <c r="A11443" s="10" t="s">
        <v>7923</v>
      </c>
      <c r="B11443" s="13" t="s">
        <v>7922</v>
      </c>
    </row>
    <row r="11444" spans="1:2" ht="15" customHeight="1">
      <c r="A11444" s="10" t="s">
        <v>8078</v>
      </c>
      <c r="B11444" s="13" t="s">
        <v>8077</v>
      </c>
    </row>
    <row r="11445" spans="1:2" ht="15" customHeight="1">
      <c r="A11445" s="10" t="s">
        <v>7921</v>
      </c>
      <c r="B11445" s="13" t="s">
        <v>7920</v>
      </c>
    </row>
    <row r="11446" spans="1:2" ht="15" customHeight="1">
      <c r="A11446" s="10" t="s">
        <v>8076</v>
      </c>
      <c r="B11446" s="13" t="s">
        <v>8075</v>
      </c>
    </row>
    <row r="11447" spans="1:2" ht="15" customHeight="1">
      <c r="A11447" s="10" t="s">
        <v>6397</v>
      </c>
      <c r="B11447" s="13" t="s">
        <v>6396</v>
      </c>
    </row>
    <row r="11448" spans="1:2" ht="15" customHeight="1">
      <c r="A11448" s="10" t="s">
        <v>24711</v>
      </c>
      <c r="B11448" s="13" t="s">
        <v>24710</v>
      </c>
    </row>
    <row r="11449" spans="1:2" ht="15" customHeight="1">
      <c r="A11449" s="10" t="s">
        <v>900</v>
      </c>
      <c r="B11449" s="13" t="s">
        <v>14308</v>
      </c>
    </row>
    <row r="11450" spans="1:2" ht="15" customHeight="1">
      <c r="A11450" s="10" t="s">
        <v>4942</v>
      </c>
      <c r="B11450" s="13" t="s">
        <v>4941</v>
      </c>
    </row>
    <row r="11451" spans="1:2" ht="15" customHeight="1">
      <c r="A11451" s="10" t="s">
        <v>12350</v>
      </c>
      <c r="B11451" s="13" t="s">
        <v>12349</v>
      </c>
    </row>
    <row r="11452" spans="1:2" ht="15" customHeight="1">
      <c r="A11452" s="10" t="s">
        <v>14497</v>
      </c>
      <c r="B11452" s="13" t="s">
        <v>14496</v>
      </c>
    </row>
    <row r="11453" spans="1:2" ht="15" customHeight="1">
      <c r="A11453" s="10" t="s">
        <v>5480</v>
      </c>
      <c r="B11453" s="13" t="s">
        <v>5479</v>
      </c>
    </row>
    <row r="11454" spans="1:2" ht="15" customHeight="1">
      <c r="A11454" s="10" t="s">
        <v>901</v>
      </c>
      <c r="B11454" s="13" t="s">
        <v>14655</v>
      </c>
    </row>
    <row r="11455" spans="1:2" ht="15" customHeight="1">
      <c r="A11455" s="10" t="s">
        <v>14464</v>
      </c>
      <c r="B11455" s="13" t="s">
        <v>14463</v>
      </c>
    </row>
    <row r="11456" spans="1:2" ht="15" customHeight="1">
      <c r="A11456" s="10" t="s">
        <v>14462</v>
      </c>
      <c r="B11456" s="13" t="s">
        <v>14461</v>
      </c>
    </row>
    <row r="11457" spans="1:2" ht="15" customHeight="1">
      <c r="A11457" s="10" t="s">
        <v>2459</v>
      </c>
      <c r="B11457" s="13" t="s">
        <v>2458</v>
      </c>
    </row>
    <row r="11458" spans="1:2" ht="15" customHeight="1">
      <c r="A11458" s="10" t="s">
        <v>2453</v>
      </c>
      <c r="B11458" s="13" t="s">
        <v>2452</v>
      </c>
    </row>
    <row r="11459" spans="1:2" ht="15" customHeight="1">
      <c r="A11459" s="10" t="s">
        <v>24841</v>
      </c>
      <c r="B11459" s="13" t="s">
        <v>24840</v>
      </c>
    </row>
    <row r="11460" spans="1:2" ht="15" customHeight="1">
      <c r="A11460" s="10" t="s">
        <v>13188</v>
      </c>
      <c r="B11460" s="13" t="s">
        <v>13187</v>
      </c>
    </row>
    <row r="11461" spans="1:2" ht="15" customHeight="1">
      <c r="A11461" s="10" t="s">
        <v>8229</v>
      </c>
      <c r="B11461" s="13" t="s">
        <v>8228</v>
      </c>
    </row>
    <row r="11462" spans="1:2" ht="15" customHeight="1">
      <c r="A11462" s="10" t="s">
        <v>11590</v>
      </c>
      <c r="B11462" s="13" t="s">
        <v>11589</v>
      </c>
    </row>
    <row r="11463" spans="1:2" ht="15" customHeight="1">
      <c r="A11463" s="10" t="s">
        <v>10297</v>
      </c>
      <c r="B11463" s="13" t="s">
        <v>10296</v>
      </c>
    </row>
    <row r="11464" spans="1:2" ht="15" customHeight="1">
      <c r="A11464" s="10" t="s">
        <v>13976</v>
      </c>
      <c r="B11464" s="13" t="s">
        <v>13975</v>
      </c>
    </row>
    <row r="11465" spans="1:2" ht="15" customHeight="1">
      <c r="A11465" s="10" t="s">
        <v>13978</v>
      </c>
      <c r="B11465" s="13" t="s">
        <v>13977</v>
      </c>
    </row>
    <row r="11466" spans="1:2" ht="15" customHeight="1">
      <c r="A11466" s="10" t="s">
        <v>13974</v>
      </c>
      <c r="B11466" s="13" t="s">
        <v>13973</v>
      </c>
    </row>
    <row r="11467" spans="1:2" ht="15" customHeight="1">
      <c r="A11467" s="10" t="s">
        <v>11978</v>
      </c>
      <c r="B11467" s="13" t="s">
        <v>11977</v>
      </c>
    </row>
    <row r="11468" spans="1:2" ht="15" customHeight="1">
      <c r="A11468" s="10" t="s">
        <v>10102</v>
      </c>
      <c r="B11468" s="13" t="s">
        <v>10101</v>
      </c>
    </row>
    <row r="11469" spans="1:2" ht="15" customHeight="1">
      <c r="A11469" s="10" t="s">
        <v>20285</v>
      </c>
      <c r="B11469" s="13" t="s">
        <v>20284</v>
      </c>
    </row>
    <row r="11470" spans="1:2" ht="15" customHeight="1">
      <c r="A11470" s="10" t="s">
        <v>20289</v>
      </c>
      <c r="B11470" s="13" t="s">
        <v>20288</v>
      </c>
    </row>
    <row r="11471" spans="1:2" ht="15" customHeight="1">
      <c r="A11471" s="10" t="s">
        <v>20291</v>
      </c>
      <c r="B11471" s="13" t="s">
        <v>20290</v>
      </c>
    </row>
    <row r="11472" spans="1:2" ht="15" customHeight="1">
      <c r="A11472" s="10" t="s">
        <v>20283</v>
      </c>
      <c r="B11472" s="13" t="s">
        <v>20282</v>
      </c>
    </row>
    <row r="11473" spans="1:2" ht="15" customHeight="1">
      <c r="A11473" s="10" t="s">
        <v>20293</v>
      </c>
      <c r="B11473" s="13" t="s">
        <v>20292</v>
      </c>
    </row>
    <row r="11474" spans="1:2" ht="15" customHeight="1">
      <c r="A11474" s="10" t="s">
        <v>20281</v>
      </c>
      <c r="B11474" s="13" t="s">
        <v>20280</v>
      </c>
    </row>
    <row r="11475" spans="1:2" ht="15" customHeight="1">
      <c r="A11475" s="10" t="s">
        <v>20297</v>
      </c>
      <c r="B11475" s="13" t="s">
        <v>20296</v>
      </c>
    </row>
    <row r="11476" spans="1:2" ht="15" customHeight="1">
      <c r="A11476" s="10" t="s">
        <v>20295</v>
      </c>
      <c r="B11476" s="13" t="s">
        <v>20294</v>
      </c>
    </row>
    <row r="11477" spans="1:2" ht="15" customHeight="1">
      <c r="A11477" s="10" t="s">
        <v>20279</v>
      </c>
      <c r="B11477" s="13" t="s">
        <v>20278</v>
      </c>
    </row>
    <row r="11478" spans="1:2" ht="15" customHeight="1">
      <c r="A11478" s="10" t="s">
        <v>20287</v>
      </c>
      <c r="B11478" s="13" t="s">
        <v>20286</v>
      </c>
    </row>
    <row r="11479" spans="1:2" ht="15" customHeight="1">
      <c r="A11479" s="10" t="s">
        <v>14390</v>
      </c>
      <c r="B11479" s="13" t="s">
        <v>14389</v>
      </c>
    </row>
    <row r="11480" spans="1:2" ht="15" customHeight="1">
      <c r="A11480" s="10" t="s">
        <v>14392</v>
      </c>
      <c r="B11480" s="13" t="s">
        <v>14391</v>
      </c>
    </row>
    <row r="11481" spans="1:2" ht="15" customHeight="1">
      <c r="A11481" s="10" t="s">
        <v>23731</v>
      </c>
      <c r="B11481" s="13" t="s">
        <v>23730</v>
      </c>
    </row>
    <row r="11482" spans="1:2" ht="15" customHeight="1">
      <c r="A11482" s="10" t="s">
        <v>25255</v>
      </c>
      <c r="B11482" s="13" t="s">
        <v>1838</v>
      </c>
    </row>
    <row r="11483" spans="1:2" ht="15" customHeight="1">
      <c r="A11483" s="10" t="s">
        <v>24747</v>
      </c>
      <c r="B11483" s="13" t="s">
        <v>24746</v>
      </c>
    </row>
    <row r="11484" spans="1:2" ht="15" customHeight="1">
      <c r="A11484" s="10" t="s">
        <v>24885</v>
      </c>
      <c r="B11484" s="13" t="s">
        <v>24884</v>
      </c>
    </row>
    <row r="11485" spans="1:2" ht="15" customHeight="1">
      <c r="A11485" s="10" t="s">
        <v>24311</v>
      </c>
      <c r="B11485" s="13" t="s">
        <v>24310</v>
      </c>
    </row>
    <row r="11486" spans="1:2" ht="15" customHeight="1">
      <c r="A11486" s="10" t="s">
        <v>24351</v>
      </c>
      <c r="B11486" s="13" t="s">
        <v>24350</v>
      </c>
    </row>
    <row r="11487" spans="1:2" ht="15" customHeight="1">
      <c r="A11487" s="10" t="s">
        <v>24345</v>
      </c>
      <c r="B11487" s="13" t="s">
        <v>24344</v>
      </c>
    </row>
    <row r="11488" spans="1:2" ht="15" customHeight="1">
      <c r="A11488" s="10" t="s">
        <v>24349</v>
      </c>
      <c r="B11488" s="13" t="s">
        <v>24348</v>
      </c>
    </row>
    <row r="11489" spans="1:2" ht="15" customHeight="1">
      <c r="A11489" s="10" t="s">
        <v>24343</v>
      </c>
      <c r="B11489" s="13" t="s">
        <v>24342</v>
      </c>
    </row>
    <row r="11490" spans="1:2" ht="15" customHeight="1">
      <c r="A11490" s="10" t="s">
        <v>24347</v>
      </c>
      <c r="B11490" s="13" t="s">
        <v>24346</v>
      </c>
    </row>
    <row r="11491" spans="1:2" ht="15" customHeight="1">
      <c r="A11491" s="10" t="s">
        <v>24357</v>
      </c>
      <c r="B11491" s="13" t="s">
        <v>24356</v>
      </c>
    </row>
    <row r="11492" spans="1:2" ht="15" customHeight="1">
      <c r="A11492" s="10" t="s">
        <v>24341</v>
      </c>
      <c r="B11492" s="13" t="s">
        <v>24340</v>
      </c>
    </row>
    <row r="11493" spans="1:2" ht="15" customHeight="1">
      <c r="A11493" s="10" t="s">
        <v>24339</v>
      </c>
      <c r="B11493" s="13" t="s">
        <v>24338</v>
      </c>
    </row>
    <row r="11494" spans="1:2" ht="15" customHeight="1">
      <c r="A11494" s="10" t="s">
        <v>24359</v>
      </c>
      <c r="B11494" s="13" t="s">
        <v>24358</v>
      </c>
    </row>
    <row r="11495" spans="1:2" ht="15" customHeight="1">
      <c r="A11495" s="10" t="s">
        <v>24337</v>
      </c>
      <c r="B11495" s="13" t="s">
        <v>24336</v>
      </c>
    </row>
    <row r="11496" spans="1:2" ht="15" customHeight="1">
      <c r="A11496" s="10" t="s">
        <v>24353</v>
      </c>
      <c r="B11496" s="13" t="s">
        <v>24352</v>
      </c>
    </row>
    <row r="11497" spans="1:2" ht="15" customHeight="1">
      <c r="A11497" s="10" t="s">
        <v>24355</v>
      </c>
      <c r="B11497" s="13" t="s">
        <v>24354</v>
      </c>
    </row>
    <row r="11498" spans="1:2" ht="15" customHeight="1">
      <c r="A11498" s="10" t="s">
        <v>24309</v>
      </c>
      <c r="B11498" s="13" t="s">
        <v>24308</v>
      </c>
    </row>
    <row r="11499" spans="1:2" ht="15" customHeight="1">
      <c r="A11499" s="10" t="s">
        <v>24745</v>
      </c>
      <c r="B11499" s="13" t="s">
        <v>24744</v>
      </c>
    </row>
    <row r="11500" spans="1:2" ht="15" customHeight="1">
      <c r="A11500" s="10" t="s">
        <v>24883</v>
      </c>
      <c r="B11500" s="13" t="s">
        <v>24882</v>
      </c>
    </row>
    <row r="11501" spans="1:2" ht="15" customHeight="1">
      <c r="A11501" s="10" t="s">
        <v>24361</v>
      </c>
      <c r="B11501" s="13" t="s">
        <v>24360</v>
      </c>
    </row>
    <row r="11502" spans="1:2" ht="15" customHeight="1">
      <c r="A11502" s="10" t="s">
        <v>24767</v>
      </c>
      <c r="B11502" s="13" t="s">
        <v>24766</v>
      </c>
    </row>
    <row r="11503" spans="1:2" ht="15" customHeight="1">
      <c r="A11503" s="11" t="s">
        <v>902</v>
      </c>
      <c r="B11503" s="15" t="s">
        <v>903</v>
      </c>
    </row>
    <row r="11504" spans="1:2" ht="15" customHeight="1">
      <c r="A11504" s="11" t="s">
        <v>904</v>
      </c>
      <c r="B11504" s="15" t="s">
        <v>905</v>
      </c>
    </row>
    <row r="11505" spans="1:2" ht="15" customHeight="1">
      <c r="A11505" s="10" t="s">
        <v>7138</v>
      </c>
      <c r="B11505" s="13" t="s">
        <v>7137</v>
      </c>
    </row>
    <row r="11506" spans="1:2" ht="15" customHeight="1">
      <c r="A11506" s="10" t="s">
        <v>6754</v>
      </c>
      <c r="B11506" s="13" t="s">
        <v>6753</v>
      </c>
    </row>
    <row r="11507" spans="1:2" ht="15" customHeight="1">
      <c r="A11507" s="10" t="s">
        <v>12508</v>
      </c>
      <c r="B11507" s="13" t="s">
        <v>12507</v>
      </c>
    </row>
    <row r="11508" spans="1:2" ht="15" customHeight="1">
      <c r="A11508" s="10" t="s">
        <v>13218</v>
      </c>
      <c r="B11508" s="13" t="s">
        <v>13217</v>
      </c>
    </row>
    <row r="11509" spans="1:2" ht="15" customHeight="1">
      <c r="A11509" s="11" t="s">
        <v>906</v>
      </c>
      <c r="B11509" s="15" t="s">
        <v>907</v>
      </c>
    </row>
    <row r="11510" spans="1:2" ht="15" customHeight="1">
      <c r="A11510" s="10" t="s">
        <v>4009</v>
      </c>
      <c r="B11510" s="13" t="s">
        <v>4008</v>
      </c>
    </row>
    <row r="11511" spans="1:2" ht="15" customHeight="1">
      <c r="A11511" s="10" t="s">
        <v>4011</v>
      </c>
      <c r="B11511" s="13" t="s">
        <v>4010</v>
      </c>
    </row>
    <row r="11512" spans="1:2" ht="15" customHeight="1">
      <c r="A11512" s="10" t="s">
        <v>4013</v>
      </c>
      <c r="B11512" s="13" t="s">
        <v>4012</v>
      </c>
    </row>
    <row r="11513" spans="1:2" ht="15" customHeight="1">
      <c r="A11513" s="10" t="s">
        <v>4021</v>
      </c>
      <c r="B11513" s="13" t="s">
        <v>4020</v>
      </c>
    </row>
    <row r="11514" spans="1:2" ht="15" customHeight="1">
      <c r="A11514" s="10" t="s">
        <v>14454</v>
      </c>
      <c r="B11514" s="13" t="s">
        <v>14453</v>
      </c>
    </row>
    <row r="11515" spans="1:2" ht="15" customHeight="1">
      <c r="A11515" s="10" t="s">
        <v>7522</v>
      </c>
      <c r="B11515" s="13" t="s">
        <v>7521</v>
      </c>
    </row>
    <row r="11516" spans="1:2" ht="15" customHeight="1">
      <c r="A11516" s="10" t="s">
        <v>908</v>
      </c>
      <c r="B11516" s="13" t="s">
        <v>7519</v>
      </c>
    </row>
    <row r="11517" spans="1:2" ht="15" customHeight="1">
      <c r="A11517" s="10" t="s">
        <v>909</v>
      </c>
      <c r="B11517" s="13" t="s">
        <v>7520</v>
      </c>
    </row>
    <row r="11518" spans="1:2" ht="15" customHeight="1">
      <c r="A11518" s="10" t="s">
        <v>12776</v>
      </c>
      <c r="B11518" s="13" t="s">
        <v>12775</v>
      </c>
    </row>
    <row r="11519" spans="1:2" ht="15" customHeight="1">
      <c r="A11519" s="11" t="s">
        <v>910</v>
      </c>
      <c r="B11519" s="15" t="s">
        <v>863</v>
      </c>
    </row>
    <row r="11520" spans="1:2" ht="15" customHeight="1">
      <c r="A11520" s="10" t="s">
        <v>13624</v>
      </c>
      <c r="B11520" s="13" t="s">
        <v>13623</v>
      </c>
    </row>
    <row r="11521" spans="1:2" ht="15" customHeight="1">
      <c r="A11521" s="10" t="s">
        <v>7783</v>
      </c>
      <c r="B11521" s="13" t="s">
        <v>7782</v>
      </c>
    </row>
    <row r="11522" spans="1:2" ht="15" customHeight="1">
      <c r="A11522" s="10" t="s">
        <v>23737</v>
      </c>
      <c r="B11522" s="13" t="s">
        <v>23736</v>
      </c>
    </row>
    <row r="11523" spans="1:2" ht="15" customHeight="1">
      <c r="A11523" s="10" t="s">
        <v>10499</v>
      </c>
      <c r="B11523" s="13" t="s">
        <v>10498</v>
      </c>
    </row>
    <row r="11524" spans="1:2" ht="15" customHeight="1">
      <c r="A11524" s="10" t="s">
        <v>14631</v>
      </c>
      <c r="B11524" s="13" t="s">
        <v>14630</v>
      </c>
    </row>
    <row r="11525" spans="1:2" ht="15" customHeight="1">
      <c r="A11525" s="10" t="s">
        <v>10601</v>
      </c>
      <c r="B11525" s="13" t="s">
        <v>10600</v>
      </c>
    </row>
    <row r="11526" spans="1:2" ht="15" customHeight="1">
      <c r="A11526" s="10" t="s">
        <v>10577</v>
      </c>
      <c r="B11526" s="13" t="s">
        <v>10576</v>
      </c>
    </row>
    <row r="11527" spans="1:2" ht="15" customHeight="1">
      <c r="A11527" s="10" t="s">
        <v>10477</v>
      </c>
      <c r="B11527" s="13" t="s">
        <v>10476</v>
      </c>
    </row>
    <row r="11528" spans="1:2" ht="15" customHeight="1">
      <c r="A11528" s="10" t="s">
        <v>10579</v>
      </c>
      <c r="B11528" s="13" t="s">
        <v>10578</v>
      </c>
    </row>
    <row r="11529" spans="1:2" ht="15" customHeight="1">
      <c r="A11529" s="10" t="s">
        <v>10603</v>
      </c>
      <c r="B11529" s="13" t="s">
        <v>10602</v>
      </c>
    </row>
    <row r="11530" spans="1:2" ht="15" customHeight="1">
      <c r="A11530" s="10" t="s">
        <v>10591</v>
      </c>
      <c r="B11530" s="13" t="s">
        <v>10590</v>
      </c>
    </row>
    <row r="11531" spans="1:2" ht="15" customHeight="1">
      <c r="A11531" s="10" t="s">
        <v>10589</v>
      </c>
      <c r="B11531" s="13" t="s">
        <v>10588</v>
      </c>
    </row>
    <row r="11532" spans="1:2" ht="15" customHeight="1">
      <c r="A11532" s="10" t="s">
        <v>10599</v>
      </c>
      <c r="B11532" s="13" t="s">
        <v>10598</v>
      </c>
    </row>
    <row r="11533" spans="1:2" ht="15" customHeight="1">
      <c r="A11533" s="10" t="s">
        <v>14636</v>
      </c>
      <c r="B11533" s="13" t="s">
        <v>14635</v>
      </c>
    </row>
    <row r="11534" spans="1:2" ht="15" customHeight="1">
      <c r="A11534" s="11" t="s">
        <v>911</v>
      </c>
      <c r="B11534" s="15" t="s">
        <v>912</v>
      </c>
    </row>
    <row r="11535" spans="1:2" ht="15" customHeight="1">
      <c r="A11535" s="10" t="s">
        <v>10481</v>
      </c>
      <c r="B11535" s="13" t="s">
        <v>10480</v>
      </c>
    </row>
    <row r="11536" spans="1:2" ht="15" customHeight="1">
      <c r="A11536" s="10" t="s">
        <v>24549</v>
      </c>
      <c r="B11536" s="13" t="s">
        <v>24548</v>
      </c>
    </row>
    <row r="11537" spans="1:2" ht="15" customHeight="1">
      <c r="A11537" s="10" t="s">
        <v>5482</v>
      </c>
      <c r="B11537" s="13" t="s">
        <v>5481</v>
      </c>
    </row>
    <row r="11538" spans="1:2" ht="15" customHeight="1">
      <c r="A11538" s="10" t="s">
        <v>14829</v>
      </c>
      <c r="B11538" s="13" t="s">
        <v>14828</v>
      </c>
    </row>
    <row r="11539" spans="1:2" ht="15" customHeight="1">
      <c r="A11539" s="10" t="s">
        <v>24073</v>
      </c>
      <c r="B11539" s="13" t="s">
        <v>24072</v>
      </c>
    </row>
    <row r="11540" spans="1:2" ht="15" customHeight="1">
      <c r="A11540" s="10" t="s">
        <v>24025</v>
      </c>
      <c r="B11540" s="13" t="s">
        <v>24024</v>
      </c>
    </row>
    <row r="11541" spans="1:2" ht="15" customHeight="1">
      <c r="A11541" s="10" t="s">
        <v>13844</v>
      </c>
      <c r="B11541" s="13" t="s">
        <v>13843</v>
      </c>
    </row>
    <row r="11542" spans="1:2" ht="15" customHeight="1">
      <c r="A11542" s="10" t="s">
        <v>13848</v>
      </c>
      <c r="B11542" s="13" t="s">
        <v>13847</v>
      </c>
    </row>
    <row r="11543" spans="1:2" ht="15" customHeight="1">
      <c r="A11543" s="10" t="s">
        <v>13850</v>
      </c>
      <c r="B11543" s="13" t="s">
        <v>13849</v>
      </c>
    </row>
    <row r="11544" spans="1:2" ht="15" customHeight="1">
      <c r="A11544" s="10" t="s">
        <v>13846</v>
      </c>
      <c r="B11544" s="13" t="s">
        <v>13845</v>
      </c>
    </row>
    <row r="11545" spans="1:2" ht="15" customHeight="1">
      <c r="A11545" s="10" t="s">
        <v>14621</v>
      </c>
      <c r="B11545" s="13" t="s">
        <v>14620</v>
      </c>
    </row>
    <row r="11546" spans="1:2" ht="15" customHeight="1">
      <c r="A11546" s="10" t="s">
        <v>13074</v>
      </c>
      <c r="B11546" s="13" t="s">
        <v>13073</v>
      </c>
    </row>
    <row r="11547" spans="1:2" ht="15" customHeight="1">
      <c r="A11547" s="11" t="s">
        <v>913</v>
      </c>
      <c r="B11547" s="15" t="s">
        <v>914</v>
      </c>
    </row>
    <row r="11548" spans="1:2" ht="15" customHeight="1">
      <c r="A11548" s="10" t="s">
        <v>1295</v>
      </c>
      <c r="B11548" s="13" t="s">
        <v>1294</v>
      </c>
    </row>
    <row r="11549" spans="1:2" ht="15" customHeight="1">
      <c r="A11549" s="10" t="s">
        <v>1297</v>
      </c>
      <c r="B11549" s="13" t="s">
        <v>1296</v>
      </c>
    </row>
    <row r="11550" spans="1:2" ht="15" customHeight="1">
      <c r="A11550" s="10" t="s">
        <v>13456</v>
      </c>
      <c r="B11550" s="13" t="s">
        <v>13455</v>
      </c>
    </row>
    <row r="11551" spans="1:2" ht="15" customHeight="1">
      <c r="A11551" s="10" t="s">
        <v>6324</v>
      </c>
      <c r="B11551" s="13" t="s">
        <v>6323</v>
      </c>
    </row>
    <row r="11552" spans="1:2" ht="15" customHeight="1">
      <c r="A11552" s="10" t="s">
        <v>6322</v>
      </c>
      <c r="B11552" s="13" t="s">
        <v>6321</v>
      </c>
    </row>
    <row r="11553" spans="1:2" ht="15" customHeight="1">
      <c r="A11553" s="10" t="s">
        <v>6326</v>
      </c>
      <c r="B11553" s="13" t="s">
        <v>6325</v>
      </c>
    </row>
    <row r="11554" spans="1:2" ht="15" customHeight="1">
      <c r="A11554" s="10" t="s">
        <v>1573</v>
      </c>
      <c r="B11554" s="13" t="s">
        <v>1572</v>
      </c>
    </row>
    <row r="11555" spans="1:2" ht="15" customHeight="1">
      <c r="A11555" s="10" t="s">
        <v>1581</v>
      </c>
      <c r="B11555" s="13" t="s">
        <v>1580</v>
      </c>
    </row>
    <row r="11556" spans="1:2" ht="15" customHeight="1">
      <c r="A11556" s="10" t="s">
        <v>1579</v>
      </c>
      <c r="B11556" s="13" t="s">
        <v>1578</v>
      </c>
    </row>
    <row r="11557" spans="1:2" ht="15" customHeight="1">
      <c r="A11557" s="10" t="s">
        <v>1577</v>
      </c>
      <c r="B11557" s="13" t="s">
        <v>1576</v>
      </c>
    </row>
    <row r="11558" spans="1:2" ht="15" customHeight="1">
      <c r="A11558" s="10" t="s">
        <v>1575</v>
      </c>
      <c r="B11558" s="13" t="s">
        <v>1574</v>
      </c>
    </row>
    <row r="11559" spans="1:2" ht="15" customHeight="1">
      <c r="A11559" s="10" t="s">
        <v>7059</v>
      </c>
      <c r="B11559" s="13" t="s">
        <v>7058</v>
      </c>
    </row>
    <row r="11560" spans="1:2" ht="15" customHeight="1">
      <c r="A11560" s="10" t="s">
        <v>1992</v>
      </c>
      <c r="B11560" s="13" t="s">
        <v>1991</v>
      </c>
    </row>
    <row r="11561" spans="1:2" ht="15" customHeight="1">
      <c r="A11561" s="10" t="s">
        <v>1980</v>
      </c>
      <c r="B11561" s="13" t="s">
        <v>1979</v>
      </c>
    </row>
    <row r="11562" spans="1:2" ht="15" customHeight="1">
      <c r="A11562" s="10" t="s">
        <v>1984</v>
      </c>
      <c r="B11562" s="13" t="s">
        <v>1983</v>
      </c>
    </row>
    <row r="11563" spans="1:2" ht="15" customHeight="1">
      <c r="A11563" s="10" t="s">
        <v>1982</v>
      </c>
      <c r="B11563" s="13" t="s">
        <v>1981</v>
      </c>
    </row>
    <row r="11564" spans="1:2" ht="15" customHeight="1">
      <c r="A11564" s="10" t="s">
        <v>1988</v>
      </c>
      <c r="B11564" s="13" t="s">
        <v>1987</v>
      </c>
    </row>
    <row r="11565" spans="1:2" ht="15" customHeight="1">
      <c r="A11565" s="10" t="s">
        <v>1986</v>
      </c>
      <c r="B11565" s="13" t="s">
        <v>1985</v>
      </c>
    </row>
    <row r="11566" spans="1:2" ht="15" customHeight="1">
      <c r="A11566" s="10" t="s">
        <v>1990</v>
      </c>
      <c r="B11566" s="13" t="s">
        <v>1989</v>
      </c>
    </row>
    <row r="11567" spans="1:2" ht="15" customHeight="1">
      <c r="A11567" s="10" t="s">
        <v>2000</v>
      </c>
      <c r="B11567" s="13" t="s">
        <v>1999</v>
      </c>
    </row>
    <row r="11568" spans="1:2" ht="15" customHeight="1">
      <c r="A11568" s="10" t="s">
        <v>7151</v>
      </c>
      <c r="B11568" s="13" t="s">
        <v>7150</v>
      </c>
    </row>
    <row r="11569" spans="1:2" ht="15" customHeight="1">
      <c r="A11569" s="10" t="s">
        <v>5756</v>
      </c>
      <c r="B11569" s="13" t="s">
        <v>5755</v>
      </c>
    </row>
    <row r="11570" spans="1:2" ht="15" customHeight="1">
      <c r="A11570" s="10" t="s">
        <v>5762</v>
      </c>
      <c r="B11570" s="13" t="s">
        <v>5761</v>
      </c>
    </row>
    <row r="11571" spans="1:2" ht="15" customHeight="1">
      <c r="A11571" s="10" t="s">
        <v>5754</v>
      </c>
      <c r="B11571" s="13" t="s">
        <v>5753</v>
      </c>
    </row>
    <row r="11572" spans="1:2" ht="15" customHeight="1">
      <c r="A11572" s="10" t="s">
        <v>5928</v>
      </c>
      <c r="B11572" s="13" t="s">
        <v>5927</v>
      </c>
    </row>
    <row r="11573" spans="1:2" ht="15" customHeight="1">
      <c r="A11573" s="10" t="s">
        <v>5758</v>
      </c>
      <c r="B11573" s="13" t="s">
        <v>5757</v>
      </c>
    </row>
    <row r="11574" spans="1:2" ht="15" customHeight="1">
      <c r="A11574" s="11" t="s">
        <v>915</v>
      </c>
      <c r="B11574" s="15" t="s">
        <v>916</v>
      </c>
    </row>
    <row r="11575" spans="1:2" ht="15" customHeight="1">
      <c r="A11575" s="10" t="s">
        <v>4337</v>
      </c>
      <c r="B11575" s="13" t="s">
        <v>4336</v>
      </c>
    </row>
    <row r="11576" spans="1:2" ht="15" customHeight="1">
      <c r="A11576" s="10" t="s">
        <v>4343</v>
      </c>
      <c r="B11576" s="13" t="s">
        <v>4342</v>
      </c>
    </row>
    <row r="11577" spans="1:2" ht="15" customHeight="1">
      <c r="A11577" s="10" t="s">
        <v>4341</v>
      </c>
      <c r="B11577" s="13" t="s">
        <v>4340</v>
      </c>
    </row>
    <row r="11578" spans="1:2" ht="15" customHeight="1">
      <c r="A11578" s="10" t="s">
        <v>12486</v>
      </c>
      <c r="B11578" s="13" t="s">
        <v>12485</v>
      </c>
    </row>
    <row r="11579" spans="1:2" ht="15" customHeight="1">
      <c r="A11579" s="10" t="s">
        <v>4345</v>
      </c>
      <c r="B11579" s="13" t="s">
        <v>4344</v>
      </c>
    </row>
    <row r="11580" spans="1:2" ht="15" customHeight="1">
      <c r="A11580" s="10" t="s">
        <v>4349</v>
      </c>
      <c r="B11580" s="13" t="s">
        <v>4348</v>
      </c>
    </row>
    <row r="11581" spans="1:2" ht="15" customHeight="1">
      <c r="A11581" s="10" t="s">
        <v>4339</v>
      </c>
      <c r="B11581" s="13" t="s">
        <v>4338</v>
      </c>
    </row>
    <row r="11582" spans="1:2" ht="15" customHeight="1">
      <c r="A11582" s="11" t="s">
        <v>917</v>
      </c>
      <c r="B11582" s="15" t="s">
        <v>497</v>
      </c>
    </row>
    <row r="11583" spans="1:2" ht="15" customHeight="1">
      <c r="A11583" s="10" t="s">
        <v>4327</v>
      </c>
      <c r="B11583" s="13" t="s">
        <v>4326</v>
      </c>
    </row>
    <row r="11584" spans="1:2" ht="15" customHeight="1">
      <c r="A11584" s="10" t="s">
        <v>4321</v>
      </c>
      <c r="B11584" s="13" t="s">
        <v>4320</v>
      </c>
    </row>
    <row r="11585" spans="1:2" ht="15" customHeight="1">
      <c r="A11585" s="10" t="s">
        <v>4325</v>
      </c>
      <c r="B11585" s="13" t="s">
        <v>4324</v>
      </c>
    </row>
    <row r="11586" spans="1:2" ht="15" customHeight="1">
      <c r="A11586" s="10" t="s">
        <v>4323</v>
      </c>
      <c r="B11586" s="13" t="s">
        <v>4322</v>
      </c>
    </row>
    <row r="11587" spans="1:2" ht="15" customHeight="1">
      <c r="A11587" s="10" t="s">
        <v>4329</v>
      </c>
      <c r="B11587" s="13" t="s">
        <v>4328</v>
      </c>
    </row>
    <row r="11588" spans="1:2" ht="15" customHeight="1">
      <c r="A11588" s="10" t="s">
        <v>4335</v>
      </c>
      <c r="B11588" s="13" t="s">
        <v>4334</v>
      </c>
    </row>
    <row r="11589" spans="1:2" ht="15" customHeight="1">
      <c r="A11589" s="10" t="s">
        <v>13100</v>
      </c>
      <c r="B11589" s="13" t="s">
        <v>13099</v>
      </c>
    </row>
    <row r="11590" spans="1:2" ht="15" customHeight="1">
      <c r="A11590" s="10" t="s">
        <v>14841</v>
      </c>
      <c r="B11590" s="13" t="s">
        <v>14840</v>
      </c>
    </row>
    <row r="11591" spans="1:2" ht="15" customHeight="1">
      <c r="A11591" s="11" t="s">
        <v>918</v>
      </c>
      <c r="B11591" s="15" t="s">
        <v>919</v>
      </c>
    </row>
    <row r="11592" spans="1:2" ht="15" customHeight="1">
      <c r="A11592" s="10" t="s">
        <v>14669</v>
      </c>
      <c r="B11592" s="13" t="s">
        <v>919</v>
      </c>
    </row>
    <row r="11593" spans="1:2" ht="15" customHeight="1">
      <c r="A11593" s="10" t="s">
        <v>14020</v>
      </c>
      <c r="B11593" s="13" t="s">
        <v>14019</v>
      </c>
    </row>
    <row r="11594" spans="1:2" ht="15" customHeight="1">
      <c r="A11594" s="10" t="s">
        <v>14018</v>
      </c>
      <c r="B11594" s="13" t="s">
        <v>14017</v>
      </c>
    </row>
    <row r="11595" spans="1:2" ht="15" customHeight="1">
      <c r="A11595" s="10" t="s">
        <v>15218</v>
      </c>
      <c r="B11595" s="13" t="s">
        <v>15217</v>
      </c>
    </row>
    <row r="11596" spans="1:2" ht="15" customHeight="1">
      <c r="A11596" s="10" t="s">
        <v>11562</v>
      </c>
      <c r="B11596" s="13" t="s">
        <v>11561</v>
      </c>
    </row>
    <row r="11597" spans="1:2" ht="15" customHeight="1">
      <c r="A11597" s="10" t="s">
        <v>11337</v>
      </c>
      <c r="B11597" s="13" t="s">
        <v>11336</v>
      </c>
    </row>
    <row r="11598" spans="1:2" ht="15" customHeight="1">
      <c r="A11598" s="10" t="s">
        <v>11106</v>
      </c>
      <c r="B11598" s="13" t="s">
        <v>11105</v>
      </c>
    </row>
    <row r="11599" spans="1:2" ht="15" customHeight="1">
      <c r="A11599" s="10" t="s">
        <v>10303</v>
      </c>
      <c r="B11599" s="13" t="s">
        <v>10302</v>
      </c>
    </row>
    <row r="11600" spans="1:2" ht="15" customHeight="1">
      <c r="A11600" s="10" t="s">
        <v>5906</v>
      </c>
      <c r="B11600" s="13" t="s">
        <v>5905</v>
      </c>
    </row>
    <row r="11601" spans="1:2" ht="15" customHeight="1">
      <c r="A11601" s="10" t="s">
        <v>13794</v>
      </c>
      <c r="B11601" s="13" t="s">
        <v>13793</v>
      </c>
    </row>
    <row r="11602" spans="1:2" ht="15" customHeight="1">
      <c r="A11602" s="10" t="s">
        <v>14483</v>
      </c>
      <c r="B11602" s="13" t="s">
        <v>14482</v>
      </c>
    </row>
    <row r="11603" spans="1:2" ht="15" customHeight="1">
      <c r="A11603" s="11" t="s">
        <v>920</v>
      </c>
      <c r="B11603" s="15" t="s">
        <v>921</v>
      </c>
    </row>
    <row r="11604" spans="1:2" ht="15" customHeight="1">
      <c r="A11604" s="11" t="s">
        <v>922</v>
      </c>
      <c r="B11604" s="15" t="s">
        <v>923</v>
      </c>
    </row>
    <row r="11605" spans="1:2" ht="15" customHeight="1">
      <c r="A11605" s="10" t="s">
        <v>2221</v>
      </c>
      <c r="B11605" s="13" t="s">
        <v>2220</v>
      </c>
    </row>
    <row r="11606" spans="1:2" ht="15" customHeight="1">
      <c r="A11606" s="10" t="s">
        <v>12898</v>
      </c>
      <c r="B11606" s="13" t="s">
        <v>12897</v>
      </c>
    </row>
    <row r="11607" spans="1:2" ht="15" customHeight="1">
      <c r="A11607" s="10" t="s">
        <v>2223</v>
      </c>
      <c r="B11607" s="13" t="s">
        <v>2222</v>
      </c>
    </row>
    <row r="11608" spans="1:2" ht="15" customHeight="1">
      <c r="A11608" s="10" t="s">
        <v>2219</v>
      </c>
      <c r="B11608" s="13" t="s">
        <v>2218</v>
      </c>
    </row>
    <row r="11609" spans="1:2" ht="15" customHeight="1">
      <c r="A11609" s="11" t="s">
        <v>924</v>
      </c>
      <c r="B11609" s="15" t="s">
        <v>921</v>
      </c>
    </row>
    <row r="11610" spans="1:2" ht="15" customHeight="1">
      <c r="A11610" s="10" t="s">
        <v>12260</v>
      </c>
      <c r="B11610" s="13" t="s">
        <v>12259</v>
      </c>
    </row>
    <row r="11611" spans="1:2" ht="15" customHeight="1">
      <c r="A11611" s="10" t="s">
        <v>12264</v>
      </c>
      <c r="B11611" s="13" t="s">
        <v>12263</v>
      </c>
    </row>
    <row r="11612" spans="1:2" ht="15" customHeight="1">
      <c r="A11612" s="10" t="s">
        <v>12274</v>
      </c>
      <c r="B11612" s="13" t="s">
        <v>12273</v>
      </c>
    </row>
    <row r="11613" spans="1:2" ht="15" customHeight="1">
      <c r="A11613" s="10" t="s">
        <v>12286</v>
      </c>
      <c r="B11613" s="13" t="s">
        <v>12285</v>
      </c>
    </row>
    <row r="11614" spans="1:2" ht="15" customHeight="1">
      <c r="A11614" s="10" t="s">
        <v>12278</v>
      </c>
      <c r="B11614" s="13" t="s">
        <v>12277</v>
      </c>
    </row>
    <row r="11615" spans="1:2" ht="15" customHeight="1">
      <c r="A11615" s="10" t="s">
        <v>12266</v>
      </c>
      <c r="B11615" s="13" t="s">
        <v>12265</v>
      </c>
    </row>
    <row r="11616" spans="1:2" ht="15" customHeight="1">
      <c r="A11616" s="10" t="s">
        <v>12282</v>
      </c>
      <c r="B11616" s="13" t="s">
        <v>12281</v>
      </c>
    </row>
    <row r="11617" spans="1:2" ht="15" customHeight="1">
      <c r="A11617" s="10" t="s">
        <v>12262</v>
      </c>
      <c r="B11617" s="13" t="s">
        <v>12261</v>
      </c>
    </row>
    <row r="11618" spans="1:2" ht="15" customHeight="1">
      <c r="A11618" s="10" t="s">
        <v>12284</v>
      </c>
      <c r="B11618" s="13" t="s">
        <v>12283</v>
      </c>
    </row>
    <row r="11619" spans="1:2" ht="15" customHeight="1">
      <c r="A11619" s="10" t="s">
        <v>12268</v>
      </c>
      <c r="B11619" s="13" t="s">
        <v>12267</v>
      </c>
    </row>
    <row r="11620" spans="1:2" ht="15" customHeight="1">
      <c r="A11620" s="10" t="s">
        <v>12276</v>
      </c>
      <c r="B11620" s="13" t="s">
        <v>12275</v>
      </c>
    </row>
    <row r="11621" spans="1:2" ht="15" customHeight="1">
      <c r="A11621" s="10" t="s">
        <v>12272</v>
      </c>
      <c r="B11621" s="13" t="s">
        <v>12271</v>
      </c>
    </row>
    <row r="11622" spans="1:2" ht="15" customHeight="1">
      <c r="A11622" s="10" t="s">
        <v>12270</v>
      </c>
      <c r="B11622" s="13" t="s">
        <v>12269</v>
      </c>
    </row>
    <row r="11623" spans="1:2" ht="15" customHeight="1">
      <c r="A11623" s="10" t="s">
        <v>12280</v>
      </c>
      <c r="B11623" s="13" t="s">
        <v>12279</v>
      </c>
    </row>
    <row r="11624" spans="1:2" ht="15" customHeight="1">
      <c r="A11624" s="10" t="s">
        <v>12190</v>
      </c>
      <c r="B11624" s="13" t="s">
        <v>12189</v>
      </c>
    </row>
    <row r="11625" spans="1:2" ht="15" customHeight="1">
      <c r="A11625" s="10" t="s">
        <v>12174</v>
      </c>
      <c r="B11625" s="13" t="s">
        <v>12173</v>
      </c>
    </row>
    <row r="11626" spans="1:2" ht="15" customHeight="1">
      <c r="A11626" s="10" t="s">
        <v>12172</v>
      </c>
      <c r="B11626" s="13" t="s">
        <v>12171</v>
      </c>
    </row>
    <row r="11627" spans="1:2" ht="15" customHeight="1">
      <c r="A11627" s="10" t="s">
        <v>12170</v>
      </c>
      <c r="B11627" s="13" t="s">
        <v>12169</v>
      </c>
    </row>
    <row r="11628" spans="1:2" ht="15" customHeight="1">
      <c r="A11628" s="10" t="s">
        <v>12204</v>
      </c>
      <c r="B11628" s="13" t="s">
        <v>12203</v>
      </c>
    </row>
    <row r="11629" spans="1:2" ht="15" customHeight="1">
      <c r="A11629" s="11" t="s">
        <v>925</v>
      </c>
      <c r="B11629" s="15" t="s">
        <v>49</v>
      </c>
    </row>
    <row r="11630" spans="1:2" ht="15" customHeight="1">
      <c r="A11630" s="10" t="s">
        <v>1565</v>
      </c>
      <c r="B11630" s="13" t="s">
        <v>1564</v>
      </c>
    </row>
    <row r="11631" spans="1:2" ht="15" customHeight="1">
      <c r="A11631" s="10" t="s">
        <v>5564</v>
      </c>
      <c r="B11631" s="13" t="s">
        <v>5563</v>
      </c>
    </row>
    <row r="11632" spans="1:2" ht="15" customHeight="1">
      <c r="A11632" s="10" t="s">
        <v>24561</v>
      </c>
      <c r="B11632" s="13" t="s">
        <v>24560</v>
      </c>
    </row>
    <row r="11633" spans="1:2" ht="15" customHeight="1">
      <c r="A11633" s="10" t="s">
        <v>23745</v>
      </c>
      <c r="B11633" s="13" t="s">
        <v>23744</v>
      </c>
    </row>
    <row r="11634" spans="1:2" ht="15" customHeight="1">
      <c r="A11634" s="10" t="s">
        <v>14382</v>
      </c>
      <c r="B11634" s="13" t="s">
        <v>14381</v>
      </c>
    </row>
    <row r="11635" spans="1:2" ht="15" customHeight="1">
      <c r="A11635" s="10" t="s">
        <v>24427</v>
      </c>
      <c r="B11635" s="13" t="s">
        <v>24426</v>
      </c>
    </row>
    <row r="11636" spans="1:2" ht="15" customHeight="1">
      <c r="A11636" s="10" t="s">
        <v>4533</v>
      </c>
      <c r="B11636" s="13" t="s">
        <v>4532</v>
      </c>
    </row>
    <row r="11637" spans="1:2" ht="15" customHeight="1">
      <c r="A11637" s="11" t="s">
        <v>926</v>
      </c>
      <c r="B11637" s="15" t="s">
        <v>927</v>
      </c>
    </row>
    <row r="11638" spans="1:2" ht="15" customHeight="1">
      <c r="A11638" s="10" t="s">
        <v>5332</v>
      </c>
      <c r="B11638" s="13" t="s">
        <v>5331</v>
      </c>
    </row>
    <row r="11639" spans="1:2" ht="15" customHeight="1">
      <c r="A11639" s="10" t="s">
        <v>5328</v>
      </c>
      <c r="B11639" s="13" t="s">
        <v>5327</v>
      </c>
    </row>
    <row r="11640" spans="1:2" ht="15" customHeight="1">
      <c r="A11640" s="10" t="s">
        <v>5324</v>
      </c>
      <c r="B11640" s="13" t="s">
        <v>5323</v>
      </c>
    </row>
    <row r="11641" spans="1:2" ht="15" customHeight="1">
      <c r="A11641" s="10" t="s">
        <v>5322</v>
      </c>
      <c r="B11641" s="13" t="s">
        <v>5321</v>
      </c>
    </row>
    <row r="11642" spans="1:2" ht="15" customHeight="1">
      <c r="A11642" s="10" t="s">
        <v>5320</v>
      </c>
      <c r="B11642" s="13" t="s">
        <v>5319</v>
      </c>
    </row>
    <row r="11643" spans="1:2" ht="15" customHeight="1">
      <c r="A11643" s="10" t="s">
        <v>5314</v>
      </c>
      <c r="B11643" s="13" t="s">
        <v>5313</v>
      </c>
    </row>
    <row r="11644" spans="1:2" ht="15" customHeight="1">
      <c r="A11644" s="10" t="s">
        <v>5318</v>
      </c>
      <c r="B11644" s="13" t="s">
        <v>5317</v>
      </c>
    </row>
    <row r="11645" spans="1:2" ht="15" customHeight="1">
      <c r="A11645" s="10" t="s">
        <v>5316</v>
      </c>
      <c r="B11645" s="13" t="s">
        <v>5315</v>
      </c>
    </row>
    <row r="11646" spans="1:2" ht="15" customHeight="1">
      <c r="A11646" s="10" t="s">
        <v>5326</v>
      </c>
      <c r="B11646" s="13" t="s">
        <v>5325</v>
      </c>
    </row>
    <row r="11647" spans="1:2" ht="15" customHeight="1">
      <c r="A11647" s="10" t="s">
        <v>5396</v>
      </c>
      <c r="B11647" s="13" t="s">
        <v>5395</v>
      </c>
    </row>
    <row r="11648" spans="1:2" ht="15" customHeight="1">
      <c r="A11648" s="10" t="s">
        <v>10170</v>
      </c>
      <c r="B11648" s="13" t="s">
        <v>10169</v>
      </c>
    </row>
    <row r="11649" spans="1:2" ht="15" customHeight="1">
      <c r="A11649" s="10" t="s">
        <v>5033</v>
      </c>
      <c r="B11649" s="13" t="s">
        <v>5032</v>
      </c>
    </row>
    <row r="11650" spans="1:2" ht="15" customHeight="1">
      <c r="A11650" s="10" t="s">
        <v>5694</v>
      </c>
      <c r="B11650" s="13" t="s">
        <v>5693</v>
      </c>
    </row>
    <row r="11651" spans="1:2" ht="15" customHeight="1">
      <c r="A11651" s="10" t="s">
        <v>9740</v>
      </c>
      <c r="B11651" s="13" t="s">
        <v>9739</v>
      </c>
    </row>
    <row r="11652" spans="1:2" ht="15" customHeight="1">
      <c r="A11652" s="10" t="s">
        <v>8467</v>
      </c>
      <c r="B11652" s="13" t="s">
        <v>8466</v>
      </c>
    </row>
    <row r="11653" spans="1:2" ht="15" customHeight="1">
      <c r="A11653" s="10" t="s">
        <v>11424</v>
      </c>
      <c r="B11653" s="13" t="s">
        <v>11423</v>
      </c>
    </row>
    <row r="11654" spans="1:2" ht="15" customHeight="1">
      <c r="A11654" s="10" t="s">
        <v>5592</v>
      </c>
      <c r="B11654" s="13" t="s">
        <v>5591</v>
      </c>
    </row>
    <row r="11655" spans="1:2" ht="15" customHeight="1">
      <c r="A11655" s="10" t="s">
        <v>5608</v>
      </c>
      <c r="B11655" s="13" t="s">
        <v>5607</v>
      </c>
    </row>
    <row r="11656" spans="1:2" ht="15" customHeight="1">
      <c r="A11656" s="10" t="s">
        <v>9712</v>
      </c>
      <c r="B11656" s="13" t="s">
        <v>9711</v>
      </c>
    </row>
    <row r="11657" spans="1:2" ht="15" customHeight="1">
      <c r="A11657" s="10" t="s">
        <v>12144</v>
      </c>
      <c r="B11657" s="13" t="s">
        <v>12143</v>
      </c>
    </row>
    <row r="11658" spans="1:2" ht="15" customHeight="1">
      <c r="A11658" s="10" t="s">
        <v>5590</v>
      </c>
      <c r="B11658" s="13" t="s">
        <v>5589</v>
      </c>
    </row>
    <row r="11659" spans="1:2" ht="15" customHeight="1">
      <c r="A11659" s="10" t="s">
        <v>6749</v>
      </c>
      <c r="B11659" s="13" t="s">
        <v>6748</v>
      </c>
    </row>
    <row r="11660" spans="1:2" ht="15" customHeight="1">
      <c r="A11660" s="10" t="s">
        <v>10112</v>
      </c>
      <c r="B11660" s="13" t="s">
        <v>10111</v>
      </c>
    </row>
    <row r="11661" spans="1:2" ht="15" customHeight="1">
      <c r="A11661" s="10" t="s">
        <v>5768</v>
      </c>
      <c r="B11661" s="13" t="s">
        <v>5767</v>
      </c>
    </row>
    <row r="11662" spans="1:2" ht="15" customHeight="1">
      <c r="A11662" s="10" t="s">
        <v>5472</v>
      </c>
      <c r="B11662" s="13" t="s">
        <v>5471</v>
      </c>
    </row>
    <row r="11663" spans="1:2" ht="15" customHeight="1">
      <c r="A11663" s="10" t="s">
        <v>7510</v>
      </c>
      <c r="B11663" s="13" t="s">
        <v>7509</v>
      </c>
    </row>
    <row r="11664" spans="1:2" ht="15" customHeight="1">
      <c r="A11664" s="10" t="s">
        <v>5724</v>
      </c>
      <c r="B11664" s="13" t="s">
        <v>5723</v>
      </c>
    </row>
    <row r="11665" spans="1:2" ht="15" customHeight="1">
      <c r="A11665" s="10" t="s">
        <v>5748</v>
      </c>
      <c r="B11665" s="13" t="s">
        <v>5747</v>
      </c>
    </row>
    <row r="11666" spans="1:2" ht="15" customHeight="1">
      <c r="A11666" s="10" t="s">
        <v>5568</v>
      </c>
      <c r="B11666" s="13" t="s">
        <v>5567</v>
      </c>
    </row>
    <row r="11667" spans="1:2" ht="15" customHeight="1">
      <c r="A11667" s="10" t="s">
        <v>5031</v>
      </c>
      <c r="B11667" s="13" t="s">
        <v>5030</v>
      </c>
    </row>
    <row r="11668" spans="1:2" ht="15" customHeight="1">
      <c r="A11668" s="10" t="s">
        <v>6115</v>
      </c>
      <c r="B11668" s="13" t="s">
        <v>6114</v>
      </c>
    </row>
    <row r="11669" spans="1:2" ht="15" customHeight="1">
      <c r="A11669" s="10" t="s">
        <v>5386</v>
      </c>
      <c r="B11669" s="13" t="s">
        <v>5385</v>
      </c>
    </row>
    <row r="11670" spans="1:2" ht="15" customHeight="1">
      <c r="A11670" s="10" t="s">
        <v>5528</v>
      </c>
      <c r="B11670" s="13" t="s">
        <v>5527</v>
      </c>
    </row>
    <row r="11671" spans="1:2" ht="15" customHeight="1">
      <c r="A11671" s="10" t="s">
        <v>5738</v>
      </c>
      <c r="B11671" s="13" t="s">
        <v>5737</v>
      </c>
    </row>
    <row r="11672" spans="1:2" ht="15" customHeight="1">
      <c r="A11672" s="10" t="s">
        <v>5438</v>
      </c>
      <c r="B11672" s="13" t="s">
        <v>5437</v>
      </c>
    </row>
    <row r="11673" spans="1:2" ht="15" customHeight="1">
      <c r="A11673" s="10" t="s">
        <v>5271</v>
      </c>
      <c r="B11673" s="13" t="s">
        <v>5270</v>
      </c>
    </row>
    <row r="11674" spans="1:2" ht="15" customHeight="1">
      <c r="A11674" s="10" t="s">
        <v>5289</v>
      </c>
      <c r="B11674" s="13" t="s">
        <v>5288</v>
      </c>
    </row>
    <row r="11675" spans="1:2" ht="15" customHeight="1">
      <c r="A11675" s="10" t="s">
        <v>5023</v>
      </c>
      <c r="B11675" s="13" t="s">
        <v>5022</v>
      </c>
    </row>
    <row r="11676" spans="1:2" ht="15" customHeight="1">
      <c r="A11676" s="10" t="s">
        <v>5275</v>
      </c>
      <c r="B11676" s="13" t="s">
        <v>5274</v>
      </c>
    </row>
    <row r="11677" spans="1:2" ht="15" customHeight="1">
      <c r="A11677" s="10" t="s">
        <v>5358</v>
      </c>
      <c r="B11677" s="13" t="s">
        <v>5357</v>
      </c>
    </row>
    <row r="11678" spans="1:2" ht="15" customHeight="1">
      <c r="A11678" s="10" t="s">
        <v>5354</v>
      </c>
      <c r="B11678" s="13" t="s">
        <v>5353</v>
      </c>
    </row>
    <row r="11679" spans="1:2" ht="15" customHeight="1">
      <c r="A11679" s="10" t="s">
        <v>5352</v>
      </c>
      <c r="B11679" s="13" t="s">
        <v>5351</v>
      </c>
    </row>
    <row r="11680" spans="1:2" ht="15" customHeight="1">
      <c r="A11680" s="10" t="s">
        <v>5350</v>
      </c>
      <c r="B11680" s="13" t="s">
        <v>5349</v>
      </c>
    </row>
    <row r="11681" spans="1:2" ht="15" customHeight="1">
      <c r="A11681" s="10" t="s">
        <v>5346</v>
      </c>
      <c r="B11681" s="13" t="s">
        <v>5345</v>
      </c>
    </row>
    <row r="11682" spans="1:2" ht="15" customHeight="1">
      <c r="A11682" s="10" t="s">
        <v>5348</v>
      </c>
      <c r="B11682" s="13" t="s">
        <v>5347</v>
      </c>
    </row>
    <row r="11683" spans="1:2" ht="15" customHeight="1">
      <c r="A11683" s="10" t="s">
        <v>5436</v>
      </c>
      <c r="B11683" s="13" t="s">
        <v>5435</v>
      </c>
    </row>
    <row r="11684" spans="1:2" ht="15" customHeight="1">
      <c r="A11684" s="10" t="s">
        <v>5432</v>
      </c>
      <c r="B11684" s="13" t="s">
        <v>5431</v>
      </c>
    </row>
    <row r="11685" spans="1:2" ht="15" customHeight="1">
      <c r="A11685" s="10" t="s">
        <v>5029</v>
      </c>
      <c r="B11685" s="13" t="s">
        <v>5028</v>
      </c>
    </row>
    <row r="11686" spans="1:2" ht="15" customHeight="1">
      <c r="A11686" s="10" t="s">
        <v>9172</v>
      </c>
      <c r="B11686" s="13" t="s">
        <v>9171</v>
      </c>
    </row>
    <row r="11687" spans="1:2" ht="15" customHeight="1">
      <c r="A11687" s="10" t="s">
        <v>5478</v>
      </c>
      <c r="B11687" s="13" t="s">
        <v>5477</v>
      </c>
    </row>
    <row r="11688" spans="1:2" ht="15" customHeight="1">
      <c r="A11688" s="10" t="s">
        <v>5704</v>
      </c>
      <c r="B11688" s="13" t="s">
        <v>5703</v>
      </c>
    </row>
    <row r="11689" spans="1:2" ht="15" customHeight="1">
      <c r="A11689" s="10" t="s">
        <v>5600</v>
      </c>
      <c r="B11689" s="13" t="s">
        <v>5599</v>
      </c>
    </row>
    <row r="11690" spans="1:2" ht="15" customHeight="1">
      <c r="A11690" s="10" t="s">
        <v>10366</v>
      </c>
      <c r="B11690" s="13" t="s">
        <v>10365</v>
      </c>
    </row>
    <row r="11691" spans="1:2" ht="15" customHeight="1">
      <c r="A11691" s="10" t="s">
        <v>10368</v>
      </c>
      <c r="B11691" s="13" t="s">
        <v>10367</v>
      </c>
    </row>
    <row r="11692" spans="1:2" ht="15" customHeight="1">
      <c r="A11692" s="10" t="s">
        <v>5752</v>
      </c>
      <c r="B11692" s="13" t="s">
        <v>5751</v>
      </c>
    </row>
    <row r="11693" spans="1:2" ht="15" customHeight="1">
      <c r="A11693" s="10" t="s">
        <v>5374</v>
      </c>
      <c r="B11693" s="13" t="s">
        <v>5373</v>
      </c>
    </row>
    <row r="11694" spans="1:2" ht="15" customHeight="1">
      <c r="A11694" s="10" t="s">
        <v>5366</v>
      </c>
      <c r="B11694" s="13" t="s">
        <v>5365</v>
      </c>
    </row>
    <row r="11695" spans="1:2" ht="15" customHeight="1">
      <c r="A11695" s="10" t="s">
        <v>10118</v>
      </c>
      <c r="B11695" s="13" t="s">
        <v>10117</v>
      </c>
    </row>
    <row r="11696" spans="1:2" ht="15" customHeight="1">
      <c r="A11696" s="10" t="s">
        <v>5596</v>
      </c>
      <c r="B11696" s="13" t="s">
        <v>5595</v>
      </c>
    </row>
    <row r="11697" spans="1:2" ht="15" customHeight="1">
      <c r="A11697" s="10" t="s">
        <v>5488</v>
      </c>
      <c r="B11697" s="13" t="s">
        <v>5487</v>
      </c>
    </row>
    <row r="11698" spans="1:2" ht="15" customHeight="1">
      <c r="A11698" s="10" t="s">
        <v>5446</v>
      </c>
      <c r="B11698" s="13" t="s">
        <v>5445</v>
      </c>
    </row>
    <row r="11699" spans="1:2" ht="15" customHeight="1">
      <c r="A11699" s="10" t="s">
        <v>8497</v>
      </c>
      <c r="B11699" s="13" t="s">
        <v>8496</v>
      </c>
    </row>
    <row r="11700" spans="1:2" ht="15" customHeight="1">
      <c r="A11700" s="10" t="s">
        <v>5562</v>
      </c>
      <c r="B11700" s="13" t="s">
        <v>5561</v>
      </c>
    </row>
    <row r="11701" spans="1:2" ht="15" customHeight="1">
      <c r="A11701" s="10" t="s">
        <v>10642</v>
      </c>
      <c r="B11701" s="13" t="s">
        <v>10641</v>
      </c>
    </row>
    <row r="11702" spans="1:2" ht="15" customHeight="1">
      <c r="A11702" s="10" t="s">
        <v>5742</v>
      </c>
      <c r="B11702" s="13" t="s">
        <v>5741</v>
      </c>
    </row>
    <row r="11703" spans="1:2" ht="15" customHeight="1">
      <c r="A11703" s="10" t="s">
        <v>4616</v>
      </c>
      <c r="B11703" s="13" t="s">
        <v>4615</v>
      </c>
    </row>
    <row r="11704" spans="1:2" ht="15" customHeight="1">
      <c r="A11704" s="10" t="s">
        <v>13090</v>
      </c>
      <c r="B11704" s="13" t="s">
        <v>13089</v>
      </c>
    </row>
    <row r="11705" spans="1:2" ht="15" customHeight="1">
      <c r="A11705" s="10" t="s">
        <v>5658</v>
      </c>
      <c r="B11705" s="13" t="s">
        <v>5657</v>
      </c>
    </row>
    <row r="11706" spans="1:2" ht="15" customHeight="1">
      <c r="A11706" s="10" t="s">
        <v>5674</v>
      </c>
      <c r="B11706" s="13" t="s">
        <v>5673</v>
      </c>
    </row>
    <row r="11707" spans="1:2" ht="15" customHeight="1">
      <c r="A11707" s="10" t="s">
        <v>5672</v>
      </c>
      <c r="B11707" s="13" t="s">
        <v>5671</v>
      </c>
    </row>
    <row r="11708" spans="1:2" ht="15" customHeight="1">
      <c r="A11708" s="10" t="s">
        <v>5670</v>
      </c>
      <c r="B11708" s="13" t="s">
        <v>5669</v>
      </c>
    </row>
    <row r="11709" spans="1:2" ht="15" customHeight="1">
      <c r="A11709" s="10" t="s">
        <v>5682</v>
      </c>
      <c r="B11709" s="13" t="s">
        <v>5681</v>
      </c>
    </row>
    <row r="11710" spans="1:2" ht="15" customHeight="1">
      <c r="A11710" s="10" t="s">
        <v>5293</v>
      </c>
      <c r="B11710" s="13" t="s">
        <v>5292</v>
      </c>
    </row>
    <row r="11711" spans="1:2" ht="15" customHeight="1">
      <c r="A11711" s="10" t="s">
        <v>5291</v>
      </c>
      <c r="B11711" s="13" t="s">
        <v>5290</v>
      </c>
    </row>
    <row r="11712" spans="1:2" ht="15" customHeight="1">
      <c r="A11712" s="10" t="s">
        <v>5295</v>
      </c>
      <c r="B11712" s="13" t="s">
        <v>5294</v>
      </c>
    </row>
    <row r="11713" spans="1:2" ht="15" customHeight="1">
      <c r="A11713" s="10" t="s">
        <v>5299</v>
      </c>
      <c r="B11713" s="13" t="s">
        <v>5298</v>
      </c>
    </row>
    <row r="11714" spans="1:2" ht="15" customHeight="1">
      <c r="A11714" s="10" t="s">
        <v>5269</v>
      </c>
      <c r="B11714" s="13" t="s">
        <v>5268</v>
      </c>
    </row>
    <row r="11715" spans="1:2" ht="15" customHeight="1">
      <c r="A11715" s="10" t="s">
        <v>5660</v>
      </c>
      <c r="B11715" s="13" t="s">
        <v>5659</v>
      </c>
    </row>
    <row r="11716" spans="1:2" ht="15" customHeight="1">
      <c r="A11716" s="10" t="s">
        <v>10565</v>
      </c>
      <c r="B11716" s="13" t="s">
        <v>10564</v>
      </c>
    </row>
    <row r="11717" spans="1:2" ht="15" customHeight="1">
      <c r="A11717" s="10" t="s">
        <v>5734</v>
      </c>
      <c r="B11717" s="13" t="s">
        <v>5733</v>
      </c>
    </row>
    <row r="11718" spans="1:2" ht="15" customHeight="1">
      <c r="A11718" s="10" t="s">
        <v>5384</v>
      </c>
      <c r="B11718" s="13" t="s">
        <v>5383</v>
      </c>
    </row>
    <row r="11719" spans="1:2" ht="15" customHeight="1">
      <c r="A11719" s="10" t="s">
        <v>13052</v>
      </c>
      <c r="B11719" s="13" t="s">
        <v>13051</v>
      </c>
    </row>
    <row r="11720" spans="1:2" ht="15" customHeight="1">
      <c r="A11720" s="10" t="s">
        <v>4107</v>
      </c>
      <c r="B11720" s="13" t="s">
        <v>4106</v>
      </c>
    </row>
    <row r="11721" spans="1:2" ht="15" customHeight="1">
      <c r="A11721" s="10" t="s">
        <v>5708</v>
      </c>
      <c r="B11721" s="13" t="s">
        <v>5707</v>
      </c>
    </row>
    <row r="11722" spans="1:2" ht="15" customHeight="1">
      <c r="A11722" s="10" t="s">
        <v>5712</v>
      </c>
      <c r="B11722" s="13" t="s">
        <v>5711</v>
      </c>
    </row>
    <row r="11723" spans="1:2" ht="15" customHeight="1">
      <c r="A11723" s="10" t="s">
        <v>5442</v>
      </c>
      <c r="B11723" s="13" t="s">
        <v>5441</v>
      </c>
    </row>
    <row r="11724" spans="1:2" ht="15" customHeight="1">
      <c r="A11724" s="10" t="s">
        <v>11372</v>
      </c>
      <c r="B11724" s="13" t="s">
        <v>11371</v>
      </c>
    </row>
    <row r="11725" spans="1:2" ht="15" customHeight="1">
      <c r="A11725" s="10" t="s">
        <v>11368</v>
      </c>
      <c r="B11725" s="13" t="s">
        <v>11367</v>
      </c>
    </row>
    <row r="11726" spans="1:2" ht="15" customHeight="1">
      <c r="A11726" s="10" t="s">
        <v>10130</v>
      </c>
      <c r="B11726" s="13" t="s">
        <v>10129</v>
      </c>
    </row>
    <row r="11727" spans="1:2" ht="15" customHeight="1">
      <c r="A11727" s="10" t="s">
        <v>8890</v>
      </c>
      <c r="B11727" s="13" t="s">
        <v>8889</v>
      </c>
    </row>
    <row r="11728" spans="1:2" ht="15" customHeight="1">
      <c r="A11728" s="10" t="s">
        <v>5732</v>
      </c>
      <c r="B11728" s="13" t="s">
        <v>5731</v>
      </c>
    </row>
    <row r="11729" spans="1:2" ht="15" customHeight="1">
      <c r="A11729" s="10" t="s">
        <v>5516</v>
      </c>
      <c r="B11729" s="13" t="s">
        <v>5515</v>
      </c>
    </row>
    <row r="11730" spans="1:2" ht="15" customHeight="1">
      <c r="A11730" s="10" t="s">
        <v>5037</v>
      </c>
      <c r="B11730" s="13" t="s">
        <v>5036</v>
      </c>
    </row>
    <row r="11731" spans="1:2" ht="15" customHeight="1">
      <c r="A11731" s="10" t="s">
        <v>5782</v>
      </c>
      <c r="B11731" s="13" t="s">
        <v>5781</v>
      </c>
    </row>
    <row r="11732" spans="1:2" ht="15" customHeight="1">
      <c r="A11732" s="10" t="s">
        <v>5049</v>
      </c>
      <c r="B11732" s="13" t="s">
        <v>5048</v>
      </c>
    </row>
    <row r="11733" spans="1:2" ht="15" customHeight="1">
      <c r="A11733" s="10" t="s">
        <v>6253</v>
      </c>
      <c r="B11733" s="13" t="s">
        <v>6252</v>
      </c>
    </row>
    <row r="11734" spans="1:2" ht="15" customHeight="1">
      <c r="A11734" s="10" t="s">
        <v>5390</v>
      </c>
      <c r="B11734" s="13" t="s">
        <v>5389</v>
      </c>
    </row>
    <row r="11735" spans="1:2" ht="15" customHeight="1">
      <c r="A11735" s="10" t="s">
        <v>5730</v>
      </c>
      <c r="B11735" s="13" t="s">
        <v>5729</v>
      </c>
    </row>
    <row r="11736" spans="1:2" ht="15" customHeight="1">
      <c r="A11736" s="10" t="s">
        <v>5676</v>
      </c>
      <c r="B11736" s="13" t="s">
        <v>5675</v>
      </c>
    </row>
    <row r="11737" spans="1:2" ht="15" customHeight="1">
      <c r="A11737" s="10" t="s">
        <v>10461</v>
      </c>
      <c r="B11737" s="13" t="s">
        <v>10460</v>
      </c>
    </row>
    <row r="11738" spans="1:2" ht="15" customHeight="1">
      <c r="A11738" s="10" t="s">
        <v>6264</v>
      </c>
      <c r="B11738" s="13" t="s">
        <v>6263</v>
      </c>
    </row>
    <row r="11739" spans="1:2" ht="15" customHeight="1">
      <c r="A11739" s="10" t="s">
        <v>11253</v>
      </c>
      <c r="B11739" s="13" t="s">
        <v>11252</v>
      </c>
    </row>
    <row r="11740" spans="1:2" ht="15" customHeight="1">
      <c r="A11740" s="10" t="s">
        <v>6541</v>
      </c>
      <c r="B11740" s="13" t="s">
        <v>6540</v>
      </c>
    </row>
    <row r="11741" spans="1:2" ht="15" customHeight="1">
      <c r="A11741" s="10" t="s">
        <v>10712</v>
      </c>
      <c r="B11741" s="13" t="s">
        <v>10711</v>
      </c>
    </row>
    <row r="11742" spans="1:2" ht="15" customHeight="1">
      <c r="A11742" s="10" t="s">
        <v>6599</v>
      </c>
      <c r="B11742" s="13" t="s">
        <v>6598</v>
      </c>
    </row>
    <row r="11743" spans="1:2" ht="15" customHeight="1">
      <c r="A11743" s="10" t="s">
        <v>6703</v>
      </c>
      <c r="B11743" s="13" t="s">
        <v>6702</v>
      </c>
    </row>
    <row r="11744" spans="1:2" ht="15" customHeight="1">
      <c r="A11744" s="10" t="s">
        <v>10730</v>
      </c>
      <c r="B11744" s="13" t="s">
        <v>10729</v>
      </c>
    </row>
    <row r="11745" spans="1:2" ht="15" customHeight="1">
      <c r="A11745" s="10" t="s">
        <v>6559</v>
      </c>
      <c r="B11745" s="13" t="s">
        <v>6558</v>
      </c>
    </row>
    <row r="11746" spans="1:2" ht="15" customHeight="1">
      <c r="A11746" s="10" t="s">
        <v>4493</v>
      </c>
      <c r="B11746" s="13" t="s">
        <v>4492</v>
      </c>
    </row>
    <row r="11747" spans="1:2" ht="15" customHeight="1">
      <c r="A11747" s="10" t="s">
        <v>4513</v>
      </c>
      <c r="B11747" s="13" t="s">
        <v>4512</v>
      </c>
    </row>
    <row r="11748" spans="1:2" ht="15" customHeight="1">
      <c r="A11748" s="10" t="s">
        <v>5572</v>
      </c>
      <c r="B11748" s="13" t="s">
        <v>5571</v>
      </c>
    </row>
    <row r="11749" spans="1:2" ht="15" customHeight="1">
      <c r="A11749" s="10" t="s">
        <v>6635</v>
      </c>
      <c r="B11749" s="13" t="s">
        <v>6634</v>
      </c>
    </row>
    <row r="11750" spans="1:2" ht="15" customHeight="1">
      <c r="A11750" s="10" t="s">
        <v>7057</v>
      </c>
      <c r="B11750" s="13" t="s">
        <v>7056</v>
      </c>
    </row>
    <row r="11751" spans="1:2" ht="15" customHeight="1">
      <c r="A11751" s="10" t="s">
        <v>11727</v>
      </c>
      <c r="B11751" s="13" t="s">
        <v>11726</v>
      </c>
    </row>
    <row r="11752" spans="1:2" ht="15" customHeight="1">
      <c r="A11752" s="10" t="s">
        <v>6503</v>
      </c>
      <c r="B11752" s="13" t="s">
        <v>6502</v>
      </c>
    </row>
    <row r="11753" spans="1:2" ht="15" customHeight="1">
      <c r="A11753" s="10" t="s">
        <v>6463</v>
      </c>
      <c r="B11753" s="13" t="s">
        <v>6462</v>
      </c>
    </row>
    <row r="11754" spans="1:2" ht="15" customHeight="1">
      <c r="A11754" s="10" t="s">
        <v>5540</v>
      </c>
      <c r="B11754" s="13" t="s">
        <v>5539</v>
      </c>
    </row>
    <row r="11755" spans="1:2" ht="15" customHeight="1">
      <c r="A11755" s="10" t="s">
        <v>4584</v>
      </c>
      <c r="B11755" s="13" t="s">
        <v>4583</v>
      </c>
    </row>
    <row r="11756" spans="1:2" ht="15" customHeight="1">
      <c r="A11756" s="10" t="s">
        <v>6892</v>
      </c>
      <c r="B11756" s="13" t="s">
        <v>6891</v>
      </c>
    </row>
    <row r="11757" spans="1:2" ht="15" customHeight="1">
      <c r="A11757" s="10" t="s">
        <v>4473</v>
      </c>
      <c r="B11757" s="13" t="s">
        <v>4472</v>
      </c>
    </row>
    <row r="11758" spans="1:2" ht="15" customHeight="1">
      <c r="A11758" s="10" t="s">
        <v>10511</v>
      </c>
      <c r="B11758" s="13" t="s">
        <v>10510</v>
      </c>
    </row>
    <row r="11759" spans="1:2" ht="15" customHeight="1">
      <c r="A11759" s="10" t="s">
        <v>4556</v>
      </c>
      <c r="B11759" s="13" t="s">
        <v>4555</v>
      </c>
    </row>
    <row r="11760" spans="1:2" ht="15" customHeight="1">
      <c r="A11760" s="10" t="s">
        <v>4357</v>
      </c>
      <c r="B11760" s="13" t="s">
        <v>4356</v>
      </c>
    </row>
    <row r="11761" spans="1:2" ht="15" customHeight="1">
      <c r="A11761" s="10" t="s">
        <v>7027</v>
      </c>
      <c r="B11761" s="13" t="s">
        <v>7026</v>
      </c>
    </row>
    <row r="11762" spans="1:2" ht="15" customHeight="1">
      <c r="A11762" s="10" t="s">
        <v>11285</v>
      </c>
      <c r="B11762" s="13" t="s">
        <v>11284</v>
      </c>
    </row>
    <row r="11763" spans="1:2" ht="15" customHeight="1">
      <c r="A11763" s="10" t="s">
        <v>6145</v>
      </c>
      <c r="B11763" s="13" t="s">
        <v>6144</v>
      </c>
    </row>
    <row r="11764" spans="1:2" ht="15" customHeight="1">
      <c r="A11764" s="10" t="s">
        <v>10376</v>
      </c>
      <c r="B11764" s="13" t="s">
        <v>10375</v>
      </c>
    </row>
    <row r="11765" spans="1:2" ht="15" customHeight="1">
      <c r="A11765" s="10" t="s">
        <v>10390</v>
      </c>
      <c r="B11765" s="13" t="s">
        <v>10389</v>
      </c>
    </row>
    <row r="11766" spans="1:2" ht="15" customHeight="1">
      <c r="A11766" s="10" t="s">
        <v>6487</v>
      </c>
      <c r="B11766" s="13" t="s">
        <v>6486</v>
      </c>
    </row>
    <row r="11767" spans="1:2" ht="15" customHeight="1">
      <c r="A11767" s="10" t="s">
        <v>6671</v>
      </c>
      <c r="B11767" s="13" t="s">
        <v>6670</v>
      </c>
    </row>
    <row r="11768" spans="1:2" ht="15" customHeight="1">
      <c r="A11768" s="10" t="s">
        <v>5668</v>
      </c>
      <c r="B11768" s="13" t="s">
        <v>5667</v>
      </c>
    </row>
    <row r="11769" spans="1:2" ht="15" customHeight="1">
      <c r="A11769" s="10" t="s">
        <v>5680</v>
      </c>
      <c r="B11769" s="13" t="s">
        <v>5679</v>
      </c>
    </row>
    <row r="11770" spans="1:2" ht="15" customHeight="1">
      <c r="A11770" s="10" t="s">
        <v>6387</v>
      </c>
      <c r="B11770" s="13" t="s">
        <v>6386</v>
      </c>
    </row>
    <row r="11771" spans="1:2" ht="15" customHeight="1">
      <c r="A11771" s="10" t="s">
        <v>6806</v>
      </c>
      <c r="B11771" s="13" t="s">
        <v>6805</v>
      </c>
    </row>
    <row r="11772" spans="1:2" ht="15" customHeight="1">
      <c r="A11772" s="10" t="s">
        <v>6786</v>
      </c>
      <c r="B11772" s="13" t="s">
        <v>6785</v>
      </c>
    </row>
    <row r="11773" spans="1:2" ht="15" customHeight="1">
      <c r="A11773" s="10" t="s">
        <v>6876</v>
      </c>
      <c r="B11773" s="13" t="s">
        <v>6875</v>
      </c>
    </row>
    <row r="11774" spans="1:2" ht="15" customHeight="1">
      <c r="A11774" s="10" t="s">
        <v>6101</v>
      </c>
      <c r="B11774" s="13" t="s">
        <v>6100</v>
      </c>
    </row>
    <row r="11775" spans="1:2" ht="15" customHeight="1">
      <c r="A11775" s="10" t="s">
        <v>6087</v>
      </c>
      <c r="B11775" s="13" t="s">
        <v>6086</v>
      </c>
    </row>
    <row r="11776" spans="1:2" ht="15" customHeight="1">
      <c r="A11776" s="10" t="s">
        <v>6935</v>
      </c>
      <c r="B11776" s="13" t="s">
        <v>6934</v>
      </c>
    </row>
    <row r="11777" spans="1:2" ht="15" customHeight="1">
      <c r="A11777" s="10" t="s">
        <v>6947</v>
      </c>
      <c r="B11777" s="13" t="s">
        <v>6946</v>
      </c>
    </row>
    <row r="11778" spans="1:2" ht="15" customHeight="1">
      <c r="A11778" s="10" t="s">
        <v>10784</v>
      </c>
      <c r="B11778" s="13" t="s">
        <v>10783</v>
      </c>
    </row>
    <row r="11779" spans="1:2" ht="15" customHeight="1">
      <c r="A11779" s="10" t="s">
        <v>7159</v>
      </c>
      <c r="B11779" s="13" t="s">
        <v>7158</v>
      </c>
    </row>
    <row r="11780" spans="1:2" ht="15" customHeight="1">
      <c r="A11780" s="10" t="s">
        <v>7171</v>
      </c>
      <c r="B11780" s="13" t="s">
        <v>7170</v>
      </c>
    </row>
    <row r="11781" spans="1:2" ht="15" customHeight="1">
      <c r="A11781" s="10" t="s">
        <v>6975</v>
      </c>
      <c r="B11781" s="13" t="s">
        <v>6974</v>
      </c>
    </row>
    <row r="11782" spans="1:2" ht="15" customHeight="1">
      <c r="A11782" s="10" t="s">
        <v>7112</v>
      </c>
      <c r="B11782" s="13" t="s">
        <v>7111</v>
      </c>
    </row>
    <row r="11783" spans="1:2" ht="15" customHeight="1">
      <c r="A11783" s="10" t="s">
        <v>7071</v>
      </c>
      <c r="B11783" s="13" t="s">
        <v>7070</v>
      </c>
    </row>
    <row r="11784" spans="1:2" ht="15" customHeight="1">
      <c r="A11784" s="10" t="s">
        <v>11362</v>
      </c>
      <c r="B11784" s="13" t="s">
        <v>11361</v>
      </c>
    </row>
    <row r="11785" spans="1:2" ht="15" customHeight="1">
      <c r="A11785" s="10" t="s">
        <v>11209</v>
      </c>
      <c r="B11785" s="13" t="s">
        <v>11208</v>
      </c>
    </row>
    <row r="11786" spans="1:2" ht="15" customHeight="1">
      <c r="A11786" s="10" t="s">
        <v>6354</v>
      </c>
      <c r="B11786" s="13" t="s">
        <v>6353</v>
      </c>
    </row>
    <row r="11787" spans="1:2" ht="15" customHeight="1">
      <c r="A11787" s="10" t="s">
        <v>6413</v>
      </c>
      <c r="B11787" s="13" t="s">
        <v>6412</v>
      </c>
    </row>
    <row r="11788" spans="1:2" ht="15" customHeight="1">
      <c r="A11788" s="10" t="s">
        <v>13208</v>
      </c>
      <c r="B11788" s="13" t="s">
        <v>13207</v>
      </c>
    </row>
    <row r="11789" spans="1:2" ht="15" customHeight="1">
      <c r="A11789" s="10" t="s">
        <v>11380</v>
      </c>
      <c r="B11789" s="13" t="s">
        <v>11379</v>
      </c>
    </row>
    <row r="11790" spans="1:2" ht="15" customHeight="1">
      <c r="A11790" s="10" t="s">
        <v>10535</v>
      </c>
      <c r="B11790" s="13" t="s">
        <v>10534</v>
      </c>
    </row>
    <row r="11791" spans="1:2" ht="15" customHeight="1">
      <c r="A11791" s="10" t="s">
        <v>11646</v>
      </c>
      <c r="B11791" s="13" t="s">
        <v>11645</v>
      </c>
    </row>
    <row r="11792" spans="1:2" ht="15" customHeight="1">
      <c r="A11792" s="10" t="s">
        <v>11666</v>
      </c>
      <c r="B11792" s="13" t="s">
        <v>11665</v>
      </c>
    </row>
    <row r="11793" spans="1:2" ht="15" customHeight="1">
      <c r="A11793" s="10" t="s">
        <v>11626</v>
      </c>
      <c r="B11793" s="13" t="s">
        <v>11625</v>
      </c>
    </row>
    <row r="11794" spans="1:2" ht="15" customHeight="1">
      <c r="A11794" s="10" t="s">
        <v>5458</v>
      </c>
      <c r="B11794" s="13" t="s">
        <v>5457</v>
      </c>
    </row>
    <row r="11795" spans="1:2" ht="15" customHeight="1">
      <c r="A11795" s="10" t="s">
        <v>5444</v>
      </c>
      <c r="B11795" s="13" t="s">
        <v>5443</v>
      </c>
    </row>
    <row r="11796" spans="1:2" ht="15" customHeight="1">
      <c r="A11796" s="11" t="s">
        <v>928</v>
      </c>
      <c r="B11796" s="15" t="s">
        <v>929</v>
      </c>
    </row>
    <row r="11797" spans="1:2" ht="15" customHeight="1">
      <c r="A11797" s="10" t="s">
        <v>5400</v>
      </c>
      <c r="B11797" s="13" t="s">
        <v>5399</v>
      </c>
    </row>
    <row r="11798" spans="1:2" ht="15" customHeight="1">
      <c r="A11798" s="10" t="s">
        <v>5398</v>
      </c>
      <c r="B11798" s="13" t="s">
        <v>5397</v>
      </c>
    </row>
    <row r="11799" spans="1:2" ht="15" customHeight="1">
      <c r="A11799" s="10" t="s">
        <v>5406</v>
      </c>
      <c r="B11799" s="13" t="s">
        <v>5405</v>
      </c>
    </row>
    <row r="11800" spans="1:2" ht="15" customHeight="1">
      <c r="A11800" s="10" t="s">
        <v>5402</v>
      </c>
      <c r="B11800" s="13" t="s">
        <v>5401</v>
      </c>
    </row>
    <row r="11801" spans="1:2" ht="15" customHeight="1">
      <c r="A11801" s="10" t="s">
        <v>5039</v>
      </c>
      <c r="B11801" s="13" t="s">
        <v>5038</v>
      </c>
    </row>
    <row r="11802" spans="1:2" ht="15" customHeight="1">
      <c r="A11802" s="10" t="s">
        <v>5047</v>
      </c>
      <c r="B11802" s="13" t="s">
        <v>5046</v>
      </c>
    </row>
    <row r="11803" spans="1:2" ht="15" customHeight="1">
      <c r="A11803" s="10" t="s">
        <v>10890</v>
      </c>
      <c r="B11803" s="13" t="s">
        <v>10889</v>
      </c>
    </row>
    <row r="11804" spans="1:2" ht="15" customHeight="1">
      <c r="A11804" s="10" t="s">
        <v>13130</v>
      </c>
      <c r="B11804" s="13" t="s">
        <v>13129</v>
      </c>
    </row>
    <row r="11805" spans="1:2" ht="15" customHeight="1">
      <c r="A11805" s="10" t="s">
        <v>6423</v>
      </c>
      <c r="B11805" s="13" t="s">
        <v>6422</v>
      </c>
    </row>
    <row r="11806" spans="1:2" ht="15" customHeight="1">
      <c r="A11806" s="10" t="s">
        <v>11771</v>
      </c>
      <c r="B11806" s="13" t="s">
        <v>11770</v>
      </c>
    </row>
    <row r="11807" spans="1:2" ht="15" customHeight="1">
      <c r="A11807" s="10" t="s">
        <v>5281</v>
      </c>
      <c r="B11807" s="13" t="s">
        <v>5280</v>
      </c>
    </row>
    <row r="11808" spans="1:2" ht="15" customHeight="1">
      <c r="A11808" s="10" t="s">
        <v>5287</v>
      </c>
      <c r="B11808" s="13" t="s">
        <v>5286</v>
      </c>
    </row>
    <row r="11809" spans="1:2" ht="15" customHeight="1">
      <c r="A11809" s="10" t="s">
        <v>5279</v>
      </c>
      <c r="B11809" s="13" t="s">
        <v>5278</v>
      </c>
    </row>
    <row r="11810" spans="1:2" ht="15" customHeight="1">
      <c r="A11810" s="10" t="s">
        <v>5277</v>
      </c>
      <c r="B11810" s="13" t="s">
        <v>5276</v>
      </c>
    </row>
    <row r="11811" spans="1:2" ht="15" customHeight="1">
      <c r="A11811" s="10" t="s">
        <v>5662</v>
      </c>
      <c r="B11811" s="13" t="s">
        <v>5661</v>
      </c>
    </row>
    <row r="11812" spans="1:2" ht="15" customHeight="1">
      <c r="A11812" s="10" t="s">
        <v>8359</v>
      </c>
      <c r="B11812" s="13" t="s">
        <v>8358</v>
      </c>
    </row>
    <row r="11813" spans="1:2" ht="15" customHeight="1">
      <c r="A11813" s="10" t="s">
        <v>5440</v>
      </c>
      <c r="B11813" s="13" t="s">
        <v>5439</v>
      </c>
    </row>
    <row r="11814" spans="1:2" ht="15" customHeight="1">
      <c r="A11814" s="10" t="s">
        <v>5450</v>
      </c>
      <c r="B11814" s="13" t="s">
        <v>5449</v>
      </c>
    </row>
    <row r="11815" spans="1:2" ht="15" customHeight="1">
      <c r="A11815" s="10" t="s">
        <v>13066</v>
      </c>
      <c r="B11815" s="13" t="s">
        <v>13065</v>
      </c>
    </row>
    <row r="11816" spans="1:2" ht="15" customHeight="1">
      <c r="A11816" s="10" t="s">
        <v>8842</v>
      </c>
      <c r="B11816" s="13" t="s">
        <v>8841</v>
      </c>
    </row>
    <row r="11817" spans="1:2" ht="15" customHeight="1">
      <c r="A11817" s="10" t="s">
        <v>7874</v>
      </c>
      <c r="B11817" s="13" t="s">
        <v>7873</v>
      </c>
    </row>
    <row r="11818" spans="1:2" ht="15" customHeight="1">
      <c r="A11818" s="10" t="s">
        <v>4529</v>
      </c>
      <c r="B11818" s="13" t="s">
        <v>4528</v>
      </c>
    </row>
    <row r="11819" spans="1:2" ht="15" customHeight="1">
      <c r="A11819" s="10" t="s">
        <v>7911</v>
      </c>
      <c r="B11819" s="13" t="s">
        <v>7910</v>
      </c>
    </row>
    <row r="11820" spans="1:2" ht="15" customHeight="1">
      <c r="A11820" s="10" t="s">
        <v>12866</v>
      </c>
      <c r="B11820" s="13" t="s">
        <v>12865</v>
      </c>
    </row>
    <row r="11821" spans="1:2" ht="15" customHeight="1">
      <c r="A11821" s="10" t="s">
        <v>5780</v>
      </c>
      <c r="B11821" s="13" t="s">
        <v>5779</v>
      </c>
    </row>
    <row r="11822" spans="1:2" ht="15" customHeight="1">
      <c r="A11822" s="10" t="s">
        <v>6888</v>
      </c>
      <c r="B11822" s="13" t="s">
        <v>6887</v>
      </c>
    </row>
    <row r="11823" spans="1:2" ht="15" customHeight="1">
      <c r="A11823" s="10" t="s">
        <v>5027</v>
      </c>
      <c r="B11823" s="13" t="s">
        <v>5026</v>
      </c>
    </row>
    <row r="11824" spans="1:2" ht="15" customHeight="1">
      <c r="A11824" s="10" t="s">
        <v>8481</v>
      </c>
      <c r="B11824" s="13" t="s">
        <v>8480</v>
      </c>
    </row>
    <row r="11825" spans="1:2" ht="15" customHeight="1">
      <c r="A11825" s="10" t="s">
        <v>11257</v>
      </c>
      <c r="B11825" s="13" t="s">
        <v>11256</v>
      </c>
    </row>
    <row r="11826" spans="1:2" ht="15" customHeight="1">
      <c r="A11826" s="10" t="s">
        <v>4618</v>
      </c>
      <c r="B11826" s="13" t="s">
        <v>4617</v>
      </c>
    </row>
    <row r="11827" spans="1:2" ht="15" customHeight="1">
      <c r="A11827" s="10" t="s">
        <v>11382</v>
      </c>
      <c r="B11827" s="13" t="s">
        <v>11381</v>
      </c>
    </row>
    <row r="11828" spans="1:2" ht="15" customHeight="1">
      <c r="A11828" s="10" t="s">
        <v>7425</v>
      </c>
      <c r="B11828" s="13" t="s">
        <v>7424</v>
      </c>
    </row>
    <row r="11829" spans="1:2" ht="15" customHeight="1">
      <c r="A11829" s="10" t="s">
        <v>7423</v>
      </c>
      <c r="B11829" s="13" t="s">
        <v>7422</v>
      </c>
    </row>
    <row r="11830" spans="1:2" ht="15" customHeight="1">
      <c r="A11830" s="10" t="s">
        <v>7429</v>
      </c>
      <c r="B11830" s="13" t="s">
        <v>7428</v>
      </c>
    </row>
    <row r="11831" spans="1:2" ht="15" customHeight="1">
      <c r="A11831" s="10" t="s">
        <v>7427</v>
      </c>
      <c r="B11831" s="13" t="s">
        <v>7426</v>
      </c>
    </row>
    <row r="11832" spans="1:2" ht="15" customHeight="1">
      <c r="A11832" s="10" t="s">
        <v>9141</v>
      </c>
      <c r="B11832" s="13" t="s">
        <v>9140</v>
      </c>
    </row>
    <row r="11833" spans="1:2" ht="15" customHeight="1">
      <c r="A11833" s="10" t="s">
        <v>6409</v>
      </c>
      <c r="B11833" s="13" t="s">
        <v>6408</v>
      </c>
    </row>
    <row r="11834" spans="1:2" ht="15" customHeight="1">
      <c r="A11834" s="10" t="s">
        <v>6131</v>
      </c>
      <c r="B11834" s="13" t="s">
        <v>6130</v>
      </c>
    </row>
    <row r="11835" spans="1:2" ht="15" customHeight="1">
      <c r="A11835" s="10" t="s">
        <v>6135</v>
      </c>
      <c r="B11835" s="13" t="s">
        <v>6134</v>
      </c>
    </row>
    <row r="11836" spans="1:2" ht="15" customHeight="1">
      <c r="A11836" s="10" t="s">
        <v>6133</v>
      </c>
      <c r="B11836" s="13" t="s">
        <v>6132</v>
      </c>
    </row>
    <row r="11837" spans="1:2" ht="15" customHeight="1">
      <c r="A11837" s="10" t="s">
        <v>4620</v>
      </c>
      <c r="B11837" s="13" t="s">
        <v>4619</v>
      </c>
    </row>
    <row r="11838" spans="1:2" ht="15" customHeight="1">
      <c r="A11838" s="10" t="s">
        <v>7220</v>
      </c>
      <c r="B11838" s="13" t="s">
        <v>7219</v>
      </c>
    </row>
    <row r="11839" spans="1:2" ht="15" customHeight="1">
      <c r="A11839" s="10" t="s">
        <v>5412</v>
      </c>
      <c r="B11839" s="13" t="s">
        <v>5411</v>
      </c>
    </row>
    <row r="11840" spans="1:2" ht="15" customHeight="1">
      <c r="A11840" s="10" t="s">
        <v>7218</v>
      </c>
      <c r="B11840" s="13" t="s">
        <v>7217</v>
      </c>
    </row>
    <row r="11841" spans="1:2" ht="15" customHeight="1">
      <c r="A11841" s="10" t="s">
        <v>7216</v>
      </c>
      <c r="B11841" s="13" t="s">
        <v>7215</v>
      </c>
    </row>
    <row r="11842" spans="1:2" ht="15" customHeight="1">
      <c r="A11842" s="10" t="s">
        <v>10378</v>
      </c>
      <c r="B11842" s="13" t="s">
        <v>10377</v>
      </c>
    </row>
    <row r="11843" spans="1:2" ht="15" customHeight="1">
      <c r="A11843" s="10" t="s">
        <v>10380</v>
      </c>
      <c r="B11843" s="13" t="s">
        <v>10379</v>
      </c>
    </row>
    <row r="11844" spans="1:2" ht="15" customHeight="1">
      <c r="A11844" s="10" t="s">
        <v>10136</v>
      </c>
      <c r="B11844" s="13" t="s">
        <v>10135</v>
      </c>
    </row>
    <row r="11845" spans="1:2" ht="15" customHeight="1">
      <c r="A11845" s="10" t="s">
        <v>7431</v>
      </c>
      <c r="B11845" s="13" t="s">
        <v>7430</v>
      </c>
    </row>
    <row r="11846" spans="1:2" ht="15" customHeight="1">
      <c r="A11846" s="10" t="s">
        <v>6111</v>
      </c>
      <c r="B11846" s="13" t="s">
        <v>6110</v>
      </c>
    </row>
    <row r="11847" spans="1:2" ht="15" customHeight="1">
      <c r="A11847" s="10" t="s">
        <v>4622</v>
      </c>
      <c r="B11847" s="13" t="s">
        <v>4621</v>
      </c>
    </row>
    <row r="11848" spans="1:2" ht="15" customHeight="1">
      <c r="A11848" s="10" t="s">
        <v>6824</v>
      </c>
      <c r="B11848" s="13" t="s">
        <v>6823</v>
      </c>
    </row>
    <row r="11849" spans="1:2" ht="15" customHeight="1">
      <c r="A11849" s="10" t="s">
        <v>6113</v>
      </c>
      <c r="B11849" s="13" t="s">
        <v>6112</v>
      </c>
    </row>
    <row r="11850" spans="1:2" ht="15" customHeight="1">
      <c r="A11850" s="10" t="s">
        <v>9186</v>
      </c>
      <c r="B11850" s="13" t="s">
        <v>9185</v>
      </c>
    </row>
    <row r="11851" spans="1:2" ht="15" customHeight="1">
      <c r="A11851" s="10" t="s">
        <v>7214</v>
      </c>
      <c r="B11851" s="13" t="s">
        <v>7213</v>
      </c>
    </row>
    <row r="11852" spans="1:2" ht="15" customHeight="1">
      <c r="A11852" s="10" t="s">
        <v>7149</v>
      </c>
      <c r="B11852" s="13" t="s">
        <v>7148</v>
      </c>
    </row>
    <row r="11853" spans="1:2" ht="15" customHeight="1">
      <c r="A11853" s="10" t="s">
        <v>9182</v>
      </c>
      <c r="B11853" s="13" t="s">
        <v>9181</v>
      </c>
    </row>
    <row r="11854" spans="1:2" ht="15" customHeight="1">
      <c r="A11854" s="10" t="s">
        <v>5426</v>
      </c>
      <c r="B11854" s="13" t="s">
        <v>5425</v>
      </c>
    </row>
    <row r="11855" spans="1:2" ht="15" customHeight="1">
      <c r="A11855" s="10" t="s">
        <v>7909</v>
      </c>
      <c r="B11855" s="13" t="s">
        <v>7908</v>
      </c>
    </row>
    <row r="11856" spans="1:2" ht="15" customHeight="1">
      <c r="A11856" s="10" t="s">
        <v>6505</v>
      </c>
      <c r="B11856" s="13" t="s">
        <v>6504</v>
      </c>
    </row>
    <row r="11857" spans="1:2" ht="15" customHeight="1">
      <c r="A11857" s="10" t="s">
        <v>6826</v>
      </c>
      <c r="B11857" s="13" t="s">
        <v>6825</v>
      </c>
    </row>
    <row r="11858" spans="1:2" ht="15" customHeight="1">
      <c r="A11858" s="10" t="s">
        <v>8509</v>
      </c>
      <c r="B11858" s="13" t="s">
        <v>8508</v>
      </c>
    </row>
    <row r="11859" spans="1:2" ht="15" customHeight="1">
      <c r="A11859" s="10" t="s">
        <v>8355</v>
      </c>
      <c r="B11859" s="13" t="s">
        <v>8354</v>
      </c>
    </row>
    <row r="11860" spans="1:2" ht="15" customHeight="1">
      <c r="A11860" s="10" t="s">
        <v>8608</v>
      </c>
      <c r="B11860" s="13" t="s">
        <v>8607</v>
      </c>
    </row>
    <row r="11861" spans="1:2" ht="15" customHeight="1">
      <c r="A11861" s="10" t="s">
        <v>11976</v>
      </c>
      <c r="B11861" s="13" t="s">
        <v>11975</v>
      </c>
    </row>
    <row r="11862" spans="1:2" ht="15" customHeight="1">
      <c r="A11862" s="10" t="s">
        <v>5025</v>
      </c>
      <c r="B11862" s="13" t="s">
        <v>5024</v>
      </c>
    </row>
    <row r="11863" spans="1:2" ht="15" customHeight="1">
      <c r="A11863" s="10" t="s">
        <v>12128</v>
      </c>
      <c r="B11863" s="13" t="s">
        <v>12127</v>
      </c>
    </row>
    <row r="11864" spans="1:2" ht="15" customHeight="1">
      <c r="A11864" s="10" t="s">
        <v>7155</v>
      </c>
      <c r="B11864" s="13" t="s">
        <v>7154</v>
      </c>
    </row>
    <row r="11865" spans="1:2" ht="15" customHeight="1">
      <c r="A11865" s="10" t="s">
        <v>6105</v>
      </c>
      <c r="B11865" s="13" t="s">
        <v>6104</v>
      </c>
    </row>
    <row r="11866" spans="1:2" ht="15" customHeight="1">
      <c r="A11866" s="10" t="s">
        <v>6109</v>
      </c>
      <c r="B11866" s="13" t="s">
        <v>6108</v>
      </c>
    </row>
    <row r="11867" spans="1:2" ht="15" customHeight="1">
      <c r="A11867" s="10" t="s">
        <v>6103</v>
      </c>
      <c r="B11867" s="13" t="s">
        <v>6102</v>
      </c>
    </row>
    <row r="11868" spans="1:2" ht="15" customHeight="1">
      <c r="A11868" s="10" t="s">
        <v>6814</v>
      </c>
      <c r="B11868" s="13" t="s">
        <v>6813</v>
      </c>
    </row>
    <row r="11869" spans="1:2" ht="15" customHeight="1">
      <c r="A11869" s="10" t="s">
        <v>6107</v>
      </c>
      <c r="B11869" s="13" t="s">
        <v>6106</v>
      </c>
    </row>
    <row r="11870" spans="1:2" ht="15" customHeight="1">
      <c r="A11870" s="10" t="s">
        <v>9143</v>
      </c>
      <c r="B11870" s="13" t="s">
        <v>9142</v>
      </c>
    </row>
    <row r="11871" spans="1:2" ht="15" customHeight="1">
      <c r="A11871" s="10" t="s">
        <v>6127</v>
      </c>
      <c r="B11871" s="13" t="s">
        <v>6126</v>
      </c>
    </row>
    <row r="11872" spans="1:2" ht="15" customHeight="1">
      <c r="A11872" s="10" t="s">
        <v>6129</v>
      </c>
      <c r="B11872" s="13" t="s">
        <v>6128</v>
      </c>
    </row>
    <row r="11873" spans="1:2" ht="15" customHeight="1">
      <c r="A11873" s="10" t="s">
        <v>6822</v>
      </c>
      <c r="B11873" s="13" t="s">
        <v>6821</v>
      </c>
    </row>
    <row r="11874" spans="1:2" ht="15" customHeight="1">
      <c r="A11874" s="10" t="s">
        <v>11384</v>
      </c>
      <c r="B11874" s="13" t="s">
        <v>11383</v>
      </c>
    </row>
    <row r="11875" spans="1:2" ht="15" customHeight="1">
      <c r="A11875" s="10" t="s">
        <v>4972</v>
      </c>
      <c r="B11875" s="13" t="s">
        <v>4971</v>
      </c>
    </row>
    <row r="11876" spans="1:2" ht="15" customHeight="1">
      <c r="A11876" s="10" t="s">
        <v>5684</v>
      </c>
      <c r="B11876" s="13" t="s">
        <v>5683</v>
      </c>
    </row>
    <row r="11877" spans="1:2" ht="15" customHeight="1">
      <c r="A11877" s="11" t="s">
        <v>930</v>
      </c>
      <c r="B11877" s="15" t="s">
        <v>49</v>
      </c>
    </row>
    <row r="11878" spans="1:2" ht="15" customHeight="1">
      <c r="A11878" s="10" t="s">
        <v>4027</v>
      </c>
      <c r="B11878" s="13" t="s">
        <v>4026</v>
      </c>
    </row>
    <row r="11879" spans="1:2" ht="15" customHeight="1">
      <c r="A11879" s="10" t="s">
        <v>10104</v>
      </c>
      <c r="B11879" s="13" t="s">
        <v>10103</v>
      </c>
    </row>
    <row r="11880" spans="1:2" ht="15" customHeight="1">
      <c r="A11880" s="10" t="s">
        <v>4132</v>
      </c>
      <c r="B11880" s="13" t="s">
        <v>4131</v>
      </c>
    </row>
    <row r="11881" spans="1:2" ht="15" customHeight="1">
      <c r="A11881" s="10" t="s">
        <v>5700</v>
      </c>
      <c r="B11881" s="13" t="s">
        <v>5699</v>
      </c>
    </row>
    <row r="11882" spans="1:2" ht="15" customHeight="1">
      <c r="A11882" s="10" t="s">
        <v>11076</v>
      </c>
      <c r="B11882" s="13" t="s">
        <v>11075</v>
      </c>
    </row>
    <row r="11883" spans="1:2" ht="15" customHeight="1">
      <c r="A11883" s="10" t="s">
        <v>11080</v>
      </c>
      <c r="B11883" s="13" t="s">
        <v>11079</v>
      </c>
    </row>
    <row r="11884" spans="1:2" ht="15" customHeight="1">
      <c r="A11884" s="10" t="s">
        <v>11072</v>
      </c>
      <c r="B11884" s="13" t="s">
        <v>11071</v>
      </c>
    </row>
    <row r="11885" spans="1:2" ht="15" customHeight="1">
      <c r="A11885" s="10" t="s">
        <v>11074</v>
      </c>
      <c r="B11885" s="13" t="s">
        <v>11073</v>
      </c>
    </row>
    <row r="11886" spans="1:2" ht="15" customHeight="1">
      <c r="A11886" s="10" t="s">
        <v>11082</v>
      </c>
      <c r="B11886" s="13" t="s">
        <v>11081</v>
      </c>
    </row>
    <row r="11887" spans="1:2" ht="15" customHeight="1">
      <c r="A11887" s="10" t="s">
        <v>11084</v>
      </c>
      <c r="B11887" s="13" t="s">
        <v>11083</v>
      </c>
    </row>
    <row r="11888" spans="1:2" ht="15" customHeight="1">
      <c r="A11888" s="10" t="s">
        <v>11078</v>
      </c>
      <c r="B11888" s="13" t="s">
        <v>11077</v>
      </c>
    </row>
    <row r="11889" spans="1:2" ht="15" customHeight="1">
      <c r="A11889" s="10" t="s">
        <v>9063</v>
      </c>
      <c r="B11889" s="13" t="s">
        <v>9062</v>
      </c>
    </row>
    <row r="11890" spans="1:2" ht="15" customHeight="1">
      <c r="A11890" s="10" t="s">
        <v>9065</v>
      </c>
      <c r="B11890" s="13" t="s">
        <v>9064</v>
      </c>
    </row>
    <row r="11891" spans="1:2" ht="15" customHeight="1">
      <c r="A11891" s="10" t="s">
        <v>6491</v>
      </c>
      <c r="B11891" s="13" t="s">
        <v>6490</v>
      </c>
    </row>
    <row r="11892" spans="1:2" ht="15" customHeight="1">
      <c r="A11892" s="10" t="s">
        <v>11404</v>
      </c>
      <c r="B11892" s="13" t="s">
        <v>11403</v>
      </c>
    </row>
    <row r="11893" spans="1:2" ht="15" customHeight="1">
      <c r="A11893" s="10" t="s">
        <v>11364</v>
      </c>
      <c r="B11893" s="13" t="s">
        <v>11363</v>
      </c>
    </row>
    <row r="11894" spans="1:2" ht="15" customHeight="1">
      <c r="A11894" s="10" t="s">
        <v>11370</v>
      </c>
      <c r="B11894" s="13" t="s">
        <v>11369</v>
      </c>
    </row>
    <row r="11895" spans="1:2" ht="15" customHeight="1">
      <c r="A11895" s="10" t="s">
        <v>11366</v>
      </c>
      <c r="B11895" s="13" t="s">
        <v>11365</v>
      </c>
    </row>
    <row r="11896" spans="1:2" ht="15" customHeight="1">
      <c r="A11896" s="10" t="s">
        <v>5131</v>
      </c>
      <c r="B11896" s="13" t="s">
        <v>5130</v>
      </c>
    </row>
    <row r="11897" spans="1:2" ht="15" customHeight="1">
      <c r="A11897" s="10" t="s">
        <v>5147</v>
      </c>
      <c r="B11897" s="13" t="s">
        <v>5146</v>
      </c>
    </row>
    <row r="11898" spans="1:2" ht="15" customHeight="1">
      <c r="A11898" s="10" t="s">
        <v>5137</v>
      </c>
      <c r="B11898" s="13" t="s">
        <v>5136</v>
      </c>
    </row>
    <row r="11899" spans="1:2" ht="15" customHeight="1">
      <c r="A11899" s="10" t="s">
        <v>5143</v>
      </c>
      <c r="B11899" s="13" t="s">
        <v>5142</v>
      </c>
    </row>
    <row r="11900" spans="1:2" ht="15" customHeight="1">
      <c r="A11900" s="10" t="s">
        <v>5139</v>
      </c>
      <c r="B11900" s="13" t="s">
        <v>5138</v>
      </c>
    </row>
    <row r="11901" spans="1:2" ht="15" customHeight="1">
      <c r="A11901" s="10" t="s">
        <v>5135</v>
      </c>
      <c r="B11901" s="13" t="s">
        <v>5134</v>
      </c>
    </row>
    <row r="11902" spans="1:2" ht="15" customHeight="1">
      <c r="A11902" s="10" t="s">
        <v>5149</v>
      </c>
      <c r="B11902" s="13" t="s">
        <v>5148</v>
      </c>
    </row>
    <row r="11903" spans="1:2" ht="15" customHeight="1">
      <c r="A11903" s="10" t="s">
        <v>5141</v>
      </c>
      <c r="B11903" s="13" t="s">
        <v>5140</v>
      </c>
    </row>
    <row r="11904" spans="1:2" ht="15" customHeight="1">
      <c r="A11904" s="10" t="s">
        <v>5145</v>
      </c>
      <c r="B11904" s="13" t="s">
        <v>5144</v>
      </c>
    </row>
    <row r="11905" spans="1:2" ht="15" customHeight="1">
      <c r="A11905" s="10" t="s">
        <v>5133</v>
      </c>
      <c r="B11905" s="13" t="s">
        <v>5132</v>
      </c>
    </row>
    <row r="11906" spans="1:2" ht="15" customHeight="1">
      <c r="A11906" s="10" t="s">
        <v>5051</v>
      </c>
      <c r="B11906" s="13" t="s">
        <v>5050</v>
      </c>
    </row>
    <row r="11907" spans="1:2" ht="15" customHeight="1">
      <c r="A11907" s="10" t="s">
        <v>5067</v>
      </c>
      <c r="B11907" s="13" t="s">
        <v>5066</v>
      </c>
    </row>
    <row r="11908" spans="1:2" ht="15" customHeight="1">
      <c r="A11908" s="10" t="s">
        <v>5057</v>
      </c>
      <c r="B11908" s="13" t="s">
        <v>5056</v>
      </c>
    </row>
    <row r="11909" spans="1:2" ht="15" customHeight="1">
      <c r="A11909" s="10" t="s">
        <v>5063</v>
      </c>
      <c r="B11909" s="13" t="s">
        <v>5062</v>
      </c>
    </row>
    <row r="11910" spans="1:2" ht="15" customHeight="1">
      <c r="A11910" s="10" t="s">
        <v>5059</v>
      </c>
      <c r="B11910" s="13" t="s">
        <v>5058</v>
      </c>
    </row>
    <row r="11911" spans="1:2" ht="15" customHeight="1">
      <c r="A11911" s="10" t="s">
        <v>5055</v>
      </c>
      <c r="B11911" s="13" t="s">
        <v>5054</v>
      </c>
    </row>
    <row r="11912" spans="1:2" ht="15" customHeight="1">
      <c r="A11912" s="10" t="s">
        <v>5069</v>
      </c>
      <c r="B11912" s="13" t="s">
        <v>5068</v>
      </c>
    </row>
    <row r="11913" spans="1:2" ht="15" customHeight="1">
      <c r="A11913" s="10" t="s">
        <v>5061</v>
      </c>
      <c r="B11913" s="13" t="s">
        <v>5060</v>
      </c>
    </row>
    <row r="11914" spans="1:2" ht="15" customHeight="1">
      <c r="A11914" s="10" t="s">
        <v>5065</v>
      </c>
      <c r="B11914" s="13" t="s">
        <v>5064</v>
      </c>
    </row>
    <row r="11915" spans="1:2" ht="15" customHeight="1">
      <c r="A11915" s="10" t="s">
        <v>5053</v>
      </c>
      <c r="B11915" s="13" t="s">
        <v>5052</v>
      </c>
    </row>
    <row r="11916" spans="1:2" ht="15" customHeight="1">
      <c r="A11916" s="10" t="s">
        <v>5171</v>
      </c>
      <c r="B11916" s="13" t="s">
        <v>5170</v>
      </c>
    </row>
    <row r="11917" spans="1:2" ht="15" customHeight="1">
      <c r="A11917" s="10" t="s">
        <v>5187</v>
      </c>
      <c r="B11917" s="13" t="s">
        <v>5186</v>
      </c>
    </row>
    <row r="11918" spans="1:2" ht="15" customHeight="1">
      <c r="A11918" s="10" t="s">
        <v>5177</v>
      </c>
      <c r="B11918" s="13" t="s">
        <v>5176</v>
      </c>
    </row>
    <row r="11919" spans="1:2" ht="15" customHeight="1">
      <c r="A11919" s="10" t="s">
        <v>5183</v>
      </c>
      <c r="B11919" s="13" t="s">
        <v>5182</v>
      </c>
    </row>
    <row r="11920" spans="1:2" ht="15" customHeight="1">
      <c r="A11920" s="10" t="s">
        <v>5179</v>
      </c>
      <c r="B11920" s="13" t="s">
        <v>5178</v>
      </c>
    </row>
    <row r="11921" spans="1:2" ht="15" customHeight="1">
      <c r="A11921" s="10" t="s">
        <v>5175</v>
      </c>
      <c r="B11921" s="13" t="s">
        <v>5174</v>
      </c>
    </row>
    <row r="11922" spans="1:2" ht="15" customHeight="1">
      <c r="A11922" s="10" t="s">
        <v>5189</v>
      </c>
      <c r="B11922" s="13" t="s">
        <v>5188</v>
      </c>
    </row>
    <row r="11923" spans="1:2" ht="15" customHeight="1">
      <c r="A11923" s="10" t="s">
        <v>5181</v>
      </c>
      <c r="B11923" s="13" t="s">
        <v>5180</v>
      </c>
    </row>
    <row r="11924" spans="1:2" ht="15" customHeight="1">
      <c r="A11924" s="10" t="s">
        <v>5185</v>
      </c>
      <c r="B11924" s="13" t="s">
        <v>5184</v>
      </c>
    </row>
    <row r="11925" spans="1:2" ht="15" customHeight="1">
      <c r="A11925" s="10" t="s">
        <v>5173</v>
      </c>
      <c r="B11925" s="13" t="s">
        <v>5172</v>
      </c>
    </row>
    <row r="11926" spans="1:2" ht="15" customHeight="1">
      <c r="A11926" s="10" t="s">
        <v>5091</v>
      </c>
      <c r="B11926" s="13" t="s">
        <v>5090</v>
      </c>
    </row>
    <row r="11927" spans="1:2" ht="15" customHeight="1">
      <c r="A11927" s="10" t="s">
        <v>5107</v>
      </c>
      <c r="B11927" s="13" t="s">
        <v>5106</v>
      </c>
    </row>
    <row r="11928" spans="1:2" ht="15" customHeight="1">
      <c r="A11928" s="10" t="s">
        <v>5097</v>
      </c>
      <c r="B11928" s="13" t="s">
        <v>5096</v>
      </c>
    </row>
    <row r="11929" spans="1:2" ht="15" customHeight="1">
      <c r="A11929" s="10" t="s">
        <v>5103</v>
      </c>
      <c r="B11929" s="13" t="s">
        <v>5102</v>
      </c>
    </row>
    <row r="11930" spans="1:2" ht="15" customHeight="1">
      <c r="A11930" s="10" t="s">
        <v>5099</v>
      </c>
      <c r="B11930" s="13" t="s">
        <v>5098</v>
      </c>
    </row>
    <row r="11931" spans="1:2" ht="15" customHeight="1">
      <c r="A11931" s="10" t="s">
        <v>5095</v>
      </c>
      <c r="B11931" s="13" t="s">
        <v>5094</v>
      </c>
    </row>
    <row r="11932" spans="1:2" ht="15" customHeight="1">
      <c r="A11932" s="10" t="s">
        <v>5109</v>
      </c>
      <c r="B11932" s="13" t="s">
        <v>5108</v>
      </c>
    </row>
    <row r="11933" spans="1:2" ht="15" customHeight="1">
      <c r="A11933" s="10" t="s">
        <v>5101</v>
      </c>
      <c r="B11933" s="13" t="s">
        <v>5100</v>
      </c>
    </row>
    <row r="11934" spans="1:2" ht="15" customHeight="1">
      <c r="A11934" s="10" t="s">
        <v>5105</v>
      </c>
      <c r="B11934" s="13" t="s">
        <v>5104</v>
      </c>
    </row>
    <row r="11935" spans="1:2" ht="15" customHeight="1">
      <c r="A11935" s="10" t="s">
        <v>5093</v>
      </c>
      <c r="B11935" s="13" t="s">
        <v>5092</v>
      </c>
    </row>
    <row r="11936" spans="1:2" ht="15" customHeight="1">
      <c r="A11936" s="10" t="s">
        <v>5191</v>
      </c>
      <c r="B11936" s="13" t="s">
        <v>5190</v>
      </c>
    </row>
    <row r="11937" spans="1:2" ht="15" customHeight="1">
      <c r="A11937" s="10" t="s">
        <v>5207</v>
      </c>
      <c r="B11937" s="13" t="s">
        <v>5206</v>
      </c>
    </row>
    <row r="11938" spans="1:2" ht="15" customHeight="1">
      <c r="A11938" s="10" t="s">
        <v>5197</v>
      </c>
      <c r="B11938" s="13" t="s">
        <v>5196</v>
      </c>
    </row>
    <row r="11939" spans="1:2" ht="15" customHeight="1">
      <c r="A11939" s="10" t="s">
        <v>5203</v>
      </c>
      <c r="B11939" s="13" t="s">
        <v>5202</v>
      </c>
    </row>
    <row r="11940" spans="1:2" ht="15" customHeight="1">
      <c r="A11940" s="10" t="s">
        <v>5199</v>
      </c>
      <c r="B11940" s="13" t="s">
        <v>5198</v>
      </c>
    </row>
    <row r="11941" spans="1:2" ht="15" customHeight="1">
      <c r="A11941" s="10" t="s">
        <v>5195</v>
      </c>
      <c r="B11941" s="13" t="s">
        <v>5194</v>
      </c>
    </row>
    <row r="11942" spans="1:2" ht="15" customHeight="1">
      <c r="A11942" s="10" t="s">
        <v>5209</v>
      </c>
      <c r="B11942" s="13" t="s">
        <v>5208</v>
      </c>
    </row>
    <row r="11943" spans="1:2" ht="15" customHeight="1">
      <c r="A11943" s="10" t="s">
        <v>5201</v>
      </c>
      <c r="B11943" s="13" t="s">
        <v>5200</v>
      </c>
    </row>
    <row r="11944" spans="1:2" ht="15" customHeight="1">
      <c r="A11944" s="10" t="s">
        <v>5205</v>
      </c>
      <c r="B11944" s="13" t="s">
        <v>5204</v>
      </c>
    </row>
    <row r="11945" spans="1:2" ht="15" customHeight="1">
      <c r="A11945" s="10" t="s">
        <v>5193</v>
      </c>
      <c r="B11945" s="13" t="s">
        <v>5192</v>
      </c>
    </row>
    <row r="11946" spans="1:2" ht="15" customHeight="1">
      <c r="A11946" s="10" t="s">
        <v>5231</v>
      </c>
      <c r="B11946" s="13" t="s">
        <v>5230</v>
      </c>
    </row>
    <row r="11947" spans="1:2" ht="15" customHeight="1">
      <c r="A11947" s="10" t="s">
        <v>5247</v>
      </c>
      <c r="B11947" s="13" t="s">
        <v>5246</v>
      </c>
    </row>
    <row r="11948" spans="1:2" ht="15" customHeight="1">
      <c r="A11948" s="10" t="s">
        <v>5237</v>
      </c>
      <c r="B11948" s="13" t="s">
        <v>5236</v>
      </c>
    </row>
    <row r="11949" spans="1:2" ht="15" customHeight="1">
      <c r="A11949" s="10" t="s">
        <v>5243</v>
      </c>
      <c r="B11949" s="13" t="s">
        <v>5242</v>
      </c>
    </row>
    <row r="11950" spans="1:2" ht="15" customHeight="1">
      <c r="A11950" s="10" t="s">
        <v>5239</v>
      </c>
      <c r="B11950" s="13" t="s">
        <v>5238</v>
      </c>
    </row>
    <row r="11951" spans="1:2" ht="15" customHeight="1">
      <c r="A11951" s="10" t="s">
        <v>5235</v>
      </c>
      <c r="B11951" s="13" t="s">
        <v>5234</v>
      </c>
    </row>
    <row r="11952" spans="1:2" ht="15" customHeight="1">
      <c r="A11952" s="10" t="s">
        <v>5249</v>
      </c>
      <c r="B11952" s="13" t="s">
        <v>5248</v>
      </c>
    </row>
    <row r="11953" spans="1:2" ht="15" customHeight="1">
      <c r="A11953" s="10" t="s">
        <v>5241</v>
      </c>
      <c r="B11953" s="13" t="s">
        <v>5240</v>
      </c>
    </row>
    <row r="11954" spans="1:2" ht="15" customHeight="1">
      <c r="A11954" s="10" t="s">
        <v>5245</v>
      </c>
      <c r="B11954" s="13" t="s">
        <v>5244</v>
      </c>
    </row>
    <row r="11955" spans="1:2" ht="15" customHeight="1">
      <c r="A11955" s="10" t="s">
        <v>5233</v>
      </c>
      <c r="B11955" s="13" t="s">
        <v>5232</v>
      </c>
    </row>
    <row r="11956" spans="1:2" ht="15" customHeight="1">
      <c r="A11956" s="10" t="s">
        <v>5071</v>
      </c>
      <c r="B11956" s="13" t="s">
        <v>5070</v>
      </c>
    </row>
    <row r="11957" spans="1:2" ht="15" customHeight="1">
      <c r="A11957" s="10" t="s">
        <v>5087</v>
      </c>
      <c r="B11957" s="13" t="s">
        <v>5086</v>
      </c>
    </row>
    <row r="11958" spans="1:2" ht="15" customHeight="1">
      <c r="A11958" s="10" t="s">
        <v>5077</v>
      </c>
      <c r="B11958" s="13" t="s">
        <v>5076</v>
      </c>
    </row>
    <row r="11959" spans="1:2" ht="15" customHeight="1">
      <c r="A11959" s="10" t="s">
        <v>5083</v>
      </c>
      <c r="B11959" s="13" t="s">
        <v>5082</v>
      </c>
    </row>
    <row r="11960" spans="1:2" ht="15" customHeight="1">
      <c r="A11960" s="10" t="s">
        <v>5079</v>
      </c>
      <c r="B11960" s="13" t="s">
        <v>5078</v>
      </c>
    </row>
    <row r="11961" spans="1:2" ht="15" customHeight="1">
      <c r="A11961" s="10" t="s">
        <v>5075</v>
      </c>
      <c r="B11961" s="13" t="s">
        <v>5074</v>
      </c>
    </row>
    <row r="11962" spans="1:2" ht="15" customHeight="1">
      <c r="A11962" s="10" t="s">
        <v>5089</v>
      </c>
      <c r="B11962" s="13" t="s">
        <v>5088</v>
      </c>
    </row>
    <row r="11963" spans="1:2" ht="15" customHeight="1">
      <c r="A11963" s="10" t="s">
        <v>5081</v>
      </c>
      <c r="B11963" s="13" t="s">
        <v>5080</v>
      </c>
    </row>
    <row r="11964" spans="1:2" ht="15" customHeight="1">
      <c r="A11964" s="10" t="s">
        <v>5085</v>
      </c>
      <c r="B11964" s="13" t="s">
        <v>5084</v>
      </c>
    </row>
    <row r="11965" spans="1:2" ht="15" customHeight="1">
      <c r="A11965" s="10" t="s">
        <v>5073</v>
      </c>
      <c r="B11965" s="13" t="s">
        <v>5072</v>
      </c>
    </row>
    <row r="11966" spans="1:2" ht="15" customHeight="1">
      <c r="A11966" s="10" t="s">
        <v>5151</v>
      </c>
      <c r="B11966" s="13" t="s">
        <v>5150</v>
      </c>
    </row>
    <row r="11967" spans="1:2" ht="15" customHeight="1">
      <c r="A11967" s="10" t="s">
        <v>5167</v>
      </c>
      <c r="B11967" s="13" t="s">
        <v>5166</v>
      </c>
    </row>
    <row r="11968" spans="1:2" ht="15" customHeight="1">
      <c r="A11968" s="10" t="s">
        <v>5157</v>
      </c>
      <c r="B11968" s="13" t="s">
        <v>5156</v>
      </c>
    </row>
    <row r="11969" spans="1:2" ht="15" customHeight="1">
      <c r="A11969" s="10" t="s">
        <v>5163</v>
      </c>
      <c r="B11969" s="13" t="s">
        <v>5162</v>
      </c>
    </row>
    <row r="11970" spans="1:2" ht="15" customHeight="1">
      <c r="A11970" s="10" t="s">
        <v>5159</v>
      </c>
      <c r="B11970" s="13" t="s">
        <v>5158</v>
      </c>
    </row>
    <row r="11971" spans="1:2" ht="15" customHeight="1">
      <c r="A11971" s="10" t="s">
        <v>5155</v>
      </c>
      <c r="B11971" s="13" t="s">
        <v>5154</v>
      </c>
    </row>
    <row r="11972" spans="1:2" ht="15" customHeight="1">
      <c r="A11972" s="10" t="s">
        <v>5169</v>
      </c>
      <c r="B11972" s="13" t="s">
        <v>5168</v>
      </c>
    </row>
    <row r="11973" spans="1:2" ht="15" customHeight="1">
      <c r="A11973" s="10" t="s">
        <v>5161</v>
      </c>
      <c r="B11973" s="13" t="s">
        <v>5160</v>
      </c>
    </row>
    <row r="11974" spans="1:2" ht="15" customHeight="1">
      <c r="A11974" s="10" t="s">
        <v>5165</v>
      </c>
      <c r="B11974" s="13" t="s">
        <v>5164</v>
      </c>
    </row>
    <row r="11975" spans="1:2" ht="15" customHeight="1">
      <c r="A11975" s="10" t="s">
        <v>5153</v>
      </c>
      <c r="B11975" s="13" t="s">
        <v>5152</v>
      </c>
    </row>
    <row r="11976" spans="1:2" ht="15" customHeight="1">
      <c r="A11976" s="10" t="s">
        <v>5111</v>
      </c>
      <c r="B11976" s="13" t="s">
        <v>5110</v>
      </c>
    </row>
    <row r="11977" spans="1:2" ht="15" customHeight="1">
      <c r="A11977" s="10" t="s">
        <v>5127</v>
      </c>
      <c r="B11977" s="13" t="s">
        <v>5126</v>
      </c>
    </row>
    <row r="11978" spans="1:2" ht="15" customHeight="1">
      <c r="A11978" s="10" t="s">
        <v>5117</v>
      </c>
      <c r="B11978" s="13" t="s">
        <v>5116</v>
      </c>
    </row>
    <row r="11979" spans="1:2" ht="15" customHeight="1">
      <c r="A11979" s="10" t="s">
        <v>5123</v>
      </c>
      <c r="B11979" s="13" t="s">
        <v>5122</v>
      </c>
    </row>
    <row r="11980" spans="1:2" ht="15" customHeight="1">
      <c r="A11980" s="10" t="s">
        <v>5119</v>
      </c>
      <c r="B11980" s="13" t="s">
        <v>5118</v>
      </c>
    </row>
    <row r="11981" spans="1:2" ht="15" customHeight="1">
      <c r="A11981" s="10" t="s">
        <v>5115</v>
      </c>
      <c r="B11981" s="13" t="s">
        <v>5114</v>
      </c>
    </row>
    <row r="11982" spans="1:2" ht="15" customHeight="1">
      <c r="A11982" s="10" t="s">
        <v>5129</v>
      </c>
      <c r="B11982" s="13" t="s">
        <v>5128</v>
      </c>
    </row>
    <row r="11983" spans="1:2" ht="15" customHeight="1">
      <c r="A11983" s="10" t="s">
        <v>5121</v>
      </c>
      <c r="B11983" s="13" t="s">
        <v>5120</v>
      </c>
    </row>
    <row r="11984" spans="1:2" ht="15" customHeight="1">
      <c r="A11984" s="10" t="s">
        <v>5125</v>
      </c>
      <c r="B11984" s="13" t="s">
        <v>5124</v>
      </c>
    </row>
    <row r="11985" spans="1:2" ht="15" customHeight="1">
      <c r="A11985" s="10" t="s">
        <v>5113</v>
      </c>
      <c r="B11985" s="13" t="s">
        <v>5112</v>
      </c>
    </row>
    <row r="11986" spans="1:2" ht="15" customHeight="1">
      <c r="A11986" s="10" t="s">
        <v>5211</v>
      </c>
      <c r="B11986" s="13" t="s">
        <v>5210</v>
      </c>
    </row>
    <row r="11987" spans="1:2" ht="15" customHeight="1">
      <c r="A11987" s="10" t="s">
        <v>5227</v>
      </c>
      <c r="B11987" s="13" t="s">
        <v>5226</v>
      </c>
    </row>
    <row r="11988" spans="1:2" ht="15" customHeight="1">
      <c r="A11988" s="10" t="s">
        <v>5217</v>
      </c>
      <c r="B11988" s="13" t="s">
        <v>5216</v>
      </c>
    </row>
    <row r="11989" spans="1:2" ht="15" customHeight="1">
      <c r="A11989" s="10" t="s">
        <v>5223</v>
      </c>
      <c r="B11989" s="13" t="s">
        <v>5222</v>
      </c>
    </row>
    <row r="11990" spans="1:2" ht="15" customHeight="1">
      <c r="A11990" s="10" t="s">
        <v>5219</v>
      </c>
      <c r="B11990" s="13" t="s">
        <v>5218</v>
      </c>
    </row>
    <row r="11991" spans="1:2" ht="15" customHeight="1">
      <c r="A11991" s="10" t="s">
        <v>5215</v>
      </c>
      <c r="B11991" s="13" t="s">
        <v>5214</v>
      </c>
    </row>
    <row r="11992" spans="1:2" ht="15" customHeight="1">
      <c r="A11992" s="10" t="s">
        <v>5229</v>
      </c>
      <c r="B11992" s="13" t="s">
        <v>5228</v>
      </c>
    </row>
    <row r="11993" spans="1:2" ht="15" customHeight="1">
      <c r="A11993" s="10" t="s">
        <v>5221</v>
      </c>
      <c r="B11993" s="13" t="s">
        <v>5220</v>
      </c>
    </row>
    <row r="11994" spans="1:2" ht="15" customHeight="1">
      <c r="A11994" s="10" t="s">
        <v>5225</v>
      </c>
      <c r="B11994" s="13" t="s">
        <v>5224</v>
      </c>
    </row>
    <row r="11995" spans="1:2" ht="15" customHeight="1">
      <c r="A11995" s="10" t="s">
        <v>5213</v>
      </c>
      <c r="B11995" s="13" t="s">
        <v>5212</v>
      </c>
    </row>
    <row r="11996" spans="1:2" ht="15" customHeight="1">
      <c r="A11996" s="10" t="s">
        <v>5512</v>
      </c>
      <c r="B11996" s="13" t="s">
        <v>5511</v>
      </c>
    </row>
    <row r="11997" spans="1:2" ht="15" customHeight="1">
      <c r="A11997" s="10" t="s">
        <v>5510</v>
      </c>
      <c r="B11997" s="13" t="s">
        <v>5509</v>
      </c>
    </row>
    <row r="11998" spans="1:2" ht="15" customHeight="1">
      <c r="A11998" s="10" t="s">
        <v>12546</v>
      </c>
      <c r="B11998" s="13" t="s">
        <v>12545</v>
      </c>
    </row>
    <row r="11999" spans="1:2" ht="15" customHeight="1">
      <c r="A11999" s="10" t="s">
        <v>6247</v>
      </c>
      <c r="B11999" s="13" t="s">
        <v>6246</v>
      </c>
    </row>
    <row r="12000" spans="1:2" ht="15" customHeight="1">
      <c r="A12000" s="10" t="s">
        <v>6256</v>
      </c>
      <c r="B12000" s="13" t="s">
        <v>6255</v>
      </c>
    </row>
    <row r="12001" spans="1:2" ht="15" customHeight="1">
      <c r="A12001" s="10" t="s">
        <v>5542</v>
      </c>
      <c r="B12001" s="13" t="s">
        <v>5541</v>
      </c>
    </row>
    <row r="12002" spans="1:2" ht="15" customHeight="1">
      <c r="A12002" s="10" t="s">
        <v>5586</v>
      </c>
      <c r="B12002" s="13" t="s">
        <v>5585</v>
      </c>
    </row>
    <row r="12003" spans="1:2" ht="15" customHeight="1">
      <c r="A12003" s="10" t="s">
        <v>10856</v>
      </c>
      <c r="B12003" s="13" t="s">
        <v>10855</v>
      </c>
    </row>
    <row r="12004" spans="1:2" ht="15" customHeight="1">
      <c r="A12004" s="10" t="s">
        <v>7099</v>
      </c>
      <c r="B12004" s="13" t="s">
        <v>7098</v>
      </c>
    </row>
    <row r="12005" spans="1:2" ht="15" customHeight="1">
      <c r="A12005" s="10" t="s">
        <v>7399</v>
      </c>
      <c r="B12005" s="13" t="s">
        <v>7398</v>
      </c>
    </row>
    <row r="12006" spans="1:2" ht="15" customHeight="1">
      <c r="A12006" s="10" t="s">
        <v>7419</v>
      </c>
      <c r="B12006" s="13" t="s">
        <v>7418</v>
      </c>
    </row>
    <row r="12007" spans="1:2" ht="15" customHeight="1">
      <c r="A12007" s="10" t="s">
        <v>6828</v>
      </c>
      <c r="B12007" s="13" t="s">
        <v>6827</v>
      </c>
    </row>
    <row r="12008" spans="1:2" ht="15" customHeight="1">
      <c r="A12008" s="10" t="s">
        <v>11303</v>
      </c>
      <c r="B12008" s="13" t="s">
        <v>11302</v>
      </c>
    </row>
    <row r="12009" spans="1:2" ht="15" customHeight="1">
      <c r="A12009" s="10" t="s">
        <v>4140</v>
      </c>
      <c r="B12009" s="13" t="s">
        <v>4139</v>
      </c>
    </row>
    <row r="12010" spans="1:2" ht="15" customHeight="1">
      <c r="A12010" s="10" t="s">
        <v>4275</v>
      </c>
      <c r="B12010" s="13" t="s">
        <v>4274</v>
      </c>
    </row>
    <row r="12011" spans="1:2" ht="15" customHeight="1">
      <c r="A12011" s="10" t="s">
        <v>6967</v>
      </c>
      <c r="B12011" s="13" t="s">
        <v>6966</v>
      </c>
    </row>
    <row r="12012" spans="1:2" ht="15" customHeight="1">
      <c r="A12012" s="10" t="s">
        <v>7890</v>
      </c>
      <c r="B12012" s="13" t="s">
        <v>7889</v>
      </c>
    </row>
    <row r="12013" spans="1:2" ht="15" customHeight="1">
      <c r="A12013" s="10" t="s">
        <v>11570</v>
      </c>
      <c r="B12013" s="13" t="s">
        <v>11569</v>
      </c>
    </row>
    <row r="12014" spans="1:2" ht="15" customHeight="1">
      <c r="A12014" s="10" t="s">
        <v>11602</v>
      </c>
      <c r="B12014" s="13" t="s">
        <v>11601</v>
      </c>
    </row>
    <row r="12015" spans="1:2" ht="15" customHeight="1">
      <c r="A12015" s="10" t="s">
        <v>7389</v>
      </c>
      <c r="B12015" s="13" t="s">
        <v>7388</v>
      </c>
    </row>
    <row r="12016" spans="1:2" ht="15" customHeight="1">
      <c r="A12016" s="10" t="s">
        <v>7409</v>
      </c>
      <c r="B12016" s="13" t="s">
        <v>7408</v>
      </c>
    </row>
    <row r="12017" spans="1:2" ht="15" customHeight="1">
      <c r="A12017" s="10" t="s">
        <v>4974</v>
      </c>
      <c r="B12017" s="13" t="s">
        <v>4973</v>
      </c>
    </row>
    <row r="12018" spans="1:2" ht="15" customHeight="1">
      <c r="A12018" s="10" t="s">
        <v>8271</v>
      </c>
      <c r="B12018" s="13" t="s">
        <v>8270</v>
      </c>
    </row>
    <row r="12019" spans="1:2" ht="15" customHeight="1">
      <c r="A12019" s="10" t="s">
        <v>8267</v>
      </c>
      <c r="B12019" s="13" t="s">
        <v>8266</v>
      </c>
    </row>
    <row r="12020" spans="1:2" ht="15" customHeight="1">
      <c r="A12020" s="10" t="s">
        <v>8269</v>
      </c>
      <c r="B12020" s="13" t="s">
        <v>8268</v>
      </c>
    </row>
    <row r="12021" spans="1:2" ht="15" customHeight="1">
      <c r="A12021" s="10" t="s">
        <v>11138</v>
      </c>
      <c r="B12021" s="13" t="s">
        <v>11137</v>
      </c>
    </row>
    <row r="12022" spans="1:2" ht="15" customHeight="1">
      <c r="A12022" s="10" t="s">
        <v>11142</v>
      </c>
      <c r="B12022" s="13" t="s">
        <v>11141</v>
      </c>
    </row>
    <row r="12023" spans="1:2" ht="15" customHeight="1">
      <c r="A12023" s="10" t="s">
        <v>11134</v>
      </c>
      <c r="B12023" s="13" t="s">
        <v>11133</v>
      </c>
    </row>
    <row r="12024" spans="1:2" ht="15" customHeight="1">
      <c r="A12024" s="10" t="s">
        <v>11140</v>
      </c>
      <c r="B12024" s="13" t="s">
        <v>11139</v>
      </c>
    </row>
    <row r="12025" spans="1:2" ht="15" customHeight="1">
      <c r="A12025" s="10" t="s">
        <v>11136</v>
      </c>
      <c r="B12025" s="13" t="s">
        <v>11135</v>
      </c>
    </row>
    <row r="12026" spans="1:2" ht="15" customHeight="1">
      <c r="A12026" s="10" t="s">
        <v>11146</v>
      </c>
      <c r="B12026" s="13" t="s">
        <v>11145</v>
      </c>
    </row>
    <row r="12027" spans="1:2" ht="15" customHeight="1">
      <c r="A12027" s="10" t="s">
        <v>11144</v>
      </c>
      <c r="B12027" s="13" t="s">
        <v>11143</v>
      </c>
    </row>
    <row r="12028" spans="1:2" ht="15" customHeight="1">
      <c r="A12028" s="10" t="s">
        <v>8365</v>
      </c>
      <c r="B12028" s="13" t="s">
        <v>8364</v>
      </c>
    </row>
    <row r="12029" spans="1:2" ht="15" customHeight="1">
      <c r="A12029" s="10" t="s">
        <v>8363</v>
      </c>
      <c r="B12029" s="13" t="s">
        <v>8362</v>
      </c>
    </row>
    <row r="12030" spans="1:2" ht="15" customHeight="1">
      <c r="A12030" s="10" t="s">
        <v>8337</v>
      </c>
      <c r="B12030" s="13" t="s">
        <v>8336</v>
      </c>
    </row>
    <row r="12031" spans="1:2" ht="15" customHeight="1">
      <c r="A12031" s="10" t="s">
        <v>11193</v>
      </c>
      <c r="B12031" s="13" t="s">
        <v>11192</v>
      </c>
    </row>
    <row r="12032" spans="1:2" ht="15" customHeight="1">
      <c r="A12032" s="10" t="s">
        <v>10398</v>
      </c>
      <c r="B12032" s="13" t="s">
        <v>10397</v>
      </c>
    </row>
    <row r="12033" spans="1:2" ht="15" customHeight="1">
      <c r="A12033" s="10" t="s">
        <v>13080</v>
      </c>
      <c r="B12033" s="13" t="s">
        <v>13079</v>
      </c>
    </row>
    <row r="12034" spans="1:2" ht="15" customHeight="1">
      <c r="A12034" s="10" t="s">
        <v>8834</v>
      </c>
      <c r="B12034" s="13" t="s">
        <v>8833</v>
      </c>
    </row>
    <row r="12035" spans="1:2" ht="15" customHeight="1">
      <c r="A12035" s="10" t="s">
        <v>8836</v>
      </c>
      <c r="B12035" s="13" t="s">
        <v>8835</v>
      </c>
    </row>
    <row r="12036" spans="1:2" ht="15" customHeight="1">
      <c r="A12036" s="10" t="s">
        <v>11376</v>
      </c>
      <c r="B12036" s="13" t="s">
        <v>11375</v>
      </c>
    </row>
    <row r="12037" spans="1:2" ht="15" customHeight="1">
      <c r="A12037" s="10" t="s">
        <v>7949</v>
      </c>
      <c r="B12037" s="13" t="s">
        <v>7948</v>
      </c>
    </row>
    <row r="12038" spans="1:2" ht="15" customHeight="1">
      <c r="A12038" s="10" t="s">
        <v>13604</v>
      </c>
      <c r="B12038" s="13" t="s">
        <v>13603</v>
      </c>
    </row>
    <row r="12039" spans="1:2" ht="15" customHeight="1">
      <c r="A12039" s="10" t="s">
        <v>25119</v>
      </c>
      <c r="B12039" s="13" t="s">
        <v>25118</v>
      </c>
    </row>
    <row r="12040" spans="1:2" ht="15" customHeight="1">
      <c r="A12040" s="10" t="s">
        <v>15046</v>
      </c>
      <c r="B12040" s="13" t="s">
        <v>15045</v>
      </c>
    </row>
    <row r="12041" spans="1:2" ht="15" customHeight="1">
      <c r="A12041" s="10" t="s">
        <v>15048</v>
      </c>
      <c r="B12041" s="13" t="s">
        <v>15047</v>
      </c>
    </row>
    <row r="12042" spans="1:2" ht="15" customHeight="1">
      <c r="A12042" s="10" t="s">
        <v>15382</v>
      </c>
      <c r="B12042" s="13" t="s">
        <v>15381</v>
      </c>
    </row>
    <row r="12043" spans="1:2" ht="15" customHeight="1">
      <c r="A12043" s="10" t="s">
        <v>15250</v>
      </c>
      <c r="B12043" s="13" t="s">
        <v>15249</v>
      </c>
    </row>
    <row r="12044" spans="1:2" ht="15" customHeight="1">
      <c r="A12044" s="10" t="s">
        <v>15524</v>
      </c>
      <c r="B12044" s="13" t="s">
        <v>15523</v>
      </c>
    </row>
    <row r="12045" spans="1:2" ht="15" customHeight="1">
      <c r="A12045" s="10" t="s">
        <v>15526</v>
      </c>
      <c r="B12045" s="13" t="s">
        <v>15525</v>
      </c>
    </row>
    <row r="12046" spans="1:2" ht="15" customHeight="1">
      <c r="A12046" s="10" t="s">
        <v>15152</v>
      </c>
      <c r="B12046" s="13" t="s">
        <v>15151</v>
      </c>
    </row>
    <row r="12047" spans="1:2" ht="15" customHeight="1">
      <c r="A12047" s="10" t="s">
        <v>15386</v>
      </c>
      <c r="B12047" s="13" t="s">
        <v>15385</v>
      </c>
    </row>
    <row r="12048" spans="1:2" ht="15" customHeight="1">
      <c r="A12048" s="10" t="s">
        <v>15628</v>
      </c>
      <c r="B12048" s="13" t="s">
        <v>15627</v>
      </c>
    </row>
    <row r="12049" spans="1:2" ht="15" customHeight="1">
      <c r="A12049" s="10" t="s">
        <v>15746</v>
      </c>
      <c r="B12049" s="13" t="s">
        <v>15745</v>
      </c>
    </row>
    <row r="12050" spans="1:2" ht="15" customHeight="1">
      <c r="A12050" s="10" t="s">
        <v>16082</v>
      </c>
      <c r="B12050" s="13" t="s">
        <v>16081</v>
      </c>
    </row>
    <row r="12051" spans="1:2" ht="15" customHeight="1">
      <c r="A12051" s="10" t="s">
        <v>15858</v>
      </c>
      <c r="B12051" s="13" t="s">
        <v>15857</v>
      </c>
    </row>
    <row r="12052" spans="1:2" ht="15" customHeight="1">
      <c r="A12052" s="10" t="s">
        <v>15970</v>
      </c>
      <c r="B12052" s="13" t="s">
        <v>15969</v>
      </c>
    </row>
    <row r="12053" spans="1:2" ht="15" customHeight="1">
      <c r="A12053" s="10" t="s">
        <v>16084</v>
      </c>
      <c r="B12053" s="13" t="s">
        <v>16083</v>
      </c>
    </row>
    <row r="12054" spans="1:2" ht="15" customHeight="1">
      <c r="A12054" s="10" t="s">
        <v>15966</v>
      </c>
      <c r="B12054" s="13" t="s">
        <v>15965</v>
      </c>
    </row>
    <row r="12055" spans="1:2" ht="15" customHeight="1">
      <c r="A12055" s="10" t="s">
        <v>15630</v>
      </c>
      <c r="B12055" s="13" t="s">
        <v>15629</v>
      </c>
    </row>
    <row r="12056" spans="1:2" ht="15" customHeight="1">
      <c r="A12056" s="10" t="s">
        <v>15748</v>
      </c>
      <c r="B12056" s="13" t="s">
        <v>15747</v>
      </c>
    </row>
    <row r="12057" spans="1:2" ht="15" customHeight="1">
      <c r="A12057" s="10" t="s">
        <v>15252</v>
      </c>
      <c r="B12057" s="13" t="s">
        <v>15251</v>
      </c>
    </row>
    <row r="12058" spans="1:2" ht="15" customHeight="1">
      <c r="A12058" s="10" t="s">
        <v>15968</v>
      </c>
      <c r="B12058" s="13" t="s">
        <v>15967</v>
      </c>
    </row>
    <row r="12059" spans="1:2" ht="15" customHeight="1">
      <c r="A12059" s="10" t="s">
        <v>15154</v>
      </c>
      <c r="B12059" s="13" t="s">
        <v>15153</v>
      </c>
    </row>
    <row r="12060" spans="1:2" ht="15" customHeight="1">
      <c r="A12060" s="10" t="s">
        <v>15424</v>
      </c>
      <c r="B12060" s="13" t="s">
        <v>15423</v>
      </c>
    </row>
    <row r="12061" spans="1:2" ht="15" customHeight="1">
      <c r="A12061" s="10" t="s">
        <v>15022</v>
      </c>
      <c r="B12061" s="13" t="s">
        <v>15021</v>
      </c>
    </row>
    <row r="12062" spans="1:2" ht="15" customHeight="1">
      <c r="A12062" s="10" t="s">
        <v>15286</v>
      </c>
      <c r="B12062" s="13" t="s">
        <v>15285</v>
      </c>
    </row>
    <row r="12063" spans="1:2" ht="15" customHeight="1">
      <c r="A12063" s="10" t="s">
        <v>15240</v>
      </c>
      <c r="B12063" s="13" t="s">
        <v>15239</v>
      </c>
    </row>
    <row r="12064" spans="1:2" ht="15" customHeight="1">
      <c r="A12064" s="10" t="s">
        <v>15142</v>
      </c>
      <c r="B12064" s="13" t="s">
        <v>15141</v>
      </c>
    </row>
    <row r="12065" spans="1:2" ht="15" customHeight="1">
      <c r="A12065" s="10" t="s">
        <v>15284</v>
      </c>
      <c r="B12065" s="13" t="s">
        <v>15283</v>
      </c>
    </row>
    <row r="12066" spans="1:2" ht="15" customHeight="1">
      <c r="A12066" s="10" t="s">
        <v>15430</v>
      </c>
      <c r="B12066" s="13" t="s">
        <v>15429</v>
      </c>
    </row>
    <row r="12067" spans="1:2" ht="15" customHeight="1">
      <c r="A12067" s="10" t="s">
        <v>15426</v>
      </c>
      <c r="B12067" s="13" t="s">
        <v>15425</v>
      </c>
    </row>
    <row r="12068" spans="1:2" ht="15" customHeight="1">
      <c r="A12068" s="10" t="s">
        <v>15528</v>
      </c>
      <c r="B12068" s="13" t="s">
        <v>15527</v>
      </c>
    </row>
    <row r="12069" spans="1:2" ht="15" customHeight="1">
      <c r="A12069" s="10" t="s">
        <v>15384</v>
      </c>
      <c r="B12069" s="13" t="s">
        <v>15383</v>
      </c>
    </row>
    <row r="12070" spans="1:2" ht="15" customHeight="1">
      <c r="A12070" s="10" t="s">
        <v>15254</v>
      </c>
      <c r="B12070" s="13" t="s">
        <v>15253</v>
      </c>
    </row>
    <row r="12071" spans="1:2" ht="15" customHeight="1">
      <c r="A12071" s="10" t="s">
        <v>16086</v>
      </c>
      <c r="B12071" s="13" t="s">
        <v>16085</v>
      </c>
    </row>
    <row r="12072" spans="1:2" ht="15" customHeight="1">
      <c r="A12072" s="10" t="s">
        <v>15860</v>
      </c>
      <c r="B12072" s="13" t="s">
        <v>15859</v>
      </c>
    </row>
    <row r="12073" spans="1:2" ht="15" customHeight="1">
      <c r="A12073" s="10" t="s">
        <v>15972</v>
      </c>
      <c r="B12073" s="13" t="s">
        <v>15971</v>
      </c>
    </row>
    <row r="12074" spans="1:2" ht="15" customHeight="1">
      <c r="A12074" s="10" t="s">
        <v>15862</v>
      </c>
      <c r="B12074" s="13" t="s">
        <v>15861</v>
      </c>
    </row>
    <row r="12075" spans="1:2" ht="15" customHeight="1">
      <c r="A12075" s="10" t="s">
        <v>15156</v>
      </c>
      <c r="B12075" s="13" t="s">
        <v>15155</v>
      </c>
    </row>
    <row r="12076" spans="1:2" ht="15" customHeight="1">
      <c r="A12076" s="10" t="s">
        <v>15158</v>
      </c>
      <c r="B12076" s="13" t="s">
        <v>15157</v>
      </c>
    </row>
    <row r="12077" spans="1:2" ht="15" customHeight="1">
      <c r="A12077" s="10" t="s">
        <v>15976</v>
      </c>
      <c r="B12077" s="13" t="s">
        <v>15975</v>
      </c>
    </row>
    <row r="12078" spans="1:2" ht="15" customHeight="1">
      <c r="A12078" s="10" t="s">
        <v>15388</v>
      </c>
      <c r="B12078" s="13" t="s">
        <v>15387</v>
      </c>
    </row>
    <row r="12079" spans="1:2" ht="15" customHeight="1">
      <c r="A12079" s="10" t="s">
        <v>15974</v>
      </c>
      <c r="B12079" s="13" t="s">
        <v>15973</v>
      </c>
    </row>
    <row r="12080" spans="1:2" ht="15" customHeight="1">
      <c r="A12080" s="10" t="s">
        <v>15256</v>
      </c>
      <c r="B12080" s="13" t="s">
        <v>15255</v>
      </c>
    </row>
    <row r="12081" spans="1:2" ht="15" customHeight="1">
      <c r="A12081" s="10" t="s">
        <v>15372</v>
      </c>
      <c r="B12081" s="13" t="s">
        <v>15371</v>
      </c>
    </row>
    <row r="12082" spans="1:2" ht="15" customHeight="1">
      <c r="A12082" s="10" t="s">
        <v>15952</v>
      </c>
      <c r="B12082" s="13" t="s">
        <v>15951</v>
      </c>
    </row>
    <row r="12083" spans="1:2" ht="15" customHeight="1">
      <c r="A12083" s="10" t="s">
        <v>16248</v>
      </c>
      <c r="B12083" s="13" t="s">
        <v>16247</v>
      </c>
    </row>
    <row r="12084" spans="1:2" ht="15" customHeight="1">
      <c r="A12084" s="10" t="s">
        <v>15992</v>
      </c>
      <c r="B12084" s="13" t="s">
        <v>15991</v>
      </c>
    </row>
    <row r="12085" spans="1:2" ht="15" customHeight="1">
      <c r="A12085" s="10" t="s">
        <v>15546</v>
      </c>
      <c r="B12085" s="13" t="s">
        <v>15545</v>
      </c>
    </row>
    <row r="12086" spans="1:2" ht="15" customHeight="1">
      <c r="A12086" s="10" t="s">
        <v>15880</v>
      </c>
      <c r="B12086" s="13" t="s">
        <v>15879</v>
      </c>
    </row>
    <row r="12087" spans="1:2" ht="15" customHeight="1">
      <c r="A12087" s="10" t="s">
        <v>16100</v>
      </c>
      <c r="B12087" s="13" t="s">
        <v>16099</v>
      </c>
    </row>
    <row r="12088" spans="1:2" ht="15" customHeight="1">
      <c r="A12088" s="10" t="s">
        <v>15960</v>
      </c>
      <c r="B12088" s="13" t="s">
        <v>15959</v>
      </c>
    </row>
    <row r="12089" spans="1:2" ht="15" customHeight="1">
      <c r="A12089" s="10" t="s">
        <v>15740</v>
      </c>
      <c r="B12089" s="13" t="s">
        <v>15739</v>
      </c>
    </row>
    <row r="12090" spans="1:2" ht="15" customHeight="1">
      <c r="A12090" s="10" t="s">
        <v>15622</v>
      </c>
      <c r="B12090" s="13" t="s">
        <v>15621</v>
      </c>
    </row>
    <row r="12091" spans="1:2" ht="15" customHeight="1">
      <c r="A12091" s="10" t="s">
        <v>15518</v>
      </c>
      <c r="B12091" s="13" t="s">
        <v>15517</v>
      </c>
    </row>
    <row r="12092" spans="1:2" ht="15" customHeight="1">
      <c r="A12092" s="10" t="s">
        <v>16076</v>
      </c>
      <c r="B12092" s="13" t="s">
        <v>16075</v>
      </c>
    </row>
    <row r="12093" spans="1:2" ht="15" customHeight="1">
      <c r="A12093" s="10" t="s">
        <v>15414</v>
      </c>
      <c r="B12093" s="13" t="s">
        <v>15413</v>
      </c>
    </row>
    <row r="12094" spans="1:2" ht="15" customHeight="1">
      <c r="A12094" s="10" t="s">
        <v>15434</v>
      </c>
      <c r="B12094" s="13" t="s">
        <v>15433</v>
      </c>
    </row>
    <row r="12095" spans="1:2" ht="15" customHeight="1">
      <c r="A12095" s="10" t="s">
        <v>15978</v>
      </c>
      <c r="B12095" s="13" t="s">
        <v>15977</v>
      </c>
    </row>
    <row r="12096" spans="1:2" ht="15" customHeight="1">
      <c r="A12096" s="10" t="s">
        <v>15634</v>
      </c>
      <c r="B12096" s="13" t="s">
        <v>15633</v>
      </c>
    </row>
    <row r="12097" spans="1:2" ht="15" customHeight="1">
      <c r="A12097" s="10" t="s">
        <v>15532</v>
      </c>
      <c r="B12097" s="13" t="s">
        <v>15531</v>
      </c>
    </row>
    <row r="12098" spans="1:2" ht="15" customHeight="1">
      <c r="A12098" s="10" t="s">
        <v>15160</v>
      </c>
      <c r="B12098" s="13" t="s">
        <v>15159</v>
      </c>
    </row>
    <row r="12099" spans="1:2" ht="15" customHeight="1">
      <c r="A12099" s="10" t="s">
        <v>15864</v>
      </c>
      <c r="B12099" s="13" t="s">
        <v>15863</v>
      </c>
    </row>
    <row r="12100" spans="1:2" ht="15" customHeight="1">
      <c r="A12100" s="10" t="s">
        <v>16088</v>
      </c>
      <c r="B12100" s="13" t="s">
        <v>16087</v>
      </c>
    </row>
    <row r="12101" spans="1:2" ht="15" customHeight="1">
      <c r="A12101" s="10" t="s">
        <v>15262</v>
      </c>
      <c r="B12101" s="13" t="s">
        <v>15261</v>
      </c>
    </row>
    <row r="12102" spans="1:2" ht="15" customHeight="1">
      <c r="A12102" s="10" t="s">
        <v>15298</v>
      </c>
      <c r="B12102" s="13" t="s">
        <v>15297</v>
      </c>
    </row>
    <row r="12103" spans="1:2" ht="15" customHeight="1">
      <c r="A12103" s="10" t="s">
        <v>15448</v>
      </c>
      <c r="B12103" s="13" t="s">
        <v>15447</v>
      </c>
    </row>
    <row r="12104" spans="1:2" ht="15" customHeight="1">
      <c r="A12104" s="10" t="s">
        <v>15996</v>
      </c>
      <c r="B12104" s="13" t="s">
        <v>15995</v>
      </c>
    </row>
    <row r="12105" spans="1:2" ht="15" customHeight="1">
      <c r="A12105" s="10" t="s">
        <v>15550</v>
      </c>
      <c r="B12105" s="13" t="s">
        <v>15549</v>
      </c>
    </row>
    <row r="12106" spans="1:2" ht="15" customHeight="1">
      <c r="A12106" s="10" t="s">
        <v>15782</v>
      </c>
      <c r="B12106" s="13" t="s">
        <v>15781</v>
      </c>
    </row>
    <row r="12107" spans="1:2" ht="15" customHeight="1">
      <c r="A12107" s="10" t="s">
        <v>16292</v>
      </c>
      <c r="B12107" s="13" t="s">
        <v>16291</v>
      </c>
    </row>
    <row r="12108" spans="1:2" ht="15" customHeight="1">
      <c r="A12108" s="10" t="s">
        <v>16272</v>
      </c>
      <c r="B12108" s="13" t="s">
        <v>16271</v>
      </c>
    </row>
    <row r="12109" spans="1:2" ht="15" customHeight="1">
      <c r="A12109" s="10" t="s">
        <v>16104</v>
      </c>
      <c r="B12109" s="13" t="s">
        <v>16103</v>
      </c>
    </row>
    <row r="12110" spans="1:2" ht="15" customHeight="1">
      <c r="A12110" s="10" t="s">
        <v>16252</v>
      </c>
      <c r="B12110" s="13" t="s">
        <v>16251</v>
      </c>
    </row>
    <row r="12111" spans="1:2" ht="15" customHeight="1">
      <c r="A12111" s="10" t="s">
        <v>16098</v>
      </c>
      <c r="B12111" s="13" t="s">
        <v>16097</v>
      </c>
    </row>
    <row r="12112" spans="1:2" ht="15" customHeight="1">
      <c r="A12112" s="10" t="s">
        <v>16312</v>
      </c>
      <c r="B12112" s="13" t="s">
        <v>16311</v>
      </c>
    </row>
    <row r="12113" spans="1:2" ht="15" customHeight="1">
      <c r="A12113" s="10" t="s">
        <v>15652</v>
      </c>
      <c r="B12113" s="13" t="s">
        <v>15651</v>
      </c>
    </row>
    <row r="12114" spans="1:2" ht="15" customHeight="1">
      <c r="A12114" s="10" t="s">
        <v>15778</v>
      </c>
      <c r="B12114" s="13" t="s">
        <v>15777</v>
      </c>
    </row>
    <row r="12115" spans="1:2" ht="15" customHeight="1">
      <c r="A12115" s="10" t="s">
        <v>15776</v>
      </c>
      <c r="B12115" s="13" t="s">
        <v>15775</v>
      </c>
    </row>
    <row r="12116" spans="1:2" ht="15" customHeight="1">
      <c r="A12116" s="10" t="s">
        <v>15020</v>
      </c>
      <c r="B12116" s="13" t="s">
        <v>15019</v>
      </c>
    </row>
    <row r="12117" spans="1:2" ht="15" customHeight="1">
      <c r="A12117" s="10" t="s">
        <v>15248</v>
      </c>
      <c r="B12117" s="13" t="s">
        <v>15247</v>
      </c>
    </row>
    <row r="12118" spans="1:2" ht="15" customHeight="1">
      <c r="A12118" s="10" t="s">
        <v>15964</v>
      </c>
      <c r="B12118" s="13" t="s">
        <v>15963</v>
      </c>
    </row>
    <row r="12119" spans="1:2" ht="15" customHeight="1">
      <c r="A12119" s="10" t="s">
        <v>15626</v>
      </c>
      <c r="B12119" s="13" t="s">
        <v>15625</v>
      </c>
    </row>
    <row r="12120" spans="1:2" ht="15" customHeight="1">
      <c r="A12120" s="10" t="s">
        <v>15522</v>
      </c>
      <c r="B12120" s="13" t="s">
        <v>15521</v>
      </c>
    </row>
    <row r="12121" spans="1:2" ht="15" customHeight="1">
      <c r="A12121" s="10" t="s">
        <v>15744</v>
      </c>
      <c r="B12121" s="13" t="s">
        <v>15743</v>
      </c>
    </row>
    <row r="12122" spans="1:2" ht="15" customHeight="1">
      <c r="A12122" s="10" t="s">
        <v>15856</v>
      </c>
      <c r="B12122" s="13" t="s">
        <v>15855</v>
      </c>
    </row>
    <row r="12123" spans="1:2" ht="15" customHeight="1">
      <c r="A12123" s="10" t="s">
        <v>16288</v>
      </c>
      <c r="B12123" s="13" t="s">
        <v>16287</v>
      </c>
    </row>
    <row r="12124" spans="1:2" ht="15" customHeight="1">
      <c r="A12124" s="10" t="s">
        <v>16268</v>
      </c>
      <c r="B12124" s="13" t="s">
        <v>16267</v>
      </c>
    </row>
    <row r="12125" spans="1:2" ht="15" customHeight="1">
      <c r="A12125" s="10" t="s">
        <v>16080</v>
      </c>
      <c r="B12125" s="13" t="s">
        <v>16079</v>
      </c>
    </row>
    <row r="12126" spans="1:2" ht="15" customHeight="1">
      <c r="A12126" s="10" t="s">
        <v>16308</v>
      </c>
      <c r="B12126" s="13" t="s">
        <v>16307</v>
      </c>
    </row>
    <row r="12127" spans="1:2" ht="15" customHeight="1">
      <c r="A12127" s="10" t="s">
        <v>15852</v>
      </c>
      <c r="B12127" s="13" t="s">
        <v>15851</v>
      </c>
    </row>
    <row r="12128" spans="1:2" ht="15" customHeight="1">
      <c r="A12128" s="10" t="s">
        <v>15242</v>
      </c>
      <c r="B12128" s="13" t="s">
        <v>15241</v>
      </c>
    </row>
    <row r="12129" spans="1:2" ht="15" customHeight="1">
      <c r="A12129" s="10" t="s">
        <v>15244</v>
      </c>
      <c r="B12129" s="13" t="s">
        <v>15243</v>
      </c>
    </row>
    <row r="12130" spans="1:2" ht="15" customHeight="1">
      <c r="A12130" s="10" t="s">
        <v>15376</v>
      </c>
      <c r="B12130" s="13" t="s">
        <v>15375</v>
      </c>
    </row>
    <row r="12131" spans="1:2" ht="15" customHeight="1">
      <c r="A12131" s="10" t="s">
        <v>16250</v>
      </c>
      <c r="B12131" s="13" t="s">
        <v>16249</v>
      </c>
    </row>
    <row r="12132" spans="1:2" ht="15" customHeight="1">
      <c r="A12132" s="10" t="s">
        <v>15418</v>
      </c>
      <c r="B12132" s="13" t="s">
        <v>15417</v>
      </c>
    </row>
    <row r="12133" spans="1:2" ht="15" customHeight="1">
      <c r="A12133" s="10" t="s">
        <v>15292</v>
      </c>
      <c r="B12133" s="13" t="s">
        <v>15291</v>
      </c>
    </row>
    <row r="12134" spans="1:2" ht="15" customHeight="1">
      <c r="A12134" s="10" t="s">
        <v>15438</v>
      </c>
      <c r="B12134" s="13" t="s">
        <v>15437</v>
      </c>
    </row>
    <row r="12135" spans="1:2" ht="15" customHeight="1">
      <c r="A12135" s="10" t="s">
        <v>15450</v>
      </c>
      <c r="B12135" s="13" t="s">
        <v>15449</v>
      </c>
    </row>
    <row r="12136" spans="1:2" ht="15" customHeight="1">
      <c r="A12136" s="10" t="s">
        <v>15644</v>
      </c>
      <c r="B12136" s="13" t="s">
        <v>15643</v>
      </c>
    </row>
    <row r="12137" spans="1:2" ht="15" customHeight="1">
      <c r="A12137" s="10" t="s">
        <v>15986</v>
      </c>
      <c r="B12137" s="13" t="s">
        <v>15985</v>
      </c>
    </row>
    <row r="12138" spans="1:2" ht="15" customHeight="1">
      <c r="A12138" s="10" t="s">
        <v>15548</v>
      </c>
      <c r="B12138" s="13" t="s">
        <v>15547</v>
      </c>
    </row>
    <row r="12139" spans="1:2" ht="15" customHeight="1">
      <c r="A12139" s="10" t="s">
        <v>15780</v>
      </c>
      <c r="B12139" s="13" t="s">
        <v>15779</v>
      </c>
    </row>
    <row r="12140" spans="1:2" ht="15" customHeight="1">
      <c r="A12140" s="10" t="s">
        <v>15654</v>
      </c>
      <c r="B12140" s="13" t="s">
        <v>15653</v>
      </c>
    </row>
    <row r="12141" spans="1:2" ht="15" customHeight="1">
      <c r="A12141" s="10" t="s">
        <v>15878</v>
      </c>
      <c r="B12141" s="13" t="s">
        <v>15877</v>
      </c>
    </row>
    <row r="12142" spans="1:2" ht="15" customHeight="1">
      <c r="A12142" s="10" t="s">
        <v>15650</v>
      </c>
      <c r="B12142" s="13" t="s">
        <v>15649</v>
      </c>
    </row>
    <row r="12143" spans="1:2" ht="15" customHeight="1">
      <c r="A12143" s="10" t="s">
        <v>15962</v>
      </c>
      <c r="B12143" s="13" t="s">
        <v>15961</v>
      </c>
    </row>
    <row r="12144" spans="1:2" ht="15" customHeight="1">
      <c r="A12144" s="10" t="s">
        <v>15624</v>
      </c>
      <c r="B12144" s="13" t="s">
        <v>15623</v>
      </c>
    </row>
    <row r="12145" spans="1:2" ht="15" customHeight="1">
      <c r="A12145" s="10" t="s">
        <v>15520</v>
      </c>
      <c r="B12145" s="13" t="s">
        <v>15519</v>
      </c>
    </row>
    <row r="12146" spans="1:2" ht="15" customHeight="1">
      <c r="A12146" s="10" t="s">
        <v>15742</v>
      </c>
      <c r="B12146" s="13" t="s">
        <v>15741</v>
      </c>
    </row>
    <row r="12147" spans="1:2" ht="15" customHeight="1">
      <c r="A12147" s="10" t="s">
        <v>15854</v>
      </c>
      <c r="B12147" s="13" t="s">
        <v>15853</v>
      </c>
    </row>
    <row r="12148" spans="1:2" ht="15" customHeight="1">
      <c r="A12148" s="10" t="s">
        <v>16078</v>
      </c>
      <c r="B12148" s="13" t="s">
        <v>16077</v>
      </c>
    </row>
    <row r="12149" spans="1:2" ht="15" customHeight="1">
      <c r="A12149" s="10" t="s">
        <v>15018</v>
      </c>
      <c r="B12149" s="13" t="s">
        <v>15017</v>
      </c>
    </row>
    <row r="12150" spans="1:2" ht="15" customHeight="1">
      <c r="A12150" s="10" t="s">
        <v>15246</v>
      </c>
      <c r="B12150" s="13" t="s">
        <v>15245</v>
      </c>
    </row>
    <row r="12151" spans="1:2" ht="15" customHeight="1">
      <c r="A12151" s="10" t="s">
        <v>15380</v>
      </c>
      <c r="B12151" s="13" t="s">
        <v>15379</v>
      </c>
    </row>
    <row r="12152" spans="1:2" ht="15" customHeight="1">
      <c r="A12152" s="10" t="s">
        <v>15150</v>
      </c>
      <c r="B12152" s="13" t="s">
        <v>15149</v>
      </c>
    </row>
    <row r="12153" spans="1:2" ht="15" customHeight="1">
      <c r="A12153" s="10" t="s">
        <v>15416</v>
      </c>
      <c r="B12153" s="13" t="s">
        <v>15415</v>
      </c>
    </row>
    <row r="12154" spans="1:2" ht="15" customHeight="1">
      <c r="A12154" s="10" t="s">
        <v>15290</v>
      </c>
      <c r="B12154" s="13" t="s">
        <v>15289</v>
      </c>
    </row>
    <row r="12155" spans="1:2" ht="15" customHeight="1">
      <c r="A12155" s="10" t="s">
        <v>15436</v>
      </c>
      <c r="B12155" s="13" t="s">
        <v>15435</v>
      </c>
    </row>
    <row r="12156" spans="1:2" ht="15" customHeight="1">
      <c r="A12156" s="10" t="s">
        <v>16102</v>
      </c>
      <c r="B12156" s="13" t="s">
        <v>16101</v>
      </c>
    </row>
    <row r="12157" spans="1:2" ht="15" customHeight="1">
      <c r="A12157" s="10" t="s">
        <v>15866</v>
      </c>
      <c r="B12157" s="13" t="s">
        <v>15865</v>
      </c>
    </row>
    <row r="12158" spans="1:2" ht="15" customHeight="1">
      <c r="A12158" s="10" t="s">
        <v>15980</v>
      </c>
      <c r="B12158" s="13" t="s">
        <v>15979</v>
      </c>
    </row>
    <row r="12159" spans="1:2" ht="15" customHeight="1">
      <c r="A12159" s="10" t="s">
        <v>15396</v>
      </c>
      <c r="B12159" s="13" t="s">
        <v>15395</v>
      </c>
    </row>
    <row r="12160" spans="1:2" ht="15" customHeight="1">
      <c r="A12160" s="10" t="s">
        <v>15636</v>
      </c>
      <c r="B12160" s="13" t="s">
        <v>15635</v>
      </c>
    </row>
    <row r="12161" spans="1:2" ht="15" customHeight="1">
      <c r="A12161" s="10" t="s">
        <v>15534</v>
      </c>
      <c r="B12161" s="13" t="s">
        <v>15533</v>
      </c>
    </row>
    <row r="12162" spans="1:2" ht="15" customHeight="1">
      <c r="A12162" s="10" t="s">
        <v>15162</v>
      </c>
      <c r="B12162" s="13" t="s">
        <v>15161</v>
      </c>
    </row>
    <row r="12163" spans="1:2" ht="15" customHeight="1">
      <c r="A12163" s="10" t="s">
        <v>15760</v>
      </c>
      <c r="B12163" s="13" t="s">
        <v>15759</v>
      </c>
    </row>
    <row r="12164" spans="1:2" ht="15" customHeight="1">
      <c r="A12164" s="10" t="s">
        <v>16090</v>
      </c>
      <c r="B12164" s="13" t="s">
        <v>16089</v>
      </c>
    </row>
    <row r="12165" spans="1:2" ht="15" customHeight="1">
      <c r="A12165" s="10" t="s">
        <v>15264</v>
      </c>
      <c r="B12165" s="13" t="s">
        <v>15263</v>
      </c>
    </row>
    <row r="12166" spans="1:2" ht="15" customHeight="1">
      <c r="A12166" s="10" t="s">
        <v>12700</v>
      </c>
      <c r="B12166" s="13" t="s">
        <v>12699</v>
      </c>
    </row>
    <row r="12167" spans="1:2" ht="15" customHeight="1">
      <c r="A12167" s="10" t="s">
        <v>12698</v>
      </c>
      <c r="B12167" s="13" t="s">
        <v>12697</v>
      </c>
    </row>
    <row r="12168" spans="1:2" ht="15" customHeight="1">
      <c r="A12168" s="10" t="s">
        <v>12696</v>
      </c>
      <c r="B12168" s="13" t="s">
        <v>12695</v>
      </c>
    </row>
    <row r="12169" spans="1:2" ht="15" customHeight="1">
      <c r="A12169" s="10" t="s">
        <v>12760</v>
      </c>
      <c r="B12169" s="13" t="s">
        <v>12759</v>
      </c>
    </row>
    <row r="12170" spans="1:2" ht="15" customHeight="1">
      <c r="A12170" s="10" t="s">
        <v>12702</v>
      </c>
      <c r="B12170" s="13" t="s">
        <v>12701</v>
      </c>
    </row>
    <row r="12171" spans="1:2" ht="15" customHeight="1">
      <c r="A12171" s="10" t="s">
        <v>15370</v>
      </c>
      <c r="B12171" s="13" t="s">
        <v>15369</v>
      </c>
    </row>
    <row r="12172" spans="1:2" ht="15" customHeight="1">
      <c r="A12172" s="10" t="s">
        <v>15166</v>
      </c>
      <c r="B12172" s="13" t="s">
        <v>15165</v>
      </c>
    </row>
    <row r="12173" spans="1:2" ht="15" customHeight="1">
      <c r="A12173" s="10" t="s">
        <v>15392</v>
      </c>
      <c r="B12173" s="13" t="s">
        <v>15391</v>
      </c>
    </row>
    <row r="12174" spans="1:2" ht="15" customHeight="1">
      <c r="A12174" s="10" t="s">
        <v>15398</v>
      </c>
      <c r="B12174" s="13" t="s">
        <v>15397</v>
      </c>
    </row>
    <row r="12175" spans="1:2" ht="15" customHeight="1">
      <c r="A12175" s="10" t="s">
        <v>15536</v>
      </c>
      <c r="B12175" s="13" t="s">
        <v>15535</v>
      </c>
    </row>
    <row r="12176" spans="1:2" ht="15" customHeight="1">
      <c r="A12176" s="10" t="s">
        <v>15762</v>
      </c>
      <c r="B12176" s="13" t="s">
        <v>15761</v>
      </c>
    </row>
    <row r="12177" spans="1:2" ht="15" customHeight="1">
      <c r="A12177" s="10" t="s">
        <v>15868</v>
      </c>
      <c r="B12177" s="13" t="s">
        <v>15867</v>
      </c>
    </row>
    <row r="12178" spans="1:2" ht="15" customHeight="1">
      <c r="A12178" s="10" t="s">
        <v>16092</v>
      </c>
      <c r="B12178" s="13" t="s">
        <v>16091</v>
      </c>
    </row>
    <row r="12179" spans="1:2" ht="15" customHeight="1">
      <c r="A12179" s="10" t="s">
        <v>16290</v>
      </c>
      <c r="B12179" s="13" t="s">
        <v>16289</v>
      </c>
    </row>
    <row r="12180" spans="1:2" ht="15" customHeight="1">
      <c r="A12180" s="10" t="s">
        <v>15266</v>
      </c>
      <c r="B12180" s="13" t="s">
        <v>15265</v>
      </c>
    </row>
    <row r="12181" spans="1:2" ht="15" customHeight="1">
      <c r="A12181" s="10" t="s">
        <v>16270</v>
      </c>
      <c r="B12181" s="13" t="s">
        <v>16269</v>
      </c>
    </row>
    <row r="12182" spans="1:2" ht="15" customHeight="1">
      <c r="A12182" s="10" t="s">
        <v>15390</v>
      </c>
      <c r="B12182" s="13" t="s">
        <v>15389</v>
      </c>
    </row>
    <row r="12183" spans="1:2" ht="15" customHeight="1">
      <c r="A12183" s="10" t="s">
        <v>15756</v>
      </c>
      <c r="B12183" s="13" t="s">
        <v>15755</v>
      </c>
    </row>
    <row r="12184" spans="1:2" ht="15" customHeight="1">
      <c r="A12184" s="10" t="s">
        <v>16310</v>
      </c>
      <c r="B12184" s="13" t="s">
        <v>16309</v>
      </c>
    </row>
    <row r="12185" spans="1:2" ht="15" customHeight="1">
      <c r="A12185" s="10" t="s">
        <v>15754</v>
      </c>
      <c r="B12185" s="13" t="s">
        <v>15753</v>
      </c>
    </row>
    <row r="12186" spans="1:2" ht="15" customHeight="1">
      <c r="A12186" s="10" t="s">
        <v>15394</v>
      </c>
      <c r="B12186" s="13" t="s">
        <v>15393</v>
      </c>
    </row>
    <row r="12187" spans="1:2" ht="15" customHeight="1">
      <c r="A12187" s="10" t="s">
        <v>15260</v>
      </c>
      <c r="B12187" s="13" t="s">
        <v>15259</v>
      </c>
    </row>
    <row r="12188" spans="1:2" ht="15" customHeight="1">
      <c r="A12188" s="10" t="s">
        <v>15758</v>
      </c>
      <c r="B12188" s="13" t="s">
        <v>15757</v>
      </c>
    </row>
    <row r="12189" spans="1:2" ht="15" customHeight="1">
      <c r="A12189" s="10" t="s">
        <v>15982</v>
      </c>
      <c r="B12189" s="13" t="s">
        <v>15981</v>
      </c>
    </row>
    <row r="12190" spans="1:2" ht="15" customHeight="1">
      <c r="A12190" s="10" t="s">
        <v>15638</v>
      </c>
      <c r="B12190" s="13" t="s">
        <v>15637</v>
      </c>
    </row>
    <row r="12191" spans="1:2" ht="15" customHeight="1">
      <c r="A12191" s="10" t="s">
        <v>15164</v>
      </c>
      <c r="B12191" s="13" t="s">
        <v>15163</v>
      </c>
    </row>
    <row r="12192" spans="1:2" ht="15" customHeight="1">
      <c r="A12192" s="10" t="s">
        <v>15258</v>
      </c>
      <c r="B12192" s="13" t="s">
        <v>15257</v>
      </c>
    </row>
    <row r="12193" spans="1:2" ht="15" customHeight="1">
      <c r="A12193" s="10" t="s">
        <v>15632</v>
      </c>
      <c r="B12193" s="13" t="s">
        <v>15631</v>
      </c>
    </row>
    <row r="12194" spans="1:2" ht="15" customHeight="1">
      <c r="A12194" s="10" t="s">
        <v>15530</v>
      </c>
      <c r="B12194" s="13" t="s">
        <v>15529</v>
      </c>
    </row>
    <row r="12195" spans="1:2" ht="15" customHeight="1">
      <c r="A12195" s="10" t="s">
        <v>15752</v>
      </c>
      <c r="B12195" s="13" t="s">
        <v>15751</v>
      </c>
    </row>
    <row r="12196" spans="1:2" ht="15" customHeight="1">
      <c r="A12196" s="10" t="s">
        <v>15750</v>
      </c>
      <c r="B12196" s="13" t="s">
        <v>15749</v>
      </c>
    </row>
    <row r="12197" spans="1:2" ht="15" customHeight="1">
      <c r="A12197" s="10" t="s">
        <v>15400</v>
      </c>
      <c r="B12197" s="13" t="s">
        <v>15399</v>
      </c>
    </row>
    <row r="12198" spans="1:2" ht="15" customHeight="1">
      <c r="A12198" s="10" t="s">
        <v>15410</v>
      </c>
      <c r="B12198" s="13" t="s">
        <v>15409</v>
      </c>
    </row>
    <row r="12199" spans="1:2" ht="15" customHeight="1">
      <c r="A12199" s="10" t="s">
        <v>15268</v>
      </c>
      <c r="B12199" s="13" t="s">
        <v>15267</v>
      </c>
    </row>
    <row r="12200" spans="1:2" ht="15" customHeight="1">
      <c r="A12200" s="10" t="s">
        <v>15272</v>
      </c>
      <c r="B12200" s="13" t="s">
        <v>15271</v>
      </c>
    </row>
    <row r="12201" spans="1:2" ht="15" customHeight="1">
      <c r="A12201" s="10" t="s">
        <v>15406</v>
      </c>
      <c r="B12201" s="13" t="s">
        <v>15405</v>
      </c>
    </row>
    <row r="12202" spans="1:2" ht="15" customHeight="1">
      <c r="A12202" s="10" t="s">
        <v>15402</v>
      </c>
      <c r="B12202" s="13" t="s">
        <v>15401</v>
      </c>
    </row>
    <row r="12203" spans="1:2" ht="15" customHeight="1">
      <c r="A12203" s="10" t="s">
        <v>15408</v>
      </c>
      <c r="B12203" s="13" t="s">
        <v>15407</v>
      </c>
    </row>
    <row r="12204" spans="1:2" ht="15" customHeight="1">
      <c r="A12204" s="10" t="s">
        <v>15874</v>
      </c>
      <c r="B12204" s="13" t="s">
        <v>15873</v>
      </c>
    </row>
    <row r="12205" spans="1:2" ht="15" customHeight="1">
      <c r="A12205" s="10" t="s">
        <v>15872</v>
      </c>
      <c r="B12205" s="13" t="s">
        <v>15871</v>
      </c>
    </row>
    <row r="12206" spans="1:2" ht="15" customHeight="1">
      <c r="A12206" s="10" t="s">
        <v>15870</v>
      </c>
      <c r="B12206" s="13" t="s">
        <v>15869</v>
      </c>
    </row>
    <row r="12207" spans="1:2" ht="15" customHeight="1">
      <c r="A12207" s="10" t="s">
        <v>15876</v>
      </c>
      <c r="B12207" s="13" t="s">
        <v>15875</v>
      </c>
    </row>
    <row r="12208" spans="1:2" ht="15" customHeight="1">
      <c r="A12208" s="10" t="s">
        <v>15540</v>
      </c>
      <c r="B12208" s="13" t="s">
        <v>15539</v>
      </c>
    </row>
    <row r="12209" spans="1:2" ht="15" customHeight="1">
      <c r="A12209" s="10" t="s">
        <v>15542</v>
      </c>
      <c r="B12209" s="13" t="s">
        <v>15541</v>
      </c>
    </row>
    <row r="12210" spans="1:2" ht="15" customHeight="1">
      <c r="A12210" s="10" t="s">
        <v>16096</v>
      </c>
      <c r="B12210" s="13" t="s">
        <v>16095</v>
      </c>
    </row>
    <row r="12211" spans="1:2" ht="15" customHeight="1">
      <c r="A12211" s="10" t="s">
        <v>16094</v>
      </c>
      <c r="B12211" s="13" t="s">
        <v>16093</v>
      </c>
    </row>
    <row r="12212" spans="1:2" ht="15" customHeight="1">
      <c r="A12212" s="10" t="s">
        <v>15544</v>
      </c>
      <c r="B12212" s="13" t="s">
        <v>15543</v>
      </c>
    </row>
    <row r="12213" spans="1:2" ht="15" customHeight="1">
      <c r="A12213" s="10" t="s">
        <v>15770</v>
      </c>
      <c r="B12213" s="13" t="s">
        <v>15769</v>
      </c>
    </row>
    <row r="12214" spans="1:2" ht="15" customHeight="1">
      <c r="A12214" s="10" t="s">
        <v>15648</v>
      </c>
      <c r="B12214" s="13" t="s">
        <v>15647</v>
      </c>
    </row>
    <row r="12215" spans="1:2" ht="15" customHeight="1">
      <c r="A12215" s="10" t="s">
        <v>15768</v>
      </c>
      <c r="B12215" s="13" t="s">
        <v>15767</v>
      </c>
    </row>
    <row r="12216" spans="1:2" ht="15" customHeight="1">
      <c r="A12216" s="10" t="s">
        <v>15766</v>
      </c>
      <c r="B12216" s="13" t="s">
        <v>15765</v>
      </c>
    </row>
    <row r="12217" spans="1:2" ht="15" customHeight="1">
      <c r="A12217" s="10" t="s">
        <v>15642</v>
      </c>
      <c r="B12217" s="13" t="s">
        <v>15641</v>
      </c>
    </row>
    <row r="12218" spans="1:2" ht="15" customHeight="1">
      <c r="A12218" s="10" t="s">
        <v>15640</v>
      </c>
      <c r="B12218" s="13" t="s">
        <v>15639</v>
      </c>
    </row>
    <row r="12219" spans="1:2" ht="15" customHeight="1">
      <c r="A12219" s="10" t="s">
        <v>15764</v>
      </c>
      <c r="B12219" s="13" t="s">
        <v>15763</v>
      </c>
    </row>
    <row r="12220" spans="1:2" ht="15" customHeight="1">
      <c r="A12220" s="10" t="s">
        <v>15774</v>
      </c>
      <c r="B12220" s="13" t="s">
        <v>15773</v>
      </c>
    </row>
    <row r="12221" spans="1:2" ht="15" customHeight="1">
      <c r="A12221" s="10" t="s">
        <v>15772</v>
      </c>
      <c r="B12221" s="13" t="s">
        <v>15771</v>
      </c>
    </row>
    <row r="12222" spans="1:2" ht="15" customHeight="1">
      <c r="A12222" s="10" t="s">
        <v>15010</v>
      </c>
      <c r="B12222" s="13" t="s">
        <v>15009</v>
      </c>
    </row>
    <row r="12223" spans="1:2" ht="15" customHeight="1">
      <c r="A12223" s="10" t="s">
        <v>15016</v>
      </c>
      <c r="B12223" s="13" t="s">
        <v>15015</v>
      </c>
    </row>
    <row r="12224" spans="1:2" ht="15" customHeight="1">
      <c r="A12224" s="10" t="s">
        <v>15014</v>
      </c>
      <c r="B12224" s="13" t="s">
        <v>15013</v>
      </c>
    </row>
    <row r="12225" spans="1:2" ht="15" customHeight="1">
      <c r="A12225" s="10" t="s">
        <v>15512</v>
      </c>
      <c r="B12225" s="13" t="s">
        <v>15511</v>
      </c>
    </row>
    <row r="12226" spans="1:2" ht="15" customHeight="1">
      <c r="A12226" s="10" t="s">
        <v>15846</v>
      </c>
      <c r="B12226" s="13" t="s">
        <v>15845</v>
      </c>
    </row>
    <row r="12227" spans="1:2" ht="15" customHeight="1">
      <c r="A12227" s="10" t="s">
        <v>15614</v>
      </c>
      <c r="B12227" s="13" t="s">
        <v>15613</v>
      </c>
    </row>
    <row r="12228" spans="1:2" ht="15" customHeight="1">
      <c r="A12228" s="10" t="s">
        <v>15506</v>
      </c>
      <c r="B12228" s="13" t="s">
        <v>15505</v>
      </c>
    </row>
    <row r="12229" spans="1:2" ht="15" customHeight="1">
      <c r="A12229" s="10" t="s">
        <v>15730</v>
      </c>
      <c r="B12229" s="13" t="s">
        <v>15729</v>
      </c>
    </row>
    <row r="12230" spans="1:2" ht="15" customHeight="1">
      <c r="A12230" s="10" t="s">
        <v>15958</v>
      </c>
      <c r="B12230" s="13" t="s">
        <v>15957</v>
      </c>
    </row>
    <row r="12231" spans="1:2" ht="15" customHeight="1">
      <c r="A12231" s="10" t="s">
        <v>15620</v>
      </c>
      <c r="B12231" s="13" t="s">
        <v>15619</v>
      </c>
    </row>
    <row r="12232" spans="1:2" ht="15" customHeight="1">
      <c r="A12232" s="10" t="s">
        <v>15738</v>
      </c>
      <c r="B12232" s="13" t="s">
        <v>15737</v>
      </c>
    </row>
    <row r="12233" spans="1:2" ht="15" customHeight="1">
      <c r="A12233" s="10" t="s">
        <v>15736</v>
      </c>
      <c r="B12233" s="13" t="s">
        <v>15735</v>
      </c>
    </row>
    <row r="12234" spans="1:2" ht="15" customHeight="1">
      <c r="A12234" s="10" t="s">
        <v>15002</v>
      </c>
      <c r="B12234" s="13" t="s">
        <v>15001</v>
      </c>
    </row>
    <row r="12235" spans="1:2" ht="15" customHeight="1">
      <c r="A12235" s="10" t="s">
        <v>15012</v>
      </c>
      <c r="B12235" s="13" t="s">
        <v>15011</v>
      </c>
    </row>
    <row r="12236" spans="1:2" ht="15" customHeight="1">
      <c r="A12236" s="10" t="s">
        <v>15848</v>
      </c>
      <c r="B12236" s="13" t="s">
        <v>15847</v>
      </c>
    </row>
    <row r="12237" spans="1:2" ht="15" customHeight="1">
      <c r="A12237" s="10" t="s">
        <v>15616</v>
      </c>
      <c r="B12237" s="13" t="s">
        <v>15615</v>
      </c>
    </row>
    <row r="12238" spans="1:2" ht="15" customHeight="1">
      <c r="A12238" s="10" t="s">
        <v>15508</v>
      </c>
      <c r="B12238" s="13" t="s">
        <v>15507</v>
      </c>
    </row>
    <row r="12239" spans="1:2" ht="15" customHeight="1">
      <c r="A12239" s="10" t="s">
        <v>15732</v>
      </c>
      <c r="B12239" s="13" t="s">
        <v>15731</v>
      </c>
    </row>
    <row r="12240" spans="1:2" ht="15" customHeight="1">
      <c r="A12240" s="10" t="s">
        <v>15514</v>
      </c>
      <c r="B12240" s="13" t="s">
        <v>15513</v>
      </c>
    </row>
    <row r="12241" spans="1:2" ht="15" customHeight="1">
      <c r="A12241" s="10" t="s">
        <v>15004</v>
      </c>
      <c r="B12241" s="13" t="s">
        <v>15003</v>
      </c>
    </row>
    <row r="12242" spans="1:2" ht="15" customHeight="1">
      <c r="A12242" s="10" t="s">
        <v>15956</v>
      </c>
      <c r="B12242" s="13" t="s">
        <v>15955</v>
      </c>
    </row>
    <row r="12243" spans="1:2" ht="15" customHeight="1">
      <c r="A12243" s="10" t="s">
        <v>16068</v>
      </c>
      <c r="B12243" s="13" t="s">
        <v>16067</v>
      </c>
    </row>
    <row r="12244" spans="1:2" ht="15" customHeight="1">
      <c r="A12244" s="10" t="s">
        <v>16070</v>
      </c>
      <c r="B12244" s="13" t="s">
        <v>16069</v>
      </c>
    </row>
    <row r="12245" spans="1:2" ht="15" customHeight="1">
      <c r="A12245" s="10" t="s">
        <v>15618</v>
      </c>
      <c r="B12245" s="13" t="s">
        <v>15617</v>
      </c>
    </row>
    <row r="12246" spans="1:2" ht="15" customHeight="1">
      <c r="A12246" s="10" t="s">
        <v>15510</v>
      </c>
      <c r="B12246" s="13" t="s">
        <v>15509</v>
      </c>
    </row>
    <row r="12247" spans="1:2" ht="15" customHeight="1">
      <c r="A12247" s="10" t="s">
        <v>15734</v>
      </c>
      <c r="B12247" s="13" t="s">
        <v>15733</v>
      </c>
    </row>
    <row r="12248" spans="1:2" ht="15" customHeight="1">
      <c r="A12248" s="10" t="s">
        <v>15516</v>
      </c>
      <c r="B12248" s="13" t="s">
        <v>15515</v>
      </c>
    </row>
    <row r="12249" spans="1:2" ht="15" customHeight="1">
      <c r="A12249" s="10" t="s">
        <v>15850</v>
      </c>
      <c r="B12249" s="13" t="s">
        <v>15849</v>
      </c>
    </row>
    <row r="12250" spans="1:2" ht="15" customHeight="1">
      <c r="A12250" s="10" t="s">
        <v>16074</v>
      </c>
      <c r="B12250" s="13" t="s">
        <v>16073</v>
      </c>
    </row>
    <row r="12251" spans="1:2" ht="15" customHeight="1">
      <c r="A12251" s="10" t="s">
        <v>15954</v>
      </c>
      <c r="B12251" s="13" t="s">
        <v>15953</v>
      </c>
    </row>
    <row r="12252" spans="1:2" ht="15" customHeight="1">
      <c r="A12252" s="10" t="s">
        <v>15008</v>
      </c>
      <c r="B12252" s="13" t="s">
        <v>15007</v>
      </c>
    </row>
    <row r="12253" spans="1:2" ht="15" customHeight="1">
      <c r="A12253" s="10" t="s">
        <v>15006</v>
      </c>
      <c r="B12253" s="13" t="s">
        <v>15005</v>
      </c>
    </row>
    <row r="12254" spans="1:2" ht="15" customHeight="1">
      <c r="A12254" s="10" t="s">
        <v>15040</v>
      </c>
      <c r="B12254" s="13" t="s">
        <v>15039</v>
      </c>
    </row>
    <row r="12255" spans="1:2" ht="15" customHeight="1">
      <c r="A12255" s="10" t="s">
        <v>15428</v>
      </c>
      <c r="B12255" s="13" t="s">
        <v>15427</v>
      </c>
    </row>
    <row r="12256" spans="1:2" ht="15" customHeight="1">
      <c r="A12256" s="10" t="s">
        <v>15404</v>
      </c>
      <c r="B12256" s="13" t="s">
        <v>15403</v>
      </c>
    </row>
    <row r="12257" spans="1:2" ht="15" customHeight="1">
      <c r="A12257" s="10" t="s">
        <v>15144</v>
      </c>
      <c r="B12257" s="13" t="s">
        <v>15143</v>
      </c>
    </row>
    <row r="12258" spans="1:2" ht="15" customHeight="1">
      <c r="A12258" s="10" t="s">
        <v>15374</v>
      </c>
      <c r="B12258" s="13" t="s">
        <v>15373</v>
      </c>
    </row>
    <row r="12259" spans="1:2" ht="15" customHeight="1">
      <c r="A12259" s="10" t="s">
        <v>15412</v>
      </c>
      <c r="B12259" s="13" t="s">
        <v>15411</v>
      </c>
    </row>
    <row r="12260" spans="1:2" ht="15" customHeight="1">
      <c r="A12260" s="10" t="s">
        <v>15420</v>
      </c>
      <c r="B12260" s="13" t="s">
        <v>15419</v>
      </c>
    </row>
    <row r="12261" spans="1:2" ht="15" customHeight="1">
      <c r="A12261" s="10" t="s">
        <v>15984</v>
      </c>
      <c r="B12261" s="13" t="s">
        <v>15983</v>
      </c>
    </row>
    <row r="12262" spans="1:2" ht="15" customHeight="1">
      <c r="A12262" s="10" t="s">
        <v>15538</v>
      </c>
      <c r="B12262" s="13" t="s">
        <v>15537</v>
      </c>
    </row>
    <row r="12263" spans="1:2" ht="15" customHeight="1">
      <c r="A12263" s="10" t="s">
        <v>15422</v>
      </c>
      <c r="B12263" s="13" t="s">
        <v>15421</v>
      </c>
    </row>
    <row r="12264" spans="1:2" ht="15" customHeight="1">
      <c r="A12264" s="10" t="s">
        <v>15432</v>
      </c>
      <c r="B12264" s="13" t="s">
        <v>15431</v>
      </c>
    </row>
    <row r="12265" spans="1:2" ht="15" customHeight="1">
      <c r="A12265" s="10" t="s">
        <v>15988</v>
      </c>
      <c r="B12265" s="13" t="s">
        <v>15987</v>
      </c>
    </row>
    <row r="12266" spans="1:2" ht="15" customHeight="1">
      <c r="A12266" s="10" t="s">
        <v>15990</v>
      </c>
      <c r="B12266" s="13" t="s">
        <v>15989</v>
      </c>
    </row>
    <row r="12267" spans="1:2" ht="15" customHeight="1">
      <c r="A12267" s="10" t="s">
        <v>15378</v>
      </c>
      <c r="B12267" s="13" t="s">
        <v>15377</v>
      </c>
    </row>
    <row r="12268" spans="1:2" ht="15" customHeight="1">
      <c r="A12268" s="10" t="s">
        <v>15282</v>
      </c>
      <c r="B12268" s="13" t="s">
        <v>15281</v>
      </c>
    </row>
    <row r="12269" spans="1:2" ht="15" customHeight="1">
      <c r="A12269" s="10" t="s">
        <v>15080</v>
      </c>
      <c r="B12269" s="13" t="s">
        <v>15079</v>
      </c>
    </row>
    <row r="12270" spans="1:2" ht="15" customHeight="1">
      <c r="A12270" s="10" t="s">
        <v>15646</v>
      </c>
      <c r="B12270" s="13" t="s">
        <v>15645</v>
      </c>
    </row>
    <row r="12271" spans="1:2" ht="15" customHeight="1">
      <c r="A12271" s="10" t="s">
        <v>15146</v>
      </c>
      <c r="B12271" s="13" t="s">
        <v>15145</v>
      </c>
    </row>
    <row r="12272" spans="1:2" ht="15" customHeight="1">
      <c r="A12272" s="10" t="s">
        <v>15148</v>
      </c>
      <c r="B12272" s="13" t="s">
        <v>15147</v>
      </c>
    </row>
    <row r="12273" spans="1:2" ht="15" customHeight="1">
      <c r="A12273" s="10" t="s">
        <v>15078</v>
      </c>
      <c r="B12273" s="13" t="s">
        <v>15077</v>
      </c>
    </row>
    <row r="12274" spans="1:2" ht="15" customHeight="1">
      <c r="A12274" s="11" t="s">
        <v>931</v>
      </c>
      <c r="B12274" s="15" t="s">
        <v>932</v>
      </c>
    </row>
    <row r="12275" spans="1:2" ht="15" customHeight="1">
      <c r="A12275" s="10" t="s">
        <v>15056</v>
      </c>
      <c r="B12275" s="13" t="s">
        <v>15055</v>
      </c>
    </row>
    <row r="12276" spans="1:2" ht="15" customHeight="1">
      <c r="A12276" s="10" t="s">
        <v>15060</v>
      </c>
      <c r="B12276" s="13" t="s">
        <v>15059</v>
      </c>
    </row>
    <row r="12277" spans="1:2" ht="15" customHeight="1">
      <c r="A12277" s="10" t="s">
        <v>16204</v>
      </c>
      <c r="B12277" s="13" t="s">
        <v>16203</v>
      </c>
    </row>
    <row r="12278" spans="1:2" ht="15" customHeight="1">
      <c r="A12278" s="10" t="s">
        <v>16318</v>
      </c>
      <c r="B12278" s="13" t="s">
        <v>16317</v>
      </c>
    </row>
    <row r="12279" spans="1:2" ht="15" customHeight="1">
      <c r="A12279" s="10" t="s">
        <v>15088</v>
      </c>
      <c r="B12279" s="13" t="s">
        <v>15087</v>
      </c>
    </row>
    <row r="12280" spans="1:2" ht="15" customHeight="1">
      <c r="A12280" s="10" t="s">
        <v>16012</v>
      </c>
      <c r="B12280" s="13" t="s">
        <v>16011</v>
      </c>
    </row>
    <row r="12281" spans="1:2" ht="15" customHeight="1">
      <c r="A12281" s="10" t="s">
        <v>15456</v>
      </c>
      <c r="B12281" s="13" t="s">
        <v>15455</v>
      </c>
    </row>
    <row r="12282" spans="1:2" ht="15" customHeight="1">
      <c r="A12282" s="10" t="s">
        <v>15672</v>
      </c>
      <c r="B12282" s="13" t="s">
        <v>15671</v>
      </c>
    </row>
    <row r="12283" spans="1:2" ht="15" customHeight="1">
      <c r="A12283" s="10" t="s">
        <v>16298</v>
      </c>
      <c r="B12283" s="13" t="s">
        <v>16297</v>
      </c>
    </row>
    <row r="12284" spans="1:2" ht="15" customHeight="1">
      <c r="A12284" s="10" t="s">
        <v>16278</v>
      </c>
      <c r="B12284" s="13" t="s">
        <v>16277</v>
      </c>
    </row>
    <row r="12285" spans="1:2" ht="15" customHeight="1">
      <c r="A12285" s="10" t="s">
        <v>15564</v>
      </c>
      <c r="B12285" s="13" t="s">
        <v>15563</v>
      </c>
    </row>
    <row r="12286" spans="1:2" ht="15" customHeight="1">
      <c r="A12286" s="10" t="s">
        <v>15180</v>
      </c>
      <c r="B12286" s="13" t="s">
        <v>15179</v>
      </c>
    </row>
    <row r="12287" spans="1:2" ht="15" customHeight="1">
      <c r="A12287" s="10" t="s">
        <v>15898</v>
      </c>
      <c r="B12287" s="13" t="s">
        <v>15897</v>
      </c>
    </row>
    <row r="12288" spans="1:2" ht="15" customHeight="1">
      <c r="A12288" s="10" t="s">
        <v>15304</v>
      </c>
      <c r="B12288" s="13" t="s">
        <v>15303</v>
      </c>
    </row>
    <row r="12289" spans="1:2" ht="15" customHeight="1">
      <c r="A12289" s="10" t="s">
        <v>16258</v>
      </c>
      <c r="B12289" s="13" t="s">
        <v>16257</v>
      </c>
    </row>
    <row r="12290" spans="1:2" ht="15" customHeight="1">
      <c r="A12290" s="10" t="s">
        <v>15806</v>
      </c>
      <c r="B12290" s="13" t="s">
        <v>15805</v>
      </c>
    </row>
    <row r="12291" spans="1:2" ht="15" customHeight="1">
      <c r="A12291" s="10" t="s">
        <v>16072</v>
      </c>
      <c r="B12291" s="13" t="s">
        <v>16071</v>
      </c>
    </row>
    <row r="12292" spans="1:2" ht="15" customHeight="1">
      <c r="A12292" s="10" t="s">
        <v>12316</v>
      </c>
      <c r="B12292" s="13" t="s">
        <v>12315</v>
      </c>
    </row>
    <row r="12293" spans="1:2" ht="15" customHeight="1">
      <c r="A12293" s="10" t="s">
        <v>16000</v>
      </c>
      <c r="B12293" s="13" t="s">
        <v>15999</v>
      </c>
    </row>
    <row r="12294" spans="1:2" ht="15" customHeight="1">
      <c r="A12294" s="10" t="s">
        <v>15998</v>
      </c>
      <c r="B12294" s="13" t="s">
        <v>15997</v>
      </c>
    </row>
    <row r="12295" spans="1:2" ht="15" customHeight="1">
      <c r="A12295" s="10" t="s">
        <v>16200</v>
      </c>
      <c r="B12295" s="13" t="s">
        <v>16199</v>
      </c>
    </row>
    <row r="12296" spans="1:2" ht="15" customHeight="1">
      <c r="A12296" s="10" t="s">
        <v>16314</v>
      </c>
      <c r="B12296" s="13" t="s">
        <v>16313</v>
      </c>
    </row>
    <row r="12297" spans="1:2" ht="15" customHeight="1">
      <c r="A12297" s="10" t="s">
        <v>14950</v>
      </c>
      <c r="B12297" s="13" t="s">
        <v>14949</v>
      </c>
    </row>
    <row r="12298" spans="1:2" ht="15" customHeight="1">
      <c r="A12298" s="10" t="s">
        <v>16282</v>
      </c>
      <c r="B12298" s="13" t="s">
        <v>16281</v>
      </c>
    </row>
    <row r="12299" spans="1:2" ht="15" customHeight="1">
      <c r="A12299" s="10" t="s">
        <v>15096</v>
      </c>
      <c r="B12299" s="13" t="s">
        <v>15095</v>
      </c>
    </row>
    <row r="12300" spans="1:2" ht="15" customHeight="1">
      <c r="A12300" s="10" t="s">
        <v>14948</v>
      </c>
      <c r="B12300" s="13" t="s">
        <v>14947</v>
      </c>
    </row>
    <row r="12301" spans="1:2" ht="15" customHeight="1">
      <c r="A12301" s="10" t="s">
        <v>15194</v>
      </c>
      <c r="B12301" s="13" t="s">
        <v>15193</v>
      </c>
    </row>
    <row r="12302" spans="1:2" ht="15" customHeight="1">
      <c r="A12302" s="10" t="s">
        <v>15316</v>
      </c>
      <c r="B12302" s="13" t="s">
        <v>15315</v>
      </c>
    </row>
    <row r="12303" spans="1:2" ht="15" customHeight="1">
      <c r="A12303" s="10" t="s">
        <v>16300</v>
      </c>
      <c r="B12303" s="13" t="s">
        <v>16299</v>
      </c>
    </row>
    <row r="12304" spans="1:2" ht="15" customHeight="1">
      <c r="A12304" s="10" t="s">
        <v>15574</v>
      </c>
      <c r="B12304" s="13" t="s">
        <v>15573</v>
      </c>
    </row>
    <row r="12305" spans="1:2" ht="15" customHeight="1">
      <c r="A12305" s="10" t="s">
        <v>14934</v>
      </c>
      <c r="B12305" s="13" t="s">
        <v>14933</v>
      </c>
    </row>
    <row r="12306" spans="1:2" ht="15" customHeight="1">
      <c r="A12306" s="10" t="s">
        <v>16262</v>
      </c>
      <c r="B12306" s="13" t="s">
        <v>16261</v>
      </c>
    </row>
    <row r="12307" spans="1:2" ht="15" customHeight="1">
      <c r="A12307" s="10" t="s">
        <v>14940</v>
      </c>
      <c r="B12307" s="13" t="s">
        <v>14939</v>
      </c>
    </row>
    <row r="12308" spans="1:2" ht="15" customHeight="1">
      <c r="A12308" s="10" t="s">
        <v>14942</v>
      </c>
      <c r="B12308" s="13" t="s">
        <v>14941</v>
      </c>
    </row>
    <row r="12309" spans="1:2" ht="15" customHeight="1">
      <c r="A12309" s="10" t="s">
        <v>15098</v>
      </c>
      <c r="B12309" s="13" t="s">
        <v>15097</v>
      </c>
    </row>
    <row r="12310" spans="1:2" ht="15" customHeight="1">
      <c r="A12310" s="10" t="s">
        <v>16026</v>
      </c>
      <c r="B12310" s="13" t="s">
        <v>16025</v>
      </c>
    </row>
    <row r="12311" spans="1:2" ht="15" customHeight="1">
      <c r="A12311" s="10" t="s">
        <v>16242</v>
      </c>
      <c r="B12311" s="13" t="s">
        <v>16241</v>
      </c>
    </row>
    <row r="12312" spans="1:2" ht="15" customHeight="1">
      <c r="A12312" s="10" t="s">
        <v>14944</v>
      </c>
      <c r="B12312" s="13" t="s">
        <v>14943</v>
      </c>
    </row>
    <row r="12313" spans="1:2" ht="15" customHeight="1">
      <c r="A12313" s="10" t="s">
        <v>15908</v>
      </c>
      <c r="B12313" s="13" t="s">
        <v>15907</v>
      </c>
    </row>
    <row r="12314" spans="1:2" ht="15" customHeight="1">
      <c r="A12314" s="10" t="s">
        <v>15464</v>
      </c>
      <c r="B12314" s="13" t="s">
        <v>15463</v>
      </c>
    </row>
    <row r="12315" spans="1:2" ht="15" customHeight="1">
      <c r="A12315" s="10" t="s">
        <v>15684</v>
      </c>
      <c r="B12315" s="13" t="s">
        <v>15683</v>
      </c>
    </row>
    <row r="12316" spans="1:2" ht="15" customHeight="1">
      <c r="A12316" s="10" t="s">
        <v>15816</v>
      </c>
      <c r="B12316" s="13" t="s">
        <v>15815</v>
      </c>
    </row>
    <row r="12317" spans="1:2" ht="15" customHeight="1">
      <c r="A12317" s="10" t="s">
        <v>16224</v>
      </c>
      <c r="B12317" s="13" t="s">
        <v>16223</v>
      </c>
    </row>
    <row r="12318" spans="1:2" ht="15" customHeight="1">
      <c r="A12318" s="10" t="s">
        <v>16232</v>
      </c>
      <c r="B12318" s="13" t="s">
        <v>16231</v>
      </c>
    </row>
    <row r="12319" spans="1:2" ht="15" customHeight="1">
      <c r="A12319" s="10" t="s">
        <v>16226</v>
      </c>
      <c r="B12319" s="13" t="s">
        <v>16225</v>
      </c>
    </row>
    <row r="12320" spans="1:2" ht="15" customHeight="1">
      <c r="A12320" s="10" t="s">
        <v>16228</v>
      </c>
      <c r="B12320" s="13" t="s">
        <v>16227</v>
      </c>
    </row>
    <row r="12321" spans="1:2" ht="15" customHeight="1">
      <c r="A12321" s="10" t="s">
        <v>16234</v>
      </c>
      <c r="B12321" s="13" t="s">
        <v>16233</v>
      </c>
    </row>
    <row r="12322" spans="1:2" ht="15" customHeight="1">
      <c r="A12322" s="10" t="s">
        <v>15994</v>
      </c>
      <c r="B12322" s="13" t="s">
        <v>15993</v>
      </c>
    </row>
    <row r="12323" spans="1:2" ht="15" customHeight="1">
      <c r="A12323" s="10" t="s">
        <v>16230</v>
      </c>
      <c r="B12323" s="13" t="s">
        <v>16229</v>
      </c>
    </row>
    <row r="12324" spans="1:2" ht="15" customHeight="1">
      <c r="A12324" s="10" t="s">
        <v>15084</v>
      </c>
      <c r="B12324" s="13" t="s">
        <v>15083</v>
      </c>
    </row>
    <row r="12325" spans="1:2" ht="15" customHeight="1">
      <c r="A12325" s="10" t="s">
        <v>16008</v>
      </c>
      <c r="B12325" s="13" t="s">
        <v>16007</v>
      </c>
    </row>
    <row r="12326" spans="1:2" ht="15" customHeight="1">
      <c r="A12326" s="10" t="s">
        <v>15288</v>
      </c>
      <c r="B12326" s="13" t="s">
        <v>15287</v>
      </c>
    </row>
    <row r="12327" spans="1:2" ht="15" customHeight="1">
      <c r="A12327" s="10" t="s">
        <v>15668</v>
      </c>
      <c r="B12327" s="13" t="s">
        <v>15667</v>
      </c>
    </row>
    <row r="12328" spans="1:2" ht="15" customHeight="1">
      <c r="A12328" s="10" t="s">
        <v>15560</v>
      </c>
      <c r="B12328" s="13" t="s">
        <v>15559</v>
      </c>
    </row>
    <row r="12329" spans="1:2" ht="15" customHeight="1">
      <c r="A12329" s="10" t="s">
        <v>15176</v>
      </c>
      <c r="B12329" s="13" t="s">
        <v>15175</v>
      </c>
    </row>
    <row r="12330" spans="1:2" ht="15" customHeight="1">
      <c r="A12330" s="10" t="s">
        <v>15802</v>
      </c>
      <c r="B12330" s="13" t="s">
        <v>15801</v>
      </c>
    </row>
    <row r="12331" spans="1:2" ht="15" customHeight="1">
      <c r="A12331" s="10" t="s">
        <v>15894</v>
      </c>
      <c r="B12331" s="13" t="s">
        <v>15893</v>
      </c>
    </row>
    <row r="12332" spans="1:2" ht="15" customHeight="1">
      <c r="A12332" s="10" t="s">
        <v>15300</v>
      </c>
      <c r="B12332" s="13" t="s">
        <v>15299</v>
      </c>
    </row>
    <row r="12333" spans="1:2" ht="15" customHeight="1">
      <c r="A12333" s="10" t="s">
        <v>16122</v>
      </c>
      <c r="B12333" s="13" t="s">
        <v>16121</v>
      </c>
    </row>
    <row r="12334" spans="1:2" ht="15" customHeight="1">
      <c r="A12334" s="10" t="s">
        <v>16238</v>
      </c>
      <c r="B12334" s="13" t="s">
        <v>16237</v>
      </c>
    </row>
    <row r="12335" spans="1:2" ht="15" customHeight="1">
      <c r="A12335" s="10" t="s">
        <v>16126</v>
      </c>
      <c r="B12335" s="13" t="s">
        <v>16125</v>
      </c>
    </row>
    <row r="12336" spans="1:2" ht="15" customHeight="1">
      <c r="A12336" s="10" t="s">
        <v>16190</v>
      </c>
      <c r="B12336" s="13" t="s">
        <v>16189</v>
      </c>
    </row>
    <row r="12337" spans="1:2" ht="15" customHeight="1">
      <c r="A12337" s="10" t="s">
        <v>16202</v>
      </c>
      <c r="B12337" s="13" t="s">
        <v>16201</v>
      </c>
    </row>
    <row r="12338" spans="1:2" ht="15" customHeight="1">
      <c r="A12338" s="10" t="s">
        <v>16196</v>
      </c>
      <c r="B12338" s="13" t="s">
        <v>16195</v>
      </c>
    </row>
    <row r="12339" spans="1:2" ht="15" customHeight="1">
      <c r="A12339" s="10" t="s">
        <v>16194</v>
      </c>
      <c r="B12339" s="13" t="s">
        <v>16193</v>
      </c>
    </row>
    <row r="12340" spans="1:2" ht="15" customHeight="1">
      <c r="A12340" s="10" t="s">
        <v>16198</v>
      </c>
      <c r="B12340" s="13" t="s">
        <v>16197</v>
      </c>
    </row>
    <row r="12341" spans="1:2" ht="15" customHeight="1">
      <c r="A12341" s="10" t="s">
        <v>16192</v>
      </c>
      <c r="B12341" s="13" t="s">
        <v>16191</v>
      </c>
    </row>
    <row r="12342" spans="1:2" ht="15" customHeight="1">
      <c r="A12342" s="10" t="s">
        <v>16128</v>
      </c>
      <c r="B12342" s="13" t="s">
        <v>16127</v>
      </c>
    </row>
    <row r="12343" spans="1:2" ht="15" customHeight="1">
      <c r="A12343" s="10" t="s">
        <v>16130</v>
      </c>
      <c r="B12343" s="13" t="s">
        <v>16129</v>
      </c>
    </row>
    <row r="12344" spans="1:2" ht="15" customHeight="1">
      <c r="A12344" s="10" t="s">
        <v>16138</v>
      </c>
      <c r="B12344" s="13" t="s">
        <v>16137</v>
      </c>
    </row>
    <row r="12345" spans="1:2" ht="15" customHeight="1">
      <c r="A12345" s="10" t="s">
        <v>16134</v>
      </c>
      <c r="B12345" s="13" t="s">
        <v>16133</v>
      </c>
    </row>
    <row r="12346" spans="1:2" ht="15" customHeight="1">
      <c r="A12346" s="10" t="s">
        <v>16132</v>
      </c>
      <c r="B12346" s="13" t="s">
        <v>16131</v>
      </c>
    </row>
    <row r="12347" spans="1:2" ht="15" customHeight="1">
      <c r="A12347" s="10" t="s">
        <v>16136</v>
      </c>
      <c r="B12347" s="13" t="s">
        <v>16135</v>
      </c>
    </row>
    <row r="12348" spans="1:2" ht="15" customHeight="1">
      <c r="A12348" s="10" t="s">
        <v>14946</v>
      </c>
      <c r="B12348" s="13" t="s">
        <v>14945</v>
      </c>
    </row>
    <row r="12349" spans="1:2" ht="15" customHeight="1">
      <c r="A12349" s="10" t="s">
        <v>15904</v>
      </c>
      <c r="B12349" s="13" t="s">
        <v>15903</v>
      </c>
    </row>
    <row r="12350" spans="1:2" ht="15" customHeight="1">
      <c r="A12350" s="10" t="s">
        <v>15312</v>
      </c>
      <c r="B12350" s="13" t="s">
        <v>15311</v>
      </c>
    </row>
    <row r="12351" spans="1:2" ht="15" customHeight="1">
      <c r="A12351" s="10" t="s">
        <v>15570</v>
      </c>
      <c r="B12351" s="13" t="s">
        <v>15569</v>
      </c>
    </row>
    <row r="12352" spans="1:2" ht="15" customHeight="1">
      <c r="A12352" s="10" t="s">
        <v>15460</v>
      </c>
      <c r="B12352" s="13" t="s">
        <v>15459</v>
      </c>
    </row>
    <row r="12353" spans="1:2" ht="15" customHeight="1">
      <c r="A12353" s="10" t="s">
        <v>15094</v>
      </c>
      <c r="B12353" s="13" t="s">
        <v>15093</v>
      </c>
    </row>
    <row r="12354" spans="1:2" ht="15" customHeight="1">
      <c r="A12354" s="10" t="s">
        <v>15680</v>
      </c>
      <c r="B12354" s="13" t="s">
        <v>15679</v>
      </c>
    </row>
    <row r="12355" spans="1:2" ht="15" customHeight="1">
      <c r="A12355" s="10" t="s">
        <v>15812</v>
      </c>
      <c r="B12355" s="13" t="s">
        <v>15811</v>
      </c>
    </row>
    <row r="12356" spans="1:2" ht="15" customHeight="1">
      <c r="A12356" s="10" t="s">
        <v>15192</v>
      </c>
      <c r="B12356" s="13" t="s">
        <v>15191</v>
      </c>
    </row>
    <row r="12357" spans="1:2" ht="15" customHeight="1">
      <c r="A12357" s="10" t="s">
        <v>16022</v>
      </c>
      <c r="B12357" s="13" t="s">
        <v>16021</v>
      </c>
    </row>
    <row r="12358" spans="1:2" ht="15" customHeight="1">
      <c r="A12358" s="10" t="s">
        <v>16140</v>
      </c>
      <c r="B12358" s="13" t="s">
        <v>16139</v>
      </c>
    </row>
    <row r="12359" spans="1:2" ht="15" customHeight="1">
      <c r="A12359" s="10" t="s">
        <v>5566</v>
      </c>
      <c r="B12359" s="13" t="s">
        <v>5565</v>
      </c>
    </row>
    <row r="12360" spans="1:2" ht="15" customHeight="1">
      <c r="A12360" s="10" t="s">
        <v>5576</v>
      </c>
      <c r="B12360" s="13" t="s">
        <v>5575</v>
      </c>
    </row>
    <row r="12361" spans="1:2" ht="15" customHeight="1">
      <c r="A12361" s="10" t="s">
        <v>24547</v>
      </c>
      <c r="B12361" s="13" t="s">
        <v>24546</v>
      </c>
    </row>
    <row r="12362" spans="1:2" ht="15" customHeight="1">
      <c r="A12362" s="11" t="s">
        <v>933</v>
      </c>
      <c r="B12362" s="15" t="s">
        <v>934</v>
      </c>
    </row>
    <row r="12363" spans="1:2" ht="15" customHeight="1">
      <c r="A12363" s="10" t="s">
        <v>5916</v>
      </c>
      <c r="B12363" s="13" t="s">
        <v>5915</v>
      </c>
    </row>
    <row r="12364" spans="1:2" ht="15" customHeight="1">
      <c r="A12364" s="10" t="s">
        <v>5918</v>
      </c>
      <c r="B12364" s="13" t="s">
        <v>5917</v>
      </c>
    </row>
    <row r="12365" spans="1:2" ht="15" customHeight="1">
      <c r="A12365" s="10" t="s">
        <v>14601</v>
      </c>
      <c r="B12365" s="13" t="s">
        <v>14600</v>
      </c>
    </row>
    <row r="12366" spans="1:2" ht="15" customHeight="1">
      <c r="A12366" s="11" t="s">
        <v>935</v>
      </c>
      <c r="B12366" s="15" t="s">
        <v>936</v>
      </c>
    </row>
    <row r="12367" spans="1:2" ht="15" customHeight="1">
      <c r="A12367" s="10" t="s">
        <v>1498</v>
      </c>
      <c r="B12367" s="13" t="s">
        <v>1497</v>
      </c>
    </row>
    <row r="12368" spans="1:2" ht="15" customHeight="1">
      <c r="A12368" s="10" t="s">
        <v>1494</v>
      </c>
      <c r="B12368" s="13" t="s">
        <v>1493</v>
      </c>
    </row>
    <row r="12369" spans="1:2" ht="15" customHeight="1">
      <c r="A12369" s="10" t="s">
        <v>9621</v>
      </c>
      <c r="B12369" s="13" t="s">
        <v>9620</v>
      </c>
    </row>
    <row r="12370" spans="1:2" ht="15" customHeight="1">
      <c r="A12370" s="10" t="s">
        <v>2359</v>
      </c>
      <c r="B12370" s="13" t="s">
        <v>2358</v>
      </c>
    </row>
    <row r="12371" spans="1:2" ht="15" customHeight="1">
      <c r="A12371" s="10" t="s">
        <v>5558</v>
      </c>
      <c r="B12371" s="13" t="s">
        <v>5557</v>
      </c>
    </row>
    <row r="12372" spans="1:2" ht="15" customHeight="1">
      <c r="A12372" s="10" t="s">
        <v>2351</v>
      </c>
      <c r="B12372" s="13" t="s">
        <v>2350</v>
      </c>
    </row>
    <row r="12373" spans="1:2" ht="15" customHeight="1">
      <c r="A12373" s="10" t="s">
        <v>11223</v>
      </c>
      <c r="B12373" s="13" t="s">
        <v>11222</v>
      </c>
    </row>
    <row r="12374" spans="1:2" ht="15" customHeight="1">
      <c r="A12374" s="10" t="s">
        <v>2199</v>
      </c>
      <c r="B12374" s="13" t="s">
        <v>2198</v>
      </c>
    </row>
    <row r="12375" spans="1:2" ht="15" customHeight="1">
      <c r="A12375" s="10" t="s">
        <v>2195</v>
      </c>
      <c r="B12375" s="13" t="s">
        <v>2194</v>
      </c>
    </row>
    <row r="12376" spans="1:2" ht="15" customHeight="1">
      <c r="A12376" s="10" t="s">
        <v>2197</v>
      </c>
      <c r="B12376" s="13" t="s">
        <v>2196</v>
      </c>
    </row>
    <row r="12377" spans="1:2" ht="15" customHeight="1">
      <c r="A12377" s="10" t="s">
        <v>14356</v>
      </c>
      <c r="B12377" s="13" t="s">
        <v>14355</v>
      </c>
    </row>
    <row r="12378" spans="1:2" ht="15" customHeight="1">
      <c r="A12378" s="10" t="s">
        <v>2327</v>
      </c>
      <c r="B12378" s="13" t="s">
        <v>2326</v>
      </c>
    </row>
    <row r="12379" spans="1:2" ht="15" customHeight="1">
      <c r="A12379" s="10" t="s">
        <v>14336</v>
      </c>
      <c r="B12379" s="13" t="s">
        <v>14335</v>
      </c>
    </row>
    <row r="12380" spans="1:2" ht="15" customHeight="1">
      <c r="A12380" s="10" t="s">
        <v>14334</v>
      </c>
      <c r="B12380" s="13" t="s">
        <v>14333</v>
      </c>
    </row>
    <row r="12381" spans="1:2" ht="15" customHeight="1">
      <c r="A12381" s="10" t="s">
        <v>14338</v>
      </c>
      <c r="B12381" s="13" t="s">
        <v>14337</v>
      </c>
    </row>
    <row r="12382" spans="1:2" ht="15" customHeight="1">
      <c r="A12382" s="10" t="s">
        <v>14328</v>
      </c>
      <c r="B12382" s="13" t="s">
        <v>14327</v>
      </c>
    </row>
    <row r="12383" spans="1:2" ht="15" customHeight="1">
      <c r="A12383" s="10" t="s">
        <v>14326</v>
      </c>
      <c r="B12383" s="13" t="s">
        <v>14325</v>
      </c>
    </row>
    <row r="12384" spans="1:2" ht="15" customHeight="1">
      <c r="A12384" s="10" t="s">
        <v>14330</v>
      </c>
      <c r="B12384" s="13" t="s">
        <v>14329</v>
      </c>
    </row>
    <row r="12385" spans="1:2" ht="15" customHeight="1">
      <c r="A12385" s="10" t="s">
        <v>14320</v>
      </c>
      <c r="B12385" s="13" t="s">
        <v>14319</v>
      </c>
    </row>
    <row r="12386" spans="1:2" ht="15" customHeight="1">
      <c r="A12386" s="10" t="s">
        <v>14318</v>
      </c>
      <c r="B12386" s="13" t="s">
        <v>14317</v>
      </c>
    </row>
    <row r="12387" spans="1:2" ht="15" customHeight="1">
      <c r="A12387" s="10" t="s">
        <v>14322</v>
      </c>
      <c r="B12387" s="13" t="s">
        <v>14321</v>
      </c>
    </row>
    <row r="12388" spans="1:2" ht="15" customHeight="1">
      <c r="A12388" s="10" t="s">
        <v>14344</v>
      </c>
      <c r="B12388" s="13" t="s">
        <v>14343</v>
      </c>
    </row>
    <row r="12389" spans="1:2" ht="15" customHeight="1">
      <c r="A12389" s="10" t="s">
        <v>14342</v>
      </c>
      <c r="B12389" s="13" t="s">
        <v>14341</v>
      </c>
    </row>
    <row r="12390" spans="1:2" ht="15" customHeight="1">
      <c r="A12390" s="10" t="s">
        <v>14360</v>
      </c>
      <c r="B12390" s="13" t="s">
        <v>14359</v>
      </c>
    </row>
    <row r="12391" spans="1:2" ht="15" customHeight="1">
      <c r="A12391" s="10" t="s">
        <v>14346</v>
      </c>
      <c r="B12391" s="13" t="s">
        <v>14345</v>
      </c>
    </row>
    <row r="12392" spans="1:2" ht="15" customHeight="1">
      <c r="A12392" s="10" t="s">
        <v>14348</v>
      </c>
      <c r="B12392" s="13" t="s">
        <v>14347</v>
      </c>
    </row>
    <row r="12393" spans="1:2" ht="15" customHeight="1">
      <c r="A12393" s="10" t="s">
        <v>14691</v>
      </c>
      <c r="B12393" s="13" t="s">
        <v>14690</v>
      </c>
    </row>
    <row r="12394" spans="1:2" ht="15" customHeight="1">
      <c r="A12394" s="11" t="s">
        <v>937</v>
      </c>
      <c r="B12394" s="15" t="s">
        <v>938</v>
      </c>
    </row>
    <row r="12395" spans="1:2" ht="15" customHeight="1">
      <c r="A12395" s="10" t="s">
        <v>7743</v>
      </c>
      <c r="B12395" s="13" t="s">
        <v>7742</v>
      </c>
    </row>
    <row r="12396" spans="1:2" ht="15" customHeight="1">
      <c r="A12396" s="10" t="s">
        <v>3935</v>
      </c>
      <c r="B12396" s="13" t="s">
        <v>3934</v>
      </c>
    </row>
    <row r="12397" spans="1:2" ht="15" customHeight="1">
      <c r="A12397" s="11" t="s">
        <v>939</v>
      </c>
      <c r="B12397" s="15" t="s">
        <v>772</v>
      </c>
    </row>
    <row r="12398" spans="1:2" ht="15" customHeight="1">
      <c r="A12398" s="10" t="s">
        <v>4126</v>
      </c>
      <c r="B12398" s="13" t="s">
        <v>4125</v>
      </c>
    </row>
    <row r="12399" spans="1:2" ht="15" customHeight="1">
      <c r="A12399" s="10" t="s">
        <v>4124</v>
      </c>
      <c r="B12399" s="13" t="s">
        <v>4123</v>
      </c>
    </row>
    <row r="12400" spans="1:2" ht="15" customHeight="1">
      <c r="A12400" s="10" t="s">
        <v>13036</v>
      </c>
      <c r="B12400" s="13" t="s">
        <v>13035</v>
      </c>
    </row>
    <row r="12401" spans="1:2" ht="15" customHeight="1">
      <c r="A12401" s="10" t="s">
        <v>4167</v>
      </c>
      <c r="B12401" s="13" t="s">
        <v>4166</v>
      </c>
    </row>
    <row r="12402" spans="1:2" ht="15" customHeight="1">
      <c r="A12402" s="10" t="s">
        <v>7812</v>
      </c>
      <c r="B12402" s="13" t="s">
        <v>7811</v>
      </c>
    </row>
    <row r="12403" spans="1:2" ht="15" customHeight="1">
      <c r="A12403" s="10" t="s">
        <v>12438</v>
      </c>
      <c r="B12403" s="13" t="s">
        <v>12437</v>
      </c>
    </row>
    <row r="12404" spans="1:2" ht="15" customHeight="1">
      <c r="A12404" s="10" t="s">
        <v>11924</v>
      </c>
      <c r="B12404" s="13" t="s">
        <v>11923</v>
      </c>
    </row>
    <row r="12405" spans="1:2" ht="15" customHeight="1">
      <c r="A12405" s="10" t="s">
        <v>12436</v>
      </c>
      <c r="B12405" s="13" t="s">
        <v>12435</v>
      </c>
    </row>
    <row r="12406" spans="1:2" ht="15" customHeight="1">
      <c r="A12406" s="10" t="s">
        <v>7305</v>
      </c>
      <c r="B12406" s="13" t="s">
        <v>7304</v>
      </c>
    </row>
    <row r="12407" spans="1:2" ht="15" customHeight="1">
      <c r="A12407" s="10" t="s">
        <v>940</v>
      </c>
      <c r="B12407" s="13" t="s">
        <v>941</v>
      </c>
    </row>
    <row r="12408" spans="1:2" ht="15" customHeight="1">
      <c r="A12408" s="10" t="s">
        <v>7301</v>
      </c>
      <c r="B12408" s="13" t="s">
        <v>7300</v>
      </c>
    </row>
    <row r="12409" spans="1:2" ht="15" customHeight="1">
      <c r="A12409" s="10" t="s">
        <v>7552</v>
      </c>
      <c r="B12409" s="13" t="s">
        <v>7551</v>
      </c>
    </row>
    <row r="12410" spans="1:2" ht="15" customHeight="1">
      <c r="A12410" s="10" t="s">
        <v>7672</v>
      </c>
      <c r="B12410" s="13" t="s">
        <v>7671</v>
      </c>
    </row>
    <row r="12411" spans="1:2" ht="15" customHeight="1">
      <c r="A12411" s="10" t="s">
        <v>11930</v>
      </c>
      <c r="B12411" s="13" t="s">
        <v>11929</v>
      </c>
    </row>
    <row r="12412" spans="1:2" ht="15" customHeight="1">
      <c r="A12412" s="10" t="s">
        <v>12442</v>
      </c>
      <c r="B12412" s="13" t="s">
        <v>12441</v>
      </c>
    </row>
    <row r="12413" spans="1:2" ht="15" customHeight="1">
      <c r="A12413" s="10" t="s">
        <v>7023</v>
      </c>
      <c r="B12413" s="13" t="s">
        <v>7022</v>
      </c>
    </row>
    <row r="12414" spans="1:2" ht="15" customHeight="1">
      <c r="A12414" s="10" t="s">
        <v>13432</v>
      </c>
      <c r="B12414" s="13" t="s">
        <v>13431</v>
      </c>
    </row>
    <row r="12415" spans="1:2" ht="15" customHeight="1">
      <c r="A12415" s="10" t="s">
        <v>1137</v>
      </c>
      <c r="B12415" s="13" t="s">
        <v>1136</v>
      </c>
    </row>
    <row r="12416" spans="1:2" ht="15" customHeight="1">
      <c r="A12416" s="10" t="s">
        <v>1130</v>
      </c>
      <c r="B12416" s="13" t="s">
        <v>1129</v>
      </c>
    </row>
    <row r="12417" spans="1:2" ht="15" customHeight="1">
      <c r="A12417" s="10" t="s">
        <v>12522</v>
      </c>
      <c r="B12417" s="13" t="s">
        <v>12521</v>
      </c>
    </row>
    <row r="12418" spans="1:2" ht="15" customHeight="1">
      <c r="A12418" s="10" t="s">
        <v>12896</v>
      </c>
      <c r="B12418" s="13" t="s">
        <v>12895</v>
      </c>
    </row>
    <row r="12419" spans="1:2" ht="15" customHeight="1">
      <c r="A12419" s="10" t="s">
        <v>10352</v>
      </c>
      <c r="B12419" s="13" t="s">
        <v>10351</v>
      </c>
    </row>
    <row r="12420" spans="1:2" ht="15" customHeight="1">
      <c r="A12420" s="10" t="s">
        <v>1108</v>
      </c>
      <c r="B12420" s="13" t="s">
        <v>1107</v>
      </c>
    </row>
    <row r="12421" spans="1:2" ht="15" customHeight="1">
      <c r="A12421" s="10" t="s">
        <v>1126</v>
      </c>
      <c r="B12421" s="13" t="s">
        <v>1125</v>
      </c>
    </row>
    <row r="12422" spans="1:2" ht="15" customHeight="1">
      <c r="A12422" s="10" t="s">
        <v>11460</v>
      </c>
      <c r="B12422" s="13" t="s">
        <v>11459</v>
      </c>
    </row>
    <row r="12423" spans="1:2" ht="15" customHeight="1">
      <c r="A12423" s="10" t="s">
        <v>1157</v>
      </c>
      <c r="B12423" s="13" t="s">
        <v>1156</v>
      </c>
    </row>
    <row r="12424" spans="1:2" ht="15" customHeight="1">
      <c r="A12424" s="10" t="s">
        <v>1159</v>
      </c>
      <c r="B12424" s="13" t="s">
        <v>1158</v>
      </c>
    </row>
    <row r="12425" spans="1:2" ht="15" customHeight="1">
      <c r="A12425" s="10" t="s">
        <v>1151</v>
      </c>
      <c r="B12425" s="13" t="s">
        <v>1150</v>
      </c>
    </row>
    <row r="12426" spans="1:2" ht="15" customHeight="1">
      <c r="A12426" s="10" t="s">
        <v>1145</v>
      </c>
      <c r="B12426" s="13" t="s">
        <v>1144</v>
      </c>
    </row>
    <row r="12427" spans="1:2" ht="15" customHeight="1">
      <c r="A12427" s="10" t="s">
        <v>11458</v>
      </c>
      <c r="B12427" s="13" t="s">
        <v>11457</v>
      </c>
    </row>
    <row r="12428" spans="1:2" ht="15" customHeight="1">
      <c r="A12428" s="10" t="s">
        <v>1149</v>
      </c>
      <c r="B12428" s="13" t="s">
        <v>1148</v>
      </c>
    </row>
    <row r="12429" spans="1:2" ht="15" customHeight="1">
      <c r="A12429" s="10" t="s">
        <v>1153</v>
      </c>
      <c r="B12429" s="13" t="s">
        <v>1152</v>
      </c>
    </row>
    <row r="12430" spans="1:2" ht="15" customHeight="1">
      <c r="A12430" s="10" t="s">
        <v>1155</v>
      </c>
      <c r="B12430" s="13" t="s">
        <v>1154</v>
      </c>
    </row>
    <row r="12431" spans="1:2" ht="15" customHeight="1">
      <c r="A12431" s="10" t="s">
        <v>1106</v>
      </c>
      <c r="B12431" s="13" t="s">
        <v>1105</v>
      </c>
    </row>
    <row r="12432" spans="1:2" ht="15" customHeight="1">
      <c r="A12432" s="10" t="s">
        <v>1124</v>
      </c>
      <c r="B12432" s="13" t="s">
        <v>1123</v>
      </c>
    </row>
    <row r="12433" spans="1:2" ht="15" customHeight="1">
      <c r="A12433" s="11" t="s">
        <v>942</v>
      </c>
      <c r="B12433" s="15" t="s">
        <v>943</v>
      </c>
    </row>
    <row r="12434" spans="1:2" ht="15" customHeight="1">
      <c r="A12434" s="10" t="s">
        <v>1161</v>
      </c>
      <c r="B12434" s="13" t="s">
        <v>1160</v>
      </c>
    </row>
    <row r="12435" spans="1:2" ht="15" customHeight="1">
      <c r="A12435" s="10" t="s">
        <v>1163</v>
      </c>
      <c r="B12435" s="13" t="s">
        <v>1162</v>
      </c>
    </row>
    <row r="12436" spans="1:2" ht="15" customHeight="1">
      <c r="A12436" s="10" t="s">
        <v>1165</v>
      </c>
      <c r="B12436" s="13" t="s">
        <v>1164</v>
      </c>
    </row>
    <row r="12437" spans="1:2" ht="15" customHeight="1">
      <c r="A12437" s="10" t="s">
        <v>1169</v>
      </c>
      <c r="B12437" s="13" t="s">
        <v>1168</v>
      </c>
    </row>
    <row r="12438" spans="1:2" ht="15" customHeight="1">
      <c r="A12438" s="10" t="s">
        <v>1116</v>
      </c>
      <c r="B12438" s="13" t="s">
        <v>1115</v>
      </c>
    </row>
    <row r="12439" spans="1:2" ht="15" customHeight="1">
      <c r="A12439" s="10" t="s">
        <v>1141</v>
      </c>
      <c r="B12439" s="13" t="s">
        <v>1140</v>
      </c>
    </row>
    <row r="12440" spans="1:2" ht="15" customHeight="1">
      <c r="A12440" s="10" t="s">
        <v>10786</v>
      </c>
      <c r="B12440" s="13" t="s">
        <v>10785</v>
      </c>
    </row>
    <row r="12441" spans="1:2" ht="15" customHeight="1">
      <c r="A12441" s="10" t="s">
        <v>1143</v>
      </c>
      <c r="B12441" s="13" t="s">
        <v>1142</v>
      </c>
    </row>
    <row r="12442" spans="1:2" ht="15" customHeight="1">
      <c r="A12442" s="10" t="s">
        <v>1112</v>
      </c>
      <c r="B12442" s="13" t="s">
        <v>1111</v>
      </c>
    </row>
    <row r="12443" spans="1:2" ht="15" customHeight="1">
      <c r="A12443" s="11" t="s">
        <v>944</v>
      </c>
      <c r="B12443" s="15" t="s">
        <v>945</v>
      </c>
    </row>
    <row r="12444" spans="1:2" ht="15" customHeight="1">
      <c r="A12444" s="10" t="s">
        <v>1118</v>
      </c>
      <c r="B12444" s="13" t="s">
        <v>1117</v>
      </c>
    </row>
    <row r="12445" spans="1:2" ht="15" customHeight="1">
      <c r="A12445" s="10" t="s">
        <v>1102</v>
      </c>
      <c r="B12445" s="13" t="s">
        <v>1101</v>
      </c>
    </row>
    <row r="12446" spans="1:2" ht="15" customHeight="1">
      <c r="A12446" s="10" t="s">
        <v>1098</v>
      </c>
      <c r="B12446" s="13" t="s">
        <v>1097</v>
      </c>
    </row>
    <row r="12447" spans="1:2" ht="15" customHeight="1">
      <c r="A12447" s="10" t="s">
        <v>1104</v>
      </c>
      <c r="B12447" s="13" t="s">
        <v>1103</v>
      </c>
    </row>
    <row r="12448" spans="1:2" ht="15" customHeight="1">
      <c r="A12448" s="10" t="s">
        <v>1100</v>
      </c>
      <c r="B12448" s="13" t="s">
        <v>1099</v>
      </c>
    </row>
    <row r="12449" spans="1:2" ht="15" customHeight="1">
      <c r="A12449" s="10" t="s">
        <v>1122</v>
      </c>
      <c r="B12449" s="13" t="s">
        <v>1121</v>
      </c>
    </row>
    <row r="12450" spans="1:2" ht="15" customHeight="1">
      <c r="A12450" s="10" t="s">
        <v>1120</v>
      </c>
      <c r="B12450" s="13" t="s">
        <v>1119</v>
      </c>
    </row>
    <row r="12451" spans="1:2" ht="15" customHeight="1">
      <c r="A12451" s="10" t="s">
        <v>1134</v>
      </c>
      <c r="B12451" s="13" t="s">
        <v>1133</v>
      </c>
    </row>
    <row r="12452" spans="1:2" ht="15" customHeight="1">
      <c r="A12452" s="10" t="s">
        <v>24317</v>
      </c>
      <c r="B12452" s="13" t="s">
        <v>24316</v>
      </c>
    </row>
    <row r="12453" spans="1:2" ht="15" customHeight="1">
      <c r="A12453" s="10" t="s">
        <v>1190</v>
      </c>
      <c r="B12453" s="13" t="s">
        <v>1189</v>
      </c>
    </row>
    <row r="12454" spans="1:2" ht="15" customHeight="1">
      <c r="A12454" s="10" t="s">
        <v>1192</v>
      </c>
      <c r="B12454" s="13" t="s">
        <v>1191</v>
      </c>
    </row>
    <row r="12455" spans="1:2" ht="15" customHeight="1">
      <c r="A12455" s="10" t="s">
        <v>1186</v>
      </c>
      <c r="B12455" s="13" t="s">
        <v>1185</v>
      </c>
    </row>
    <row r="12456" spans="1:2" ht="15" customHeight="1">
      <c r="A12456" s="10" t="s">
        <v>1188</v>
      </c>
      <c r="B12456" s="13" t="s">
        <v>1187</v>
      </c>
    </row>
    <row r="12457" spans="1:2" ht="15" customHeight="1">
      <c r="A12457" s="10" t="s">
        <v>1184</v>
      </c>
      <c r="B12457" s="13" t="s">
        <v>1183</v>
      </c>
    </row>
    <row r="12458" spans="1:2" ht="15" customHeight="1">
      <c r="A12458" s="10" t="s">
        <v>1196</v>
      </c>
      <c r="B12458" s="13" t="s">
        <v>1195</v>
      </c>
    </row>
    <row r="12459" spans="1:2" ht="15" customHeight="1">
      <c r="A12459" s="10" t="s">
        <v>14576</v>
      </c>
      <c r="B12459" s="13" t="s">
        <v>14575</v>
      </c>
    </row>
    <row r="12460" spans="1:2" ht="15" customHeight="1">
      <c r="A12460" s="10" t="s">
        <v>14582</v>
      </c>
      <c r="B12460" s="13" t="s">
        <v>14581</v>
      </c>
    </row>
    <row r="12461" spans="1:2" ht="15" customHeight="1">
      <c r="A12461" s="10" t="s">
        <v>14586</v>
      </c>
      <c r="B12461" s="13" t="s">
        <v>14585</v>
      </c>
    </row>
    <row r="12462" spans="1:2" ht="15" customHeight="1">
      <c r="A12462" s="10" t="s">
        <v>14578</v>
      </c>
      <c r="B12462" s="13" t="s">
        <v>14577</v>
      </c>
    </row>
    <row r="12463" spans="1:2" ht="15" customHeight="1">
      <c r="A12463" s="10" t="s">
        <v>14580</v>
      </c>
      <c r="B12463" s="13" t="s">
        <v>14579</v>
      </c>
    </row>
    <row r="12464" spans="1:2" ht="15" customHeight="1">
      <c r="A12464" s="10" t="s">
        <v>14584</v>
      </c>
      <c r="B12464" s="13" t="s">
        <v>14583</v>
      </c>
    </row>
    <row r="12465" spans="1:2" ht="15" customHeight="1">
      <c r="A12465" s="10" t="s">
        <v>14588</v>
      </c>
      <c r="B12465" s="13" t="s">
        <v>14587</v>
      </c>
    </row>
    <row r="12466" spans="1:2" ht="15" customHeight="1">
      <c r="A12466" s="11" t="s">
        <v>946</v>
      </c>
      <c r="B12466" s="15" t="s">
        <v>701</v>
      </c>
    </row>
    <row r="12467" spans="1:2" ht="15" customHeight="1">
      <c r="A12467" s="11" t="s">
        <v>947</v>
      </c>
      <c r="B12467" s="15" t="s">
        <v>666</v>
      </c>
    </row>
    <row r="12468" spans="1:2" ht="15" customHeight="1">
      <c r="A12468" s="10" t="s">
        <v>3262</v>
      </c>
      <c r="B12468" s="13" t="s">
        <v>3261</v>
      </c>
    </row>
    <row r="12469" spans="1:2" ht="15" customHeight="1">
      <c r="A12469" s="11" t="s">
        <v>948</v>
      </c>
      <c r="B12469" s="15" t="s">
        <v>696</v>
      </c>
    </row>
    <row r="12470" spans="1:2" ht="15" customHeight="1">
      <c r="A12470" s="11" t="s">
        <v>949</v>
      </c>
      <c r="B12470" s="15" t="s">
        <v>703</v>
      </c>
    </row>
    <row r="12471" spans="1:2" ht="15" customHeight="1">
      <c r="A12471" s="11" t="s">
        <v>950</v>
      </c>
      <c r="B12471" s="15" t="s">
        <v>685</v>
      </c>
    </row>
    <row r="12472" spans="1:2" ht="15" customHeight="1">
      <c r="A12472" s="11" t="s">
        <v>951</v>
      </c>
      <c r="B12472" s="15" t="s">
        <v>721</v>
      </c>
    </row>
    <row r="12473" spans="1:2" ht="15" customHeight="1">
      <c r="A12473" s="11" t="s">
        <v>952</v>
      </c>
      <c r="B12473" s="15" t="s">
        <v>705</v>
      </c>
    </row>
    <row r="12474" spans="1:2" ht="15" customHeight="1">
      <c r="A12474" s="10" t="s">
        <v>3375</v>
      </c>
      <c r="B12474" s="13" t="s">
        <v>3374</v>
      </c>
    </row>
    <row r="12475" spans="1:2" ht="15" customHeight="1">
      <c r="A12475" s="10" t="s">
        <v>3929</v>
      </c>
      <c r="B12475" s="13" t="s">
        <v>3928</v>
      </c>
    </row>
    <row r="12476" spans="1:2" ht="15" customHeight="1">
      <c r="A12476" s="10" t="s">
        <v>2412</v>
      </c>
      <c r="B12476" s="13" t="s">
        <v>2411</v>
      </c>
    </row>
    <row r="12477" spans="1:2" ht="15" customHeight="1">
      <c r="A12477" s="10" t="s">
        <v>9816</v>
      </c>
      <c r="B12477" s="13" t="s">
        <v>9815</v>
      </c>
    </row>
    <row r="12478" spans="1:2" ht="15" customHeight="1">
      <c r="A12478" s="10" t="s">
        <v>953</v>
      </c>
      <c r="B12478" s="13" t="s">
        <v>6560</v>
      </c>
    </row>
    <row r="12479" spans="1:2" ht="15" customHeight="1">
      <c r="A12479" s="10" t="s">
        <v>954</v>
      </c>
      <c r="B12479" s="13" t="s">
        <v>955</v>
      </c>
    </row>
    <row r="12480" spans="1:2" ht="15" customHeight="1">
      <c r="A12480" s="11" t="s">
        <v>956</v>
      </c>
      <c r="B12480" s="15" t="s">
        <v>957</v>
      </c>
    </row>
    <row r="12481" spans="1:2" ht="15" customHeight="1">
      <c r="A12481" s="11" t="s">
        <v>958</v>
      </c>
      <c r="B12481" s="15" t="s">
        <v>955</v>
      </c>
    </row>
    <row r="12482" spans="1:2" ht="15" customHeight="1">
      <c r="A12482" s="10" t="s">
        <v>8923</v>
      </c>
      <c r="B12482" s="13" t="s">
        <v>8922</v>
      </c>
    </row>
    <row r="12483" spans="1:2" ht="15" customHeight="1">
      <c r="A12483" s="10" t="s">
        <v>8587</v>
      </c>
      <c r="B12483" s="13" t="s">
        <v>8586</v>
      </c>
    </row>
    <row r="12484" spans="1:2" ht="15" customHeight="1">
      <c r="A12484" s="10" t="s">
        <v>8937</v>
      </c>
      <c r="B12484" s="13" t="s">
        <v>8936</v>
      </c>
    </row>
    <row r="12485" spans="1:2" ht="15" customHeight="1">
      <c r="A12485" s="10" t="s">
        <v>11356</v>
      </c>
      <c r="B12485" s="13" t="s">
        <v>11355</v>
      </c>
    </row>
    <row r="12486" spans="1:2" ht="15" customHeight="1">
      <c r="A12486" s="11" t="s">
        <v>959</v>
      </c>
      <c r="B12486" s="15" t="s">
        <v>957</v>
      </c>
    </row>
    <row r="12487" spans="1:2" ht="15" customHeight="1">
      <c r="A12487" s="10" t="s">
        <v>9806</v>
      </c>
      <c r="B12487" s="13" t="s">
        <v>957</v>
      </c>
    </row>
    <row r="12488" spans="1:2" ht="15" customHeight="1">
      <c r="A12488" s="11" t="s">
        <v>960</v>
      </c>
      <c r="B12488" s="15" t="s">
        <v>961</v>
      </c>
    </row>
    <row r="12489" spans="1:2" ht="15" customHeight="1">
      <c r="A12489" s="10" t="s">
        <v>8628</v>
      </c>
      <c r="B12489" s="13" t="s">
        <v>8627</v>
      </c>
    </row>
    <row r="12490" spans="1:2" ht="15" customHeight="1">
      <c r="A12490" s="10" t="s">
        <v>8632</v>
      </c>
      <c r="B12490" s="13" t="s">
        <v>8631</v>
      </c>
    </row>
    <row r="12491" spans="1:2" ht="15" customHeight="1">
      <c r="A12491" s="10" t="s">
        <v>8630</v>
      </c>
      <c r="B12491" s="13" t="s">
        <v>8629</v>
      </c>
    </row>
    <row r="12492" spans="1:2" ht="15" customHeight="1">
      <c r="A12492" s="10" t="s">
        <v>8634</v>
      </c>
      <c r="B12492" s="13" t="s">
        <v>8633</v>
      </c>
    </row>
    <row r="12493" spans="1:2" ht="15" customHeight="1">
      <c r="A12493" s="10" t="s">
        <v>8636</v>
      </c>
      <c r="B12493" s="13" t="s">
        <v>8635</v>
      </c>
    </row>
    <row r="12494" spans="1:2" ht="15" customHeight="1">
      <c r="A12494" s="10" t="s">
        <v>8640</v>
      </c>
      <c r="B12494" s="13" t="s">
        <v>8639</v>
      </c>
    </row>
    <row r="12495" spans="1:2" ht="15" customHeight="1">
      <c r="A12495" s="10" t="s">
        <v>8638</v>
      </c>
      <c r="B12495" s="13" t="s">
        <v>8637</v>
      </c>
    </row>
    <row r="12496" spans="1:2" ht="15" customHeight="1">
      <c r="A12496" s="10" t="s">
        <v>8642</v>
      </c>
      <c r="B12496" s="13" t="s">
        <v>8641</v>
      </c>
    </row>
    <row r="12497" spans="1:2" ht="15" customHeight="1">
      <c r="A12497" s="10" t="s">
        <v>8644</v>
      </c>
      <c r="B12497" s="13" t="s">
        <v>8643</v>
      </c>
    </row>
    <row r="12498" spans="1:2" ht="15" customHeight="1">
      <c r="A12498" s="11" t="s">
        <v>962</v>
      </c>
      <c r="B12498" s="15" t="s">
        <v>963</v>
      </c>
    </row>
    <row r="12499" spans="1:2" ht="15" customHeight="1">
      <c r="A12499" s="10" t="s">
        <v>8610</v>
      </c>
      <c r="B12499" s="13" t="s">
        <v>8609</v>
      </c>
    </row>
    <row r="12500" spans="1:2" ht="15" customHeight="1">
      <c r="A12500" s="10" t="s">
        <v>8614</v>
      </c>
      <c r="B12500" s="13" t="s">
        <v>8613</v>
      </c>
    </row>
    <row r="12501" spans="1:2" ht="15" customHeight="1">
      <c r="A12501" s="10" t="s">
        <v>8612</v>
      </c>
      <c r="B12501" s="13" t="s">
        <v>8611</v>
      </c>
    </row>
    <row r="12502" spans="1:2" ht="15" customHeight="1">
      <c r="A12502" s="10" t="s">
        <v>8616</v>
      </c>
      <c r="B12502" s="13" t="s">
        <v>8615</v>
      </c>
    </row>
    <row r="12503" spans="1:2" ht="15" customHeight="1">
      <c r="A12503" s="10" t="s">
        <v>8618</v>
      </c>
      <c r="B12503" s="13" t="s">
        <v>8617</v>
      </c>
    </row>
    <row r="12504" spans="1:2" ht="15" customHeight="1">
      <c r="A12504" s="10" t="s">
        <v>8622</v>
      </c>
      <c r="B12504" s="13" t="s">
        <v>8621</v>
      </c>
    </row>
    <row r="12505" spans="1:2" ht="15" customHeight="1">
      <c r="A12505" s="10" t="s">
        <v>8620</v>
      </c>
      <c r="B12505" s="13" t="s">
        <v>8619</v>
      </c>
    </row>
    <row r="12506" spans="1:2" ht="15" customHeight="1">
      <c r="A12506" s="10" t="s">
        <v>8624</v>
      </c>
      <c r="B12506" s="13" t="s">
        <v>8623</v>
      </c>
    </row>
    <row r="12507" spans="1:2" ht="15" customHeight="1">
      <c r="A12507" s="10" t="s">
        <v>8626</v>
      </c>
      <c r="B12507" s="13" t="s">
        <v>8625</v>
      </c>
    </row>
    <row r="12508" spans="1:2" ht="15" customHeight="1">
      <c r="A12508" s="10" t="s">
        <v>8664</v>
      </c>
      <c r="B12508" s="13" t="s">
        <v>8663</v>
      </c>
    </row>
    <row r="12509" spans="1:2" ht="15" customHeight="1">
      <c r="A12509" s="10" t="s">
        <v>8668</v>
      </c>
      <c r="B12509" s="13" t="s">
        <v>8667</v>
      </c>
    </row>
    <row r="12510" spans="1:2" ht="15" customHeight="1">
      <c r="A12510" s="10" t="s">
        <v>8666</v>
      </c>
      <c r="B12510" s="13" t="s">
        <v>8665</v>
      </c>
    </row>
    <row r="12511" spans="1:2" ht="15" customHeight="1">
      <c r="A12511" s="10" t="s">
        <v>8670</v>
      </c>
      <c r="B12511" s="13" t="s">
        <v>8669</v>
      </c>
    </row>
    <row r="12512" spans="1:2" ht="15" customHeight="1">
      <c r="A12512" s="10" t="s">
        <v>8672</v>
      </c>
      <c r="B12512" s="13" t="s">
        <v>8671</v>
      </c>
    </row>
    <row r="12513" spans="1:2" ht="15" customHeight="1">
      <c r="A12513" s="10" t="s">
        <v>8676</v>
      </c>
      <c r="B12513" s="13" t="s">
        <v>8675</v>
      </c>
    </row>
    <row r="12514" spans="1:2" ht="15" customHeight="1">
      <c r="A12514" s="10" t="s">
        <v>8674</v>
      </c>
      <c r="B12514" s="13" t="s">
        <v>8673</v>
      </c>
    </row>
    <row r="12515" spans="1:2" ht="15" customHeight="1">
      <c r="A12515" s="10" t="s">
        <v>8678</v>
      </c>
      <c r="B12515" s="13" t="s">
        <v>8677</v>
      </c>
    </row>
    <row r="12516" spans="1:2" ht="15" customHeight="1">
      <c r="A12516" s="10" t="s">
        <v>8680</v>
      </c>
      <c r="B12516" s="13" t="s">
        <v>8679</v>
      </c>
    </row>
    <row r="12517" spans="1:2" ht="15" customHeight="1">
      <c r="A12517" s="11" t="s">
        <v>964</v>
      </c>
      <c r="B12517" s="15" t="s">
        <v>965</v>
      </c>
    </row>
    <row r="12518" spans="1:2" ht="15" customHeight="1">
      <c r="A12518" s="10" t="s">
        <v>8646</v>
      </c>
      <c r="B12518" s="13" t="s">
        <v>8645</v>
      </c>
    </row>
    <row r="12519" spans="1:2" ht="15" customHeight="1">
      <c r="A12519" s="10" t="s">
        <v>8650</v>
      </c>
      <c r="B12519" s="13" t="s">
        <v>8649</v>
      </c>
    </row>
    <row r="12520" spans="1:2" ht="15" customHeight="1">
      <c r="A12520" s="10" t="s">
        <v>8648</v>
      </c>
      <c r="B12520" s="13" t="s">
        <v>8647</v>
      </c>
    </row>
    <row r="12521" spans="1:2" ht="15" customHeight="1">
      <c r="A12521" s="10" t="s">
        <v>8652</v>
      </c>
      <c r="B12521" s="13" t="s">
        <v>8651</v>
      </c>
    </row>
    <row r="12522" spans="1:2" ht="15" customHeight="1">
      <c r="A12522" s="10" t="s">
        <v>8654</v>
      </c>
      <c r="B12522" s="13" t="s">
        <v>8653</v>
      </c>
    </row>
    <row r="12523" spans="1:2" ht="15" customHeight="1">
      <c r="A12523" s="10" t="s">
        <v>8658</v>
      </c>
      <c r="B12523" s="13" t="s">
        <v>8657</v>
      </c>
    </row>
    <row r="12524" spans="1:2" ht="15" customHeight="1">
      <c r="A12524" s="10" t="s">
        <v>8656</v>
      </c>
      <c r="B12524" s="13" t="s">
        <v>8655</v>
      </c>
    </row>
    <row r="12525" spans="1:2" ht="15" customHeight="1">
      <c r="A12525" s="10" t="s">
        <v>8660</v>
      </c>
      <c r="B12525" s="13" t="s">
        <v>8659</v>
      </c>
    </row>
    <row r="12526" spans="1:2" ht="15" customHeight="1">
      <c r="A12526" s="10" t="s">
        <v>8662</v>
      </c>
      <c r="B12526" s="13" t="s">
        <v>8661</v>
      </c>
    </row>
    <row r="12527" spans="1:2" ht="15" customHeight="1">
      <c r="A12527" s="11" t="s">
        <v>966</v>
      </c>
      <c r="B12527" s="15" t="s">
        <v>965</v>
      </c>
    </row>
    <row r="12528" spans="1:2" ht="15" customHeight="1">
      <c r="A12528" s="10" t="s">
        <v>11494</v>
      </c>
      <c r="B12528" s="13" t="s">
        <v>11493</v>
      </c>
    </row>
    <row r="12529" spans="1:2" ht="15" customHeight="1">
      <c r="A12529" s="10" t="s">
        <v>11498</v>
      </c>
      <c r="B12529" s="13" t="s">
        <v>11497</v>
      </c>
    </row>
    <row r="12530" spans="1:2" ht="15" customHeight="1">
      <c r="A12530" s="10" t="s">
        <v>11488</v>
      </c>
      <c r="B12530" s="13" t="s">
        <v>11487</v>
      </c>
    </row>
    <row r="12531" spans="1:2" ht="15" customHeight="1">
      <c r="A12531" s="10" t="s">
        <v>11490</v>
      </c>
      <c r="B12531" s="13" t="s">
        <v>11489</v>
      </c>
    </row>
    <row r="12532" spans="1:2" ht="15" customHeight="1">
      <c r="A12532" s="10" t="s">
        <v>9561</v>
      </c>
      <c r="B12532" s="13" t="s">
        <v>9560</v>
      </c>
    </row>
    <row r="12533" spans="1:2" ht="15" customHeight="1">
      <c r="A12533" s="11" t="s">
        <v>967</v>
      </c>
      <c r="B12533" s="15" t="s">
        <v>555</v>
      </c>
    </row>
    <row r="12534" spans="1:2" ht="15" customHeight="1">
      <c r="A12534" s="10" t="s">
        <v>14652</v>
      </c>
      <c r="B12534" s="13" t="s">
        <v>14651</v>
      </c>
    </row>
    <row r="12535" spans="1:2" ht="15" customHeight="1">
      <c r="A12535" s="11" t="s">
        <v>968</v>
      </c>
      <c r="B12535" s="15" t="s">
        <v>969</v>
      </c>
    </row>
    <row r="12536" spans="1:2" ht="15" customHeight="1">
      <c r="A12536" s="10" t="s">
        <v>11287</v>
      </c>
      <c r="B12536" s="13" t="s">
        <v>11286</v>
      </c>
    </row>
    <row r="12537" spans="1:2" ht="15" customHeight="1">
      <c r="A12537" s="11" t="s">
        <v>970</v>
      </c>
      <c r="B12537" s="15" t="s">
        <v>971</v>
      </c>
    </row>
    <row r="12538" spans="1:2" ht="15" customHeight="1">
      <c r="A12538" s="10" t="s">
        <v>11261</v>
      </c>
      <c r="B12538" s="13" t="s">
        <v>11260</v>
      </c>
    </row>
    <row r="12539" spans="1:2" ht="15" customHeight="1">
      <c r="A12539" s="10" t="s">
        <v>11518</v>
      </c>
      <c r="B12539" s="13" t="s">
        <v>11517</v>
      </c>
    </row>
    <row r="12540" spans="1:2" ht="15" customHeight="1">
      <c r="A12540" s="10" t="s">
        <v>11110</v>
      </c>
      <c r="B12540" s="13" t="s">
        <v>11109</v>
      </c>
    </row>
    <row r="12541" spans="1:2" ht="15" customHeight="1">
      <c r="A12541" s="10" t="s">
        <v>11114</v>
      </c>
      <c r="B12541" s="13" t="s">
        <v>11113</v>
      </c>
    </row>
    <row r="12542" spans="1:2" ht="15" customHeight="1">
      <c r="A12542" s="11" t="s">
        <v>972</v>
      </c>
      <c r="B12542" s="15" t="s">
        <v>973</v>
      </c>
    </row>
    <row r="12543" spans="1:2" ht="15" customHeight="1">
      <c r="A12543" s="10" t="s">
        <v>9466</v>
      </c>
      <c r="B12543" s="13" t="s">
        <v>9465</v>
      </c>
    </row>
    <row r="12544" spans="1:2" ht="15" customHeight="1">
      <c r="A12544" s="10" t="s">
        <v>9476</v>
      </c>
      <c r="B12544" s="13" t="s">
        <v>9475</v>
      </c>
    </row>
    <row r="12545" spans="1:2" ht="15" customHeight="1">
      <c r="A12545" s="10" t="s">
        <v>9478</v>
      </c>
      <c r="B12545" s="13" t="s">
        <v>9477</v>
      </c>
    </row>
    <row r="12546" spans="1:2" ht="15" customHeight="1">
      <c r="A12546" s="10" t="s">
        <v>9472</v>
      </c>
      <c r="B12546" s="13" t="s">
        <v>9471</v>
      </c>
    </row>
    <row r="12547" spans="1:2" ht="15" customHeight="1">
      <c r="A12547" s="10" t="s">
        <v>9470</v>
      </c>
      <c r="B12547" s="13" t="s">
        <v>9469</v>
      </c>
    </row>
    <row r="12548" spans="1:2" ht="15" customHeight="1">
      <c r="A12548" s="10" t="s">
        <v>9468</v>
      </c>
      <c r="B12548" s="13" t="s">
        <v>9467</v>
      </c>
    </row>
    <row r="12549" spans="1:2" ht="15" customHeight="1">
      <c r="A12549" s="10" t="s">
        <v>9482</v>
      </c>
      <c r="B12549" s="13" t="s">
        <v>9481</v>
      </c>
    </row>
    <row r="12550" spans="1:2" ht="15" customHeight="1">
      <c r="A12550" s="10" t="s">
        <v>9526</v>
      </c>
      <c r="B12550" s="13" t="s">
        <v>9525</v>
      </c>
    </row>
    <row r="12551" spans="1:2" ht="15" customHeight="1">
      <c r="A12551" s="10" t="s">
        <v>9474</v>
      </c>
      <c r="B12551" s="13" t="s">
        <v>9473</v>
      </c>
    </row>
    <row r="12552" spans="1:2" ht="15" customHeight="1">
      <c r="A12552" s="10" t="s">
        <v>24821</v>
      </c>
      <c r="B12552" s="13" t="s">
        <v>24820</v>
      </c>
    </row>
    <row r="12553" spans="1:2" ht="15" customHeight="1">
      <c r="A12553" s="10" t="s">
        <v>24823</v>
      </c>
      <c r="B12553" s="13" t="s">
        <v>24822</v>
      </c>
    </row>
    <row r="12554" spans="1:2" ht="15" customHeight="1">
      <c r="A12554" s="10" t="s">
        <v>23753</v>
      </c>
      <c r="B12554" s="13" t="s">
        <v>23752</v>
      </c>
    </row>
    <row r="12555" spans="1:2" ht="15" customHeight="1">
      <c r="A12555" s="10" t="s">
        <v>23751</v>
      </c>
      <c r="B12555" s="13" t="s">
        <v>23750</v>
      </c>
    </row>
    <row r="12556" spans="1:2" ht="15" customHeight="1">
      <c r="A12556" s="10" t="s">
        <v>24819</v>
      </c>
      <c r="B12556" s="13" t="s">
        <v>24818</v>
      </c>
    </row>
    <row r="12557" spans="1:2" ht="15" customHeight="1">
      <c r="A12557" s="10" t="s">
        <v>13810</v>
      </c>
      <c r="B12557" s="13" t="s">
        <v>13809</v>
      </c>
    </row>
    <row r="12558" spans="1:2" ht="15" customHeight="1">
      <c r="A12558" s="10" t="s">
        <v>13806</v>
      </c>
      <c r="B12558" s="13" t="s">
        <v>13805</v>
      </c>
    </row>
    <row r="12559" spans="1:2" ht="15" customHeight="1">
      <c r="A12559" s="10" t="s">
        <v>13812</v>
      </c>
      <c r="B12559" s="13" t="s">
        <v>13811</v>
      </c>
    </row>
    <row r="12560" spans="1:2" ht="15" customHeight="1">
      <c r="A12560" s="10" t="s">
        <v>24241</v>
      </c>
      <c r="B12560" s="13" t="s">
        <v>24240</v>
      </c>
    </row>
    <row r="12561" spans="1:2" ht="15" customHeight="1">
      <c r="A12561" s="10" t="s">
        <v>11703</v>
      </c>
      <c r="B12561" s="13" t="s">
        <v>11702</v>
      </c>
    </row>
    <row r="12562" spans="1:2" ht="15" customHeight="1">
      <c r="A12562" s="10" t="s">
        <v>5500</v>
      </c>
      <c r="B12562" s="13" t="s">
        <v>5499</v>
      </c>
    </row>
    <row r="12563" spans="1:2" ht="15" customHeight="1">
      <c r="A12563" s="10" t="s">
        <v>11478</v>
      </c>
      <c r="B12563" s="13" t="s">
        <v>11477</v>
      </c>
    </row>
    <row r="12564" spans="1:2" ht="15" customHeight="1">
      <c r="A12564" s="10" t="s">
        <v>11721</v>
      </c>
      <c r="B12564" s="13" t="s">
        <v>11720</v>
      </c>
    </row>
    <row r="12565" spans="1:2" ht="15" customHeight="1">
      <c r="A12565" s="10" t="s">
        <v>11480</v>
      </c>
      <c r="B12565" s="13" t="s">
        <v>11479</v>
      </c>
    </row>
    <row r="12566" spans="1:2" ht="15" customHeight="1">
      <c r="A12566" s="10" t="s">
        <v>11496</v>
      </c>
      <c r="B12566" s="13" t="s">
        <v>11495</v>
      </c>
    </row>
    <row r="12567" spans="1:2" ht="15" customHeight="1">
      <c r="A12567" s="10" t="s">
        <v>14472</v>
      </c>
      <c r="B12567" s="13" t="s">
        <v>14471</v>
      </c>
    </row>
    <row r="12568" spans="1:2" ht="15" customHeight="1">
      <c r="A12568" s="10" t="s">
        <v>14470</v>
      </c>
      <c r="B12568" s="13" t="s">
        <v>14469</v>
      </c>
    </row>
    <row r="12569" spans="1:2" ht="15" customHeight="1">
      <c r="A12569" s="10" t="s">
        <v>13952</v>
      </c>
      <c r="B12569" s="13" t="s">
        <v>13951</v>
      </c>
    </row>
    <row r="12570" spans="1:2" ht="15" customHeight="1">
      <c r="A12570" s="10" t="s">
        <v>9623</v>
      </c>
      <c r="B12570" s="13" t="s">
        <v>9622</v>
      </c>
    </row>
    <row r="12571" spans="1:2" ht="15" customHeight="1">
      <c r="A12571" s="11" t="s">
        <v>974</v>
      </c>
      <c r="B12571" s="15" t="s">
        <v>975</v>
      </c>
    </row>
    <row r="12572" spans="1:2" ht="15" customHeight="1">
      <c r="A12572" s="10" t="s">
        <v>1767</v>
      </c>
      <c r="B12572" s="13" t="s">
        <v>1766</v>
      </c>
    </row>
    <row r="12573" spans="1:2" ht="15" customHeight="1">
      <c r="A12573" s="10" t="s">
        <v>1769</v>
      </c>
      <c r="B12573" s="13" t="s">
        <v>1768</v>
      </c>
    </row>
    <row r="12574" spans="1:2" ht="15" customHeight="1">
      <c r="A12574" s="10" t="s">
        <v>1785</v>
      </c>
      <c r="B12574" s="13" t="s">
        <v>1784</v>
      </c>
    </row>
    <row r="12575" spans="1:2" ht="15" customHeight="1">
      <c r="A12575" s="10" t="s">
        <v>1787</v>
      </c>
      <c r="B12575" s="13" t="s">
        <v>1786</v>
      </c>
    </row>
    <row r="12576" spans="1:2" ht="15" customHeight="1">
      <c r="A12576" s="10" t="s">
        <v>7860</v>
      </c>
      <c r="B12576" s="13" t="s">
        <v>7859</v>
      </c>
    </row>
    <row r="12577" spans="1:2" ht="15" customHeight="1">
      <c r="A12577" s="10" t="s">
        <v>7864</v>
      </c>
      <c r="B12577" s="13" t="s">
        <v>7863</v>
      </c>
    </row>
    <row r="12578" spans="1:2" ht="15" customHeight="1">
      <c r="A12578" s="11" t="s">
        <v>976</v>
      </c>
      <c r="B12578" s="15" t="s">
        <v>977</v>
      </c>
    </row>
    <row r="12579" spans="1:2" ht="15" customHeight="1">
      <c r="A12579" s="10" t="s">
        <v>7824</v>
      </c>
      <c r="B12579" s="13" t="s">
        <v>7823</v>
      </c>
    </row>
    <row r="12580" spans="1:2" ht="15" customHeight="1">
      <c r="A12580" s="10" t="s">
        <v>7822</v>
      </c>
      <c r="B12580" s="13" t="s">
        <v>7821</v>
      </c>
    </row>
    <row r="12581" spans="1:2" ht="15" customHeight="1">
      <c r="A12581" s="10" t="s">
        <v>7826</v>
      </c>
      <c r="B12581" s="13" t="s">
        <v>7825</v>
      </c>
    </row>
    <row r="12582" spans="1:2" ht="15" customHeight="1">
      <c r="A12582" s="10" t="s">
        <v>11920</v>
      </c>
      <c r="B12582" s="13" t="s">
        <v>11919</v>
      </c>
    </row>
    <row r="12583" spans="1:2" ht="15" customHeight="1">
      <c r="A12583" s="10" t="s">
        <v>7828</v>
      </c>
      <c r="B12583" s="13" t="s">
        <v>7827</v>
      </c>
    </row>
    <row r="12584" spans="1:2" ht="15" customHeight="1">
      <c r="A12584" s="10" t="s">
        <v>7856</v>
      </c>
      <c r="B12584" s="13" t="s">
        <v>7855</v>
      </c>
    </row>
    <row r="12585" spans="1:2" ht="15" customHeight="1">
      <c r="A12585" s="11" t="s">
        <v>978</v>
      </c>
      <c r="B12585" s="15" t="s">
        <v>979</v>
      </c>
    </row>
    <row r="12586" spans="1:2" ht="15" customHeight="1">
      <c r="A12586" s="10" t="s">
        <v>7913</v>
      </c>
      <c r="B12586" s="13" t="s">
        <v>7912</v>
      </c>
    </row>
    <row r="12587" spans="1:2" ht="15" customHeight="1">
      <c r="A12587" s="10" t="s">
        <v>7850</v>
      </c>
      <c r="B12587" s="13" t="s">
        <v>7849</v>
      </c>
    </row>
    <row r="12588" spans="1:2" ht="15" customHeight="1">
      <c r="A12588" s="10" t="s">
        <v>7852</v>
      </c>
      <c r="B12588" s="13" t="s">
        <v>7851</v>
      </c>
    </row>
    <row r="12589" spans="1:2" ht="15" customHeight="1">
      <c r="A12589" s="10" t="s">
        <v>7862</v>
      </c>
      <c r="B12589" s="13" t="s">
        <v>7861</v>
      </c>
    </row>
    <row r="12590" spans="1:2" ht="15" customHeight="1">
      <c r="A12590" s="10" t="s">
        <v>11922</v>
      </c>
      <c r="B12590" s="13" t="s">
        <v>11921</v>
      </c>
    </row>
    <row r="12591" spans="1:2" ht="15" customHeight="1">
      <c r="A12591" s="10" t="s">
        <v>7858</v>
      </c>
      <c r="B12591" s="13" t="s">
        <v>7857</v>
      </c>
    </row>
    <row r="12592" spans="1:2" ht="15" customHeight="1">
      <c r="A12592" s="10" t="s">
        <v>7854</v>
      </c>
      <c r="B12592" s="13" t="s">
        <v>7853</v>
      </c>
    </row>
    <row r="12593" spans="1:2" ht="15" customHeight="1">
      <c r="A12593" s="10" t="s">
        <v>9799</v>
      </c>
      <c r="B12593" s="13" t="s">
        <v>9798</v>
      </c>
    </row>
    <row r="12594" spans="1:2" ht="15" customHeight="1">
      <c r="A12594" s="10" t="s">
        <v>9878</v>
      </c>
      <c r="B12594" s="13" t="s">
        <v>9877</v>
      </c>
    </row>
    <row r="12595" spans="1:2" ht="15" customHeight="1">
      <c r="A12595" s="10" t="s">
        <v>9805</v>
      </c>
      <c r="B12595" s="13" t="s">
        <v>9804</v>
      </c>
    </row>
    <row r="12596" spans="1:2" ht="15" customHeight="1">
      <c r="A12596" s="10" t="s">
        <v>10198</v>
      </c>
      <c r="B12596" s="13" t="s">
        <v>10197</v>
      </c>
    </row>
    <row r="12597" spans="1:2" ht="15" customHeight="1">
      <c r="A12597" s="11" t="s">
        <v>980</v>
      </c>
      <c r="B12597" s="15" t="s">
        <v>562</v>
      </c>
    </row>
    <row r="12598" spans="1:2" ht="15" customHeight="1">
      <c r="A12598" s="10" t="s">
        <v>14821</v>
      </c>
      <c r="B12598" s="13" t="s">
        <v>14820</v>
      </c>
    </row>
    <row r="12599" spans="1:2" ht="15" customHeight="1">
      <c r="A12599" s="10" t="s">
        <v>13440</v>
      </c>
      <c r="B12599" s="13" t="s">
        <v>13439</v>
      </c>
    </row>
    <row r="12600" spans="1:2" ht="15" customHeight="1">
      <c r="A12600" s="10" t="s">
        <v>13434</v>
      </c>
      <c r="B12600" s="13" t="s">
        <v>13433</v>
      </c>
    </row>
    <row r="12601" spans="1:2" ht="15" customHeight="1">
      <c r="A12601" s="10" t="s">
        <v>13436</v>
      </c>
      <c r="B12601" s="13" t="s">
        <v>13435</v>
      </c>
    </row>
    <row r="12602" spans="1:2" ht="15" customHeight="1">
      <c r="A12602" s="10" t="s">
        <v>14719</v>
      </c>
      <c r="B12602" s="13" t="s">
        <v>14718</v>
      </c>
    </row>
    <row r="12603" spans="1:2" ht="15" customHeight="1">
      <c r="A12603" s="10" t="s">
        <v>1506</v>
      </c>
      <c r="B12603" s="13" t="s">
        <v>1505</v>
      </c>
    </row>
    <row r="12604" spans="1:2" ht="15" customHeight="1">
      <c r="A12604" s="10" t="s">
        <v>1809</v>
      </c>
      <c r="B12604" s="13" t="s">
        <v>1808</v>
      </c>
    </row>
    <row r="12605" spans="1:2" ht="15" customHeight="1">
      <c r="A12605" s="10" t="s">
        <v>10362</v>
      </c>
      <c r="B12605" s="13" t="s">
        <v>10361</v>
      </c>
    </row>
    <row r="12606" spans="1:2" ht="15" customHeight="1">
      <c r="A12606" s="10" t="s">
        <v>10346</v>
      </c>
      <c r="B12606" s="13" t="s">
        <v>10345</v>
      </c>
    </row>
    <row r="12607" spans="1:2" ht="15" customHeight="1">
      <c r="A12607" s="10" t="s">
        <v>7095</v>
      </c>
      <c r="B12607" s="13" t="s">
        <v>7094</v>
      </c>
    </row>
    <row r="12608" spans="1:2" ht="15" customHeight="1">
      <c r="A12608" s="10" t="s">
        <v>1679</v>
      </c>
      <c r="B12608" s="13" t="s">
        <v>1678</v>
      </c>
    </row>
    <row r="12609" spans="1:2" ht="15" customHeight="1">
      <c r="A12609" s="10" t="s">
        <v>7089</v>
      </c>
      <c r="B12609" s="13" t="s">
        <v>7088</v>
      </c>
    </row>
    <row r="12610" spans="1:2" ht="15" customHeight="1">
      <c r="A12610" s="10" t="s">
        <v>21685</v>
      </c>
      <c r="B12610" s="13" t="s">
        <v>21684</v>
      </c>
    </row>
    <row r="12611" spans="1:2" ht="15" customHeight="1">
      <c r="A12611" s="10" t="s">
        <v>21689</v>
      </c>
      <c r="B12611" s="13" t="s">
        <v>21688</v>
      </c>
    </row>
    <row r="12612" spans="1:2" ht="15" customHeight="1">
      <c r="A12612" s="10" t="s">
        <v>21691</v>
      </c>
      <c r="B12612" s="13" t="s">
        <v>21690</v>
      </c>
    </row>
    <row r="12613" spans="1:2" ht="15" customHeight="1">
      <c r="A12613" s="10" t="s">
        <v>21683</v>
      </c>
      <c r="B12613" s="13" t="s">
        <v>21682</v>
      </c>
    </row>
    <row r="12614" spans="1:2" ht="15" customHeight="1">
      <c r="A12614" s="10" t="s">
        <v>21693</v>
      </c>
      <c r="B12614" s="13" t="s">
        <v>21692</v>
      </c>
    </row>
    <row r="12615" spans="1:2" ht="15" customHeight="1">
      <c r="A12615" s="10" t="s">
        <v>21681</v>
      </c>
      <c r="B12615" s="13" t="s">
        <v>21680</v>
      </c>
    </row>
    <row r="12616" spans="1:2" ht="15" customHeight="1">
      <c r="A12616" s="10" t="s">
        <v>21697</v>
      </c>
      <c r="B12616" s="13" t="s">
        <v>21696</v>
      </c>
    </row>
    <row r="12617" spans="1:2" ht="15" customHeight="1">
      <c r="A12617" s="10" t="s">
        <v>21695</v>
      </c>
      <c r="B12617" s="13" t="s">
        <v>21694</v>
      </c>
    </row>
    <row r="12618" spans="1:2" ht="15" customHeight="1">
      <c r="A12618" s="10" t="s">
        <v>21679</v>
      </c>
      <c r="B12618" s="13" t="s">
        <v>21678</v>
      </c>
    </row>
    <row r="12619" spans="1:2" ht="15" customHeight="1">
      <c r="A12619" s="10" t="s">
        <v>21687</v>
      </c>
      <c r="B12619" s="13" t="s">
        <v>21686</v>
      </c>
    </row>
    <row r="12620" spans="1:2" ht="15" customHeight="1">
      <c r="A12620" s="10" t="s">
        <v>14699</v>
      </c>
      <c r="B12620" s="13" t="s">
        <v>14698</v>
      </c>
    </row>
    <row r="12621" spans="1:2" ht="15" customHeight="1">
      <c r="A12621" s="10" t="s">
        <v>2491</v>
      </c>
      <c r="B12621" s="13" t="s">
        <v>2490</v>
      </c>
    </row>
    <row r="12622" spans="1:2" ht="15" customHeight="1">
      <c r="A12622" s="10" t="s">
        <v>6916</v>
      </c>
      <c r="B12622" s="13" t="s">
        <v>6915</v>
      </c>
    </row>
    <row r="12623" spans="1:2" ht="15" customHeight="1">
      <c r="A12623" s="10" t="s">
        <v>6922</v>
      </c>
      <c r="B12623" s="13" t="s">
        <v>6921</v>
      </c>
    </row>
    <row r="12624" spans="1:2" ht="15" customHeight="1">
      <c r="A12624" s="10" t="s">
        <v>14823</v>
      </c>
      <c r="B12624" s="13" t="s">
        <v>14822</v>
      </c>
    </row>
    <row r="12625" spans="1:2" ht="15" customHeight="1">
      <c r="A12625" s="10" t="s">
        <v>981</v>
      </c>
      <c r="B12625" s="13" t="s">
        <v>982</v>
      </c>
    </row>
    <row r="12626" spans="1:2" ht="15" customHeight="1">
      <c r="A12626" s="10" t="s">
        <v>21385</v>
      </c>
      <c r="B12626" s="13" t="s">
        <v>21384</v>
      </c>
    </row>
    <row r="12627" spans="1:2" ht="15" customHeight="1">
      <c r="A12627" s="10" t="s">
        <v>21389</v>
      </c>
      <c r="B12627" s="13" t="s">
        <v>21388</v>
      </c>
    </row>
    <row r="12628" spans="1:2" ht="15" customHeight="1">
      <c r="A12628" s="10" t="s">
        <v>21391</v>
      </c>
      <c r="B12628" s="13" t="s">
        <v>21390</v>
      </c>
    </row>
    <row r="12629" spans="1:2" ht="15" customHeight="1">
      <c r="A12629" s="10" t="s">
        <v>21383</v>
      </c>
      <c r="B12629" s="13" t="s">
        <v>21382</v>
      </c>
    </row>
    <row r="12630" spans="1:2" ht="15" customHeight="1">
      <c r="A12630" s="10" t="s">
        <v>21393</v>
      </c>
      <c r="B12630" s="13" t="s">
        <v>21392</v>
      </c>
    </row>
    <row r="12631" spans="1:2" ht="15" customHeight="1">
      <c r="A12631" s="10" t="s">
        <v>21381</v>
      </c>
      <c r="B12631" s="13" t="s">
        <v>21380</v>
      </c>
    </row>
    <row r="12632" spans="1:2" ht="15" customHeight="1">
      <c r="A12632" s="10" t="s">
        <v>21397</v>
      </c>
      <c r="B12632" s="13" t="s">
        <v>21396</v>
      </c>
    </row>
    <row r="12633" spans="1:2" ht="15" customHeight="1">
      <c r="A12633" s="10" t="s">
        <v>21395</v>
      </c>
      <c r="B12633" s="13" t="s">
        <v>21394</v>
      </c>
    </row>
    <row r="12634" spans="1:2" ht="15" customHeight="1">
      <c r="A12634" s="10" t="s">
        <v>21379</v>
      </c>
      <c r="B12634" s="13" t="s">
        <v>21378</v>
      </c>
    </row>
    <row r="12635" spans="1:2" ht="15" customHeight="1">
      <c r="A12635" s="10" t="s">
        <v>21387</v>
      </c>
      <c r="B12635" s="13" t="s">
        <v>21386</v>
      </c>
    </row>
    <row r="12636" spans="1:2" ht="15" customHeight="1">
      <c r="A12636" s="10" t="s">
        <v>24801</v>
      </c>
      <c r="B12636" s="13" t="s">
        <v>24800</v>
      </c>
    </row>
    <row r="12637" spans="1:2" ht="15" customHeight="1">
      <c r="A12637" s="10" t="s">
        <v>21365</v>
      </c>
      <c r="B12637" s="13" t="s">
        <v>21364</v>
      </c>
    </row>
    <row r="12638" spans="1:2" ht="15" customHeight="1">
      <c r="A12638" s="10" t="s">
        <v>21369</v>
      </c>
      <c r="B12638" s="13" t="s">
        <v>21368</v>
      </c>
    </row>
    <row r="12639" spans="1:2" ht="15" customHeight="1">
      <c r="A12639" s="10" t="s">
        <v>21371</v>
      </c>
      <c r="B12639" s="13" t="s">
        <v>21370</v>
      </c>
    </row>
    <row r="12640" spans="1:2" ht="15" customHeight="1">
      <c r="A12640" s="10" t="s">
        <v>21363</v>
      </c>
      <c r="B12640" s="13" t="s">
        <v>21362</v>
      </c>
    </row>
    <row r="12641" spans="1:2" ht="15" customHeight="1">
      <c r="A12641" s="10" t="s">
        <v>21373</v>
      </c>
      <c r="B12641" s="13" t="s">
        <v>21372</v>
      </c>
    </row>
    <row r="12642" spans="1:2" ht="15" customHeight="1">
      <c r="A12642" s="10" t="s">
        <v>21361</v>
      </c>
      <c r="B12642" s="13" t="s">
        <v>21360</v>
      </c>
    </row>
    <row r="12643" spans="1:2" ht="15" customHeight="1">
      <c r="A12643" s="10" t="s">
        <v>21377</v>
      </c>
      <c r="B12643" s="13" t="s">
        <v>21376</v>
      </c>
    </row>
    <row r="12644" spans="1:2" ht="15" customHeight="1">
      <c r="A12644" s="10" t="s">
        <v>21375</v>
      </c>
      <c r="B12644" s="13" t="s">
        <v>21374</v>
      </c>
    </row>
    <row r="12645" spans="1:2" ht="15" customHeight="1">
      <c r="A12645" s="10" t="s">
        <v>21359</v>
      </c>
      <c r="B12645" s="13" t="s">
        <v>21358</v>
      </c>
    </row>
    <row r="12646" spans="1:2" ht="15" customHeight="1">
      <c r="A12646" s="10" t="s">
        <v>21367</v>
      </c>
      <c r="B12646" s="13" t="s">
        <v>21366</v>
      </c>
    </row>
    <row r="12647" spans="1:2" ht="15" customHeight="1">
      <c r="A12647" s="10" t="s">
        <v>21425</v>
      </c>
      <c r="B12647" s="13" t="s">
        <v>21424</v>
      </c>
    </row>
    <row r="12648" spans="1:2" ht="15" customHeight="1">
      <c r="A12648" s="10" t="s">
        <v>21429</v>
      </c>
      <c r="B12648" s="13" t="s">
        <v>21428</v>
      </c>
    </row>
    <row r="12649" spans="1:2" ht="15" customHeight="1">
      <c r="A12649" s="10" t="s">
        <v>21431</v>
      </c>
      <c r="B12649" s="13" t="s">
        <v>21430</v>
      </c>
    </row>
    <row r="12650" spans="1:2" ht="15" customHeight="1">
      <c r="A12650" s="10" t="s">
        <v>21423</v>
      </c>
      <c r="B12650" s="13" t="s">
        <v>21422</v>
      </c>
    </row>
    <row r="12651" spans="1:2" ht="15" customHeight="1">
      <c r="A12651" s="10" t="s">
        <v>21433</v>
      </c>
      <c r="B12651" s="13" t="s">
        <v>21432</v>
      </c>
    </row>
    <row r="12652" spans="1:2" ht="15" customHeight="1">
      <c r="A12652" s="10" t="s">
        <v>21421</v>
      </c>
      <c r="B12652" s="13" t="s">
        <v>21420</v>
      </c>
    </row>
    <row r="12653" spans="1:2" ht="15" customHeight="1">
      <c r="A12653" s="10" t="s">
        <v>21437</v>
      </c>
      <c r="B12653" s="13" t="s">
        <v>21436</v>
      </c>
    </row>
    <row r="12654" spans="1:2" ht="15" customHeight="1">
      <c r="A12654" s="10" t="s">
        <v>21435</v>
      </c>
      <c r="B12654" s="13" t="s">
        <v>21434</v>
      </c>
    </row>
    <row r="12655" spans="1:2" ht="15" customHeight="1">
      <c r="A12655" s="10" t="s">
        <v>21419</v>
      </c>
      <c r="B12655" s="13" t="s">
        <v>21418</v>
      </c>
    </row>
    <row r="12656" spans="1:2" ht="15" customHeight="1">
      <c r="A12656" s="10" t="s">
        <v>21427</v>
      </c>
      <c r="B12656" s="13" t="s">
        <v>21426</v>
      </c>
    </row>
    <row r="12657" spans="1:2" ht="15" customHeight="1">
      <c r="A12657" s="10" t="s">
        <v>21325</v>
      </c>
      <c r="B12657" s="13" t="s">
        <v>21324</v>
      </c>
    </row>
    <row r="12658" spans="1:2" ht="15" customHeight="1">
      <c r="A12658" s="10" t="s">
        <v>21329</v>
      </c>
      <c r="B12658" s="13" t="s">
        <v>21328</v>
      </c>
    </row>
    <row r="12659" spans="1:2" ht="15" customHeight="1">
      <c r="A12659" s="10" t="s">
        <v>21331</v>
      </c>
      <c r="B12659" s="13" t="s">
        <v>21330</v>
      </c>
    </row>
    <row r="12660" spans="1:2" ht="15" customHeight="1">
      <c r="A12660" s="10" t="s">
        <v>21323</v>
      </c>
      <c r="B12660" s="13" t="s">
        <v>21322</v>
      </c>
    </row>
    <row r="12661" spans="1:2" ht="15" customHeight="1">
      <c r="A12661" s="10" t="s">
        <v>21333</v>
      </c>
      <c r="B12661" s="13" t="s">
        <v>21332</v>
      </c>
    </row>
    <row r="12662" spans="1:2" ht="15" customHeight="1">
      <c r="A12662" s="10" t="s">
        <v>21321</v>
      </c>
      <c r="B12662" s="13" t="s">
        <v>21320</v>
      </c>
    </row>
    <row r="12663" spans="1:2" ht="15" customHeight="1">
      <c r="A12663" s="10" t="s">
        <v>21337</v>
      </c>
      <c r="B12663" s="13" t="s">
        <v>21336</v>
      </c>
    </row>
    <row r="12664" spans="1:2" ht="15" customHeight="1">
      <c r="A12664" s="10" t="s">
        <v>21335</v>
      </c>
      <c r="B12664" s="13" t="s">
        <v>21334</v>
      </c>
    </row>
    <row r="12665" spans="1:2" ht="15" customHeight="1">
      <c r="A12665" s="10" t="s">
        <v>21319</v>
      </c>
      <c r="B12665" s="13" t="s">
        <v>21318</v>
      </c>
    </row>
    <row r="12666" spans="1:2" ht="15" customHeight="1">
      <c r="A12666" s="10" t="s">
        <v>21327</v>
      </c>
      <c r="B12666" s="13" t="s">
        <v>21326</v>
      </c>
    </row>
    <row r="12667" spans="1:2" ht="15" customHeight="1">
      <c r="A12667" s="10" t="s">
        <v>21405</v>
      </c>
      <c r="B12667" s="13" t="s">
        <v>21404</v>
      </c>
    </row>
    <row r="12668" spans="1:2" ht="15" customHeight="1">
      <c r="A12668" s="10" t="s">
        <v>21409</v>
      </c>
      <c r="B12668" s="13" t="s">
        <v>21408</v>
      </c>
    </row>
    <row r="12669" spans="1:2" ht="15" customHeight="1">
      <c r="A12669" s="10" t="s">
        <v>21411</v>
      </c>
      <c r="B12669" s="13" t="s">
        <v>21410</v>
      </c>
    </row>
    <row r="12670" spans="1:2" ht="15" customHeight="1">
      <c r="A12670" s="10" t="s">
        <v>21403</v>
      </c>
      <c r="B12670" s="13" t="s">
        <v>21402</v>
      </c>
    </row>
    <row r="12671" spans="1:2" ht="15" customHeight="1">
      <c r="A12671" s="10" t="s">
        <v>21413</v>
      </c>
      <c r="B12671" s="13" t="s">
        <v>21412</v>
      </c>
    </row>
    <row r="12672" spans="1:2" ht="15" customHeight="1">
      <c r="A12672" s="10" t="s">
        <v>21401</v>
      </c>
      <c r="B12672" s="13" t="s">
        <v>21400</v>
      </c>
    </row>
    <row r="12673" spans="1:2" ht="15" customHeight="1">
      <c r="A12673" s="10" t="s">
        <v>21417</v>
      </c>
      <c r="B12673" s="13" t="s">
        <v>21416</v>
      </c>
    </row>
    <row r="12674" spans="1:2" ht="15" customHeight="1">
      <c r="A12674" s="10" t="s">
        <v>21415</v>
      </c>
      <c r="B12674" s="13" t="s">
        <v>21414</v>
      </c>
    </row>
    <row r="12675" spans="1:2" ht="15" customHeight="1">
      <c r="A12675" s="10" t="s">
        <v>21399</v>
      </c>
      <c r="B12675" s="13" t="s">
        <v>21398</v>
      </c>
    </row>
    <row r="12676" spans="1:2" ht="15" customHeight="1">
      <c r="A12676" s="10" t="s">
        <v>21407</v>
      </c>
      <c r="B12676" s="13" t="s">
        <v>21406</v>
      </c>
    </row>
    <row r="12677" spans="1:2" ht="15" customHeight="1">
      <c r="A12677" s="10" t="s">
        <v>21345</v>
      </c>
      <c r="B12677" s="13" t="s">
        <v>21344</v>
      </c>
    </row>
    <row r="12678" spans="1:2" ht="15" customHeight="1">
      <c r="A12678" s="10" t="s">
        <v>21349</v>
      </c>
      <c r="B12678" s="13" t="s">
        <v>21348</v>
      </c>
    </row>
    <row r="12679" spans="1:2" ht="15" customHeight="1">
      <c r="A12679" s="10" t="s">
        <v>21351</v>
      </c>
      <c r="B12679" s="13" t="s">
        <v>21350</v>
      </c>
    </row>
    <row r="12680" spans="1:2" ht="15" customHeight="1">
      <c r="A12680" s="10" t="s">
        <v>21343</v>
      </c>
      <c r="B12680" s="13" t="s">
        <v>21342</v>
      </c>
    </row>
    <row r="12681" spans="1:2" ht="15" customHeight="1">
      <c r="A12681" s="10" t="s">
        <v>21353</v>
      </c>
      <c r="B12681" s="13" t="s">
        <v>21352</v>
      </c>
    </row>
    <row r="12682" spans="1:2" ht="15" customHeight="1">
      <c r="A12682" s="10" t="s">
        <v>21341</v>
      </c>
      <c r="B12682" s="13" t="s">
        <v>21340</v>
      </c>
    </row>
    <row r="12683" spans="1:2" ht="15" customHeight="1">
      <c r="A12683" s="10" t="s">
        <v>21357</v>
      </c>
      <c r="B12683" s="13" t="s">
        <v>21356</v>
      </c>
    </row>
    <row r="12684" spans="1:2" ht="15" customHeight="1">
      <c r="A12684" s="10" t="s">
        <v>21355</v>
      </c>
      <c r="B12684" s="13" t="s">
        <v>21354</v>
      </c>
    </row>
    <row r="12685" spans="1:2" ht="15" customHeight="1">
      <c r="A12685" s="10" t="s">
        <v>21339</v>
      </c>
      <c r="B12685" s="13" t="s">
        <v>21338</v>
      </c>
    </row>
    <row r="12686" spans="1:2" ht="15" customHeight="1">
      <c r="A12686" s="10" t="s">
        <v>21347</v>
      </c>
      <c r="B12686" s="13" t="s">
        <v>21346</v>
      </c>
    </row>
    <row r="12687" spans="1:2" ht="15" customHeight="1">
      <c r="A12687" s="10" t="s">
        <v>24713</v>
      </c>
      <c r="B12687" s="13" t="s">
        <v>24712</v>
      </c>
    </row>
    <row r="12688" spans="1:2" ht="15" customHeight="1">
      <c r="A12688" s="10" t="s">
        <v>983</v>
      </c>
      <c r="B12688" s="13" t="s">
        <v>8846</v>
      </c>
    </row>
    <row r="12689" spans="1:2" ht="15" customHeight="1">
      <c r="A12689" s="10" t="s">
        <v>5468</v>
      </c>
      <c r="B12689" s="13" t="s">
        <v>5467</v>
      </c>
    </row>
    <row r="12690" spans="1:2" ht="15" customHeight="1">
      <c r="A12690" s="10" t="s">
        <v>11918</v>
      </c>
      <c r="B12690" s="13" t="s">
        <v>11917</v>
      </c>
    </row>
    <row r="12691" spans="1:2" ht="15" customHeight="1">
      <c r="A12691" s="10" t="s">
        <v>13182</v>
      </c>
      <c r="B12691" s="13" t="s">
        <v>13181</v>
      </c>
    </row>
    <row r="12692" spans="1:2" ht="15" customHeight="1">
      <c r="A12692" s="10" t="s">
        <v>9158</v>
      </c>
      <c r="B12692" s="13" t="s">
        <v>9157</v>
      </c>
    </row>
    <row r="12693" spans="1:2" ht="15" customHeight="1">
      <c r="A12693" s="10" t="s">
        <v>11914</v>
      </c>
      <c r="B12693" s="13" t="s">
        <v>11913</v>
      </c>
    </row>
    <row r="12694" spans="1:2" ht="15" customHeight="1">
      <c r="A12694" s="10" t="s">
        <v>5580</v>
      </c>
      <c r="B12694" s="13" t="s">
        <v>5579</v>
      </c>
    </row>
    <row r="12695" spans="1:2" ht="15" customHeight="1">
      <c r="A12695" s="10" t="s">
        <v>11482</v>
      </c>
      <c r="B12695" s="13" t="s">
        <v>11481</v>
      </c>
    </row>
    <row r="12696" spans="1:2" ht="15" customHeight="1">
      <c r="A12696" s="10" t="s">
        <v>11484</v>
      </c>
      <c r="B12696" s="13" t="s">
        <v>11483</v>
      </c>
    </row>
    <row r="12697" spans="1:2" ht="15" customHeight="1">
      <c r="A12697" s="10" t="s">
        <v>6457</v>
      </c>
      <c r="B12697" s="13" t="s">
        <v>6456</v>
      </c>
    </row>
    <row r="12698" spans="1:2" ht="15" customHeight="1">
      <c r="A12698" s="10" t="s">
        <v>14230</v>
      </c>
      <c r="B12698" s="13" t="s">
        <v>14229</v>
      </c>
    </row>
    <row r="12699" spans="1:2" ht="15" customHeight="1">
      <c r="A12699" s="10" t="s">
        <v>9724</v>
      </c>
      <c r="B12699" s="13" t="s">
        <v>9723</v>
      </c>
    </row>
    <row r="12700" spans="1:2" ht="15" customHeight="1">
      <c r="A12700" s="10" t="s">
        <v>1255</v>
      </c>
      <c r="B12700" s="13" t="s">
        <v>1254</v>
      </c>
    </row>
    <row r="12701" spans="1:2" ht="15" customHeight="1">
      <c r="A12701" s="10" t="s">
        <v>2140</v>
      </c>
      <c r="B12701" s="13" t="s">
        <v>2139</v>
      </c>
    </row>
  </sheetData>
  <autoFilter ref="A1:B1" xr:uid="{00000000-0009-0000-0000-000003000000}"/>
  <sortState ref="A2:B12696">
    <sortCondition ref="A2"/>
  </sortState>
  <pageMargins left="0.511811024" right="0.511811024" top="0.78740157499999996" bottom="0.78740157499999996" header="0.31496062000000002" footer="0.31496062000000002"/>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4"/>
  <dimension ref="A1:I12682"/>
  <sheetViews>
    <sheetView topLeftCell="A3720" zoomScale="50" zoomScaleNormal="50" workbookViewId="0">
      <selection activeCell="A3738" sqref="A3738"/>
    </sheetView>
  </sheetViews>
  <sheetFormatPr defaultColWidth="9.140625" defaultRowHeight="15" customHeight="1"/>
  <cols>
    <col min="1" max="1" width="242" style="7" bestFit="1" customWidth="1"/>
    <col min="2" max="2" width="9.140625" style="16"/>
    <col min="3" max="7" width="9.140625" style="4"/>
    <col min="8" max="8" width="16.5703125" style="4" bestFit="1" customWidth="1"/>
    <col min="9" max="16384" width="9.140625" style="4"/>
  </cols>
  <sheetData>
    <row r="1" spans="1:9" ht="15" customHeight="1">
      <c r="A1" s="9" t="s">
        <v>985</v>
      </c>
      <c r="B1" s="9" t="s">
        <v>986</v>
      </c>
    </row>
    <row r="2" spans="1:9" ht="15" customHeight="1">
      <c r="A2" s="10" t="s">
        <v>10004</v>
      </c>
      <c r="B2" s="13" t="s">
        <v>10003</v>
      </c>
      <c r="H2" s="2"/>
      <c r="I2" s="2"/>
    </row>
    <row r="3" spans="1:9" ht="15" customHeight="1">
      <c r="A3" s="10" t="s">
        <v>9996</v>
      </c>
      <c r="B3" s="14" t="s">
        <v>9995</v>
      </c>
      <c r="H3" s="2"/>
      <c r="I3" s="2"/>
    </row>
    <row r="4" spans="1:9" ht="15" customHeight="1">
      <c r="A4" s="10" t="s">
        <v>1839</v>
      </c>
      <c r="B4" s="13" t="s">
        <v>1838</v>
      </c>
    </row>
    <row r="5" spans="1:9" ht="15" customHeight="1">
      <c r="A5" s="10" t="s">
        <v>14522</v>
      </c>
      <c r="B5" s="13" t="s">
        <v>14521</v>
      </c>
    </row>
    <row r="6" spans="1:9" ht="15" customHeight="1">
      <c r="A6" s="10" t="s">
        <v>11729</v>
      </c>
      <c r="B6" s="13" t="s">
        <v>11728</v>
      </c>
    </row>
    <row r="7" spans="1:9" ht="15" customHeight="1">
      <c r="A7" s="11" t="s">
        <v>0</v>
      </c>
      <c r="B7" s="15" t="s">
        <v>1</v>
      </c>
    </row>
    <row r="8" spans="1:9" ht="15" customHeight="1">
      <c r="A8" s="10" t="s">
        <v>11824</v>
      </c>
      <c r="B8" s="13" t="s">
        <v>11823</v>
      </c>
    </row>
    <row r="9" spans="1:9" ht="15" customHeight="1">
      <c r="A9" s="10" t="s">
        <v>11820</v>
      </c>
      <c r="B9" s="13" t="s">
        <v>11819</v>
      </c>
    </row>
    <row r="10" spans="1:9" ht="15" customHeight="1">
      <c r="A10" s="10" t="s">
        <v>11822</v>
      </c>
      <c r="B10" s="13" t="s">
        <v>11821</v>
      </c>
    </row>
    <row r="11" spans="1:9" ht="15" customHeight="1">
      <c r="A11" s="10" t="s">
        <v>11798</v>
      </c>
      <c r="B11" s="13" t="s">
        <v>11797</v>
      </c>
    </row>
    <row r="12" spans="1:9" ht="15" customHeight="1">
      <c r="A12" s="10" t="s">
        <v>11796</v>
      </c>
      <c r="B12" s="13" t="s">
        <v>11795</v>
      </c>
    </row>
    <row r="13" spans="1:9" ht="15" customHeight="1">
      <c r="A13" s="10" t="s">
        <v>2</v>
      </c>
      <c r="B13" s="13" t="s">
        <v>11790</v>
      </c>
    </row>
    <row r="14" spans="1:9" ht="15" customHeight="1">
      <c r="A14" s="11" t="s">
        <v>3</v>
      </c>
      <c r="B14" s="15" t="s">
        <v>4</v>
      </c>
    </row>
    <row r="15" spans="1:9" ht="15" customHeight="1">
      <c r="A15" s="10" t="s">
        <v>8407</v>
      </c>
      <c r="B15" s="13" t="s">
        <v>8406</v>
      </c>
    </row>
    <row r="16" spans="1:9" ht="15" customHeight="1">
      <c r="A16" s="10" t="s">
        <v>1068</v>
      </c>
      <c r="B16" s="13" t="s">
        <v>1067</v>
      </c>
    </row>
    <row r="17" spans="1:2" ht="15" customHeight="1">
      <c r="A17" s="10" t="s">
        <v>1064</v>
      </c>
      <c r="B17" s="13" t="s">
        <v>1063</v>
      </c>
    </row>
    <row r="18" spans="1:2" ht="15" customHeight="1">
      <c r="A18" s="10" t="s">
        <v>1066</v>
      </c>
      <c r="B18" s="13" t="s">
        <v>1065</v>
      </c>
    </row>
    <row r="19" spans="1:2" ht="15" customHeight="1">
      <c r="A19" s="10" t="s">
        <v>5</v>
      </c>
      <c r="B19" s="13" t="s">
        <v>8903</v>
      </c>
    </row>
    <row r="20" spans="1:2" ht="15" customHeight="1">
      <c r="A20" s="10" t="s">
        <v>8906</v>
      </c>
      <c r="B20" s="13" t="s">
        <v>8905</v>
      </c>
    </row>
    <row r="21" spans="1:2" ht="15" customHeight="1">
      <c r="A21" s="11" t="s">
        <v>6</v>
      </c>
      <c r="B21" s="15" t="s">
        <v>7</v>
      </c>
    </row>
    <row r="22" spans="1:2" ht="15" customHeight="1">
      <c r="A22" s="10" t="s">
        <v>2094</v>
      </c>
      <c r="B22" s="13" t="s">
        <v>2093</v>
      </c>
    </row>
    <row r="23" spans="1:2" ht="15" customHeight="1">
      <c r="A23" s="11" t="s">
        <v>8</v>
      </c>
      <c r="B23" s="15" t="s">
        <v>9</v>
      </c>
    </row>
    <row r="24" spans="1:2" ht="15" customHeight="1">
      <c r="A24" s="10" t="s">
        <v>9194</v>
      </c>
      <c r="B24" s="13" t="s">
        <v>9193</v>
      </c>
    </row>
    <row r="25" spans="1:2" ht="15" customHeight="1">
      <c r="A25" s="10" t="s">
        <v>9200</v>
      </c>
      <c r="B25" s="13" t="s">
        <v>9199</v>
      </c>
    </row>
    <row r="26" spans="1:2" ht="15" customHeight="1">
      <c r="A26" s="10" t="s">
        <v>9206</v>
      </c>
      <c r="B26" s="13" t="s">
        <v>9205</v>
      </c>
    </row>
    <row r="27" spans="1:2" ht="15" customHeight="1">
      <c r="A27" s="10" t="s">
        <v>9204</v>
      </c>
      <c r="B27" s="13" t="s">
        <v>9203</v>
      </c>
    </row>
    <row r="28" spans="1:2" ht="15" customHeight="1">
      <c r="A28" s="10" t="s">
        <v>9196</v>
      </c>
      <c r="B28" s="13" t="s">
        <v>9195</v>
      </c>
    </row>
    <row r="29" spans="1:2" ht="15" customHeight="1">
      <c r="A29" s="10" t="s">
        <v>9198</v>
      </c>
      <c r="B29" s="13" t="s">
        <v>9197</v>
      </c>
    </row>
    <row r="30" spans="1:2" ht="15" customHeight="1">
      <c r="A30" s="10" t="s">
        <v>9202</v>
      </c>
      <c r="B30" s="13" t="s">
        <v>9201</v>
      </c>
    </row>
    <row r="31" spans="1:2" ht="15" customHeight="1">
      <c r="A31" s="10" t="s">
        <v>10473</v>
      </c>
      <c r="B31" s="13" t="s">
        <v>10472</v>
      </c>
    </row>
    <row r="32" spans="1:2" ht="15" customHeight="1">
      <c r="A32" s="10" t="s">
        <v>11472</v>
      </c>
      <c r="B32" s="13" t="s">
        <v>11471</v>
      </c>
    </row>
    <row r="33" spans="1:2" ht="15" customHeight="1">
      <c r="A33" s="10" t="s">
        <v>12494</v>
      </c>
      <c r="B33" s="13" t="s">
        <v>12493</v>
      </c>
    </row>
    <row r="34" spans="1:2" ht="15" customHeight="1">
      <c r="A34" s="10" t="s">
        <v>11309</v>
      </c>
      <c r="B34" s="13" t="s">
        <v>11308</v>
      </c>
    </row>
    <row r="35" spans="1:2" ht="15" customHeight="1">
      <c r="A35" s="10" t="s">
        <v>10537</v>
      </c>
      <c r="B35" s="13" t="s">
        <v>10536</v>
      </c>
    </row>
    <row r="36" spans="1:2" ht="15" customHeight="1">
      <c r="A36" s="10" t="s">
        <v>8527</v>
      </c>
      <c r="B36" s="13" t="s">
        <v>8526</v>
      </c>
    </row>
    <row r="37" spans="1:2" ht="15" customHeight="1">
      <c r="A37" s="10" t="s">
        <v>4147</v>
      </c>
      <c r="B37" s="13" t="s">
        <v>4146</v>
      </c>
    </row>
    <row r="38" spans="1:2" ht="15" customHeight="1">
      <c r="A38" s="10" t="s">
        <v>8931</v>
      </c>
      <c r="B38" s="13" t="s">
        <v>8930</v>
      </c>
    </row>
    <row r="39" spans="1:2" ht="15" customHeight="1">
      <c r="A39" s="10" t="s">
        <v>8294</v>
      </c>
      <c r="B39" s="13" t="s">
        <v>8293</v>
      </c>
    </row>
    <row r="40" spans="1:2" ht="15" customHeight="1">
      <c r="A40" s="10" t="s">
        <v>6949</v>
      </c>
      <c r="B40" s="13" t="s">
        <v>6948</v>
      </c>
    </row>
    <row r="41" spans="1:2" ht="15" customHeight="1">
      <c r="A41" s="10" t="s">
        <v>8290</v>
      </c>
      <c r="B41" s="13" t="s">
        <v>8289</v>
      </c>
    </row>
    <row r="42" spans="1:2" ht="15" customHeight="1">
      <c r="A42" s="10" t="s">
        <v>8292</v>
      </c>
      <c r="B42" s="13" t="s">
        <v>8291</v>
      </c>
    </row>
    <row r="43" spans="1:2" ht="15" customHeight="1">
      <c r="A43" s="10" t="s">
        <v>4596</v>
      </c>
      <c r="B43" s="13" t="s">
        <v>4595</v>
      </c>
    </row>
    <row r="44" spans="1:2" ht="15" customHeight="1">
      <c r="A44" s="10" t="s">
        <v>2096</v>
      </c>
      <c r="B44" s="13" t="s">
        <v>2095</v>
      </c>
    </row>
    <row r="45" spans="1:2" ht="15" customHeight="1">
      <c r="A45" s="10" t="s">
        <v>5832</v>
      </c>
      <c r="B45" s="13" t="s">
        <v>5831</v>
      </c>
    </row>
    <row r="46" spans="1:2" ht="15" customHeight="1">
      <c r="A46" s="10" t="s">
        <v>5838</v>
      </c>
      <c r="B46" s="13" t="s">
        <v>5837</v>
      </c>
    </row>
    <row r="47" spans="1:2" ht="15" customHeight="1">
      <c r="A47" s="10" t="s">
        <v>5834</v>
      </c>
      <c r="B47" s="13" t="s">
        <v>5833</v>
      </c>
    </row>
    <row r="48" spans="1:2" ht="15" customHeight="1">
      <c r="A48" s="10" t="s">
        <v>5836</v>
      </c>
      <c r="B48" s="13" t="s">
        <v>5835</v>
      </c>
    </row>
    <row r="49" spans="1:2" ht="15" customHeight="1">
      <c r="A49" s="10" t="s">
        <v>10</v>
      </c>
      <c r="B49" s="13" t="s">
        <v>9031</v>
      </c>
    </row>
    <row r="50" spans="1:2" ht="15" customHeight="1">
      <c r="A50" s="10" t="s">
        <v>8910</v>
      </c>
      <c r="B50" s="13" t="s">
        <v>8909</v>
      </c>
    </row>
    <row r="51" spans="1:2" ht="15" customHeight="1">
      <c r="A51" s="10" t="s">
        <v>8908</v>
      </c>
      <c r="B51" s="13" t="s">
        <v>8907</v>
      </c>
    </row>
    <row r="52" spans="1:2" ht="15" customHeight="1">
      <c r="A52" s="10" t="s">
        <v>8120</v>
      </c>
      <c r="B52" s="13" t="s">
        <v>8119</v>
      </c>
    </row>
    <row r="53" spans="1:2" ht="15" customHeight="1">
      <c r="A53" s="10" t="s">
        <v>8437</v>
      </c>
      <c r="B53" s="13" t="s">
        <v>8436</v>
      </c>
    </row>
    <row r="54" spans="1:2" ht="15" customHeight="1">
      <c r="A54" s="10" t="s">
        <v>8439</v>
      </c>
      <c r="B54" s="13" t="s">
        <v>8438</v>
      </c>
    </row>
    <row r="55" spans="1:2" ht="15" customHeight="1">
      <c r="A55" s="11" t="s">
        <v>11</v>
      </c>
      <c r="B55" s="15" t="s">
        <v>12</v>
      </c>
    </row>
    <row r="56" spans="1:2" ht="15" customHeight="1">
      <c r="A56" s="10" t="s">
        <v>11128</v>
      </c>
      <c r="B56" s="13" t="s">
        <v>11127</v>
      </c>
    </row>
    <row r="57" spans="1:2" ht="15" customHeight="1">
      <c r="A57" s="10" t="s">
        <v>13</v>
      </c>
      <c r="B57" s="13" t="s">
        <v>8904</v>
      </c>
    </row>
    <row r="58" spans="1:2" ht="15" customHeight="1">
      <c r="A58" s="10" t="s">
        <v>8142</v>
      </c>
      <c r="B58" s="13" t="s">
        <v>8141</v>
      </c>
    </row>
    <row r="59" spans="1:2" ht="15" customHeight="1">
      <c r="A59" s="10" t="s">
        <v>11259</v>
      </c>
      <c r="B59" s="13" t="s">
        <v>11258</v>
      </c>
    </row>
    <row r="60" spans="1:2" ht="15" customHeight="1">
      <c r="A60" s="10" t="s">
        <v>11486</v>
      </c>
      <c r="B60" s="13" t="s">
        <v>11485</v>
      </c>
    </row>
    <row r="61" spans="1:2" ht="15" customHeight="1">
      <c r="A61" s="10" t="s">
        <v>8098</v>
      </c>
      <c r="B61" s="13" t="s">
        <v>8097</v>
      </c>
    </row>
    <row r="62" spans="1:2" ht="15" customHeight="1">
      <c r="A62" s="10" t="s">
        <v>8585</v>
      </c>
      <c r="B62" s="13" t="s">
        <v>8584</v>
      </c>
    </row>
    <row r="63" spans="1:2" ht="15" customHeight="1">
      <c r="A63" s="10" t="s">
        <v>2227</v>
      </c>
      <c r="B63" s="13" t="s">
        <v>2226</v>
      </c>
    </row>
    <row r="64" spans="1:2" ht="15" customHeight="1">
      <c r="A64" s="10" t="s">
        <v>14</v>
      </c>
      <c r="B64" s="13" t="s">
        <v>15</v>
      </c>
    </row>
    <row r="65" spans="1:2" ht="15" customHeight="1">
      <c r="A65" s="10" t="s">
        <v>14894</v>
      </c>
      <c r="B65" s="13" t="s">
        <v>14893</v>
      </c>
    </row>
    <row r="66" spans="1:2" ht="15" customHeight="1">
      <c r="A66" s="10" t="s">
        <v>18901</v>
      </c>
      <c r="B66" s="13" t="s">
        <v>18900</v>
      </c>
    </row>
    <row r="67" spans="1:2" ht="15" customHeight="1">
      <c r="A67" s="10" t="s">
        <v>18917</v>
      </c>
      <c r="B67" s="13" t="s">
        <v>18916</v>
      </c>
    </row>
    <row r="68" spans="1:2" ht="15" customHeight="1">
      <c r="A68" s="11" t="s">
        <v>16</v>
      </c>
      <c r="B68" s="15" t="s">
        <v>17</v>
      </c>
    </row>
    <row r="69" spans="1:2" ht="15" customHeight="1">
      <c r="A69" s="10" t="s">
        <v>7633</v>
      </c>
      <c r="B69" s="13" t="s">
        <v>17</v>
      </c>
    </row>
    <row r="70" spans="1:2" ht="15" customHeight="1">
      <c r="A70" s="11" t="s">
        <v>984</v>
      </c>
      <c r="B70" s="15" t="s">
        <v>17</v>
      </c>
    </row>
    <row r="71" spans="1:2" ht="15" customHeight="1">
      <c r="A71" s="10" t="s">
        <v>4934</v>
      </c>
      <c r="B71" s="13" t="s">
        <v>4933</v>
      </c>
    </row>
    <row r="72" spans="1:2" ht="15" customHeight="1">
      <c r="A72" s="10" t="s">
        <v>9642</v>
      </c>
      <c r="B72" s="13" t="s">
        <v>9641</v>
      </c>
    </row>
    <row r="73" spans="1:2" ht="15" customHeight="1">
      <c r="A73" s="10" t="s">
        <v>14148</v>
      </c>
      <c r="B73" s="13" t="s">
        <v>14147</v>
      </c>
    </row>
    <row r="74" spans="1:2" ht="15" customHeight="1">
      <c r="A74" s="10" t="s">
        <v>14156</v>
      </c>
      <c r="B74" s="13" t="s">
        <v>14155</v>
      </c>
    </row>
    <row r="75" spans="1:2" ht="15" customHeight="1">
      <c r="A75" s="10" t="s">
        <v>9458</v>
      </c>
      <c r="B75" s="13" t="s">
        <v>9457</v>
      </c>
    </row>
    <row r="76" spans="1:2" ht="15" customHeight="1">
      <c r="A76" s="11" t="s">
        <v>18</v>
      </c>
      <c r="B76" s="15" t="s">
        <v>19</v>
      </c>
    </row>
    <row r="77" spans="1:2" ht="15" customHeight="1">
      <c r="A77" s="10" t="s">
        <v>4495</v>
      </c>
      <c r="B77" s="13" t="s">
        <v>4494</v>
      </c>
    </row>
    <row r="78" spans="1:2" ht="15" customHeight="1">
      <c r="A78" s="10" t="s">
        <v>2144</v>
      </c>
      <c r="B78" s="13" t="s">
        <v>2143</v>
      </c>
    </row>
    <row r="79" spans="1:2" ht="15" customHeight="1">
      <c r="A79" s="10" t="s">
        <v>1366</v>
      </c>
      <c r="B79" s="13" t="s">
        <v>1365</v>
      </c>
    </row>
    <row r="80" spans="1:2" ht="15" customHeight="1">
      <c r="A80" s="10" t="s">
        <v>1368</v>
      </c>
      <c r="B80" s="13" t="s">
        <v>1367</v>
      </c>
    </row>
    <row r="81" spans="1:2" ht="15" customHeight="1">
      <c r="A81" s="10" t="s">
        <v>1374</v>
      </c>
      <c r="B81" s="13" t="s">
        <v>1373</v>
      </c>
    </row>
    <row r="82" spans="1:2" ht="15" customHeight="1">
      <c r="A82" s="10" t="s">
        <v>1364</v>
      </c>
      <c r="B82" s="13" t="s">
        <v>1363</v>
      </c>
    </row>
    <row r="83" spans="1:2" ht="15" customHeight="1">
      <c r="A83" s="10" t="s">
        <v>14779</v>
      </c>
      <c r="B83" s="13" t="s">
        <v>14778</v>
      </c>
    </row>
    <row r="84" spans="1:2" ht="15" customHeight="1">
      <c r="A84" s="10" t="s">
        <v>2483</v>
      </c>
      <c r="B84" s="13" t="s">
        <v>2482</v>
      </c>
    </row>
    <row r="85" spans="1:2" ht="15" customHeight="1">
      <c r="A85" s="10" t="s">
        <v>11765</v>
      </c>
      <c r="B85" s="13" t="s">
        <v>11764</v>
      </c>
    </row>
    <row r="86" spans="1:2" ht="15" customHeight="1">
      <c r="A86" s="10" t="s">
        <v>8852</v>
      </c>
      <c r="B86" s="13" t="s">
        <v>8851</v>
      </c>
    </row>
    <row r="87" spans="1:2" ht="15" customHeight="1">
      <c r="A87" s="10" t="s">
        <v>11452</v>
      </c>
      <c r="B87" s="13" t="s">
        <v>11451</v>
      </c>
    </row>
    <row r="88" spans="1:2" ht="15" customHeight="1">
      <c r="A88" s="10" t="s">
        <v>8953</v>
      </c>
      <c r="B88" s="13" t="s">
        <v>8952</v>
      </c>
    </row>
    <row r="89" spans="1:2" ht="15" customHeight="1">
      <c r="A89" s="10" t="s">
        <v>11761</v>
      </c>
      <c r="B89" s="13" t="s">
        <v>11760</v>
      </c>
    </row>
    <row r="90" spans="1:2" ht="15" customHeight="1">
      <c r="A90" s="11" t="s">
        <v>20</v>
      </c>
      <c r="B90" s="15" t="s">
        <v>21</v>
      </c>
    </row>
    <row r="91" spans="1:2" ht="15" customHeight="1">
      <c r="A91" s="10" t="s">
        <v>5664</v>
      </c>
      <c r="B91" s="13" t="s">
        <v>5663</v>
      </c>
    </row>
    <row r="92" spans="1:2" ht="15" customHeight="1">
      <c r="A92" s="10" t="s">
        <v>4130</v>
      </c>
      <c r="B92" s="13" t="s">
        <v>4129</v>
      </c>
    </row>
    <row r="93" spans="1:2" ht="15" customHeight="1">
      <c r="A93" s="10" t="s">
        <v>11325</v>
      </c>
      <c r="B93" s="13" t="s">
        <v>11324</v>
      </c>
    </row>
    <row r="94" spans="1:2" ht="15" customHeight="1">
      <c r="A94" s="10" t="s">
        <v>13160</v>
      </c>
      <c r="B94" s="13" t="s">
        <v>13159</v>
      </c>
    </row>
    <row r="95" spans="1:2" ht="15" customHeight="1">
      <c r="A95" s="10" t="s">
        <v>8322</v>
      </c>
      <c r="B95" s="13" t="s">
        <v>8321</v>
      </c>
    </row>
    <row r="96" spans="1:2" ht="15" customHeight="1">
      <c r="A96" s="10" t="s">
        <v>12852</v>
      </c>
      <c r="B96" s="13" t="s">
        <v>12851</v>
      </c>
    </row>
    <row r="97" spans="1:9" ht="15" customHeight="1">
      <c r="A97" s="10" t="s">
        <v>8255</v>
      </c>
      <c r="B97" s="13" t="s">
        <v>8254</v>
      </c>
    </row>
    <row r="98" spans="1:9" ht="15" customHeight="1">
      <c r="A98" s="10" t="s">
        <v>9286</v>
      </c>
      <c r="B98" s="13" t="s">
        <v>9285</v>
      </c>
    </row>
    <row r="99" spans="1:9" ht="15" customHeight="1">
      <c r="A99" s="10" t="s">
        <v>9559</v>
      </c>
      <c r="B99" s="13" t="s">
        <v>9558</v>
      </c>
    </row>
    <row r="100" spans="1:9" ht="15" customHeight="1">
      <c r="A100" s="10" t="s">
        <v>9824</v>
      </c>
      <c r="B100" s="13" t="s">
        <v>9823</v>
      </c>
    </row>
    <row r="101" spans="1:9" ht="15" customHeight="1">
      <c r="A101" s="10" t="s">
        <v>9682</v>
      </c>
      <c r="B101" s="13" t="s">
        <v>9681</v>
      </c>
    </row>
    <row r="102" spans="1:9" ht="15" customHeight="1">
      <c r="A102" s="10" t="s">
        <v>9579</v>
      </c>
      <c r="B102" s="13" t="s">
        <v>9578</v>
      </c>
    </row>
    <row r="103" spans="1:9" ht="15" customHeight="1">
      <c r="A103" s="10" t="s">
        <v>9575</v>
      </c>
      <c r="B103" s="13" t="s">
        <v>9574</v>
      </c>
    </row>
    <row r="104" spans="1:9" ht="15" customHeight="1">
      <c r="A104" s="10" t="s">
        <v>7781</v>
      </c>
      <c r="B104" s="13" t="s">
        <v>7780</v>
      </c>
    </row>
    <row r="105" spans="1:9" ht="15" customHeight="1">
      <c r="A105" s="10" t="s">
        <v>9692</v>
      </c>
      <c r="B105" s="13" t="s">
        <v>9691</v>
      </c>
    </row>
    <row r="106" spans="1:9" ht="15" customHeight="1">
      <c r="A106" s="10" t="s">
        <v>6798</v>
      </c>
      <c r="B106" s="13" t="s">
        <v>6797</v>
      </c>
    </row>
    <row r="107" spans="1:9" ht="15" customHeight="1">
      <c r="A107" s="10" t="s">
        <v>8959</v>
      </c>
      <c r="B107" s="13" t="s">
        <v>8958</v>
      </c>
      <c r="H107" s="1"/>
      <c r="I107" s="1"/>
    </row>
    <row r="108" spans="1:9" ht="15" customHeight="1">
      <c r="A108" s="10" t="s">
        <v>9504</v>
      </c>
      <c r="B108" s="13" t="s">
        <v>9503</v>
      </c>
    </row>
    <row r="109" spans="1:9" ht="15" customHeight="1">
      <c r="A109" s="10" t="s">
        <v>6493</v>
      </c>
      <c r="B109" s="13" t="s">
        <v>6492</v>
      </c>
    </row>
    <row r="110" spans="1:9" ht="15" customHeight="1">
      <c r="A110" s="10" t="s">
        <v>9668</v>
      </c>
      <c r="B110" s="13" t="s">
        <v>9667</v>
      </c>
    </row>
    <row r="111" spans="1:9" ht="15" customHeight="1">
      <c r="A111" s="10" t="s">
        <v>9774</v>
      </c>
      <c r="B111" s="13" t="s">
        <v>9773</v>
      </c>
    </row>
    <row r="112" spans="1:9" ht="15" customHeight="1">
      <c r="A112" s="10" t="s">
        <v>9762</v>
      </c>
      <c r="B112" s="13" t="s">
        <v>9761</v>
      </c>
    </row>
    <row r="113" spans="1:2" ht="15" customHeight="1">
      <c r="A113" s="10" t="s">
        <v>8513</v>
      </c>
      <c r="B113" s="13" t="s">
        <v>8512</v>
      </c>
    </row>
    <row r="114" spans="1:2" ht="15" customHeight="1">
      <c r="A114" s="10" t="s">
        <v>11982</v>
      </c>
      <c r="B114" s="13" t="s">
        <v>11981</v>
      </c>
    </row>
    <row r="115" spans="1:2" ht="15" customHeight="1">
      <c r="A115" s="10" t="s">
        <v>9797</v>
      </c>
      <c r="B115" s="13" t="s">
        <v>9796</v>
      </c>
    </row>
    <row r="116" spans="1:2" ht="15" customHeight="1">
      <c r="A116" s="10" t="s">
        <v>11715</v>
      </c>
      <c r="B116" s="13" t="s">
        <v>11714</v>
      </c>
    </row>
    <row r="117" spans="1:2" ht="15" customHeight="1">
      <c r="A117" s="10" t="s">
        <v>1753</v>
      </c>
      <c r="B117" s="13" t="s">
        <v>1752</v>
      </c>
    </row>
    <row r="118" spans="1:2" ht="15" customHeight="1">
      <c r="A118" s="10" t="s">
        <v>13226</v>
      </c>
      <c r="B118" s="13" t="s">
        <v>13225</v>
      </c>
    </row>
    <row r="119" spans="1:2" ht="15" customHeight="1">
      <c r="A119" s="10" t="s">
        <v>9464</v>
      </c>
      <c r="B119" s="13" t="s">
        <v>9463</v>
      </c>
    </row>
    <row r="120" spans="1:2" ht="15" customHeight="1">
      <c r="A120" s="10" t="s">
        <v>9462</v>
      </c>
      <c r="B120" s="13" t="s">
        <v>9461</v>
      </c>
    </row>
    <row r="121" spans="1:2" ht="15" customHeight="1">
      <c r="A121" s="10" t="s">
        <v>8251</v>
      </c>
      <c r="B121" s="13" t="s">
        <v>8250</v>
      </c>
    </row>
    <row r="122" spans="1:2" ht="15" customHeight="1">
      <c r="A122" s="10" t="s">
        <v>8275</v>
      </c>
      <c r="B122" s="13" t="s">
        <v>8274</v>
      </c>
    </row>
    <row r="123" spans="1:2" ht="15" customHeight="1">
      <c r="A123" s="10" t="s">
        <v>8273</v>
      </c>
      <c r="B123" s="13" t="s">
        <v>8272</v>
      </c>
    </row>
    <row r="124" spans="1:2" ht="15" customHeight="1">
      <c r="A124" s="11" t="s">
        <v>22</v>
      </c>
      <c r="B124" s="15" t="s">
        <v>23</v>
      </c>
    </row>
    <row r="125" spans="1:2" ht="15" customHeight="1">
      <c r="A125" s="10" t="s">
        <v>20145</v>
      </c>
      <c r="B125" s="13" t="s">
        <v>20144</v>
      </c>
    </row>
    <row r="126" spans="1:2" ht="15" customHeight="1">
      <c r="A126" s="10" t="s">
        <v>20149</v>
      </c>
      <c r="B126" s="13" t="s">
        <v>20148</v>
      </c>
    </row>
    <row r="127" spans="1:2" ht="15" customHeight="1">
      <c r="A127" s="10" t="s">
        <v>20151</v>
      </c>
      <c r="B127" s="13" t="s">
        <v>20150</v>
      </c>
    </row>
    <row r="128" spans="1:2" ht="15" customHeight="1">
      <c r="A128" s="10" t="s">
        <v>20143</v>
      </c>
      <c r="B128" s="13" t="s">
        <v>20142</v>
      </c>
    </row>
    <row r="129" spans="1:2" ht="15" customHeight="1">
      <c r="A129" s="10" t="s">
        <v>20153</v>
      </c>
      <c r="B129" s="13" t="s">
        <v>20152</v>
      </c>
    </row>
    <row r="130" spans="1:2" ht="15" customHeight="1">
      <c r="A130" s="10" t="s">
        <v>20141</v>
      </c>
      <c r="B130" s="13" t="s">
        <v>20140</v>
      </c>
    </row>
    <row r="131" spans="1:2" ht="15" customHeight="1">
      <c r="A131" s="10" t="s">
        <v>20157</v>
      </c>
      <c r="B131" s="13" t="s">
        <v>20156</v>
      </c>
    </row>
    <row r="132" spans="1:2" ht="15" customHeight="1">
      <c r="A132" s="10" t="s">
        <v>20155</v>
      </c>
      <c r="B132" s="13" t="s">
        <v>20154</v>
      </c>
    </row>
    <row r="133" spans="1:2" ht="15" customHeight="1">
      <c r="A133" s="10" t="s">
        <v>20139</v>
      </c>
      <c r="B133" s="13" t="s">
        <v>20138</v>
      </c>
    </row>
    <row r="134" spans="1:2" ht="15" customHeight="1">
      <c r="A134" s="10" t="s">
        <v>20147</v>
      </c>
      <c r="B134" s="13" t="s">
        <v>20146</v>
      </c>
    </row>
    <row r="135" spans="1:2" ht="15" customHeight="1">
      <c r="A135" s="10" t="s">
        <v>20185</v>
      </c>
      <c r="B135" s="13" t="s">
        <v>20184</v>
      </c>
    </row>
    <row r="136" spans="1:2" ht="15" customHeight="1">
      <c r="A136" s="10" t="s">
        <v>20189</v>
      </c>
      <c r="B136" s="13" t="s">
        <v>20188</v>
      </c>
    </row>
    <row r="137" spans="1:2" ht="15" customHeight="1">
      <c r="A137" s="10" t="s">
        <v>20191</v>
      </c>
      <c r="B137" s="13" t="s">
        <v>20190</v>
      </c>
    </row>
    <row r="138" spans="1:2" ht="15" customHeight="1">
      <c r="A138" s="10" t="s">
        <v>20183</v>
      </c>
      <c r="B138" s="13" t="s">
        <v>20182</v>
      </c>
    </row>
    <row r="139" spans="1:2" ht="15" customHeight="1">
      <c r="A139" s="10" t="s">
        <v>20193</v>
      </c>
      <c r="B139" s="13" t="s">
        <v>20192</v>
      </c>
    </row>
    <row r="140" spans="1:2" ht="15" customHeight="1">
      <c r="A140" s="10" t="s">
        <v>20181</v>
      </c>
      <c r="B140" s="13" t="s">
        <v>20180</v>
      </c>
    </row>
    <row r="141" spans="1:2" ht="15" customHeight="1">
      <c r="A141" s="10" t="s">
        <v>20197</v>
      </c>
      <c r="B141" s="13" t="s">
        <v>20196</v>
      </c>
    </row>
    <row r="142" spans="1:2" ht="15" customHeight="1">
      <c r="A142" s="10" t="s">
        <v>20195</v>
      </c>
      <c r="B142" s="13" t="s">
        <v>20194</v>
      </c>
    </row>
    <row r="143" spans="1:2" ht="15" customHeight="1">
      <c r="A143" s="10" t="s">
        <v>20179</v>
      </c>
      <c r="B143" s="13" t="s">
        <v>20178</v>
      </c>
    </row>
    <row r="144" spans="1:2" ht="15" customHeight="1">
      <c r="A144" s="10" t="s">
        <v>20187</v>
      </c>
      <c r="B144" s="13" t="s">
        <v>20186</v>
      </c>
    </row>
    <row r="145" spans="1:2" ht="15" customHeight="1">
      <c r="A145" s="10" t="s">
        <v>20225</v>
      </c>
      <c r="B145" s="13" t="s">
        <v>20224</v>
      </c>
    </row>
    <row r="146" spans="1:2" ht="15" customHeight="1">
      <c r="A146" s="10" t="s">
        <v>20229</v>
      </c>
      <c r="B146" s="13" t="s">
        <v>20228</v>
      </c>
    </row>
    <row r="147" spans="1:2" ht="15" customHeight="1">
      <c r="A147" s="10" t="s">
        <v>20231</v>
      </c>
      <c r="B147" s="13" t="s">
        <v>20230</v>
      </c>
    </row>
    <row r="148" spans="1:2" ht="15" customHeight="1">
      <c r="A148" s="10" t="s">
        <v>20223</v>
      </c>
      <c r="B148" s="13" t="s">
        <v>20222</v>
      </c>
    </row>
    <row r="149" spans="1:2" ht="15" customHeight="1">
      <c r="A149" s="10" t="s">
        <v>20233</v>
      </c>
      <c r="B149" s="13" t="s">
        <v>20232</v>
      </c>
    </row>
    <row r="150" spans="1:2" ht="15" customHeight="1">
      <c r="A150" s="10" t="s">
        <v>20221</v>
      </c>
      <c r="B150" s="13" t="s">
        <v>20220</v>
      </c>
    </row>
    <row r="151" spans="1:2" ht="15" customHeight="1">
      <c r="A151" s="10" t="s">
        <v>20237</v>
      </c>
      <c r="B151" s="13" t="s">
        <v>20236</v>
      </c>
    </row>
    <row r="152" spans="1:2" ht="15" customHeight="1">
      <c r="A152" s="10" t="s">
        <v>20235</v>
      </c>
      <c r="B152" s="13" t="s">
        <v>20234</v>
      </c>
    </row>
    <row r="153" spans="1:2" ht="15" customHeight="1">
      <c r="A153" s="10" t="s">
        <v>20219</v>
      </c>
      <c r="B153" s="13" t="s">
        <v>20218</v>
      </c>
    </row>
    <row r="154" spans="1:2" ht="15" customHeight="1">
      <c r="A154" s="10" t="s">
        <v>20227</v>
      </c>
      <c r="B154" s="13" t="s">
        <v>20226</v>
      </c>
    </row>
    <row r="155" spans="1:2" ht="15" customHeight="1">
      <c r="A155" s="10" t="s">
        <v>20125</v>
      </c>
      <c r="B155" s="13" t="s">
        <v>20124</v>
      </c>
    </row>
    <row r="156" spans="1:2" ht="15" customHeight="1">
      <c r="A156" s="10" t="s">
        <v>20129</v>
      </c>
      <c r="B156" s="13" t="s">
        <v>20128</v>
      </c>
    </row>
    <row r="157" spans="1:2" ht="15" customHeight="1">
      <c r="A157" s="10" t="s">
        <v>20131</v>
      </c>
      <c r="B157" s="13" t="s">
        <v>20130</v>
      </c>
    </row>
    <row r="158" spans="1:2" ht="15" customHeight="1">
      <c r="A158" s="10" t="s">
        <v>20123</v>
      </c>
      <c r="B158" s="13" t="s">
        <v>20122</v>
      </c>
    </row>
    <row r="159" spans="1:2" ht="15" customHeight="1">
      <c r="A159" s="10" t="s">
        <v>20133</v>
      </c>
      <c r="B159" s="13" t="s">
        <v>20132</v>
      </c>
    </row>
    <row r="160" spans="1:2" ht="15" customHeight="1">
      <c r="A160" s="10" t="s">
        <v>20121</v>
      </c>
      <c r="B160" s="13" t="s">
        <v>20120</v>
      </c>
    </row>
    <row r="161" spans="1:2" ht="15" customHeight="1">
      <c r="A161" s="10" t="s">
        <v>20137</v>
      </c>
      <c r="B161" s="13" t="s">
        <v>20136</v>
      </c>
    </row>
    <row r="162" spans="1:2" ht="15" customHeight="1">
      <c r="A162" s="10" t="s">
        <v>20135</v>
      </c>
      <c r="B162" s="13" t="s">
        <v>20134</v>
      </c>
    </row>
    <row r="163" spans="1:2" ht="15" customHeight="1">
      <c r="A163" s="10" t="s">
        <v>20119</v>
      </c>
      <c r="B163" s="13" t="s">
        <v>20118</v>
      </c>
    </row>
    <row r="164" spans="1:2" ht="15" customHeight="1">
      <c r="A164" s="10" t="s">
        <v>20127</v>
      </c>
      <c r="B164" s="13" t="s">
        <v>20126</v>
      </c>
    </row>
    <row r="165" spans="1:2" ht="15" customHeight="1">
      <c r="A165" s="10" t="s">
        <v>20205</v>
      </c>
      <c r="B165" s="13" t="s">
        <v>20204</v>
      </c>
    </row>
    <row r="166" spans="1:2" ht="15" customHeight="1">
      <c r="A166" s="10" t="s">
        <v>20209</v>
      </c>
      <c r="B166" s="13" t="s">
        <v>20208</v>
      </c>
    </row>
    <row r="167" spans="1:2" ht="15" customHeight="1">
      <c r="A167" s="10" t="s">
        <v>20211</v>
      </c>
      <c r="B167" s="13" t="s">
        <v>20210</v>
      </c>
    </row>
    <row r="168" spans="1:2" ht="15" customHeight="1">
      <c r="A168" s="10" t="s">
        <v>20203</v>
      </c>
      <c r="B168" s="13" t="s">
        <v>20202</v>
      </c>
    </row>
    <row r="169" spans="1:2" ht="15" customHeight="1">
      <c r="A169" s="10" t="s">
        <v>20213</v>
      </c>
      <c r="B169" s="13" t="s">
        <v>20212</v>
      </c>
    </row>
    <row r="170" spans="1:2" ht="15" customHeight="1">
      <c r="A170" s="10" t="s">
        <v>20201</v>
      </c>
      <c r="B170" s="13" t="s">
        <v>20200</v>
      </c>
    </row>
    <row r="171" spans="1:2" ht="15" customHeight="1">
      <c r="A171" s="10" t="s">
        <v>20217</v>
      </c>
      <c r="B171" s="13" t="s">
        <v>20216</v>
      </c>
    </row>
    <row r="172" spans="1:2" ht="15" customHeight="1">
      <c r="A172" s="10" t="s">
        <v>20215</v>
      </c>
      <c r="B172" s="13" t="s">
        <v>20214</v>
      </c>
    </row>
    <row r="173" spans="1:2" ht="15" customHeight="1">
      <c r="A173" s="10" t="s">
        <v>20199</v>
      </c>
      <c r="B173" s="13" t="s">
        <v>20198</v>
      </c>
    </row>
    <row r="174" spans="1:2" ht="15" customHeight="1">
      <c r="A174" s="10" t="s">
        <v>20207</v>
      </c>
      <c r="B174" s="13" t="s">
        <v>20206</v>
      </c>
    </row>
    <row r="175" spans="1:2" ht="15" customHeight="1">
      <c r="A175" s="10" t="s">
        <v>20165</v>
      </c>
      <c r="B175" s="13" t="s">
        <v>20164</v>
      </c>
    </row>
    <row r="176" spans="1:2" ht="15" customHeight="1">
      <c r="A176" s="10" t="s">
        <v>20169</v>
      </c>
      <c r="B176" s="13" t="s">
        <v>20168</v>
      </c>
    </row>
    <row r="177" spans="1:2" ht="15" customHeight="1">
      <c r="A177" s="10" t="s">
        <v>20171</v>
      </c>
      <c r="B177" s="13" t="s">
        <v>20170</v>
      </c>
    </row>
    <row r="178" spans="1:2" ht="15" customHeight="1">
      <c r="A178" s="10" t="s">
        <v>20163</v>
      </c>
      <c r="B178" s="13" t="s">
        <v>20162</v>
      </c>
    </row>
    <row r="179" spans="1:2" ht="15" customHeight="1">
      <c r="A179" s="10" t="s">
        <v>20173</v>
      </c>
      <c r="B179" s="13" t="s">
        <v>20172</v>
      </c>
    </row>
    <row r="180" spans="1:2" ht="15" customHeight="1">
      <c r="A180" s="10" t="s">
        <v>20161</v>
      </c>
      <c r="B180" s="13" t="s">
        <v>20160</v>
      </c>
    </row>
    <row r="181" spans="1:2" ht="15" customHeight="1">
      <c r="A181" s="10" t="s">
        <v>20177</v>
      </c>
      <c r="B181" s="13" t="s">
        <v>20176</v>
      </c>
    </row>
    <row r="182" spans="1:2" ht="15" customHeight="1">
      <c r="A182" s="10" t="s">
        <v>20175</v>
      </c>
      <c r="B182" s="13" t="s">
        <v>20174</v>
      </c>
    </row>
    <row r="183" spans="1:2" ht="15" customHeight="1">
      <c r="A183" s="10" t="s">
        <v>20159</v>
      </c>
      <c r="B183" s="13" t="s">
        <v>20158</v>
      </c>
    </row>
    <row r="184" spans="1:2" ht="15" customHeight="1">
      <c r="A184" s="10" t="s">
        <v>20167</v>
      </c>
      <c r="B184" s="13" t="s">
        <v>20166</v>
      </c>
    </row>
    <row r="185" spans="1:2" ht="15" customHeight="1">
      <c r="A185" s="10" t="s">
        <v>20265</v>
      </c>
      <c r="B185" s="13" t="s">
        <v>20264</v>
      </c>
    </row>
    <row r="186" spans="1:2" ht="15" customHeight="1">
      <c r="A186" s="10" t="s">
        <v>20269</v>
      </c>
      <c r="B186" s="13" t="s">
        <v>20268</v>
      </c>
    </row>
    <row r="187" spans="1:2" ht="15" customHeight="1">
      <c r="A187" s="10" t="s">
        <v>20271</v>
      </c>
      <c r="B187" s="13" t="s">
        <v>20270</v>
      </c>
    </row>
    <row r="188" spans="1:2" ht="15" customHeight="1">
      <c r="A188" s="10" t="s">
        <v>20263</v>
      </c>
      <c r="B188" s="13" t="s">
        <v>20262</v>
      </c>
    </row>
    <row r="189" spans="1:2" ht="15" customHeight="1">
      <c r="A189" s="10" t="s">
        <v>20273</v>
      </c>
      <c r="B189" s="13" t="s">
        <v>20272</v>
      </c>
    </row>
    <row r="190" spans="1:2" ht="15" customHeight="1">
      <c r="A190" s="10" t="s">
        <v>20261</v>
      </c>
      <c r="B190" s="13" t="s">
        <v>20260</v>
      </c>
    </row>
    <row r="191" spans="1:2" ht="15" customHeight="1">
      <c r="A191" s="10" t="s">
        <v>20277</v>
      </c>
      <c r="B191" s="13" t="s">
        <v>20276</v>
      </c>
    </row>
    <row r="192" spans="1:2" ht="15" customHeight="1">
      <c r="A192" s="10" t="s">
        <v>20275</v>
      </c>
      <c r="B192" s="13" t="s">
        <v>20274</v>
      </c>
    </row>
    <row r="193" spans="1:2" ht="15" customHeight="1">
      <c r="A193" s="10" t="s">
        <v>20259</v>
      </c>
      <c r="B193" s="13" t="s">
        <v>20258</v>
      </c>
    </row>
    <row r="194" spans="1:2" ht="15" customHeight="1">
      <c r="A194" s="10" t="s">
        <v>20267</v>
      </c>
      <c r="B194" s="13" t="s">
        <v>20266</v>
      </c>
    </row>
    <row r="195" spans="1:2" ht="15" customHeight="1">
      <c r="A195" s="10" t="s">
        <v>17173</v>
      </c>
      <c r="B195" s="13" t="s">
        <v>17172</v>
      </c>
    </row>
    <row r="196" spans="1:2" ht="15" customHeight="1">
      <c r="A196" s="10" t="s">
        <v>18867</v>
      </c>
      <c r="B196" s="13" t="s">
        <v>18866</v>
      </c>
    </row>
    <row r="197" spans="1:2" ht="15" customHeight="1">
      <c r="A197" s="10" t="s">
        <v>18863</v>
      </c>
      <c r="B197" s="13" t="s">
        <v>18862</v>
      </c>
    </row>
    <row r="198" spans="1:2" ht="15" customHeight="1">
      <c r="A198" s="10" t="s">
        <v>18871</v>
      </c>
      <c r="B198" s="13" t="s">
        <v>18870</v>
      </c>
    </row>
    <row r="199" spans="1:2" ht="15" customHeight="1">
      <c r="A199" s="10" t="s">
        <v>18869</v>
      </c>
      <c r="B199" s="13" t="s">
        <v>18868</v>
      </c>
    </row>
    <row r="200" spans="1:2" ht="15" customHeight="1">
      <c r="A200" s="10" t="s">
        <v>18877</v>
      </c>
      <c r="B200" s="13" t="s">
        <v>18876</v>
      </c>
    </row>
    <row r="201" spans="1:2" ht="15" customHeight="1">
      <c r="A201" s="10" t="s">
        <v>18873</v>
      </c>
      <c r="B201" s="13" t="s">
        <v>18872</v>
      </c>
    </row>
    <row r="202" spans="1:2" ht="15" customHeight="1">
      <c r="A202" s="10" t="s">
        <v>18861</v>
      </c>
      <c r="B202" s="13" t="s">
        <v>18860</v>
      </c>
    </row>
    <row r="203" spans="1:2" ht="15" customHeight="1">
      <c r="A203" s="10" t="s">
        <v>18859</v>
      </c>
      <c r="B203" s="13" t="s">
        <v>18858</v>
      </c>
    </row>
    <row r="204" spans="1:2" ht="15" customHeight="1">
      <c r="A204" s="10" t="s">
        <v>18865</v>
      </c>
      <c r="B204" s="13" t="s">
        <v>18864</v>
      </c>
    </row>
    <row r="205" spans="1:2" ht="15" customHeight="1">
      <c r="A205" s="10" t="s">
        <v>18875</v>
      </c>
      <c r="B205" s="13" t="s">
        <v>18874</v>
      </c>
    </row>
    <row r="206" spans="1:2" ht="15" customHeight="1">
      <c r="A206" s="10" t="s">
        <v>23011</v>
      </c>
      <c r="B206" s="13" t="s">
        <v>23010</v>
      </c>
    </row>
    <row r="207" spans="1:2" ht="15" customHeight="1">
      <c r="A207" s="10" t="s">
        <v>23015</v>
      </c>
      <c r="B207" s="13" t="s">
        <v>23014</v>
      </c>
    </row>
    <row r="208" spans="1:2" ht="15" customHeight="1">
      <c r="A208" s="10" t="s">
        <v>23017</v>
      </c>
      <c r="B208" s="13" t="s">
        <v>23016</v>
      </c>
    </row>
    <row r="209" spans="1:2" ht="15" customHeight="1">
      <c r="A209" s="10" t="s">
        <v>23009</v>
      </c>
      <c r="B209" s="13" t="s">
        <v>23008</v>
      </c>
    </row>
    <row r="210" spans="1:2" ht="15" customHeight="1">
      <c r="A210" s="10" t="s">
        <v>23019</v>
      </c>
      <c r="B210" s="13" t="s">
        <v>23018</v>
      </c>
    </row>
    <row r="211" spans="1:2" ht="15" customHeight="1">
      <c r="A211" s="10" t="s">
        <v>23007</v>
      </c>
      <c r="B211" s="13" t="s">
        <v>23006</v>
      </c>
    </row>
    <row r="212" spans="1:2" ht="15" customHeight="1">
      <c r="A212" s="10" t="s">
        <v>23023</v>
      </c>
      <c r="B212" s="13" t="s">
        <v>23022</v>
      </c>
    </row>
    <row r="213" spans="1:2" ht="15" customHeight="1">
      <c r="A213" s="10" t="s">
        <v>23021</v>
      </c>
      <c r="B213" s="13" t="s">
        <v>23020</v>
      </c>
    </row>
    <row r="214" spans="1:2" ht="15" customHeight="1">
      <c r="A214" s="10" t="s">
        <v>23005</v>
      </c>
      <c r="B214" s="13" t="s">
        <v>23004</v>
      </c>
    </row>
    <row r="215" spans="1:2" ht="15" customHeight="1">
      <c r="A215" s="10" t="s">
        <v>23013</v>
      </c>
      <c r="B215" s="13" t="s">
        <v>23012</v>
      </c>
    </row>
    <row r="216" spans="1:2" ht="15" customHeight="1">
      <c r="A216" s="10" t="s">
        <v>14739</v>
      </c>
      <c r="B216" s="13" t="s">
        <v>14738</v>
      </c>
    </row>
    <row r="217" spans="1:2" ht="15" customHeight="1">
      <c r="A217" s="10" t="s">
        <v>8541</v>
      </c>
      <c r="B217" s="13" t="s">
        <v>8540</v>
      </c>
    </row>
    <row r="218" spans="1:2" ht="15" customHeight="1">
      <c r="A218" s="10" t="s">
        <v>12504</v>
      </c>
      <c r="B218" s="13" t="s">
        <v>12503</v>
      </c>
    </row>
    <row r="219" spans="1:2" ht="15" customHeight="1">
      <c r="A219" s="10" t="s">
        <v>13896</v>
      </c>
      <c r="B219" s="13" t="s">
        <v>13895</v>
      </c>
    </row>
    <row r="220" spans="1:2" ht="15" customHeight="1">
      <c r="A220" s="10" t="s">
        <v>13620</v>
      </c>
      <c r="B220" s="13" t="s">
        <v>13619</v>
      </c>
    </row>
    <row r="221" spans="1:2" ht="15" customHeight="1">
      <c r="A221" s="10" t="s">
        <v>13926</v>
      </c>
      <c r="B221" s="13" t="s">
        <v>13925</v>
      </c>
    </row>
    <row r="222" spans="1:2" ht="15" customHeight="1">
      <c r="A222" s="10" t="s">
        <v>13814</v>
      </c>
      <c r="B222" s="13" t="s">
        <v>13813</v>
      </c>
    </row>
    <row r="223" spans="1:2" ht="15" customHeight="1">
      <c r="A223" s="10" t="s">
        <v>13804</v>
      </c>
      <c r="B223" s="13" t="s">
        <v>13803</v>
      </c>
    </row>
    <row r="224" spans="1:2" ht="15" customHeight="1">
      <c r="A224" s="10" t="s">
        <v>13580</v>
      </c>
      <c r="B224" s="13" t="s">
        <v>13579</v>
      </c>
    </row>
    <row r="225" spans="1:2" ht="15" customHeight="1">
      <c r="A225" s="10" t="s">
        <v>13898</v>
      </c>
      <c r="B225" s="13" t="s">
        <v>13897</v>
      </c>
    </row>
    <row r="226" spans="1:2" ht="15" customHeight="1">
      <c r="A226" s="10" t="s">
        <v>13894</v>
      </c>
      <c r="B226" s="13" t="s">
        <v>13893</v>
      </c>
    </row>
    <row r="227" spans="1:2" ht="15" customHeight="1">
      <c r="A227" s="10" t="s">
        <v>13762</v>
      </c>
      <c r="B227" s="13" t="s">
        <v>13761</v>
      </c>
    </row>
    <row r="228" spans="1:2" ht="15" customHeight="1">
      <c r="A228" s="10" t="s">
        <v>13778</v>
      </c>
      <c r="B228" s="13" t="s">
        <v>13777</v>
      </c>
    </row>
    <row r="229" spans="1:2" ht="15" customHeight="1">
      <c r="A229" s="10" t="s">
        <v>25243</v>
      </c>
      <c r="B229" s="13" t="s">
        <v>25242</v>
      </c>
    </row>
    <row r="230" spans="1:2" ht="15" customHeight="1">
      <c r="A230" s="10" t="s">
        <v>25231</v>
      </c>
      <c r="B230" s="13" t="s">
        <v>25230</v>
      </c>
    </row>
    <row r="231" spans="1:2" ht="15" customHeight="1">
      <c r="A231" s="10" t="s">
        <v>25239</v>
      </c>
      <c r="B231" s="13" t="s">
        <v>25238</v>
      </c>
    </row>
    <row r="232" spans="1:2" ht="15" customHeight="1">
      <c r="A232" s="10" t="s">
        <v>25241</v>
      </c>
      <c r="B232" s="13" t="s">
        <v>25240</v>
      </c>
    </row>
    <row r="233" spans="1:2" ht="15" customHeight="1">
      <c r="A233" s="10" t="s">
        <v>25233</v>
      </c>
      <c r="B233" s="13" t="s">
        <v>25232</v>
      </c>
    </row>
    <row r="234" spans="1:2" ht="15" customHeight="1">
      <c r="A234" s="10" t="s">
        <v>25237</v>
      </c>
      <c r="B234" s="13" t="s">
        <v>25236</v>
      </c>
    </row>
    <row r="235" spans="1:2" ht="15" customHeight="1">
      <c r="A235" s="10" t="s">
        <v>25229</v>
      </c>
      <c r="B235" s="13" t="s">
        <v>25228</v>
      </c>
    </row>
    <row r="236" spans="1:2" ht="15" customHeight="1">
      <c r="A236" s="10" t="s">
        <v>25235</v>
      </c>
      <c r="B236" s="13" t="s">
        <v>25234</v>
      </c>
    </row>
    <row r="237" spans="1:2" ht="15" customHeight="1">
      <c r="A237" s="10" t="s">
        <v>14689</v>
      </c>
      <c r="B237" s="13" t="s">
        <v>14688</v>
      </c>
    </row>
    <row r="238" spans="1:2" ht="15" customHeight="1">
      <c r="A238" s="10" t="s">
        <v>14731</v>
      </c>
      <c r="B238" s="13" t="s">
        <v>14730</v>
      </c>
    </row>
    <row r="239" spans="1:2" ht="15" customHeight="1">
      <c r="A239" s="10" t="s">
        <v>5376</v>
      </c>
      <c r="B239" s="13" t="s">
        <v>5375</v>
      </c>
    </row>
    <row r="240" spans="1:2" ht="15" customHeight="1">
      <c r="A240" s="10" t="s">
        <v>24</v>
      </c>
      <c r="B240" s="13" t="s">
        <v>25</v>
      </c>
    </row>
    <row r="241" spans="1:2" ht="15" customHeight="1">
      <c r="A241" s="10" t="s">
        <v>22449</v>
      </c>
      <c r="B241" s="13" t="s">
        <v>22448</v>
      </c>
    </row>
    <row r="242" spans="1:2" ht="15" customHeight="1">
      <c r="A242" s="10" t="s">
        <v>22453</v>
      </c>
      <c r="B242" s="13" t="s">
        <v>22452</v>
      </c>
    </row>
    <row r="243" spans="1:2" ht="15" customHeight="1">
      <c r="A243" s="10" t="s">
        <v>22455</v>
      </c>
      <c r="B243" s="13" t="s">
        <v>22454</v>
      </c>
    </row>
    <row r="244" spans="1:2" ht="15" customHeight="1">
      <c r="A244" s="10" t="s">
        <v>22447</v>
      </c>
      <c r="B244" s="13" t="s">
        <v>22446</v>
      </c>
    </row>
    <row r="245" spans="1:2" ht="15" customHeight="1">
      <c r="A245" s="10" t="s">
        <v>22457</v>
      </c>
      <c r="B245" s="13" t="s">
        <v>22456</v>
      </c>
    </row>
    <row r="246" spans="1:2" ht="15" customHeight="1">
      <c r="A246" s="10" t="s">
        <v>22445</v>
      </c>
      <c r="B246" s="13" t="s">
        <v>22444</v>
      </c>
    </row>
    <row r="247" spans="1:2" ht="15" customHeight="1">
      <c r="A247" s="10" t="s">
        <v>22461</v>
      </c>
      <c r="B247" s="13" t="s">
        <v>22460</v>
      </c>
    </row>
    <row r="248" spans="1:2" ht="15" customHeight="1">
      <c r="A248" s="10" t="s">
        <v>22459</v>
      </c>
      <c r="B248" s="13" t="s">
        <v>22458</v>
      </c>
    </row>
    <row r="249" spans="1:2" ht="15" customHeight="1">
      <c r="A249" s="10" t="s">
        <v>22443</v>
      </c>
      <c r="B249" s="13" t="s">
        <v>22442</v>
      </c>
    </row>
    <row r="250" spans="1:2" ht="15" customHeight="1">
      <c r="A250" s="10" t="s">
        <v>22451</v>
      </c>
      <c r="B250" s="13" t="s">
        <v>22450</v>
      </c>
    </row>
    <row r="251" spans="1:2" ht="15" customHeight="1">
      <c r="A251" s="10" t="s">
        <v>22469</v>
      </c>
      <c r="B251" s="13" t="s">
        <v>22468</v>
      </c>
    </row>
    <row r="252" spans="1:2" ht="15" customHeight="1">
      <c r="A252" s="10" t="s">
        <v>22473</v>
      </c>
      <c r="B252" s="13" t="s">
        <v>22472</v>
      </c>
    </row>
    <row r="253" spans="1:2" ht="15" customHeight="1">
      <c r="A253" s="10" t="s">
        <v>22475</v>
      </c>
      <c r="B253" s="13" t="s">
        <v>22474</v>
      </c>
    </row>
    <row r="254" spans="1:2" ht="15" customHeight="1">
      <c r="A254" s="10" t="s">
        <v>22467</v>
      </c>
      <c r="B254" s="13" t="s">
        <v>22466</v>
      </c>
    </row>
    <row r="255" spans="1:2" ht="15" customHeight="1">
      <c r="A255" s="10" t="s">
        <v>22477</v>
      </c>
      <c r="B255" s="13" t="s">
        <v>22476</v>
      </c>
    </row>
    <row r="256" spans="1:2" ht="15" customHeight="1">
      <c r="A256" s="10" t="s">
        <v>22465</v>
      </c>
      <c r="B256" s="13" t="s">
        <v>22464</v>
      </c>
    </row>
    <row r="257" spans="1:2" ht="15" customHeight="1">
      <c r="A257" s="10" t="s">
        <v>22481</v>
      </c>
      <c r="B257" s="13" t="s">
        <v>22480</v>
      </c>
    </row>
    <row r="258" spans="1:2" ht="15" customHeight="1">
      <c r="A258" s="10" t="s">
        <v>22479</v>
      </c>
      <c r="B258" s="13" t="s">
        <v>22478</v>
      </c>
    </row>
    <row r="259" spans="1:2" ht="15" customHeight="1">
      <c r="A259" s="10" t="s">
        <v>22463</v>
      </c>
      <c r="B259" s="13" t="s">
        <v>22462</v>
      </c>
    </row>
    <row r="260" spans="1:2" ht="15" customHeight="1">
      <c r="A260" s="10" t="s">
        <v>22471</v>
      </c>
      <c r="B260" s="13" t="s">
        <v>22470</v>
      </c>
    </row>
    <row r="261" spans="1:2" ht="15" customHeight="1">
      <c r="A261" s="10" t="s">
        <v>22489</v>
      </c>
      <c r="B261" s="13" t="s">
        <v>22488</v>
      </c>
    </row>
    <row r="262" spans="1:2" ht="15" customHeight="1">
      <c r="A262" s="10" t="s">
        <v>22493</v>
      </c>
      <c r="B262" s="13" t="s">
        <v>22492</v>
      </c>
    </row>
    <row r="263" spans="1:2" ht="15" customHeight="1">
      <c r="A263" s="10" t="s">
        <v>22495</v>
      </c>
      <c r="B263" s="13" t="s">
        <v>22494</v>
      </c>
    </row>
    <row r="264" spans="1:2" ht="15" customHeight="1">
      <c r="A264" s="10" t="s">
        <v>22487</v>
      </c>
      <c r="B264" s="13" t="s">
        <v>22486</v>
      </c>
    </row>
    <row r="265" spans="1:2" ht="15" customHeight="1">
      <c r="A265" s="10" t="s">
        <v>22497</v>
      </c>
      <c r="B265" s="13" t="s">
        <v>22496</v>
      </c>
    </row>
    <row r="266" spans="1:2" ht="15" customHeight="1">
      <c r="A266" s="10" t="s">
        <v>22485</v>
      </c>
      <c r="B266" s="13" t="s">
        <v>22484</v>
      </c>
    </row>
    <row r="267" spans="1:2" ht="15" customHeight="1">
      <c r="A267" s="10" t="s">
        <v>22501</v>
      </c>
      <c r="B267" s="13" t="s">
        <v>22500</v>
      </c>
    </row>
    <row r="268" spans="1:2" ht="15" customHeight="1">
      <c r="A268" s="10" t="s">
        <v>22499</v>
      </c>
      <c r="B268" s="13" t="s">
        <v>22498</v>
      </c>
    </row>
    <row r="269" spans="1:2" ht="15" customHeight="1">
      <c r="A269" s="10" t="s">
        <v>22483</v>
      </c>
      <c r="B269" s="13" t="s">
        <v>22482</v>
      </c>
    </row>
    <row r="270" spans="1:2" ht="15" customHeight="1">
      <c r="A270" s="10" t="s">
        <v>22491</v>
      </c>
      <c r="B270" s="13" t="s">
        <v>22490</v>
      </c>
    </row>
    <row r="271" spans="1:2" ht="15" customHeight="1">
      <c r="A271" s="10" t="s">
        <v>22509</v>
      </c>
      <c r="B271" s="13" t="s">
        <v>22508</v>
      </c>
    </row>
    <row r="272" spans="1:2" ht="15" customHeight="1">
      <c r="A272" s="10" t="s">
        <v>22513</v>
      </c>
      <c r="B272" s="13" t="s">
        <v>22512</v>
      </c>
    </row>
    <row r="273" spans="1:2" ht="15" customHeight="1">
      <c r="A273" s="10" t="s">
        <v>22515</v>
      </c>
      <c r="B273" s="13" t="s">
        <v>22514</v>
      </c>
    </row>
    <row r="274" spans="1:2" ht="15" customHeight="1">
      <c r="A274" s="10" t="s">
        <v>22507</v>
      </c>
      <c r="B274" s="13" t="s">
        <v>22506</v>
      </c>
    </row>
    <row r="275" spans="1:2" ht="15" customHeight="1">
      <c r="A275" s="10" t="s">
        <v>22517</v>
      </c>
      <c r="B275" s="13" t="s">
        <v>22516</v>
      </c>
    </row>
    <row r="276" spans="1:2" ht="15" customHeight="1">
      <c r="A276" s="10" t="s">
        <v>22505</v>
      </c>
      <c r="B276" s="13" t="s">
        <v>22504</v>
      </c>
    </row>
    <row r="277" spans="1:2" ht="15" customHeight="1">
      <c r="A277" s="10" t="s">
        <v>22521</v>
      </c>
      <c r="B277" s="13" t="s">
        <v>22520</v>
      </c>
    </row>
    <row r="278" spans="1:2" ht="15" customHeight="1">
      <c r="A278" s="10" t="s">
        <v>22519</v>
      </c>
      <c r="B278" s="13" t="s">
        <v>22518</v>
      </c>
    </row>
    <row r="279" spans="1:2" ht="15" customHeight="1">
      <c r="A279" s="10" t="s">
        <v>22503</v>
      </c>
      <c r="B279" s="13" t="s">
        <v>22502</v>
      </c>
    </row>
    <row r="280" spans="1:2" ht="15" customHeight="1">
      <c r="A280" s="10" t="s">
        <v>22511</v>
      </c>
      <c r="B280" s="13" t="s">
        <v>22510</v>
      </c>
    </row>
    <row r="281" spans="1:2" ht="15" customHeight="1">
      <c r="A281" s="10" t="s">
        <v>22309</v>
      </c>
      <c r="B281" s="13" t="s">
        <v>22308</v>
      </c>
    </row>
    <row r="282" spans="1:2" ht="15" customHeight="1">
      <c r="A282" s="10" t="s">
        <v>22313</v>
      </c>
      <c r="B282" s="13" t="s">
        <v>22312</v>
      </c>
    </row>
    <row r="283" spans="1:2" ht="15" customHeight="1">
      <c r="A283" s="10" t="s">
        <v>22315</v>
      </c>
      <c r="B283" s="13" t="s">
        <v>22314</v>
      </c>
    </row>
    <row r="284" spans="1:2" ht="15" customHeight="1">
      <c r="A284" s="10" t="s">
        <v>22307</v>
      </c>
      <c r="B284" s="13" t="s">
        <v>22306</v>
      </c>
    </row>
    <row r="285" spans="1:2" ht="15" customHeight="1">
      <c r="A285" s="10" t="s">
        <v>22317</v>
      </c>
      <c r="B285" s="13" t="s">
        <v>22316</v>
      </c>
    </row>
    <row r="286" spans="1:2" ht="15" customHeight="1">
      <c r="A286" s="10" t="s">
        <v>22305</v>
      </c>
      <c r="B286" s="13" t="s">
        <v>22304</v>
      </c>
    </row>
    <row r="287" spans="1:2" ht="15" customHeight="1">
      <c r="A287" s="10" t="s">
        <v>22321</v>
      </c>
      <c r="B287" s="13" t="s">
        <v>22320</v>
      </c>
    </row>
    <row r="288" spans="1:2" ht="15" customHeight="1">
      <c r="A288" s="10" t="s">
        <v>22319</v>
      </c>
      <c r="B288" s="13" t="s">
        <v>22318</v>
      </c>
    </row>
    <row r="289" spans="1:2" ht="15" customHeight="1">
      <c r="A289" s="10" t="s">
        <v>22303</v>
      </c>
      <c r="B289" s="13" t="s">
        <v>22302</v>
      </c>
    </row>
    <row r="290" spans="1:2" ht="15" customHeight="1">
      <c r="A290" s="10" t="s">
        <v>22311</v>
      </c>
      <c r="B290" s="13" t="s">
        <v>22310</v>
      </c>
    </row>
    <row r="291" spans="1:2" ht="15" customHeight="1">
      <c r="A291" s="10" t="s">
        <v>22429</v>
      </c>
      <c r="B291" s="13" t="s">
        <v>22428</v>
      </c>
    </row>
    <row r="292" spans="1:2" ht="15" customHeight="1">
      <c r="A292" s="10" t="s">
        <v>22433</v>
      </c>
      <c r="B292" s="13" t="s">
        <v>22432</v>
      </c>
    </row>
    <row r="293" spans="1:2" ht="15" customHeight="1">
      <c r="A293" s="10" t="s">
        <v>22435</v>
      </c>
      <c r="B293" s="13" t="s">
        <v>22434</v>
      </c>
    </row>
    <row r="294" spans="1:2" ht="15" customHeight="1">
      <c r="A294" s="10" t="s">
        <v>22427</v>
      </c>
      <c r="B294" s="13" t="s">
        <v>22426</v>
      </c>
    </row>
    <row r="295" spans="1:2" ht="15" customHeight="1">
      <c r="A295" s="10" t="s">
        <v>22437</v>
      </c>
      <c r="B295" s="13" t="s">
        <v>22436</v>
      </c>
    </row>
    <row r="296" spans="1:2" ht="15" customHeight="1">
      <c r="A296" s="10" t="s">
        <v>22425</v>
      </c>
      <c r="B296" s="13" t="s">
        <v>22424</v>
      </c>
    </row>
    <row r="297" spans="1:2" ht="15" customHeight="1">
      <c r="A297" s="10" t="s">
        <v>22441</v>
      </c>
      <c r="B297" s="13" t="s">
        <v>22440</v>
      </c>
    </row>
    <row r="298" spans="1:2" ht="15" customHeight="1">
      <c r="A298" s="10" t="s">
        <v>22439</v>
      </c>
      <c r="B298" s="13" t="s">
        <v>22438</v>
      </c>
    </row>
    <row r="299" spans="1:2" ht="15" customHeight="1">
      <c r="A299" s="10" t="s">
        <v>22423</v>
      </c>
      <c r="B299" s="13" t="s">
        <v>22422</v>
      </c>
    </row>
    <row r="300" spans="1:2" ht="15" customHeight="1">
      <c r="A300" s="10" t="s">
        <v>22431</v>
      </c>
      <c r="B300" s="13" t="s">
        <v>22430</v>
      </c>
    </row>
    <row r="301" spans="1:2" ht="15" customHeight="1">
      <c r="A301" s="10" t="s">
        <v>22689</v>
      </c>
      <c r="B301" s="13" t="s">
        <v>22688</v>
      </c>
    </row>
    <row r="302" spans="1:2" ht="15" customHeight="1">
      <c r="A302" s="10" t="s">
        <v>22693</v>
      </c>
      <c r="B302" s="13" t="s">
        <v>22692</v>
      </c>
    </row>
    <row r="303" spans="1:2" ht="15" customHeight="1">
      <c r="A303" s="10" t="s">
        <v>22695</v>
      </c>
      <c r="B303" s="13" t="s">
        <v>22694</v>
      </c>
    </row>
    <row r="304" spans="1:2" ht="15" customHeight="1">
      <c r="A304" s="10" t="s">
        <v>22687</v>
      </c>
      <c r="B304" s="13" t="s">
        <v>22686</v>
      </c>
    </row>
    <row r="305" spans="1:2" ht="15" customHeight="1">
      <c r="A305" s="10" t="s">
        <v>22697</v>
      </c>
      <c r="B305" s="13" t="s">
        <v>22696</v>
      </c>
    </row>
    <row r="306" spans="1:2" ht="15" customHeight="1">
      <c r="A306" s="10" t="s">
        <v>22685</v>
      </c>
      <c r="B306" s="13" t="s">
        <v>22684</v>
      </c>
    </row>
    <row r="307" spans="1:2" ht="15" customHeight="1">
      <c r="A307" s="10" t="s">
        <v>22701</v>
      </c>
      <c r="B307" s="13" t="s">
        <v>22700</v>
      </c>
    </row>
    <row r="308" spans="1:2" ht="15" customHeight="1">
      <c r="A308" s="10" t="s">
        <v>22699</v>
      </c>
      <c r="B308" s="13" t="s">
        <v>22698</v>
      </c>
    </row>
    <row r="309" spans="1:2" ht="15" customHeight="1">
      <c r="A309" s="10" t="s">
        <v>22683</v>
      </c>
      <c r="B309" s="13" t="s">
        <v>22682</v>
      </c>
    </row>
    <row r="310" spans="1:2" ht="15" customHeight="1">
      <c r="A310" s="10" t="s">
        <v>22691</v>
      </c>
      <c r="B310" s="13" t="s">
        <v>22690</v>
      </c>
    </row>
    <row r="311" spans="1:2" ht="15" customHeight="1">
      <c r="A311" s="10" t="s">
        <v>22549</v>
      </c>
      <c r="B311" s="13" t="s">
        <v>22548</v>
      </c>
    </row>
    <row r="312" spans="1:2" ht="15" customHeight="1">
      <c r="A312" s="10" t="s">
        <v>22553</v>
      </c>
      <c r="B312" s="13" t="s">
        <v>22552</v>
      </c>
    </row>
    <row r="313" spans="1:2" ht="15" customHeight="1">
      <c r="A313" s="10" t="s">
        <v>22555</v>
      </c>
      <c r="B313" s="13" t="s">
        <v>22554</v>
      </c>
    </row>
    <row r="314" spans="1:2" ht="15" customHeight="1">
      <c r="A314" s="10" t="s">
        <v>22547</v>
      </c>
      <c r="B314" s="13" t="s">
        <v>22546</v>
      </c>
    </row>
    <row r="315" spans="1:2" ht="15" customHeight="1">
      <c r="A315" s="10" t="s">
        <v>22557</v>
      </c>
      <c r="B315" s="13" t="s">
        <v>22556</v>
      </c>
    </row>
    <row r="316" spans="1:2" ht="15" customHeight="1">
      <c r="A316" s="10" t="s">
        <v>22545</v>
      </c>
      <c r="B316" s="13" t="s">
        <v>22544</v>
      </c>
    </row>
    <row r="317" spans="1:2" ht="15" customHeight="1">
      <c r="A317" s="10" t="s">
        <v>22561</v>
      </c>
      <c r="B317" s="13" t="s">
        <v>22560</v>
      </c>
    </row>
    <row r="318" spans="1:2" ht="15" customHeight="1">
      <c r="A318" s="10" t="s">
        <v>22559</v>
      </c>
      <c r="B318" s="13" t="s">
        <v>22558</v>
      </c>
    </row>
    <row r="319" spans="1:2" ht="15" customHeight="1">
      <c r="A319" s="10" t="s">
        <v>22543</v>
      </c>
      <c r="B319" s="13" t="s">
        <v>22542</v>
      </c>
    </row>
    <row r="320" spans="1:2" ht="15" customHeight="1">
      <c r="A320" s="10" t="s">
        <v>22551</v>
      </c>
      <c r="B320" s="13" t="s">
        <v>22550</v>
      </c>
    </row>
    <row r="321" spans="1:2" ht="15" customHeight="1">
      <c r="A321" s="10" t="s">
        <v>22369</v>
      </c>
      <c r="B321" s="13" t="s">
        <v>22368</v>
      </c>
    </row>
    <row r="322" spans="1:2" ht="15" customHeight="1">
      <c r="A322" s="10" t="s">
        <v>22373</v>
      </c>
      <c r="B322" s="13" t="s">
        <v>22372</v>
      </c>
    </row>
    <row r="323" spans="1:2" ht="15" customHeight="1">
      <c r="A323" s="10" t="s">
        <v>22375</v>
      </c>
      <c r="B323" s="13" t="s">
        <v>22374</v>
      </c>
    </row>
    <row r="324" spans="1:2" ht="15" customHeight="1">
      <c r="A324" s="10" t="s">
        <v>22367</v>
      </c>
      <c r="B324" s="13" t="s">
        <v>22366</v>
      </c>
    </row>
    <row r="325" spans="1:2" ht="15" customHeight="1">
      <c r="A325" s="10" t="s">
        <v>22377</v>
      </c>
      <c r="B325" s="13" t="s">
        <v>22376</v>
      </c>
    </row>
    <row r="326" spans="1:2" ht="15" customHeight="1">
      <c r="A326" s="10" t="s">
        <v>22365</v>
      </c>
      <c r="B326" s="13" t="s">
        <v>22364</v>
      </c>
    </row>
    <row r="327" spans="1:2" ht="15" customHeight="1">
      <c r="A327" s="10" t="s">
        <v>22381</v>
      </c>
      <c r="B327" s="13" t="s">
        <v>22380</v>
      </c>
    </row>
    <row r="328" spans="1:2" ht="15" customHeight="1">
      <c r="A328" s="10" t="s">
        <v>22379</v>
      </c>
      <c r="B328" s="13" t="s">
        <v>22378</v>
      </c>
    </row>
    <row r="329" spans="1:2" ht="15" customHeight="1">
      <c r="A329" s="10" t="s">
        <v>22363</v>
      </c>
      <c r="B329" s="13" t="s">
        <v>22362</v>
      </c>
    </row>
    <row r="330" spans="1:2" ht="15" customHeight="1">
      <c r="A330" s="10" t="s">
        <v>22371</v>
      </c>
      <c r="B330" s="13" t="s">
        <v>22370</v>
      </c>
    </row>
    <row r="331" spans="1:2" ht="15" customHeight="1">
      <c r="A331" s="10" t="s">
        <v>22669</v>
      </c>
      <c r="B331" s="13" t="s">
        <v>22668</v>
      </c>
    </row>
    <row r="332" spans="1:2" ht="15" customHeight="1">
      <c r="A332" s="10" t="s">
        <v>22673</v>
      </c>
      <c r="B332" s="13" t="s">
        <v>22672</v>
      </c>
    </row>
    <row r="333" spans="1:2" ht="15" customHeight="1">
      <c r="A333" s="10" t="s">
        <v>22675</v>
      </c>
      <c r="B333" s="13" t="s">
        <v>22674</v>
      </c>
    </row>
    <row r="334" spans="1:2" ht="15" customHeight="1">
      <c r="A334" s="10" t="s">
        <v>22667</v>
      </c>
      <c r="B334" s="13" t="s">
        <v>22666</v>
      </c>
    </row>
    <row r="335" spans="1:2" ht="15" customHeight="1">
      <c r="A335" s="10" t="s">
        <v>22677</v>
      </c>
      <c r="B335" s="13" t="s">
        <v>22676</v>
      </c>
    </row>
    <row r="336" spans="1:2" ht="15" customHeight="1">
      <c r="A336" s="10" t="s">
        <v>22665</v>
      </c>
      <c r="B336" s="13" t="s">
        <v>22664</v>
      </c>
    </row>
    <row r="337" spans="1:2" ht="15" customHeight="1">
      <c r="A337" s="10" t="s">
        <v>22681</v>
      </c>
      <c r="B337" s="13" t="s">
        <v>22680</v>
      </c>
    </row>
    <row r="338" spans="1:2" ht="15" customHeight="1">
      <c r="A338" s="10" t="s">
        <v>22679</v>
      </c>
      <c r="B338" s="13" t="s">
        <v>22678</v>
      </c>
    </row>
    <row r="339" spans="1:2" ht="15" customHeight="1">
      <c r="A339" s="10" t="s">
        <v>22663</v>
      </c>
      <c r="B339" s="13" t="s">
        <v>22662</v>
      </c>
    </row>
    <row r="340" spans="1:2" ht="15" customHeight="1">
      <c r="A340" s="10" t="s">
        <v>22671</v>
      </c>
      <c r="B340" s="13" t="s">
        <v>22670</v>
      </c>
    </row>
    <row r="341" spans="1:2" ht="15" customHeight="1">
      <c r="A341" s="10" t="s">
        <v>22529</v>
      </c>
      <c r="B341" s="13" t="s">
        <v>22528</v>
      </c>
    </row>
    <row r="342" spans="1:2" ht="15" customHeight="1">
      <c r="A342" s="10" t="s">
        <v>22533</v>
      </c>
      <c r="B342" s="13" t="s">
        <v>22532</v>
      </c>
    </row>
    <row r="343" spans="1:2" ht="15" customHeight="1">
      <c r="A343" s="10" t="s">
        <v>22535</v>
      </c>
      <c r="B343" s="13" t="s">
        <v>22534</v>
      </c>
    </row>
    <row r="344" spans="1:2" ht="15" customHeight="1">
      <c r="A344" s="10" t="s">
        <v>22527</v>
      </c>
      <c r="B344" s="13" t="s">
        <v>22526</v>
      </c>
    </row>
    <row r="345" spans="1:2" ht="15" customHeight="1">
      <c r="A345" s="10" t="s">
        <v>22537</v>
      </c>
      <c r="B345" s="13" t="s">
        <v>22536</v>
      </c>
    </row>
    <row r="346" spans="1:2" ht="15" customHeight="1">
      <c r="A346" s="10" t="s">
        <v>22525</v>
      </c>
      <c r="B346" s="13" t="s">
        <v>22524</v>
      </c>
    </row>
    <row r="347" spans="1:2" ht="15" customHeight="1">
      <c r="A347" s="10" t="s">
        <v>22541</v>
      </c>
      <c r="B347" s="13" t="s">
        <v>22540</v>
      </c>
    </row>
    <row r="348" spans="1:2" ht="15" customHeight="1">
      <c r="A348" s="10" t="s">
        <v>22539</v>
      </c>
      <c r="B348" s="13" t="s">
        <v>22538</v>
      </c>
    </row>
    <row r="349" spans="1:2" ht="15" customHeight="1">
      <c r="A349" s="10" t="s">
        <v>22523</v>
      </c>
      <c r="B349" s="13" t="s">
        <v>22522</v>
      </c>
    </row>
    <row r="350" spans="1:2" ht="15" customHeight="1">
      <c r="A350" s="10" t="s">
        <v>22531</v>
      </c>
      <c r="B350" s="13" t="s">
        <v>22530</v>
      </c>
    </row>
    <row r="351" spans="1:2" ht="15" customHeight="1">
      <c r="A351" s="10" t="s">
        <v>22589</v>
      </c>
      <c r="B351" s="13" t="s">
        <v>22588</v>
      </c>
    </row>
    <row r="352" spans="1:2" ht="15" customHeight="1">
      <c r="A352" s="10" t="s">
        <v>22593</v>
      </c>
      <c r="B352" s="13" t="s">
        <v>22592</v>
      </c>
    </row>
    <row r="353" spans="1:2" ht="15" customHeight="1">
      <c r="A353" s="10" t="s">
        <v>22595</v>
      </c>
      <c r="B353" s="13" t="s">
        <v>22594</v>
      </c>
    </row>
    <row r="354" spans="1:2" ht="15" customHeight="1">
      <c r="A354" s="10" t="s">
        <v>22587</v>
      </c>
      <c r="B354" s="13" t="s">
        <v>22586</v>
      </c>
    </row>
    <row r="355" spans="1:2" ht="15" customHeight="1">
      <c r="A355" s="10" t="s">
        <v>22597</v>
      </c>
      <c r="B355" s="13" t="s">
        <v>22596</v>
      </c>
    </row>
    <row r="356" spans="1:2" ht="15" customHeight="1">
      <c r="A356" s="10" t="s">
        <v>22585</v>
      </c>
      <c r="B356" s="13" t="s">
        <v>22584</v>
      </c>
    </row>
    <row r="357" spans="1:2" ht="15" customHeight="1">
      <c r="A357" s="10" t="s">
        <v>22601</v>
      </c>
      <c r="B357" s="13" t="s">
        <v>22600</v>
      </c>
    </row>
    <row r="358" spans="1:2" ht="15" customHeight="1">
      <c r="A358" s="10" t="s">
        <v>22599</v>
      </c>
      <c r="B358" s="13" t="s">
        <v>22598</v>
      </c>
    </row>
    <row r="359" spans="1:2" ht="15" customHeight="1">
      <c r="A359" s="10" t="s">
        <v>22583</v>
      </c>
      <c r="B359" s="13" t="s">
        <v>22582</v>
      </c>
    </row>
    <row r="360" spans="1:2" ht="15" customHeight="1">
      <c r="A360" s="10" t="s">
        <v>22591</v>
      </c>
      <c r="B360" s="13" t="s">
        <v>22590</v>
      </c>
    </row>
    <row r="361" spans="1:2" ht="15" customHeight="1">
      <c r="A361" s="10" t="s">
        <v>22389</v>
      </c>
      <c r="B361" s="13" t="s">
        <v>22388</v>
      </c>
    </row>
    <row r="362" spans="1:2" ht="15" customHeight="1">
      <c r="A362" s="10" t="s">
        <v>22393</v>
      </c>
      <c r="B362" s="13" t="s">
        <v>22392</v>
      </c>
    </row>
    <row r="363" spans="1:2" ht="15" customHeight="1">
      <c r="A363" s="10" t="s">
        <v>22395</v>
      </c>
      <c r="B363" s="13" t="s">
        <v>22394</v>
      </c>
    </row>
    <row r="364" spans="1:2" ht="15" customHeight="1">
      <c r="A364" s="10" t="s">
        <v>22387</v>
      </c>
      <c r="B364" s="13" t="s">
        <v>22386</v>
      </c>
    </row>
    <row r="365" spans="1:2" ht="15" customHeight="1">
      <c r="A365" s="10" t="s">
        <v>22397</v>
      </c>
      <c r="B365" s="13" t="s">
        <v>22396</v>
      </c>
    </row>
    <row r="366" spans="1:2" ht="15" customHeight="1">
      <c r="A366" s="10" t="s">
        <v>22385</v>
      </c>
      <c r="B366" s="13" t="s">
        <v>22384</v>
      </c>
    </row>
    <row r="367" spans="1:2" ht="15" customHeight="1">
      <c r="A367" s="10" t="s">
        <v>22401</v>
      </c>
      <c r="B367" s="13" t="s">
        <v>22400</v>
      </c>
    </row>
    <row r="368" spans="1:2" ht="15" customHeight="1">
      <c r="A368" s="10" t="s">
        <v>22399</v>
      </c>
      <c r="B368" s="13" t="s">
        <v>22398</v>
      </c>
    </row>
    <row r="369" spans="1:2" ht="15" customHeight="1">
      <c r="A369" s="10" t="s">
        <v>22383</v>
      </c>
      <c r="B369" s="13" t="s">
        <v>22382</v>
      </c>
    </row>
    <row r="370" spans="1:2" ht="15" customHeight="1">
      <c r="A370" s="10" t="s">
        <v>22391</v>
      </c>
      <c r="B370" s="13" t="s">
        <v>22390</v>
      </c>
    </row>
    <row r="371" spans="1:2" ht="15" customHeight="1">
      <c r="A371" s="10" t="s">
        <v>22409</v>
      </c>
      <c r="B371" s="13" t="s">
        <v>22408</v>
      </c>
    </row>
    <row r="372" spans="1:2" ht="15" customHeight="1">
      <c r="A372" s="10" t="s">
        <v>22413</v>
      </c>
      <c r="B372" s="13" t="s">
        <v>22412</v>
      </c>
    </row>
    <row r="373" spans="1:2" ht="15" customHeight="1">
      <c r="A373" s="10" t="s">
        <v>22415</v>
      </c>
      <c r="B373" s="13" t="s">
        <v>22414</v>
      </c>
    </row>
    <row r="374" spans="1:2" ht="15" customHeight="1">
      <c r="A374" s="10" t="s">
        <v>22407</v>
      </c>
      <c r="B374" s="13" t="s">
        <v>22406</v>
      </c>
    </row>
    <row r="375" spans="1:2" ht="15" customHeight="1">
      <c r="A375" s="10" t="s">
        <v>22417</v>
      </c>
      <c r="B375" s="13" t="s">
        <v>22416</v>
      </c>
    </row>
    <row r="376" spans="1:2" ht="15" customHeight="1">
      <c r="A376" s="10" t="s">
        <v>22405</v>
      </c>
      <c r="B376" s="13" t="s">
        <v>22404</v>
      </c>
    </row>
    <row r="377" spans="1:2" ht="15" customHeight="1">
      <c r="A377" s="10" t="s">
        <v>22421</v>
      </c>
      <c r="B377" s="13" t="s">
        <v>22420</v>
      </c>
    </row>
    <row r="378" spans="1:2" ht="15" customHeight="1">
      <c r="A378" s="10" t="s">
        <v>22419</v>
      </c>
      <c r="B378" s="13" t="s">
        <v>22418</v>
      </c>
    </row>
    <row r="379" spans="1:2" ht="15" customHeight="1">
      <c r="A379" s="10" t="s">
        <v>22403</v>
      </c>
      <c r="B379" s="13" t="s">
        <v>22402</v>
      </c>
    </row>
    <row r="380" spans="1:2" ht="15" customHeight="1">
      <c r="A380" s="10" t="s">
        <v>22411</v>
      </c>
      <c r="B380" s="13" t="s">
        <v>22410</v>
      </c>
    </row>
    <row r="381" spans="1:2" ht="15" customHeight="1">
      <c r="A381" s="10" t="s">
        <v>22629</v>
      </c>
      <c r="B381" s="13" t="s">
        <v>22628</v>
      </c>
    </row>
    <row r="382" spans="1:2" ht="15" customHeight="1">
      <c r="A382" s="10" t="s">
        <v>22633</v>
      </c>
      <c r="B382" s="13" t="s">
        <v>22632</v>
      </c>
    </row>
    <row r="383" spans="1:2" ht="15" customHeight="1">
      <c r="A383" s="10" t="s">
        <v>22635</v>
      </c>
      <c r="B383" s="13" t="s">
        <v>22634</v>
      </c>
    </row>
    <row r="384" spans="1:2" ht="15" customHeight="1">
      <c r="A384" s="10" t="s">
        <v>22627</v>
      </c>
      <c r="B384" s="13" t="s">
        <v>22626</v>
      </c>
    </row>
    <row r="385" spans="1:2" ht="15" customHeight="1">
      <c r="A385" s="10" t="s">
        <v>22637</v>
      </c>
      <c r="B385" s="13" t="s">
        <v>22636</v>
      </c>
    </row>
    <row r="386" spans="1:2" ht="15" customHeight="1">
      <c r="A386" s="10" t="s">
        <v>22625</v>
      </c>
      <c r="B386" s="13" t="s">
        <v>22624</v>
      </c>
    </row>
    <row r="387" spans="1:2" ht="15" customHeight="1">
      <c r="A387" s="10" t="s">
        <v>22641</v>
      </c>
      <c r="B387" s="13" t="s">
        <v>22640</v>
      </c>
    </row>
    <row r="388" spans="1:2" ht="15" customHeight="1">
      <c r="A388" s="10" t="s">
        <v>22639</v>
      </c>
      <c r="B388" s="13" t="s">
        <v>22638</v>
      </c>
    </row>
    <row r="389" spans="1:2" ht="15" customHeight="1">
      <c r="A389" s="10" t="s">
        <v>22623</v>
      </c>
      <c r="B389" s="13" t="s">
        <v>22622</v>
      </c>
    </row>
    <row r="390" spans="1:2" ht="15" customHeight="1">
      <c r="A390" s="10" t="s">
        <v>22631</v>
      </c>
      <c r="B390" s="13" t="s">
        <v>22630</v>
      </c>
    </row>
    <row r="391" spans="1:2" ht="15" customHeight="1">
      <c r="A391" s="10" t="s">
        <v>22649</v>
      </c>
      <c r="B391" s="13" t="s">
        <v>22648</v>
      </c>
    </row>
    <row r="392" spans="1:2" ht="15" customHeight="1">
      <c r="A392" s="10" t="s">
        <v>22653</v>
      </c>
      <c r="B392" s="13" t="s">
        <v>22652</v>
      </c>
    </row>
    <row r="393" spans="1:2" ht="15" customHeight="1">
      <c r="A393" s="10" t="s">
        <v>22655</v>
      </c>
      <c r="B393" s="13" t="s">
        <v>22654</v>
      </c>
    </row>
    <row r="394" spans="1:2" ht="15" customHeight="1">
      <c r="A394" s="10" t="s">
        <v>22647</v>
      </c>
      <c r="B394" s="13" t="s">
        <v>22646</v>
      </c>
    </row>
    <row r="395" spans="1:2" ht="15" customHeight="1">
      <c r="A395" s="10" t="s">
        <v>22657</v>
      </c>
      <c r="B395" s="13" t="s">
        <v>22656</v>
      </c>
    </row>
    <row r="396" spans="1:2" ht="15" customHeight="1">
      <c r="A396" s="10" t="s">
        <v>22645</v>
      </c>
      <c r="B396" s="13" t="s">
        <v>22644</v>
      </c>
    </row>
    <row r="397" spans="1:2" ht="15" customHeight="1">
      <c r="A397" s="10" t="s">
        <v>22661</v>
      </c>
      <c r="B397" s="13" t="s">
        <v>22660</v>
      </c>
    </row>
    <row r="398" spans="1:2" ht="15" customHeight="1">
      <c r="A398" s="10" t="s">
        <v>22659</v>
      </c>
      <c r="B398" s="13" t="s">
        <v>22658</v>
      </c>
    </row>
    <row r="399" spans="1:2" ht="15" customHeight="1">
      <c r="A399" s="10" t="s">
        <v>22643</v>
      </c>
      <c r="B399" s="13" t="s">
        <v>22642</v>
      </c>
    </row>
    <row r="400" spans="1:2" ht="15" customHeight="1">
      <c r="A400" s="10" t="s">
        <v>22651</v>
      </c>
      <c r="B400" s="13" t="s">
        <v>22650</v>
      </c>
    </row>
    <row r="401" spans="1:2" ht="15" customHeight="1">
      <c r="A401" s="10" t="s">
        <v>22329</v>
      </c>
      <c r="B401" s="13" t="s">
        <v>22328</v>
      </c>
    </row>
    <row r="402" spans="1:2" ht="15" customHeight="1">
      <c r="A402" s="10" t="s">
        <v>22333</v>
      </c>
      <c r="B402" s="13" t="s">
        <v>22332</v>
      </c>
    </row>
    <row r="403" spans="1:2" ht="15" customHeight="1">
      <c r="A403" s="10" t="s">
        <v>22335</v>
      </c>
      <c r="B403" s="13" t="s">
        <v>22334</v>
      </c>
    </row>
    <row r="404" spans="1:2" ht="15" customHeight="1">
      <c r="A404" s="10" t="s">
        <v>22327</v>
      </c>
      <c r="B404" s="13" t="s">
        <v>22326</v>
      </c>
    </row>
    <row r="405" spans="1:2" ht="15" customHeight="1">
      <c r="A405" s="10" t="s">
        <v>22337</v>
      </c>
      <c r="B405" s="13" t="s">
        <v>22336</v>
      </c>
    </row>
    <row r="406" spans="1:2" ht="15" customHeight="1">
      <c r="A406" s="10" t="s">
        <v>22325</v>
      </c>
      <c r="B406" s="13" t="s">
        <v>22324</v>
      </c>
    </row>
    <row r="407" spans="1:2" ht="15" customHeight="1">
      <c r="A407" s="10" t="s">
        <v>22341</v>
      </c>
      <c r="B407" s="13" t="s">
        <v>22340</v>
      </c>
    </row>
    <row r="408" spans="1:2" ht="15" customHeight="1">
      <c r="A408" s="10" t="s">
        <v>22339</v>
      </c>
      <c r="B408" s="13" t="s">
        <v>22338</v>
      </c>
    </row>
    <row r="409" spans="1:2" ht="15" customHeight="1">
      <c r="A409" s="10" t="s">
        <v>22323</v>
      </c>
      <c r="B409" s="13" t="s">
        <v>22322</v>
      </c>
    </row>
    <row r="410" spans="1:2" ht="15" customHeight="1">
      <c r="A410" s="10" t="s">
        <v>22331</v>
      </c>
      <c r="B410" s="13" t="s">
        <v>22330</v>
      </c>
    </row>
    <row r="411" spans="1:2" ht="15" customHeight="1">
      <c r="A411" s="10" t="s">
        <v>22609</v>
      </c>
      <c r="B411" s="13" t="s">
        <v>22608</v>
      </c>
    </row>
    <row r="412" spans="1:2" ht="15" customHeight="1">
      <c r="A412" s="10" t="s">
        <v>22613</v>
      </c>
      <c r="B412" s="13" t="s">
        <v>22612</v>
      </c>
    </row>
    <row r="413" spans="1:2" ht="15" customHeight="1">
      <c r="A413" s="10" t="s">
        <v>22615</v>
      </c>
      <c r="B413" s="13" t="s">
        <v>22614</v>
      </c>
    </row>
    <row r="414" spans="1:2" ht="15" customHeight="1">
      <c r="A414" s="10" t="s">
        <v>22607</v>
      </c>
      <c r="B414" s="13" t="s">
        <v>22606</v>
      </c>
    </row>
    <row r="415" spans="1:2" ht="15" customHeight="1">
      <c r="A415" s="10" t="s">
        <v>22617</v>
      </c>
      <c r="B415" s="13" t="s">
        <v>22616</v>
      </c>
    </row>
    <row r="416" spans="1:2" ht="15" customHeight="1">
      <c r="A416" s="10" t="s">
        <v>22605</v>
      </c>
      <c r="B416" s="13" t="s">
        <v>22604</v>
      </c>
    </row>
    <row r="417" spans="1:2" ht="15" customHeight="1">
      <c r="A417" s="10" t="s">
        <v>22621</v>
      </c>
      <c r="B417" s="13" t="s">
        <v>22620</v>
      </c>
    </row>
    <row r="418" spans="1:2" ht="15" customHeight="1">
      <c r="A418" s="10" t="s">
        <v>22619</v>
      </c>
      <c r="B418" s="13" t="s">
        <v>22618</v>
      </c>
    </row>
    <row r="419" spans="1:2" ht="15" customHeight="1">
      <c r="A419" s="10" t="s">
        <v>22603</v>
      </c>
      <c r="B419" s="13" t="s">
        <v>22602</v>
      </c>
    </row>
    <row r="420" spans="1:2" ht="15" customHeight="1">
      <c r="A420" s="10" t="s">
        <v>22611</v>
      </c>
      <c r="B420" s="13" t="s">
        <v>22610</v>
      </c>
    </row>
    <row r="421" spans="1:2" ht="15" customHeight="1">
      <c r="A421" s="10" t="s">
        <v>22569</v>
      </c>
      <c r="B421" s="13" t="s">
        <v>22568</v>
      </c>
    </row>
    <row r="422" spans="1:2" ht="15" customHeight="1">
      <c r="A422" s="10" t="s">
        <v>22573</v>
      </c>
      <c r="B422" s="13" t="s">
        <v>22572</v>
      </c>
    </row>
    <row r="423" spans="1:2" ht="15" customHeight="1">
      <c r="A423" s="10" t="s">
        <v>22575</v>
      </c>
      <c r="B423" s="13" t="s">
        <v>22574</v>
      </c>
    </row>
    <row r="424" spans="1:2" ht="15" customHeight="1">
      <c r="A424" s="10" t="s">
        <v>22567</v>
      </c>
      <c r="B424" s="13" t="s">
        <v>22566</v>
      </c>
    </row>
    <row r="425" spans="1:2" ht="15" customHeight="1">
      <c r="A425" s="10" t="s">
        <v>22577</v>
      </c>
      <c r="B425" s="13" t="s">
        <v>22576</v>
      </c>
    </row>
    <row r="426" spans="1:2" ht="15" customHeight="1">
      <c r="A426" s="10" t="s">
        <v>22565</v>
      </c>
      <c r="B426" s="13" t="s">
        <v>22564</v>
      </c>
    </row>
    <row r="427" spans="1:2" ht="15" customHeight="1">
      <c r="A427" s="10" t="s">
        <v>22581</v>
      </c>
      <c r="B427" s="13" t="s">
        <v>22580</v>
      </c>
    </row>
    <row r="428" spans="1:2" ht="15" customHeight="1">
      <c r="A428" s="10" t="s">
        <v>22579</v>
      </c>
      <c r="B428" s="13" t="s">
        <v>22578</v>
      </c>
    </row>
    <row r="429" spans="1:2" ht="15" customHeight="1">
      <c r="A429" s="10" t="s">
        <v>22563</v>
      </c>
      <c r="B429" s="13" t="s">
        <v>22562</v>
      </c>
    </row>
    <row r="430" spans="1:2" ht="15" customHeight="1">
      <c r="A430" s="10" t="s">
        <v>22571</v>
      </c>
      <c r="B430" s="13" t="s">
        <v>22570</v>
      </c>
    </row>
    <row r="431" spans="1:2" ht="15" customHeight="1">
      <c r="A431" s="10" t="s">
        <v>22771</v>
      </c>
      <c r="B431" s="13" t="s">
        <v>22770</v>
      </c>
    </row>
    <row r="432" spans="1:2" ht="15" customHeight="1">
      <c r="A432" s="10" t="s">
        <v>22775</v>
      </c>
      <c r="B432" s="13" t="s">
        <v>22774</v>
      </c>
    </row>
    <row r="433" spans="1:2" ht="15" customHeight="1">
      <c r="A433" s="10" t="s">
        <v>22777</v>
      </c>
      <c r="B433" s="13" t="s">
        <v>22776</v>
      </c>
    </row>
    <row r="434" spans="1:2" ht="15" customHeight="1">
      <c r="A434" s="10" t="s">
        <v>22769</v>
      </c>
      <c r="B434" s="13" t="s">
        <v>22768</v>
      </c>
    </row>
    <row r="435" spans="1:2" ht="15" customHeight="1">
      <c r="A435" s="10" t="s">
        <v>22779</v>
      </c>
      <c r="B435" s="13" t="s">
        <v>22778</v>
      </c>
    </row>
    <row r="436" spans="1:2" ht="15" customHeight="1">
      <c r="A436" s="10" t="s">
        <v>22767</v>
      </c>
      <c r="B436" s="13" t="s">
        <v>22766</v>
      </c>
    </row>
    <row r="437" spans="1:2" ht="15" customHeight="1">
      <c r="A437" s="10" t="s">
        <v>22783</v>
      </c>
      <c r="B437" s="13" t="s">
        <v>22782</v>
      </c>
    </row>
    <row r="438" spans="1:2" ht="15" customHeight="1">
      <c r="A438" s="10" t="s">
        <v>22781</v>
      </c>
      <c r="B438" s="13" t="s">
        <v>22780</v>
      </c>
    </row>
    <row r="439" spans="1:2" ht="15" customHeight="1">
      <c r="A439" s="10" t="s">
        <v>22765</v>
      </c>
      <c r="B439" s="13" t="s">
        <v>22764</v>
      </c>
    </row>
    <row r="440" spans="1:2" ht="15" customHeight="1">
      <c r="A440" s="10" t="s">
        <v>22773</v>
      </c>
      <c r="B440" s="13" t="s">
        <v>22772</v>
      </c>
    </row>
    <row r="441" spans="1:2" ht="15" customHeight="1">
      <c r="A441" s="10" t="s">
        <v>22751</v>
      </c>
      <c r="B441" s="13" t="s">
        <v>22750</v>
      </c>
    </row>
    <row r="442" spans="1:2" ht="15" customHeight="1">
      <c r="A442" s="10" t="s">
        <v>22755</v>
      </c>
      <c r="B442" s="13" t="s">
        <v>22754</v>
      </c>
    </row>
    <row r="443" spans="1:2" ht="15" customHeight="1">
      <c r="A443" s="10" t="s">
        <v>22757</v>
      </c>
      <c r="B443" s="13" t="s">
        <v>22756</v>
      </c>
    </row>
    <row r="444" spans="1:2" ht="15" customHeight="1">
      <c r="A444" s="10" t="s">
        <v>22749</v>
      </c>
      <c r="B444" s="13" t="s">
        <v>22748</v>
      </c>
    </row>
    <row r="445" spans="1:2" ht="15" customHeight="1">
      <c r="A445" s="10" t="s">
        <v>22759</v>
      </c>
      <c r="B445" s="13" t="s">
        <v>22758</v>
      </c>
    </row>
    <row r="446" spans="1:2" ht="15" customHeight="1">
      <c r="A446" s="10" t="s">
        <v>22747</v>
      </c>
      <c r="B446" s="13" t="s">
        <v>22746</v>
      </c>
    </row>
    <row r="447" spans="1:2" ht="15" customHeight="1">
      <c r="A447" s="10" t="s">
        <v>22763</v>
      </c>
      <c r="B447" s="13" t="s">
        <v>22762</v>
      </c>
    </row>
    <row r="448" spans="1:2" ht="15" customHeight="1">
      <c r="A448" s="10" t="s">
        <v>22761</v>
      </c>
      <c r="B448" s="13" t="s">
        <v>22760</v>
      </c>
    </row>
    <row r="449" spans="1:2" ht="15" customHeight="1">
      <c r="A449" s="10" t="s">
        <v>22745</v>
      </c>
      <c r="B449" s="13" t="s">
        <v>22744</v>
      </c>
    </row>
    <row r="450" spans="1:2" ht="15" customHeight="1">
      <c r="A450" s="10" t="s">
        <v>22753</v>
      </c>
      <c r="B450" s="13" t="s">
        <v>22752</v>
      </c>
    </row>
    <row r="451" spans="1:2" ht="15" customHeight="1">
      <c r="A451" s="10" t="s">
        <v>22349</v>
      </c>
      <c r="B451" s="13" t="s">
        <v>22348</v>
      </c>
    </row>
    <row r="452" spans="1:2" ht="15" customHeight="1">
      <c r="A452" s="10" t="s">
        <v>22353</v>
      </c>
      <c r="B452" s="13" t="s">
        <v>22352</v>
      </c>
    </row>
    <row r="453" spans="1:2" ht="15" customHeight="1">
      <c r="A453" s="10" t="s">
        <v>22355</v>
      </c>
      <c r="B453" s="13" t="s">
        <v>22354</v>
      </c>
    </row>
    <row r="454" spans="1:2" ht="15" customHeight="1">
      <c r="A454" s="10" t="s">
        <v>22347</v>
      </c>
      <c r="B454" s="13" t="s">
        <v>22346</v>
      </c>
    </row>
    <row r="455" spans="1:2" ht="15" customHeight="1">
      <c r="A455" s="10" t="s">
        <v>22357</v>
      </c>
      <c r="B455" s="13" t="s">
        <v>22356</v>
      </c>
    </row>
    <row r="456" spans="1:2" ht="15" customHeight="1">
      <c r="A456" s="10" t="s">
        <v>22345</v>
      </c>
      <c r="B456" s="13" t="s">
        <v>22344</v>
      </c>
    </row>
    <row r="457" spans="1:2" ht="15" customHeight="1">
      <c r="A457" s="10" t="s">
        <v>22361</v>
      </c>
      <c r="B457" s="13" t="s">
        <v>22360</v>
      </c>
    </row>
    <row r="458" spans="1:2" ht="15" customHeight="1">
      <c r="A458" s="10" t="s">
        <v>22359</v>
      </c>
      <c r="B458" s="13" t="s">
        <v>22358</v>
      </c>
    </row>
    <row r="459" spans="1:2" ht="15" customHeight="1">
      <c r="A459" s="10" t="s">
        <v>22343</v>
      </c>
      <c r="B459" s="13" t="s">
        <v>22342</v>
      </c>
    </row>
    <row r="460" spans="1:2" ht="15" customHeight="1">
      <c r="A460" s="10" t="s">
        <v>22351</v>
      </c>
      <c r="B460" s="13" t="s">
        <v>22350</v>
      </c>
    </row>
    <row r="461" spans="1:2" ht="15" customHeight="1">
      <c r="A461" s="10" t="s">
        <v>22709</v>
      </c>
      <c r="B461" s="13" t="s">
        <v>22708</v>
      </c>
    </row>
    <row r="462" spans="1:2" ht="15" customHeight="1">
      <c r="A462" s="10" t="s">
        <v>22713</v>
      </c>
      <c r="B462" s="13" t="s">
        <v>22712</v>
      </c>
    </row>
    <row r="463" spans="1:2" ht="15" customHeight="1">
      <c r="A463" s="10" t="s">
        <v>22715</v>
      </c>
      <c r="B463" s="13" t="s">
        <v>22714</v>
      </c>
    </row>
    <row r="464" spans="1:2" ht="15" customHeight="1">
      <c r="A464" s="10" t="s">
        <v>22707</v>
      </c>
      <c r="B464" s="13" t="s">
        <v>22706</v>
      </c>
    </row>
    <row r="465" spans="1:2" ht="15" customHeight="1">
      <c r="A465" s="10" t="s">
        <v>22717</v>
      </c>
      <c r="B465" s="13" t="s">
        <v>22716</v>
      </c>
    </row>
    <row r="466" spans="1:2" ht="15" customHeight="1">
      <c r="A466" s="10" t="s">
        <v>22705</v>
      </c>
      <c r="B466" s="13" t="s">
        <v>22704</v>
      </c>
    </row>
    <row r="467" spans="1:2" ht="15" customHeight="1">
      <c r="A467" s="10" t="s">
        <v>22721</v>
      </c>
      <c r="B467" s="13" t="s">
        <v>22720</v>
      </c>
    </row>
    <row r="468" spans="1:2" ht="15" customHeight="1">
      <c r="A468" s="10" t="s">
        <v>22719</v>
      </c>
      <c r="B468" s="13" t="s">
        <v>22718</v>
      </c>
    </row>
    <row r="469" spans="1:2" ht="15" customHeight="1">
      <c r="A469" s="10" t="s">
        <v>22703</v>
      </c>
      <c r="B469" s="13" t="s">
        <v>22702</v>
      </c>
    </row>
    <row r="470" spans="1:2" ht="15" customHeight="1">
      <c r="A470" s="10" t="s">
        <v>22711</v>
      </c>
      <c r="B470" s="13" t="s">
        <v>22710</v>
      </c>
    </row>
    <row r="471" spans="1:2" ht="15" customHeight="1">
      <c r="A471" s="10" t="s">
        <v>24681</v>
      </c>
      <c r="B471" s="13" t="s">
        <v>24680</v>
      </c>
    </row>
    <row r="472" spans="1:2" ht="15" customHeight="1">
      <c r="A472" s="11" t="s">
        <v>26</v>
      </c>
      <c r="B472" s="15" t="s">
        <v>27</v>
      </c>
    </row>
    <row r="473" spans="1:2" ht="15" customHeight="1">
      <c r="A473" s="10" t="s">
        <v>9793</v>
      </c>
      <c r="B473" s="13" t="s">
        <v>9792</v>
      </c>
    </row>
    <row r="474" spans="1:2" ht="15" customHeight="1">
      <c r="A474" s="11" t="s">
        <v>28</v>
      </c>
      <c r="B474" s="15" t="s">
        <v>29</v>
      </c>
    </row>
    <row r="475" spans="1:2" ht="15" customHeight="1">
      <c r="A475" s="10" t="s">
        <v>24487</v>
      </c>
      <c r="B475" s="13" t="s">
        <v>24486</v>
      </c>
    </row>
    <row r="476" spans="1:2" ht="15" customHeight="1">
      <c r="A476" s="10" t="s">
        <v>24489</v>
      </c>
      <c r="B476" s="13" t="s">
        <v>24488</v>
      </c>
    </row>
    <row r="477" spans="1:2" ht="15" customHeight="1">
      <c r="A477" s="10" t="s">
        <v>24491</v>
      </c>
      <c r="B477" s="13" t="s">
        <v>24490</v>
      </c>
    </row>
    <row r="478" spans="1:2" ht="15" customHeight="1">
      <c r="A478" s="10" t="s">
        <v>24495</v>
      </c>
      <c r="B478" s="13" t="s">
        <v>24494</v>
      </c>
    </row>
    <row r="479" spans="1:2" ht="15" customHeight="1">
      <c r="A479" s="10" t="s">
        <v>24485</v>
      </c>
      <c r="B479" s="13" t="s">
        <v>24484</v>
      </c>
    </row>
    <row r="480" spans="1:2" ht="15" customHeight="1">
      <c r="A480" s="10" t="s">
        <v>24493</v>
      </c>
      <c r="B480" s="13" t="s">
        <v>24492</v>
      </c>
    </row>
    <row r="481" spans="1:2" ht="15" customHeight="1">
      <c r="A481" s="10" t="s">
        <v>4764</v>
      </c>
      <c r="B481" s="13" t="s">
        <v>4763</v>
      </c>
    </row>
    <row r="482" spans="1:2" ht="15" customHeight="1">
      <c r="A482" s="10" t="s">
        <v>4936</v>
      </c>
      <c r="B482" s="13" t="s">
        <v>4935</v>
      </c>
    </row>
    <row r="483" spans="1:2" ht="15" customHeight="1">
      <c r="A483" s="10" t="s">
        <v>23971</v>
      </c>
      <c r="B483" s="13" t="s">
        <v>23970</v>
      </c>
    </row>
    <row r="484" spans="1:2" ht="15" customHeight="1">
      <c r="A484" s="10" t="s">
        <v>23973</v>
      </c>
      <c r="B484" s="13" t="s">
        <v>23972</v>
      </c>
    </row>
    <row r="485" spans="1:2" ht="15" customHeight="1">
      <c r="A485" s="10" t="s">
        <v>23975</v>
      </c>
      <c r="B485" s="13" t="s">
        <v>23974</v>
      </c>
    </row>
    <row r="486" spans="1:2" ht="15" customHeight="1">
      <c r="A486" s="10" t="s">
        <v>23963</v>
      </c>
      <c r="B486" s="13" t="s">
        <v>23962</v>
      </c>
    </row>
    <row r="487" spans="1:2" ht="15" customHeight="1">
      <c r="A487" s="10" t="s">
        <v>23965</v>
      </c>
      <c r="B487" s="13" t="s">
        <v>23964</v>
      </c>
    </row>
    <row r="488" spans="1:2" ht="15" customHeight="1">
      <c r="A488" s="10" t="s">
        <v>23967</v>
      </c>
      <c r="B488" s="13" t="s">
        <v>23966</v>
      </c>
    </row>
    <row r="489" spans="1:2" ht="15" customHeight="1">
      <c r="A489" s="10" t="s">
        <v>23969</v>
      </c>
      <c r="B489" s="13" t="s">
        <v>23968</v>
      </c>
    </row>
    <row r="490" spans="1:2" ht="15" customHeight="1">
      <c r="A490" s="10" t="s">
        <v>23977</v>
      </c>
      <c r="B490" s="13" t="s">
        <v>23976</v>
      </c>
    </row>
    <row r="491" spans="1:2" ht="15" customHeight="1">
      <c r="A491" s="10" t="s">
        <v>23961</v>
      </c>
      <c r="B491" s="13" t="s">
        <v>23960</v>
      </c>
    </row>
    <row r="492" spans="1:2" ht="15" customHeight="1">
      <c r="A492" s="11" t="s">
        <v>30</v>
      </c>
      <c r="B492" s="15" t="s">
        <v>31</v>
      </c>
    </row>
    <row r="493" spans="1:2" ht="15" customHeight="1">
      <c r="A493" s="10" t="s">
        <v>17191</v>
      </c>
      <c r="B493" s="13" t="s">
        <v>17190</v>
      </c>
    </row>
    <row r="494" spans="1:2" ht="15" customHeight="1">
      <c r="A494" s="10" t="s">
        <v>2152</v>
      </c>
      <c r="B494" s="13" t="s">
        <v>2151</v>
      </c>
    </row>
    <row r="495" spans="1:2" ht="15" customHeight="1">
      <c r="A495" s="10" t="s">
        <v>10768</v>
      </c>
      <c r="B495" s="13" t="s">
        <v>10767</v>
      </c>
    </row>
    <row r="496" spans="1:2" ht="15" customHeight="1">
      <c r="A496" s="10" t="s">
        <v>13186</v>
      </c>
      <c r="B496" s="13" t="s">
        <v>13185</v>
      </c>
    </row>
    <row r="497" spans="1:2" ht="15" customHeight="1">
      <c r="A497" s="10" t="s">
        <v>11622</v>
      </c>
      <c r="B497" s="13" t="s">
        <v>11621</v>
      </c>
    </row>
    <row r="498" spans="1:2" ht="15" customHeight="1">
      <c r="A498" s="10" t="s">
        <v>9591</v>
      </c>
      <c r="B498" s="13" t="s">
        <v>9590</v>
      </c>
    </row>
    <row r="499" spans="1:2" ht="15" customHeight="1">
      <c r="A499" s="10" t="s">
        <v>9595</v>
      </c>
      <c r="B499" s="13" t="s">
        <v>9594</v>
      </c>
    </row>
    <row r="500" spans="1:2" ht="15" customHeight="1">
      <c r="A500" s="11" t="s">
        <v>32</v>
      </c>
      <c r="B500" s="15" t="s">
        <v>33</v>
      </c>
    </row>
    <row r="501" spans="1:2" ht="15" customHeight="1">
      <c r="A501" s="10" t="s">
        <v>9589</v>
      </c>
      <c r="B501" s="13" t="s">
        <v>9588</v>
      </c>
    </row>
    <row r="502" spans="1:2" ht="15" customHeight="1">
      <c r="A502" s="10" t="s">
        <v>9619</v>
      </c>
      <c r="B502" s="13" t="s">
        <v>9618</v>
      </c>
    </row>
    <row r="503" spans="1:2" ht="15" customHeight="1">
      <c r="A503" s="10" t="s">
        <v>14256</v>
      </c>
      <c r="B503" s="13" t="s">
        <v>14255</v>
      </c>
    </row>
    <row r="504" spans="1:2" ht="15" customHeight="1">
      <c r="A504" s="10" t="s">
        <v>9601</v>
      </c>
      <c r="B504" s="13" t="s">
        <v>9600</v>
      </c>
    </row>
    <row r="505" spans="1:2" ht="15" customHeight="1">
      <c r="A505" s="10" t="s">
        <v>9581</v>
      </c>
      <c r="B505" s="13" t="s">
        <v>9580</v>
      </c>
    </row>
    <row r="506" spans="1:2" ht="15" customHeight="1">
      <c r="A506" s="10" t="s">
        <v>9583</v>
      </c>
      <c r="B506" s="13" t="s">
        <v>9582</v>
      </c>
    </row>
    <row r="507" spans="1:2" ht="15" customHeight="1">
      <c r="A507" s="10" t="s">
        <v>4610</v>
      </c>
      <c r="B507" s="13" t="s">
        <v>4609</v>
      </c>
    </row>
    <row r="508" spans="1:2" ht="15" customHeight="1">
      <c r="A508" s="10" t="s">
        <v>14557</v>
      </c>
      <c r="B508" s="13" t="s">
        <v>14556</v>
      </c>
    </row>
    <row r="509" spans="1:2" ht="15" customHeight="1">
      <c r="A509" s="10" t="s">
        <v>9532</v>
      </c>
      <c r="B509" s="13" t="s">
        <v>9531</v>
      </c>
    </row>
    <row r="510" spans="1:2" ht="15" customHeight="1">
      <c r="A510" s="10" t="s">
        <v>9547</v>
      </c>
      <c r="B510" s="13" t="s">
        <v>9546</v>
      </c>
    </row>
    <row r="511" spans="1:2" ht="15" customHeight="1">
      <c r="A511" s="10" t="s">
        <v>8535</v>
      </c>
      <c r="B511" s="13" t="s">
        <v>8534</v>
      </c>
    </row>
    <row r="512" spans="1:2" ht="15" customHeight="1">
      <c r="A512" s="10" t="s">
        <v>14258</v>
      </c>
      <c r="B512" s="13" t="s">
        <v>14257</v>
      </c>
    </row>
    <row r="513" spans="1:2" ht="15" customHeight="1">
      <c r="A513" s="10" t="s">
        <v>14595</v>
      </c>
      <c r="B513" s="13" t="s">
        <v>14594</v>
      </c>
    </row>
    <row r="514" spans="1:2" ht="15" customHeight="1">
      <c r="A514" s="10" t="s">
        <v>6587</v>
      </c>
      <c r="B514" s="13" t="s">
        <v>6586</v>
      </c>
    </row>
    <row r="515" spans="1:2" ht="15" customHeight="1">
      <c r="A515" s="10" t="s">
        <v>8419</v>
      </c>
      <c r="B515" s="13" t="s">
        <v>8418</v>
      </c>
    </row>
    <row r="516" spans="1:2" ht="15" customHeight="1">
      <c r="A516" s="10" t="s">
        <v>34</v>
      </c>
      <c r="B516" s="13" t="s">
        <v>14678</v>
      </c>
    </row>
    <row r="517" spans="1:2" ht="15" customHeight="1">
      <c r="A517" s="10" t="s">
        <v>14683</v>
      </c>
      <c r="B517" s="13" t="s">
        <v>14682</v>
      </c>
    </row>
    <row r="518" spans="1:2" ht="15" customHeight="1">
      <c r="A518" s="10" t="s">
        <v>35</v>
      </c>
      <c r="B518" s="13" t="s">
        <v>14679</v>
      </c>
    </row>
    <row r="519" spans="1:2" ht="15" customHeight="1">
      <c r="A519" s="10" t="s">
        <v>5019</v>
      </c>
      <c r="B519" s="13" t="s">
        <v>5018</v>
      </c>
    </row>
    <row r="520" spans="1:2" ht="15" customHeight="1">
      <c r="A520" s="10" t="s">
        <v>8198</v>
      </c>
      <c r="B520" s="13" t="s">
        <v>8197</v>
      </c>
    </row>
    <row r="521" spans="1:2" ht="15" customHeight="1">
      <c r="A521" s="10" t="s">
        <v>8515</v>
      </c>
      <c r="B521" s="13" t="s">
        <v>8514</v>
      </c>
    </row>
    <row r="522" spans="1:2" ht="15" customHeight="1">
      <c r="A522" s="10" t="s">
        <v>6042</v>
      </c>
      <c r="B522" s="13" t="s">
        <v>6041</v>
      </c>
    </row>
    <row r="523" spans="1:2" ht="15" customHeight="1">
      <c r="A523" s="10" t="s">
        <v>6894</v>
      </c>
      <c r="B523" s="13" t="s">
        <v>6893</v>
      </c>
    </row>
    <row r="524" spans="1:2" ht="15" customHeight="1">
      <c r="A524" s="10" t="s">
        <v>11904</v>
      </c>
      <c r="B524" s="13" t="s">
        <v>11903</v>
      </c>
    </row>
    <row r="525" spans="1:2" ht="15" customHeight="1">
      <c r="A525" s="10" t="s">
        <v>24637</v>
      </c>
      <c r="B525" s="13" t="s">
        <v>24636</v>
      </c>
    </row>
    <row r="526" spans="1:2" ht="15" customHeight="1">
      <c r="A526" s="11" t="s">
        <v>36</v>
      </c>
      <c r="B526" s="15" t="s">
        <v>37</v>
      </c>
    </row>
    <row r="527" spans="1:2" ht="15" customHeight="1">
      <c r="A527" s="10" t="s">
        <v>1070</v>
      </c>
      <c r="B527" s="13" t="s">
        <v>1069</v>
      </c>
    </row>
    <row r="528" spans="1:2" ht="15" customHeight="1">
      <c r="A528" s="10" t="s">
        <v>1058</v>
      </c>
      <c r="B528" s="13" t="s">
        <v>1057</v>
      </c>
    </row>
    <row r="529" spans="1:2" ht="15" customHeight="1">
      <c r="A529" s="10" t="s">
        <v>1074</v>
      </c>
      <c r="B529" s="13" t="s">
        <v>1073</v>
      </c>
    </row>
    <row r="530" spans="1:2" ht="15" customHeight="1">
      <c r="A530" s="10" t="s">
        <v>1062</v>
      </c>
      <c r="B530" s="13" t="s">
        <v>1061</v>
      </c>
    </row>
    <row r="531" spans="1:2" ht="15" customHeight="1">
      <c r="A531" s="10" t="s">
        <v>11668</v>
      </c>
      <c r="B531" s="13" t="s">
        <v>11667</v>
      </c>
    </row>
    <row r="532" spans="1:2" ht="15" customHeight="1">
      <c r="A532" s="10" t="s">
        <v>38</v>
      </c>
      <c r="B532" s="13" t="s">
        <v>11669</v>
      </c>
    </row>
    <row r="533" spans="1:2" ht="15" customHeight="1">
      <c r="A533" s="10" t="s">
        <v>11671</v>
      </c>
      <c r="B533" s="13" t="s">
        <v>11670</v>
      </c>
    </row>
    <row r="534" spans="1:2" ht="15" customHeight="1">
      <c r="A534" s="10" t="s">
        <v>13292</v>
      </c>
      <c r="B534" s="13" t="s">
        <v>13291</v>
      </c>
    </row>
    <row r="535" spans="1:2" ht="15" customHeight="1">
      <c r="A535" s="11" t="s">
        <v>39</v>
      </c>
      <c r="B535" s="15" t="s">
        <v>40</v>
      </c>
    </row>
    <row r="536" spans="1:2" ht="15" customHeight="1">
      <c r="A536" s="10" t="s">
        <v>7943</v>
      </c>
      <c r="B536" s="13" t="s">
        <v>7942</v>
      </c>
    </row>
    <row r="537" spans="1:2" ht="15" customHeight="1">
      <c r="A537" s="10" t="s">
        <v>7945</v>
      </c>
      <c r="B537" s="13" t="s">
        <v>7944</v>
      </c>
    </row>
    <row r="538" spans="1:2" ht="15" customHeight="1">
      <c r="A538" s="10" t="s">
        <v>8108</v>
      </c>
      <c r="B538" s="13" t="s">
        <v>8107</v>
      </c>
    </row>
    <row r="539" spans="1:2" ht="15" customHeight="1">
      <c r="A539" s="10" t="s">
        <v>7941</v>
      </c>
      <c r="B539" s="13" t="s">
        <v>7940</v>
      </c>
    </row>
    <row r="540" spans="1:2" ht="15" customHeight="1">
      <c r="A540" s="11" t="s">
        <v>41</v>
      </c>
      <c r="B540" s="15" t="s">
        <v>42</v>
      </c>
    </row>
    <row r="541" spans="1:2" ht="15" customHeight="1">
      <c r="A541" s="10" t="s">
        <v>9826</v>
      </c>
      <c r="B541" s="13" t="s">
        <v>9825</v>
      </c>
    </row>
    <row r="542" spans="1:2" ht="15" customHeight="1">
      <c r="A542" s="10" t="s">
        <v>4920</v>
      </c>
      <c r="B542" s="13" t="s">
        <v>4919</v>
      </c>
    </row>
    <row r="543" spans="1:2" ht="15" customHeight="1">
      <c r="A543" s="10" t="s">
        <v>4916</v>
      </c>
      <c r="B543" s="13" t="s">
        <v>4915</v>
      </c>
    </row>
    <row r="544" spans="1:2" ht="15" customHeight="1">
      <c r="A544" s="10" t="s">
        <v>4918</v>
      </c>
      <c r="B544" s="13" t="s">
        <v>4917</v>
      </c>
    </row>
    <row r="545" spans="1:2" ht="15" customHeight="1">
      <c r="A545" s="10" t="s">
        <v>4924</v>
      </c>
      <c r="B545" s="13" t="s">
        <v>4923</v>
      </c>
    </row>
    <row r="546" spans="1:2" ht="15" customHeight="1">
      <c r="A546" s="10" t="s">
        <v>4928</v>
      </c>
      <c r="B546" s="13" t="s">
        <v>4927</v>
      </c>
    </row>
    <row r="547" spans="1:2" ht="15" customHeight="1">
      <c r="A547" s="10" t="s">
        <v>4922</v>
      </c>
      <c r="B547" s="13" t="s">
        <v>4921</v>
      </c>
    </row>
    <row r="548" spans="1:2" ht="15" customHeight="1">
      <c r="A548" s="10" t="s">
        <v>6137</v>
      </c>
      <c r="B548" s="13" t="s">
        <v>6136</v>
      </c>
    </row>
    <row r="549" spans="1:2" ht="15" customHeight="1">
      <c r="A549" s="10" t="s">
        <v>14662</v>
      </c>
      <c r="B549" s="13" t="s">
        <v>14661</v>
      </c>
    </row>
    <row r="550" spans="1:2" ht="15" customHeight="1">
      <c r="A550" s="10" t="s">
        <v>5418</v>
      </c>
      <c r="B550" s="13" t="s">
        <v>5417</v>
      </c>
    </row>
    <row r="551" spans="1:2" ht="15" customHeight="1">
      <c r="A551" s="10" t="s">
        <v>6044</v>
      </c>
      <c r="B551" s="13" t="s">
        <v>6043</v>
      </c>
    </row>
    <row r="552" spans="1:2" ht="15" customHeight="1">
      <c r="A552" s="10" t="s">
        <v>14664</v>
      </c>
      <c r="B552" s="13" t="s">
        <v>14663</v>
      </c>
    </row>
    <row r="553" spans="1:2" ht="15" customHeight="1">
      <c r="A553" s="10" t="s">
        <v>15662</v>
      </c>
      <c r="B553" s="13" t="s">
        <v>15661</v>
      </c>
    </row>
    <row r="554" spans="1:2" ht="15" customHeight="1">
      <c r="A554" s="10" t="s">
        <v>16002</v>
      </c>
      <c r="B554" s="13" t="s">
        <v>16001</v>
      </c>
    </row>
    <row r="555" spans="1:2" ht="15" customHeight="1">
      <c r="A555" s="10" t="s">
        <v>15174</v>
      </c>
      <c r="B555" s="13" t="s">
        <v>15173</v>
      </c>
    </row>
    <row r="556" spans="1:2" ht="15" customHeight="1">
      <c r="A556" s="10" t="s">
        <v>15794</v>
      </c>
      <c r="B556" s="13" t="s">
        <v>15793</v>
      </c>
    </row>
    <row r="557" spans="1:2" ht="15" customHeight="1">
      <c r="A557" s="10" t="s">
        <v>15554</v>
      </c>
      <c r="B557" s="13" t="s">
        <v>15553</v>
      </c>
    </row>
    <row r="558" spans="1:2" ht="15" customHeight="1">
      <c r="A558" s="10" t="s">
        <v>15796</v>
      </c>
      <c r="B558" s="13" t="s">
        <v>15795</v>
      </c>
    </row>
    <row r="559" spans="1:2" ht="15" customHeight="1">
      <c r="A559" s="10" t="s">
        <v>15072</v>
      </c>
      <c r="B559" s="13" t="s">
        <v>15071</v>
      </c>
    </row>
    <row r="560" spans="1:2" ht="15" customHeight="1">
      <c r="A560" s="10" t="s">
        <v>16006</v>
      </c>
      <c r="B560" s="13" t="s">
        <v>16005</v>
      </c>
    </row>
    <row r="561" spans="1:2" ht="15" customHeight="1">
      <c r="A561" s="10" t="s">
        <v>16206</v>
      </c>
      <c r="B561" s="13" t="s">
        <v>16205</v>
      </c>
    </row>
    <row r="562" spans="1:2" ht="15" customHeight="1">
      <c r="A562" s="10" t="s">
        <v>16216</v>
      </c>
      <c r="B562" s="13" t="s">
        <v>16215</v>
      </c>
    </row>
    <row r="563" spans="1:2" ht="15" customHeight="1">
      <c r="A563" s="10" t="s">
        <v>16210</v>
      </c>
      <c r="B563" s="13" t="s">
        <v>16209</v>
      </c>
    </row>
    <row r="564" spans="1:2" ht="15" customHeight="1">
      <c r="A564" s="10" t="s">
        <v>16212</v>
      </c>
      <c r="B564" s="13" t="s">
        <v>16211</v>
      </c>
    </row>
    <row r="565" spans="1:2" ht="15" customHeight="1">
      <c r="A565" s="10" t="s">
        <v>16114</v>
      </c>
      <c r="B565" s="13" t="s">
        <v>16113</v>
      </c>
    </row>
    <row r="566" spans="1:2" ht="15" customHeight="1">
      <c r="A566" s="10" t="s">
        <v>16116</v>
      </c>
      <c r="B566" s="13" t="s">
        <v>16115</v>
      </c>
    </row>
    <row r="567" spans="1:2" ht="15" customHeight="1">
      <c r="A567" s="10" t="s">
        <v>15792</v>
      </c>
      <c r="B567" s="13" t="s">
        <v>15791</v>
      </c>
    </row>
    <row r="568" spans="1:2" ht="15" customHeight="1">
      <c r="A568" s="10" t="s">
        <v>15556</v>
      </c>
      <c r="B568" s="13" t="s">
        <v>15555</v>
      </c>
    </row>
    <row r="569" spans="1:2" ht="15" customHeight="1">
      <c r="A569" s="10" t="s">
        <v>16294</v>
      </c>
      <c r="B569" s="13" t="s">
        <v>16293</v>
      </c>
    </row>
    <row r="570" spans="1:2" ht="15" customHeight="1">
      <c r="A570" s="10" t="s">
        <v>16218</v>
      </c>
      <c r="B570" s="13" t="s">
        <v>16217</v>
      </c>
    </row>
    <row r="571" spans="1:2" ht="15" customHeight="1">
      <c r="A571" s="10" t="s">
        <v>15444</v>
      </c>
      <c r="B571" s="13" t="s">
        <v>15443</v>
      </c>
    </row>
    <row r="572" spans="1:2" ht="15" customHeight="1">
      <c r="A572" s="10" t="s">
        <v>15074</v>
      </c>
      <c r="B572" s="13" t="s">
        <v>15073</v>
      </c>
    </row>
    <row r="573" spans="1:2" ht="15" customHeight="1">
      <c r="A573" s="10" t="s">
        <v>16118</v>
      </c>
      <c r="B573" s="13" t="s">
        <v>16117</v>
      </c>
    </row>
    <row r="574" spans="1:2" ht="15" customHeight="1">
      <c r="A574" s="10" t="s">
        <v>15798</v>
      </c>
      <c r="B574" s="13" t="s">
        <v>15797</v>
      </c>
    </row>
    <row r="575" spans="1:2" ht="15" customHeight="1">
      <c r="A575" s="10" t="s">
        <v>15446</v>
      </c>
      <c r="B575" s="13" t="s">
        <v>15445</v>
      </c>
    </row>
    <row r="576" spans="1:2" ht="15" customHeight="1">
      <c r="A576" s="10" t="s">
        <v>15296</v>
      </c>
      <c r="B576" s="13" t="s">
        <v>15295</v>
      </c>
    </row>
    <row r="577" spans="1:2" ht="15" customHeight="1">
      <c r="A577" s="10" t="s">
        <v>15076</v>
      </c>
      <c r="B577" s="13" t="s">
        <v>15075</v>
      </c>
    </row>
    <row r="578" spans="1:2" ht="15" customHeight="1">
      <c r="A578" s="10" t="s">
        <v>15790</v>
      </c>
      <c r="B578" s="13" t="s">
        <v>15789</v>
      </c>
    </row>
    <row r="579" spans="1:2" ht="15" customHeight="1">
      <c r="A579" s="10" t="s">
        <v>16214</v>
      </c>
      <c r="B579" s="13" t="s">
        <v>16213</v>
      </c>
    </row>
    <row r="580" spans="1:2" ht="15" customHeight="1">
      <c r="A580" s="10" t="s">
        <v>16208</v>
      </c>
      <c r="B580" s="13" t="s">
        <v>16207</v>
      </c>
    </row>
    <row r="581" spans="1:2" ht="15" customHeight="1">
      <c r="A581" s="10" t="s">
        <v>15664</v>
      </c>
      <c r="B581" s="13" t="s">
        <v>15663</v>
      </c>
    </row>
    <row r="582" spans="1:2" ht="15" customHeight="1">
      <c r="A582" s="10" t="s">
        <v>15666</v>
      </c>
      <c r="B582" s="13" t="s">
        <v>15665</v>
      </c>
    </row>
    <row r="583" spans="1:2" ht="15" customHeight="1">
      <c r="A583" s="10" t="s">
        <v>16274</v>
      </c>
      <c r="B583" s="13" t="s">
        <v>16273</v>
      </c>
    </row>
    <row r="584" spans="1:2" ht="15" customHeight="1">
      <c r="A584" s="10" t="s">
        <v>15558</v>
      </c>
      <c r="B584" s="13" t="s">
        <v>15557</v>
      </c>
    </row>
    <row r="585" spans="1:2" ht="15" customHeight="1">
      <c r="A585" s="10" t="s">
        <v>16112</v>
      </c>
      <c r="B585" s="13" t="s">
        <v>16111</v>
      </c>
    </row>
    <row r="586" spans="1:2" ht="15" customHeight="1">
      <c r="A586" s="10" t="s">
        <v>16120</v>
      </c>
      <c r="B586" s="13" t="s">
        <v>16119</v>
      </c>
    </row>
    <row r="587" spans="1:2" ht="15" customHeight="1">
      <c r="A587" s="10" t="s">
        <v>15788</v>
      </c>
      <c r="B587" s="13" t="s">
        <v>15787</v>
      </c>
    </row>
    <row r="588" spans="1:2" ht="15" customHeight="1">
      <c r="A588" s="10" t="s">
        <v>15800</v>
      </c>
      <c r="B588" s="13" t="s">
        <v>15799</v>
      </c>
    </row>
    <row r="589" spans="1:2" ht="15" customHeight="1">
      <c r="A589" s="10" t="s">
        <v>15892</v>
      </c>
      <c r="B589" s="13" t="s">
        <v>15891</v>
      </c>
    </row>
    <row r="590" spans="1:2" ht="15" customHeight="1">
      <c r="A590" s="10" t="s">
        <v>16254</v>
      </c>
      <c r="B590" s="13" t="s">
        <v>16253</v>
      </c>
    </row>
    <row r="591" spans="1:2" ht="15" customHeight="1">
      <c r="A591" s="10" t="s">
        <v>16004</v>
      </c>
      <c r="B591" s="13" t="s">
        <v>16003</v>
      </c>
    </row>
    <row r="592" spans="1:2" ht="15" customHeight="1">
      <c r="A592" s="10" t="s">
        <v>15890</v>
      </c>
      <c r="B592" s="13" t="s">
        <v>15889</v>
      </c>
    </row>
    <row r="593" spans="1:2" ht="15" customHeight="1">
      <c r="A593" s="10" t="s">
        <v>15888</v>
      </c>
      <c r="B593" s="13" t="s">
        <v>15887</v>
      </c>
    </row>
    <row r="594" spans="1:2" ht="15" customHeight="1">
      <c r="A594" s="10" t="s">
        <v>16220</v>
      </c>
      <c r="B594" s="13" t="s">
        <v>16219</v>
      </c>
    </row>
    <row r="595" spans="1:2" ht="15" customHeight="1">
      <c r="A595" s="10" t="s">
        <v>16222</v>
      </c>
      <c r="B595" s="13" t="s">
        <v>16221</v>
      </c>
    </row>
    <row r="596" spans="1:2" ht="15" customHeight="1">
      <c r="A596" s="10" t="s">
        <v>24619</v>
      </c>
      <c r="B596" s="13" t="s">
        <v>24618</v>
      </c>
    </row>
    <row r="597" spans="1:2" ht="15" customHeight="1">
      <c r="A597" s="11" t="s">
        <v>43</v>
      </c>
      <c r="B597" s="15" t="s">
        <v>44</v>
      </c>
    </row>
    <row r="598" spans="1:2" ht="15" customHeight="1">
      <c r="A598" s="10" t="s">
        <v>10144</v>
      </c>
      <c r="B598" s="13" t="s">
        <v>10143</v>
      </c>
    </row>
    <row r="599" spans="1:2" ht="15" customHeight="1">
      <c r="A599" s="10" t="s">
        <v>8415</v>
      </c>
      <c r="B599" s="13" t="s">
        <v>8414</v>
      </c>
    </row>
    <row r="600" spans="1:2" ht="15" customHeight="1">
      <c r="A600" s="10" t="s">
        <v>2335</v>
      </c>
      <c r="B600" s="13" t="s">
        <v>2334</v>
      </c>
    </row>
    <row r="601" spans="1:2" ht="15" customHeight="1">
      <c r="A601" s="10" t="s">
        <v>2329</v>
      </c>
      <c r="B601" s="13" t="s">
        <v>2328</v>
      </c>
    </row>
    <row r="602" spans="1:2" ht="15" customHeight="1">
      <c r="A602" s="10" t="s">
        <v>11640</v>
      </c>
      <c r="B602" s="13" t="s">
        <v>11639</v>
      </c>
    </row>
    <row r="603" spans="1:2" ht="15" customHeight="1">
      <c r="A603" s="11" t="s">
        <v>45</v>
      </c>
      <c r="B603" s="15" t="s">
        <v>46</v>
      </c>
    </row>
    <row r="604" spans="1:2" ht="15" customHeight="1">
      <c r="A604" s="10" t="s">
        <v>47</v>
      </c>
      <c r="B604" s="13" t="s">
        <v>46</v>
      </c>
    </row>
    <row r="605" spans="1:2" ht="15" customHeight="1">
      <c r="A605" s="10" t="s">
        <v>4069</v>
      </c>
      <c r="B605" s="13" t="s">
        <v>4068</v>
      </c>
    </row>
    <row r="606" spans="1:2" ht="15" customHeight="1">
      <c r="A606" s="10" t="s">
        <v>4073</v>
      </c>
      <c r="B606" s="13" t="s">
        <v>4072</v>
      </c>
    </row>
    <row r="607" spans="1:2" ht="15" customHeight="1">
      <c r="A607" s="10" t="s">
        <v>4075</v>
      </c>
      <c r="B607" s="13" t="s">
        <v>4074</v>
      </c>
    </row>
    <row r="608" spans="1:2" ht="15" customHeight="1">
      <c r="A608" s="10" t="s">
        <v>4071</v>
      </c>
      <c r="B608" s="13" t="s">
        <v>4070</v>
      </c>
    </row>
    <row r="609" spans="1:2" ht="15" customHeight="1">
      <c r="A609" s="10" t="s">
        <v>4079</v>
      </c>
      <c r="B609" s="13" t="s">
        <v>4078</v>
      </c>
    </row>
    <row r="610" spans="1:2" ht="15" customHeight="1">
      <c r="A610" s="10" t="s">
        <v>12540</v>
      </c>
      <c r="B610" s="13" t="s">
        <v>12539</v>
      </c>
    </row>
    <row r="611" spans="1:2" ht="15" customHeight="1">
      <c r="A611" s="10" t="s">
        <v>13042</v>
      </c>
      <c r="B611" s="13" t="s">
        <v>13041</v>
      </c>
    </row>
    <row r="612" spans="1:2" ht="15" customHeight="1">
      <c r="A612" s="10" t="s">
        <v>13040</v>
      </c>
      <c r="B612" s="13" t="s">
        <v>13039</v>
      </c>
    </row>
    <row r="613" spans="1:2" ht="15" customHeight="1">
      <c r="A613" s="10" t="s">
        <v>3997</v>
      </c>
      <c r="B613" s="13" t="s">
        <v>3996</v>
      </c>
    </row>
    <row r="614" spans="1:2" ht="15" customHeight="1">
      <c r="A614" s="10" t="s">
        <v>3999</v>
      </c>
      <c r="B614" s="13" t="s">
        <v>3998</v>
      </c>
    </row>
    <row r="615" spans="1:2" ht="15" customHeight="1">
      <c r="A615" s="10" t="s">
        <v>4007</v>
      </c>
      <c r="B615" s="13" t="s">
        <v>4006</v>
      </c>
    </row>
    <row r="616" spans="1:2" ht="15" customHeight="1">
      <c r="A616" s="10" t="s">
        <v>4001</v>
      </c>
      <c r="B616" s="13" t="s">
        <v>4000</v>
      </c>
    </row>
    <row r="617" spans="1:2" ht="15" customHeight="1">
      <c r="A617" s="10" t="s">
        <v>4003</v>
      </c>
      <c r="B617" s="13" t="s">
        <v>4002</v>
      </c>
    </row>
    <row r="618" spans="1:2" ht="15" customHeight="1">
      <c r="A618" s="10" t="s">
        <v>4093</v>
      </c>
      <c r="B618" s="13" t="s">
        <v>4092</v>
      </c>
    </row>
    <row r="619" spans="1:2" ht="15" customHeight="1">
      <c r="A619" s="10" t="s">
        <v>4081</v>
      </c>
      <c r="B619" s="13" t="s">
        <v>4080</v>
      </c>
    </row>
    <row r="620" spans="1:2" ht="15" customHeight="1">
      <c r="A620" s="10" t="s">
        <v>4083</v>
      </c>
      <c r="B620" s="13" t="s">
        <v>4082</v>
      </c>
    </row>
    <row r="621" spans="1:2" ht="15" customHeight="1">
      <c r="A621" s="10" t="s">
        <v>3991</v>
      </c>
      <c r="B621" s="13" t="s">
        <v>3990</v>
      </c>
    </row>
    <row r="622" spans="1:2" ht="15" customHeight="1">
      <c r="A622" s="11" t="s">
        <v>48</v>
      </c>
      <c r="B622" s="15" t="s">
        <v>49</v>
      </c>
    </row>
    <row r="623" spans="1:2" ht="15" customHeight="1">
      <c r="A623" s="10" t="s">
        <v>4023</v>
      </c>
      <c r="B623" s="13" t="s">
        <v>4022</v>
      </c>
    </row>
    <row r="624" spans="1:2" ht="15" customHeight="1">
      <c r="A624" s="10" t="s">
        <v>4025</v>
      </c>
      <c r="B624" s="13" t="s">
        <v>4024</v>
      </c>
    </row>
    <row r="625" spans="1:2" ht="15" customHeight="1">
      <c r="A625" s="11" t="s">
        <v>50</v>
      </c>
      <c r="B625" s="15" t="s">
        <v>51</v>
      </c>
    </row>
    <row r="626" spans="1:2" ht="15" customHeight="1">
      <c r="A626" s="10" t="s">
        <v>4059</v>
      </c>
      <c r="B626" s="13" t="s">
        <v>4058</v>
      </c>
    </row>
    <row r="627" spans="1:2" ht="15" customHeight="1">
      <c r="A627" s="10" t="s">
        <v>4043</v>
      </c>
      <c r="B627" s="13" t="s">
        <v>4042</v>
      </c>
    </row>
    <row r="628" spans="1:2" ht="15" customHeight="1">
      <c r="A628" s="10" t="s">
        <v>4041</v>
      </c>
      <c r="B628" s="13" t="s">
        <v>4040</v>
      </c>
    </row>
    <row r="629" spans="1:2" ht="15" customHeight="1">
      <c r="A629" s="10" t="s">
        <v>4047</v>
      </c>
      <c r="B629" s="13" t="s">
        <v>4046</v>
      </c>
    </row>
    <row r="630" spans="1:2" ht="15" customHeight="1">
      <c r="A630" s="10" t="s">
        <v>4097</v>
      </c>
      <c r="B630" s="13" t="s">
        <v>4096</v>
      </c>
    </row>
    <row r="631" spans="1:2" ht="15" customHeight="1">
      <c r="A631" s="10" t="s">
        <v>3995</v>
      </c>
      <c r="B631" s="13" t="s">
        <v>3994</v>
      </c>
    </row>
    <row r="632" spans="1:2" ht="15" customHeight="1">
      <c r="A632" s="11" t="s">
        <v>52</v>
      </c>
      <c r="B632" s="15" t="s">
        <v>53</v>
      </c>
    </row>
    <row r="633" spans="1:2" ht="15" customHeight="1">
      <c r="A633" s="10" t="s">
        <v>3965</v>
      </c>
      <c r="B633" s="13" t="s">
        <v>3964</v>
      </c>
    </row>
    <row r="634" spans="1:2" ht="15" customHeight="1">
      <c r="A634" s="10" t="s">
        <v>3959</v>
      </c>
      <c r="B634" s="13" t="s">
        <v>3958</v>
      </c>
    </row>
    <row r="635" spans="1:2" ht="15" customHeight="1">
      <c r="A635" s="11" t="s">
        <v>54</v>
      </c>
      <c r="B635" s="15" t="s">
        <v>55</v>
      </c>
    </row>
    <row r="636" spans="1:2" ht="15" customHeight="1">
      <c r="A636" s="10" t="s">
        <v>3981</v>
      </c>
      <c r="B636" s="13" t="s">
        <v>3980</v>
      </c>
    </row>
    <row r="637" spans="1:2" ht="15" customHeight="1">
      <c r="A637" s="10" t="s">
        <v>3979</v>
      </c>
      <c r="B637" s="13" t="s">
        <v>3978</v>
      </c>
    </row>
    <row r="638" spans="1:2" ht="15" customHeight="1">
      <c r="A638" s="10" t="s">
        <v>3985</v>
      </c>
      <c r="B638" s="13" t="s">
        <v>3984</v>
      </c>
    </row>
    <row r="639" spans="1:2" ht="15" customHeight="1">
      <c r="A639" s="10" t="s">
        <v>3987</v>
      </c>
      <c r="B639" s="13" t="s">
        <v>3986</v>
      </c>
    </row>
    <row r="640" spans="1:2" ht="15" customHeight="1">
      <c r="A640" s="10" t="s">
        <v>3967</v>
      </c>
      <c r="B640" s="13" t="s">
        <v>3966</v>
      </c>
    </row>
    <row r="641" spans="1:2" ht="15" customHeight="1">
      <c r="A641" s="10" t="s">
        <v>3969</v>
      </c>
      <c r="B641" s="13" t="s">
        <v>3968</v>
      </c>
    </row>
    <row r="642" spans="1:2" ht="15" customHeight="1">
      <c r="A642" s="10" t="s">
        <v>3977</v>
      </c>
      <c r="B642" s="13" t="s">
        <v>3976</v>
      </c>
    </row>
    <row r="643" spans="1:2" ht="15" customHeight="1">
      <c r="A643" s="10" t="s">
        <v>3919</v>
      </c>
      <c r="B643" s="13" t="s">
        <v>3918</v>
      </c>
    </row>
    <row r="644" spans="1:2" ht="15" customHeight="1">
      <c r="A644" s="10" t="s">
        <v>3921</v>
      </c>
      <c r="B644" s="13" t="s">
        <v>3920</v>
      </c>
    </row>
    <row r="645" spans="1:2" ht="15" customHeight="1">
      <c r="A645" s="10" t="s">
        <v>3917</v>
      </c>
      <c r="B645" s="13" t="s">
        <v>3916</v>
      </c>
    </row>
    <row r="646" spans="1:2" ht="15" customHeight="1">
      <c r="A646" s="10" t="s">
        <v>3915</v>
      </c>
      <c r="B646" s="13" t="s">
        <v>3914</v>
      </c>
    </row>
    <row r="647" spans="1:2" ht="15" customHeight="1">
      <c r="A647" s="10" t="s">
        <v>3923</v>
      </c>
      <c r="B647" s="13" t="s">
        <v>3922</v>
      </c>
    </row>
    <row r="648" spans="1:2" ht="15" customHeight="1">
      <c r="A648" s="10" t="s">
        <v>4085</v>
      </c>
      <c r="B648" s="13" t="s">
        <v>4084</v>
      </c>
    </row>
    <row r="649" spans="1:2" ht="15" customHeight="1">
      <c r="A649" s="10" t="s">
        <v>4087</v>
      </c>
      <c r="B649" s="13" t="s">
        <v>4086</v>
      </c>
    </row>
    <row r="650" spans="1:2" ht="15" customHeight="1">
      <c r="A650" s="10" t="s">
        <v>4089</v>
      </c>
      <c r="B650" s="13" t="s">
        <v>4088</v>
      </c>
    </row>
    <row r="651" spans="1:2" ht="15" customHeight="1">
      <c r="A651" s="10" t="s">
        <v>13228</v>
      </c>
      <c r="B651" s="13" t="s">
        <v>13227</v>
      </c>
    </row>
    <row r="652" spans="1:2" ht="15" customHeight="1">
      <c r="A652" s="10" t="s">
        <v>14564</v>
      </c>
      <c r="B652" s="13" t="s">
        <v>14563</v>
      </c>
    </row>
    <row r="653" spans="1:2" ht="15" customHeight="1">
      <c r="A653" s="10" t="s">
        <v>5430</v>
      </c>
      <c r="B653" s="13" t="s">
        <v>5429</v>
      </c>
    </row>
    <row r="654" spans="1:2" ht="15" customHeight="1">
      <c r="A654" s="10" t="s">
        <v>9748</v>
      </c>
      <c r="B654" s="13" t="s">
        <v>9747</v>
      </c>
    </row>
    <row r="655" spans="1:2" ht="15" customHeight="1">
      <c r="A655" s="10" t="s">
        <v>9746</v>
      </c>
      <c r="B655" s="13" t="s">
        <v>9745</v>
      </c>
    </row>
    <row r="656" spans="1:2" ht="15" customHeight="1">
      <c r="A656" s="10" t="s">
        <v>7726</v>
      </c>
      <c r="B656" s="13" t="s">
        <v>7725</v>
      </c>
    </row>
    <row r="657" spans="1:2" ht="15" customHeight="1">
      <c r="A657" s="10" t="s">
        <v>7318</v>
      </c>
      <c r="B657" s="13" t="s">
        <v>7317</v>
      </c>
    </row>
    <row r="658" spans="1:2" ht="15" customHeight="1">
      <c r="A658" s="10" t="s">
        <v>7663</v>
      </c>
      <c r="B658" s="13" t="s">
        <v>7662</v>
      </c>
    </row>
    <row r="659" spans="1:2" ht="15" customHeight="1">
      <c r="A659" s="10" t="s">
        <v>7716</v>
      </c>
      <c r="B659" s="13" t="s">
        <v>7715</v>
      </c>
    </row>
    <row r="660" spans="1:2" ht="15" customHeight="1">
      <c r="A660" s="10" t="s">
        <v>7718</v>
      </c>
      <c r="B660" s="13" t="s">
        <v>7717</v>
      </c>
    </row>
    <row r="661" spans="1:2" ht="15" customHeight="1">
      <c r="A661" s="10" t="s">
        <v>7724</v>
      </c>
      <c r="B661" s="13" t="s">
        <v>7723</v>
      </c>
    </row>
    <row r="662" spans="1:2" ht="15" customHeight="1">
      <c r="A662" s="10" t="s">
        <v>7791</v>
      </c>
      <c r="B662" s="13" t="s">
        <v>7790</v>
      </c>
    </row>
    <row r="663" spans="1:2" ht="15" customHeight="1">
      <c r="A663" s="10" t="s">
        <v>7712</v>
      </c>
      <c r="B663" s="13" t="s">
        <v>7711</v>
      </c>
    </row>
    <row r="664" spans="1:2" ht="15" customHeight="1">
      <c r="A664" s="10" t="s">
        <v>7714</v>
      </c>
      <c r="B664" s="13" t="s">
        <v>7713</v>
      </c>
    </row>
    <row r="665" spans="1:2" ht="15" customHeight="1">
      <c r="A665" s="10" t="s">
        <v>7720</v>
      </c>
      <c r="B665" s="13" t="s">
        <v>7719</v>
      </c>
    </row>
    <row r="666" spans="1:2" ht="15" customHeight="1">
      <c r="A666" s="10" t="s">
        <v>7722</v>
      </c>
      <c r="B666" s="13" t="s">
        <v>7721</v>
      </c>
    </row>
    <row r="667" spans="1:2" ht="15" customHeight="1">
      <c r="A667" s="10" t="s">
        <v>7728</v>
      </c>
      <c r="B667" s="13" t="s">
        <v>7727</v>
      </c>
    </row>
    <row r="668" spans="1:2" ht="15" customHeight="1">
      <c r="A668" s="10" t="s">
        <v>7345</v>
      </c>
      <c r="B668" s="13" t="s">
        <v>7344</v>
      </c>
    </row>
    <row r="669" spans="1:2" ht="15" customHeight="1">
      <c r="A669" s="10" t="s">
        <v>7732</v>
      </c>
      <c r="B669" s="13" t="s">
        <v>7731</v>
      </c>
    </row>
    <row r="670" spans="1:2" ht="15" customHeight="1">
      <c r="A670" s="10" t="s">
        <v>7320</v>
      </c>
      <c r="B670" s="13" t="s">
        <v>7319</v>
      </c>
    </row>
    <row r="671" spans="1:2" ht="15" customHeight="1">
      <c r="A671" s="10" t="s">
        <v>7736</v>
      </c>
      <c r="B671" s="13" t="s">
        <v>7735</v>
      </c>
    </row>
    <row r="672" spans="1:2" ht="15" customHeight="1">
      <c r="A672" s="10" t="s">
        <v>7730</v>
      </c>
      <c r="B672" s="13" t="s">
        <v>7729</v>
      </c>
    </row>
    <row r="673" spans="1:2" ht="15" customHeight="1">
      <c r="A673" s="10" t="s">
        <v>7734</v>
      </c>
      <c r="B673" s="13" t="s">
        <v>7733</v>
      </c>
    </row>
    <row r="674" spans="1:2" ht="15" customHeight="1">
      <c r="A674" s="10" t="s">
        <v>7740</v>
      </c>
      <c r="B674" s="13" t="s">
        <v>7739</v>
      </c>
    </row>
    <row r="675" spans="1:2" ht="15" customHeight="1">
      <c r="A675" s="10" t="s">
        <v>7738</v>
      </c>
      <c r="B675" s="13" t="s">
        <v>7737</v>
      </c>
    </row>
    <row r="676" spans="1:2" ht="15" customHeight="1">
      <c r="A676" s="10" t="s">
        <v>7710</v>
      </c>
      <c r="B676" s="13" t="s">
        <v>7709</v>
      </c>
    </row>
    <row r="677" spans="1:2" ht="15" customHeight="1">
      <c r="A677" s="10" t="s">
        <v>10181</v>
      </c>
      <c r="B677" s="13" t="s">
        <v>10180</v>
      </c>
    </row>
    <row r="678" spans="1:2" ht="15" customHeight="1">
      <c r="A678" s="10" t="s">
        <v>56</v>
      </c>
      <c r="B678" s="13" t="s">
        <v>7261</v>
      </c>
    </row>
    <row r="679" spans="1:2" ht="15" customHeight="1">
      <c r="A679" s="11" t="s">
        <v>57</v>
      </c>
      <c r="B679" s="15" t="s">
        <v>58</v>
      </c>
    </row>
    <row r="680" spans="1:2" ht="15" customHeight="1">
      <c r="A680" s="10" t="s">
        <v>7263</v>
      </c>
      <c r="B680" s="13" t="s">
        <v>7262</v>
      </c>
    </row>
    <row r="681" spans="1:2" ht="15" customHeight="1">
      <c r="A681" s="10" t="s">
        <v>7267</v>
      </c>
      <c r="B681" s="13" t="s">
        <v>7266</v>
      </c>
    </row>
    <row r="682" spans="1:2" ht="15" customHeight="1">
      <c r="A682" s="11" t="s">
        <v>59</v>
      </c>
      <c r="B682" s="15" t="s">
        <v>60</v>
      </c>
    </row>
    <row r="683" spans="1:2" ht="15" customHeight="1">
      <c r="A683" s="10" t="s">
        <v>8838</v>
      </c>
      <c r="B683" s="13" t="s">
        <v>8837</v>
      </c>
    </row>
    <row r="684" spans="1:2" ht="15" customHeight="1">
      <c r="A684" s="10" t="s">
        <v>7680</v>
      </c>
      <c r="B684" s="13" t="s">
        <v>7679</v>
      </c>
    </row>
    <row r="685" spans="1:2" ht="15" customHeight="1">
      <c r="A685" s="10" t="s">
        <v>7795</v>
      </c>
      <c r="B685" s="13" t="s">
        <v>7794</v>
      </c>
    </row>
    <row r="686" spans="1:2" ht="15" customHeight="1">
      <c r="A686" s="10" t="s">
        <v>2713</v>
      </c>
      <c r="B686" s="13" t="s">
        <v>2712</v>
      </c>
    </row>
    <row r="687" spans="1:2" ht="15" customHeight="1">
      <c r="A687" s="10" t="s">
        <v>2361</v>
      </c>
      <c r="B687" s="13" t="s">
        <v>2360</v>
      </c>
    </row>
    <row r="688" spans="1:2" ht="15" customHeight="1">
      <c r="A688" s="10" t="s">
        <v>2375</v>
      </c>
      <c r="B688" s="13" t="s">
        <v>2374</v>
      </c>
    </row>
    <row r="689" spans="1:2" ht="15" customHeight="1">
      <c r="A689" s="10" t="s">
        <v>9678</v>
      </c>
      <c r="B689" s="13" t="s">
        <v>9677</v>
      </c>
    </row>
    <row r="690" spans="1:2" ht="15" customHeight="1">
      <c r="A690" s="10" t="s">
        <v>2355</v>
      </c>
      <c r="B690" s="13" t="s">
        <v>2354</v>
      </c>
    </row>
    <row r="691" spans="1:2" ht="15" customHeight="1">
      <c r="A691" s="10" t="s">
        <v>6884</v>
      </c>
      <c r="B691" s="13" t="s">
        <v>6883</v>
      </c>
    </row>
    <row r="692" spans="1:2" ht="15" customHeight="1">
      <c r="A692" s="10" t="s">
        <v>8367</v>
      </c>
      <c r="B692" s="13" t="s">
        <v>8366</v>
      </c>
    </row>
    <row r="693" spans="1:2" ht="15" customHeight="1">
      <c r="A693" s="10" t="s">
        <v>14452</v>
      </c>
      <c r="B693" s="13" t="s">
        <v>14451</v>
      </c>
    </row>
    <row r="694" spans="1:2" ht="15" customHeight="1">
      <c r="A694" s="10" t="s">
        <v>13632</v>
      </c>
      <c r="B694" s="13" t="s">
        <v>13631</v>
      </c>
    </row>
    <row r="695" spans="1:2" ht="15" customHeight="1">
      <c r="A695" s="10" t="s">
        <v>13474</v>
      </c>
      <c r="B695" s="13" t="s">
        <v>13473</v>
      </c>
    </row>
    <row r="696" spans="1:2" ht="15" customHeight="1">
      <c r="A696" s="10" t="s">
        <v>13404</v>
      </c>
      <c r="B696" s="13" t="s">
        <v>13403</v>
      </c>
    </row>
    <row r="697" spans="1:2" ht="15" customHeight="1">
      <c r="A697" s="10" t="s">
        <v>8485</v>
      </c>
      <c r="B697" s="13" t="s">
        <v>8484</v>
      </c>
    </row>
    <row r="698" spans="1:2" ht="15" customHeight="1">
      <c r="A698" s="10" t="s">
        <v>6929</v>
      </c>
      <c r="B698" s="13" t="s">
        <v>6928</v>
      </c>
    </row>
    <row r="699" spans="1:2" ht="15" customHeight="1">
      <c r="A699" s="10" t="s">
        <v>6937</v>
      </c>
      <c r="B699" s="13" t="s">
        <v>6936</v>
      </c>
    </row>
    <row r="700" spans="1:2" ht="15" customHeight="1">
      <c r="A700" s="10" t="s">
        <v>8475</v>
      </c>
      <c r="B700" s="13" t="s">
        <v>8474</v>
      </c>
    </row>
    <row r="701" spans="1:2" ht="15" customHeight="1">
      <c r="A701" s="10" t="s">
        <v>8471</v>
      </c>
      <c r="B701" s="13" t="s">
        <v>8470</v>
      </c>
    </row>
    <row r="702" spans="1:2" ht="15" customHeight="1">
      <c r="A702" s="10" t="s">
        <v>8473</v>
      </c>
      <c r="B702" s="13" t="s">
        <v>8472</v>
      </c>
    </row>
    <row r="703" spans="1:2" ht="15" customHeight="1">
      <c r="A703" s="10" t="s">
        <v>8371</v>
      </c>
      <c r="B703" s="13" t="s">
        <v>8370</v>
      </c>
    </row>
    <row r="704" spans="1:2" ht="15" customHeight="1">
      <c r="A704" s="10" t="s">
        <v>4134</v>
      </c>
      <c r="B704" s="13" t="s">
        <v>4133</v>
      </c>
    </row>
    <row r="705" spans="1:2" ht="15" customHeight="1">
      <c r="A705" s="10" t="s">
        <v>8377</v>
      </c>
      <c r="B705" s="13" t="s">
        <v>8376</v>
      </c>
    </row>
    <row r="706" spans="1:2" ht="15" customHeight="1">
      <c r="A706" s="10" t="s">
        <v>8469</v>
      </c>
      <c r="B706" s="13" t="s">
        <v>8468</v>
      </c>
    </row>
    <row r="707" spans="1:2" ht="15" customHeight="1">
      <c r="A707" s="10" t="s">
        <v>14422</v>
      </c>
      <c r="B707" s="13" t="s">
        <v>14421</v>
      </c>
    </row>
    <row r="708" spans="1:2" ht="15" customHeight="1">
      <c r="A708" s="10" t="s">
        <v>14442</v>
      </c>
      <c r="B708" s="13" t="s">
        <v>14441</v>
      </c>
    </row>
    <row r="709" spans="1:2" ht="15" customHeight="1">
      <c r="A709" s="10" t="s">
        <v>14262</v>
      </c>
      <c r="B709" s="13" t="s">
        <v>14261</v>
      </c>
    </row>
    <row r="710" spans="1:2" ht="15" customHeight="1">
      <c r="A710" s="10" t="s">
        <v>61</v>
      </c>
      <c r="B710" s="13" t="s">
        <v>14797</v>
      </c>
    </row>
    <row r="711" spans="1:2" ht="15" customHeight="1">
      <c r="A711" s="10" t="s">
        <v>62</v>
      </c>
      <c r="B711" s="13" t="s">
        <v>5459</v>
      </c>
    </row>
    <row r="712" spans="1:2" ht="15" customHeight="1">
      <c r="A712" s="10" t="s">
        <v>5461</v>
      </c>
      <c r="B712" s="13" t="s">
        <v>5460</v>
      </c>
    </row>
    <row r="713" spans="1:2" ht="15" customHeight="1">
      <c r="A713" s="10" t="s">
        <v>14849</v>
      </c>
      <c r="B713" s="13" t="s">
        <v>14848</v>
      </c>
    </row>
    <row r="714" spans="1:2" ht="15" customHeight="1">
      <c r="A714" s="10" t="s">
        <v>14853</v>
      </c>
      <c r="B714" s="13" t="s">
        <v>14852</v>
      </c>
    </row>
    <row r="715" spans="1:2" ht="15" customHeight="1">
      <c r="A715" s="10" t="s">
        <v>14851</v>
      </c>
      <c r="B715" s="13" t="s">
        <v>14850</v>
      </c>
    </row>
    <row r="716" spans="1:2" ht="15" customHeight="1">
      <c r="A716" s="10" t="s">
        <v>14825</v>
      </c>
      <c r="B716" s="13" t="s">
        <v>14824</v>
      </c>
    </row>
    <row r="717" spans="1:2" ht="15" customHeight="1">
      <c r="A717" s="10" t="s">
        <v>14879</v>
      </c>
      <c r="B717" s="13" t="s">
        <v>14878</v>
      </c>
    </row>
    <row r="718" spans="1:2" ht="15" customHeight="1">
      <c r="A718" s="10" t="s">
        <v>14827</v>
      </c>
      <c r="B718" s="13" t="s">
        <v>14826</v>
      </c>
    </row>
    <row r="719" spans="1:2" ht="15" customHeight="1">
      <c r="A719" s="10" t="s">
        <v>14837</v>
      </c>
      <c r="B719" s="13" t="s">
        <v>14836</v>
      </c>
    </row>
    <row r="720" spans="1:2" ht="15" customHeight="1">
      <c r="A720" s="10" t="s">
        <v>12196</v>
      </c>
      <c r="B720" s="13" t="s">
        <v>12195</v>
      </c>
    </row>
    <row r="721" spans="1:2" ht="15" customHeight="1">
      <c r="A721" s="10" t="s">
        <v>9627</v>
      </c>
      <c r="B721" s="13" t="s">
        <v>9626</v>
      </c>
    </row>
    <row r="722" spans="1:2" ht="15" customHeight="1">
      <c r="A722" s="10" t="s">
        <v>14857</v>
      </c>
      <c r="B722" s="13" t="s">
        <v>14856</v>
      </c>
    </row>
    <row r="723" spans="1:2" ht="15" customHeight="1">
      <c r="A723" s="10" t="s">
        <v>8479</v>
      </c>
      <c r="B723" s="13" t="s">
        <v>8478</v>
      </c>
    </row>
    <row r="724" spans="1:2" ht="15" customHeight="1">
      <c r="A724" s="10" t="s">
        <v>14671</v>
      </c>
      <c r="B724" s="13" t="s">
        <v>14670</v>
      </c>
    </row>
    <row r="725" spans="1:2" ht="15" customHeight="1">
      <c r="A725" s="10" t="s">
        <v>13674</v>
      </c>
      <c r="B725" s="13" t="s">
        <v>13673</v>
      </c>
    </row>
    <row r="726" spans="1:2" ht="15" customHeight="1">
      <c r="A726" s="10" t="s">
        <v>5388</v>
      </c>
      <c r="B726" s="13" t="s">
        <v>5387</v>
      </c>
    </row>
    <row r="727" spans="1:2" ht="15" customHeight="1">
      <c r="A727" s="11" t="s">
        <v>63</v>
      </c>
      <c r="B727" s="15" t="s">
        <v>9</v>
      </c>
    </row>
    <row r="728" spans="1:2" ht="15" customHeight="1">
      <c r="A728" s="11" t="s">
        <v>64</v>
      </c>
      <c r="B728" s="15" t="s">
        <v>65</v>
      </c>
    </row>
    <row r="729" spans="1:2" ht="15" customHeight="1">
      <c r="A729" s="10" t="s">
        <v>14644</v>
      </c>
      <c r="B729" s="13" t="s">
        <v>65</v>
      </c>
    </row>
    <row r="730" spans="1:2" ht="15" customHeight="1">
      <c r="A730" s="10" t="s">
        <v>17207</v>
      </c>
      <c r="B730" s="13" t="s">
        <v>17206</v>
      </c>
    </row>
    <row r="731" spans="1:2" ht="15" customHeight="1">
      <c r="A731" s="10" t="s">
        <v>13752</v>
      </c>
      <c r="B731" s="13" t="s">
        <v>13751</v>
      </c>
    </row>
    <row r="732" spans="1:2" ht="15" customHeight="1">
      <c r="A732" s="10" t="s">
        <v>7793</v>
      </c>
      <c r="B732" s="13" t="s">
        <v>7792</v>
      </c>
    </row>
    <row r="733" spans="1:2" ht="15" customHeight="1">
      <c r="A733" s="10" t="s">
        <v>14707</v>
      </c>
      <c r="B733" s="13" t="s">
        <v>14706</v>
      </c>
    </row>
    <row r="734" spans="1:2" ht="15" customHeight="1">
      <c r="A734" s="10" t="s">
        <v>14693</v>
      </c>
      <c r="B734" s="13" t="s">
        <v>14692</v>
      </c>
    </row>
    <row r="735" spans="1:2" ht="15" customHeight="1">
      <c r="A735" s="11" t="s">
        <v>66</v>
      </c>
      <c r="B735" s="15" t="s">
        <v>67</v>
      </c>
    </row>
    <row r="736" spans="1:2" ht="15" customHeight="1">
      <c r="A736" s="10" t="s">
        <v>8726</v>
      </c>
      <c r="B736" s="13" t="s">
        <v>8725</v>
      </c>
    </row>
    <row r="737" spans="1:2" ht="15" customHeight="1">
      <c r="A737" s="10" t="s">
        <v>8724</v>
      </c>
      <c r="B737" s="13" t="s">
        <v>8723</v>
      </c>
    </row>
    <row r="738" spans="1:2" ht="15" customHeight="1">
      <c r="A738" s="10" t="s">
        <v>8728</v>
      </c>
      <c r="B738" s="13" t="s">
        <v>8727</v>
      </c>
    </row>
    <row r="739" spans="1:2" ht="15" customHeight="1">
      <c r="A739" s="10" t="s">
        <v>8732</v>
      </c>
      <c r="B739" s="13" t="s">
        <v>8731</v>
      </c>
    </row>
    <row r="740" spans="1:2" ht="15" customHeight="1">
      <c r="A740" s="10" t="s">
        <v>19385</v>
      </c>
      <c r="B740" s="13" t="s">
        <v>19384</v>
      </c>
    </row>
    <row r="741" spans="1:2" ht="15" customHeight="1">
      <c r="A741" s="10" t="s">
        <v>19389</v>
      </c>
      <c r="B741" s="13" t="s">
        <v>19388</v>
      </c>
    </row>
    <row r="742" spans="1:2" ht="15" customHeight="1">
      <c r="A742" s="10" t="s">
        <v>19391</v>
      </c>
      <c r="B742" s="13" t="s">
        <v>19390</v>
      </c>
    </row>
    <row r="743" spans="1:2" ht="15" customHeight="1">
      <c r="A743" s="10" t="s">
        <v>19383</v>
      </c>
      <c r="B743" s="13" t="s">
        <v>19382</v>
      </c>
    </row>
    <row r="744" spans="1:2" ht="15" customHeight="1">
      <c r="A744" s="10" t="s">
        <v>19393</v>
      </c>
      <c r="B744" s="13" t="s">
        <v>19392</v>
      </c>
    </row>
    <row r="745" spans="1:2" ht="15" customHeight="1">
      <c r="A745" s="10" t="s">
        <v>19381</v>
      </c>
      <c r="B745" s="13" t="s">
        <v>19380</v>
      </c>
    </row>
    <row r="746" spans="1:2" ht="15" customHeight="1">
      <c r="A746" s="10" t="s">
        <v>19397</v>
      </c>
      <c r="B746" s="13" t="s">
        <v>19396</v>
      </c>
    </row>
    <row r="747" spans="1:2" ht="15" customHeight="1">
      <c r="A747" s="10" t="s">
        <v>19395</v>
      </c>
      <c r="B747" s="13" t="s">
        <v>19394</v>
      </c>
    </row>
    <row r="748" spans="1:2" ht="15" customHeight="1">
      <c r="A748" s="10" t="s">
        <v>19379</v>
      </c>
      <c r="B748" s="13" t="s">
        <v>19378</v>
      </c>
    </row>
    <row r="749" spans="1:2" ht="15" customHeight="1">
      <c r="A749" s="10" t="s">
        <v>19387</v>
      </c>
      <c r="B749" s="13" t="s">
        <v>19386</v>
      </c>
    </row>
    <row r="750" spans="1:2" ht="15" customHeight="1">
      <c r="A750" s="10" t="s">
        <v>5504</v>
      </c>
      <c r="B750" s="13" t="s">
        <v>5503</v>
      </c>
    </row>
    <row r="751" spans="1:2" ht="15" customHeight="1">
      <c r="A751" s="10" t="s">
        <v>4061</v>
      </c>
      <c r="B751" s="13" t="s">
        <v>4060</v>
      </c>
    </row>
    <row r="752" spans="1:2" ht="15" customHeight="1">
      <c r="A752" s="10" t="s">
        <v>4063</v>
      </c>
      <c r="B752" s="13" t="s">
        <v>4062</v>
      </c>
    </row>
    <row r="753" spans="1:2" ht="15" customHeight="1">
      <c r="A753" s="10" t="s">
        <v>4067</v>
      </c>
      <c r="B753" s="13" t="s">
        <v>4066</v>
      </c>
    </row>
    <row r="754" spans="1:2" ht="15" customHeight="1">
      <c r="A754" s="10" t="s">
        <v>6074</v>
      </c>
      <c r="B754" s="13" t="s">
        <v>6073</v>
      </c>
    </row>
    <row r="755" spans="1:2" ht="15" customHeight="1">
      <c r="A755" s="10" t="s">
        <v>12844</v>
      </c>
      <c r="B755" s="13" t="s">
        <v>12843</v>
      </c>
    </row>
    <row r="756" spans="1:2" ht="15" customHeight="1">
      <c r="A756" s="10" t="s">
        <v>14733</v>
      </c>
      <c r="B756" s="13" t="s">
        <v>14732</v>
      </c>
    </row>
    <row r="757" spans="1:2" ht="15" customHeight="1">
      <c r="A757" s="10" t="s">
        <v>13256</v>
      </c>
      <c r="B757" s="13" t="s">
        <v>13255</v>
      </c>
    </row>
    <row r="758" spans="1:2" ht="15" customHeight="1">
      <c r="A758" s="10" t="s">
        <v>7538</v>
      </c>
      <c r="B758" s="13" t="s">
        <v>7537</v>
      </c>
    </row>
    <row r="759" spans="1:2" ht="15" customHeight="1">
      <c r="A759" s="10" t="s">
        <v>7518</v>
      </c>
      <c r="B759" s="13" t="s">
        <v>7517</v>
      </c>
    </row>
    <row r="760" spans="1:2" ht="15" customHeight="1">
      <c r="A760" s="10" t="s">
        <v>14042</v>
      </c>
      <c r="B760" s="13" t="s">
        <v>14041</v>
      </c>
    </row>
    <row r="761" spans="1:2" ht="15" customHeight="1">
      <c r="A761" s="10" t="s">
        <v>14052</v>
      </c>
      <c r="B761" s="13" t="s">
        <v>14051</v>
      </c>
    </row>
    <row r="762" spans="1:2" ht="15" customHeight="1">
      <c r="A762" s="10" t="s">
        <v>7682</v>
      </c>
      <c r="B762" s="13" t="s">
        <v>7681</v>
      </c>
    </row>
    <row r="763" spans="1:2" ht="15" customHeight="1">
      <c r="A763" s="10" t="s">
        <v>7684</v>
      </c>
      <c r="B763" s="13" t="s">
        <v>7683</v>
      </c>
    </row>
    <row r="764" spans="1:2" ht="15" customHeight="1">
      <c r="A764" s="10" t="s">
        <v>7674</v>
      </c>
      <c r="B764" s="13" t="s">
        <v>7673</v>
      </c>
    </row>
    <row r="765" spans="1:2" ht="15" customHeight="1">
      <c r="A765" s="10" t="s">
        <v>10190</v>
      </c>
      <c r="B765" s="13" t="s">
        <v>10189</v>
      </c>
    </row>
    <row r="766" spans="1:2" ht="15" customHeight="1">
      <c r="A766" s="10" t="s">
        <v>7777</v>
      </c>
      <c r="B766" s="13" t="s">
        <v>7776</v>
      </c>
    </row>
    <row r="767" spans="1:2" ht="15" customHeight="1">
      <c r="A767" s="10" t="s">
        <v>9830</v>
      </c>
      <c r="B767" s="13" t="s">
        <v>9829</v>
      </c>
    </row>
    <row r="768" spans="1:2" ht="15" customHeight="1">
      <c r="A768" s="10" t="s">
        <v>9836</v>
      </c>
      <c r="B768" s="13" t="s">
        <v>9835</v>
      </c>
    </row>
    <row r="769" spans="1:2" ht="15" customHeight="1">
      <c r="A769" s="10" t="s">
        <v>9832</v>
      </c>
      <c r="B769" s="13" t="s">
        <v>9831</v>
      </c>
    </row>
    <row r="770" spans="1:2" ht="15" customHeight="1">
      <c r="A770" s="10" t="s">
        <v>9852</v>
      </c>
      <c r="B770" s="13" t="s">
        <v>9851</v>
      </c>
    </row>
    <row r="771" spans="1:2" ht="15" customHeight="1">
      <c r="A771" s="10" t="s">
        <v>9846</v>
      </c>
      <c r="B771" s="13" t="s">
        <v>9845</v>
      </c>
    </row>
    <row r="772" spans="1:2" ht="15" customHeight="1">
      <c r="A772" s="10" t="s">
        <v>9854</v>
      </c>
      <c r="B772" s="13" t="s">
        <v>9853</v>
      </c>
    </row>
    <row r="773" spans="1:2" ht="15" customHeight="1">
      <c r="A773" s="10" t="s">
        <v>9850</v>
      </c>
      <c r="B773" s="13" t="s">
        <v>9849</v>
      </c>
    </row>
    <row r="774" spans="1:2" ht="15" customHeight="1">
      <c r="A774" s="10" t="s">
        <v>9918</v>
      </c>
      <c r="B774" s="13" t="s">
        <v>9917</v>
      </c>
    </row>
    <row r="775" spans="1:2" ht="15" customHeight="1">
      <c r="A775" s="10" t="s">
        <v>9934</v>
      </c>
      <c r="B775" s="13" t="s">
        <v>9933</v>
      </c>
    </row>
    <row r="776" spans="1:2" ht="15" customHeight="1">
      <c r="A776" s="10" t="s">
        <v>9932</v>
      </c>
      <c r="B776" s="13" t="s">
        <v>9931</v>
      </c>
    </row>
    <row r="777" spans="1:2" ht="15" customHeight="1">
      <c r="A777" s="10" t="s">
        <v>9930</v>
      </c>
      <c r="B777" s="13" t="s">
        <v>9929</v>
      </c>
    </row>
    <row r="778" spans="1:2" ht="15" customHeight="1">
      <c r="A778" s="10" t="s">
        <v>9928</v>
      </c>
      <c r="B778" s="13" t="s">
        <v>9927</v>
      </c>
    </row>
    <row r="779" spans="1:2" ht="15" customHeight="1">
      <c r="A779" s="10" t="s">
        <v>9926</v>
      </c>
      <c r="B779" s="13" t="s">
        <v>9925</v>
      </c>
    </row>
    <row r="780" spans="1:2" ht="15" customHeight="1">
      <c r="A780" s="10" t="s">
        <v>9922</v>
      </c>
      <c r="B780" s="13" t="s">
        <v>9921</v>
      </c>
    </row>
    <row r="781" spans="1:2" ht="15" customHeight="1">
      <c r="A781" s="10" t="s">
        <v>9840</v>
      </c>
      <c r="B781" s="13" t="s">
        <v>9839</v>
      </c>
    </row>
    <row r="782" spans="1:2" ht="15" customHeight="1">
      <c r="A782" s="10" t="s">
        <v>9902</v>
      </c>
      <c r="B782" s="13" t="s">
        <v>9901</v>
      </c>
    </row>
    <row r="783" spans="1:2" ht="15" customHeight="1">
      <c r="A783" s="10" t="s">
        <v>9844</v>
      </c>
      <c r="B783" s="13" t="s">
        <v>9843</v>
      </c>
    </row>
    <row r="784" spans="1:2" ht="15" customHeight="1">
      <c r="A784" s="10" t="s">
        <v>9848</v>
      </c>
      <c r="B784" s="13" t="s">
        <v>9847</v>
      </c>
    </row>
    <row r="785" spans="1:2" ht="15" customHeight="1">
      <c r="A785" s="10" t="s">
        <v>9978</v>
      </c>
      <c r="B785" s="13" t="s">
        <v>9977</v>
      </c>
    </row>
    <row r="786" spans="1:2" ht="15" customHeight="1">
      <c r="A786" s="10" t="s">
        <v>9838</v>
      </c>
      <c r="B786" s="13" t="s">
        <v>9837</v>
      </c>
    </row>
    <row r="787" spans="1:2" ht="15" customHeight="1">
      <c r="A787" s="10" t="s">
        <v>9867</v>
      </c>
      <c r="B787" s="13" t="s">
        <v>9866</v>
      </c>
    </row>
    <row r="788" spans="1:2" ht="15" customHeight="1">
      <c r="A788" s="11" t="s">
        <v>68</v>
      </c>
      <c r="B788" s="15" t="s">
        <v>69</v>
      </c>
    </row>
    <row r="789" spans="1:2" ht="15" customHeight="1">
      <c r="A789" s="10" t="s">
        <v>9880</v>
      </c>
      <c r="B789" s="13" t="s">
        <v>9879</v>
      </c>
    </row>
    <row r="790" spans="1:2" ht="15" customHeight="1">
      <c r="A790" s="10" t="s">
        <v>9914</v>
      </c>
      <c r="B790" s="13" t="s">
        <v>9913</v>
      </c>
    </row>
    <row r="791" spans="1:2" ht="15" customHeight="1">
      <c r="A791" s="10" t="s">
        <v>9898</v>
      </c>
      <c r="B791" s="13" t="s">
        <v>9897</v>
      </c>
    </row>
    <row r="792" spans="1:2" ht="15" customHeight="1">
      <c r="A792" s="10" t="s">
        <v>9886</v>
      </c>
      <c r="B792" s="13" t="s">
        <v>9885</v>
      </c>
    </row>
    <row r="793" spans="1:2" ht="15" customHeight="1">
      <c r="A793" s="10" t="s">
        <v>9884</v>
      </c>
      <c r="B793" s="13" t="s">
        <v>9883</v>
      </c>
    </row>
    <row r="794" spans="1:2" ht="15" customHeight="1">
      <c r="A794" s="10" t="s">
        <v>9842</v>
      </c>
      <c r="B794" s="13" t="s">
        <v>9841</v>
      </c>
    </row>
    <row r="795" spans="1:2" ht="15" customHeight="1">
      <c r="A795" s="10" t="s">
        <v>25209</v>
      </c>
      <c r="B795" s="13" t="s">
        <v>25208</v>
      </c>
    </row>
    <row r="796" spans="1:2" ht="15" customHeight="1">
      <c r="A796" s="10" t="s">
        <v>14106</v>
      </c>
      <c r="B796" s="13" t="s">
        <v>14105</v>
      </c>
    </row>
    <row r="797" spans="1:2" ht="15" customHeight="1">
      <c r="A797" s="10" t="s">
        <v>10253</v>
      </c>
      <c r="B797" s="13" t="s">
        <v>10252</v>
      </c>
    </row>
    <row r="798" spans="1:2" ht="15" customHeight="1">
      <c r="A798" s="10" t="s">
        <v>9984</v>
      </c>
      <c r="B798" s="13" t="s">
        <v>9983</v>
      </c>
    </row>
    <row r="799" spans="1:2" ht="15" customHeight="1">
      <c r="A799" s="10" t="s">
        <v>10247</v>
      </c>
      <c r="B799" s="13" t="s">
        <v>10246</v>
      </c>
    </row>
    <row r="800" spans="1:2" ht="15" customHeight="1">
      <c r="A800" s="10" t="s">
        <v>9980</v>
      </c>
      <c r="B800" s="13" t="s">
        <v>9979</v>
      </c>
    </row>
    <row r="801" spans="1:2" ht="15" customHeight="1">
      <c r="A801" s="10" t="s">
        <v>10249</v>
      </c>
      <c r="B801" s="13" t="s">
        <v>10248</v>
      </c>
    </row>
    <row r="802" spans="1:2" ht="15" customHeight="1">
      <c r="A802" s="10" t="s">
        <v>9988</v>
      </c>
      <c r="B802" s="13" t="s">
        <v>9987</v>
      </c>
    </row>
    <row r="803" spans="1:2" ht="15" customHeight="1">
      <c r="A803" s="10" t="s">
        <v>9910</v>
      </c>
      <c r="B803" s="13" t="s">
        <v>9909</v>
      </c>
    </row>
    <row r="804" spans="1:2" ht="15" customHeight="1">
      <c r="A804" s="10" t="s">
        <v>9908</v>
      </c>
      <c r="B804" s="13" t="s">
        <v>9907</v>
      </c>
    </row>
    <row r="805" spans="1:2" ht="15" customHeight="1">
      <c r="A805" s="10" t="s">
        <v>9992</v>
      </c>
      <c r="B805" s="13" t="s">
        <v>9991</v>
      </c>
    </row>
    <row r="806" spans="1:2" ht="15" customHeight="1">
      <c r="A806" s="10" t="s">
        <v>9956</v>
      </c>
      <c r="B806" s="13" t="s">
        <v>9955</v>
      </c>
    </row>
    <row r="807" spans="1:2" ht="15" customHeight="1">
      <c r="A807" s="10" t="s">
        <v>9982</v>
      </c>
      <c r="B807" s="13" t="s">
        <v>9981</v>
      </c>
    </row>
    <row r="808" spans="1:2" ht="15" customHeight="1">
      <c r="A808" s="10" t="s">
        <v>9856</v>
      </c>
      <c r="B808" s="13" t="s">
        <v>9855</v>
      </c>
    </row>
    <row r="809" spans="1:2" ht="15" customHeight="1">
      <c r="A809" s="10" t="s">
        <v>9858</v>
      </c>
      <c r="B809" s="13" t="s">
        <v>9857</v>
      </c>
    </row>
    <row r="810" spans="1:2" ht="15" customHeight="1">
      <c r="A810" s="10" t="s">
        <v>9860</v>
      </c>
      <c r="B810" s="13" t="s">
        <v>9859</v>
      </c>
    </row>
    <row r="811" spans="1:2" ht="15" customHeight="1">
      <c r="A811" s="10" t="s">
        <v>9869</v>
      </c>
      <c r="B811" s="13" t="s">
        <v>9868</v>
      </c>
    </row>
    <row r="812" spans="1:2" ht="15" customHeight="1">
      <c r="A812" s="10" t="s">
        <v>9958</v>
      </c>
      <c r="B812" s="13" t="s">
        <v>9957</v>
      </c>
    </row>
    <row r="813" spans="1:2" ht="15" customHeight="1">
      <c r="A813" s="10" t="s">
        <v>9414</v>
      </c>
      <c r="B813" s="13" t="s">
        <v>9413</v>
      </c>
    </row>
    <row r="814" spans="1:2" ht="15" customHeight="1">
      <c r="A814" s="10" t="s">
        <v>9900</v>
      </c>
      <c r="B814" s="13" t="s">
        <v>9899</v>
      </c>
    </row>
    <row r="815" spans="1:2" ht="15" customHeight="1">
      <c r="A815" s="10" t="s">
        <v>9873</v>
      </c>
      <c r="B815" s="13" t="s">
        <v>9872</v>
      </c>
    </row>
    <row r="816" spans="1:2" ht="15" customHeight="1">
      <c r="A816" s="10" t="s">
        <v>9865</v>
      </c>
      <c r="B816" s="13" t="s">
        <v>9864</v>
      </c>
    </row>
    <row r="817" spans="1:2" ht="15" customHeight="1">
      <c r="A817" s="10" t="s">
        <v>9968</v>
      </c>
      <c r="B817" s="13" t="s">
        <v>9967</v>
      </c>
    </row>
    <row r="818" spans="1:2" ht="15" customHeight="1">
      <c r="A818" s="10" t="s">
        <v>9990</v>
      </c>
      <c r="B818" s="13" t="s">
        <v>9989</v>
      </c>
    </row>
    <row r="819" spans="1:2" ht="15" customHeight="1">
      <c r="A819" s="10" t="s">
        <v>9994</v>
      </c>
      <c r="B819" s="13" t="s">
        <v>9993</v>
      </c>
    </row>
    <row r="820" spans="1:2" ht="15" customHeight="1">
      <c r="A820" s="10" t="s">
        <v>10251</v>
      </c>
      <c r="B820" s="13" t="s">
        <v>10250</v>
      </c>
    </row>
    <row r="821" spans="1:2" ht="15" customHeight="1">
      <c r="A821" s="11" t="s">
        <v>70</v>
      </c>
      <c r="B821" s="15" t="s">
        <v>71</v>
      </c>
    </row>
    <row r="822" spans="1:2" ht="15" customHeight="1">
      <c r="A822" s="10" t="s">
        <v>10002</v>
      </c>
      <c r="B822" s="13" t="s">
        <v>10001</v>
      </c>
    </row>
    <row r="823" spans="1:2" ht="15" customHeight="1">
      <c r="A823" s="10" t="s">
        <v>10064</v>
      </c>
      <c r="B823" s="13" t="s">
        <v>10063</v>
      </c>
    </row>
    <row r="824" spans="1:2" ht="15" customHeight="1">
      <c r="A824" s="10" t="s">
        <v>10054</v>
      </c>
      <c r="B824" s="13" t="s">
        <v>10053</v>
      </c>
    </row>
    <row r="825" spans="1:2" ht="15" customHeight="1">
      <c r="A825" s="10" t="s">
        <v>10046</v>
      </c>
      <c r="B825" s="13" t="s">
        <v>10045</v>
      </c>
    </row>
    <row r="826" spans="1:2" ht="15" customHeight="1">
      <c r="A826" s="10" t="s">
        <v>10058</v>
      </c>
      <c r="B826" s="13" t="s">
        <v>10057</v>
      </c>
    </row>
    <row r="827" spans="1:2" ht="15" customHeight="1">
      <c r="A827" s="10" t="s">
        <v>10042</v>
      </c>
      <c r="B827" s="13" t="s">
        <v>10041</v>
      </c>
    </row>
    <row r="828" spans="1:2" ht="15" customHeight="1">
      <c r="A828" s="10" t="s">
        <v>10056</v>
      </c>
      <c r="B828" s="13" t="s">
        <v>10055</v>
      </c>
    </row>
    <row r="829" spans="1:2" ht="15" customHeight="1">
      <c r="A829" s="11" t="s">
        <v>72</v>
      </c>
      <c r="B829" s="15" t="s">
        <v>73</v>
      </c>
    </row>
    <row r="830" spans="1:2" ht="15" customHeight="1">
      <c r="A830" s="10" t="s">
        <v>2337</v>
      </c>
      <c r="B830" s="13" t="s">
        <v>2336</v>
      </c>
    </row>
    <row r="831" spans="1:2" ht="15" customHeight="1">
      <c r="A831" s="10" t="s">
        <v>2339</v>
      </c>
      <c r="B831" s="13" t="s">
        <v>2338</v>
      </c>
    </row>
    <row r="832" spans="1:2" ht="15" customHeight="1">
      <c r="A832" s="10" t="s">
        <v>2341</v>
      </c>
      <c r="B832" s="13" t="s">
        <v>2340</v>
      </c>
    </row>
    <row r="833" spans="1:2" ht="15" customHeight="1">
      <c r="A833" s="10" t="s">
        <v>74</v>
      </c>
      <c r="B833" s="13" t="s">
        <v>75</v>
      </c>
    </row>
    <row r="834" spans="1:2" ht="15" customHeight="1">
      <c r="A834" s="10" t="s">
        <v>76</v>
      </c>
      <c r="B834" s="13" t="s">
        <v>14512</v>
      </c>
    </row>
    <row r="835" spans="1:2" ht="15" customHeight="1">
      <c r="A835" s="10" t="s">
        <v>12772</v>
      </c>
      <c r="B835" s="13" t="s">
        <v>12771</v>
      </c>
    </row>
    <row r="836" spans="1:2" ht="15" customHeight="1">
      <c r="A836" s="10" t="s">
        <v>12768</v>
      </c>
      <c r="B836" s="13" t="s">
        <v>12767</v>
      </c>
    </row>
    <row r="837" spans="1:2" ht="15" customHeight="1">
      <c r="A837" s="10" t="s">
        <v>12770</v>
      </c>
      <c r="B837" s="13" t="s">
        <v>12769</v>
      </c>
    </row>
    <row r="838" spans="1:2" ht="15" customHeight="1">
      <c r="A838" s="11" t="s">
        <v>77</v>
      </c>
      <c r="B838" s="15" t="s">
        <v>78</v>
      </c>
    </row>
    <row r="839" spans="1:2" ht="15" customHeight="1">
      <c r="A839" s="11" t="s">
        <v>79</v>
      </c>
      <c r="B839" s="15" t="s">
        <v>78</v>
      </c>
    </row>
    <row r="840" spans="1:2" ht="15" customHeight="1">
      <c r="A840" s="10" t="s">
        <v>8185</v>
      </c>
      <c r="B840" s="13" t="s">
        <v>8184</v>
      </c>
    </row>
    <row r="841" spans="1:2" ht="15" customHeight="1">
      <c r="A841" s="10" t="s">
        <v>8187</v>
      </c>
      <c r="B841" s="13" t="s">
        <v>8186</v>
      </c>
    </row>
    <row r="842" spans="1:2" ht="15" customHeight="1">
      <c r="A842" s="10" t="s">
        <v>8183</v>
      </c>
      <c r="B842" s="13" t="s">
        <v>8182</v>
      </c>
    </row>
    <row r="843" spans="1:2" ht="15" customHeight="1">
      <c r="A843" s="10" t="s">
        <v>8181</v>
      </c>
      <c r="B843" s="13" t="s">
        <v>8180</v>
      </c>
    </row>
    <row r="844" spans="1:2" ht="15" customHeight="1">
      <c r="A844" s="11" t="s">
        <v>80</v>
      </c>
      <c r="B844" s="15" t="s">
        <v>81</v>
      </c>
    </row>
    <row r="845" spans="1:2" ht="15" customHeight="1">
      <c r="A845" s="10" t="s">
        <v>2106</v>
      </c>
      <c r="B845" s="13" t="s">
        <v>2105</v>
      </c>
    </row>
    <row r="846" spans="1:2" ht="15" customHeight="1">
      <c r="A846" s="10" t="s">
        <v>2108</v>
      </c>
      <c r="B846" s="13" t="s">
        <v>2107</v>
      </c>
    </row>
    <row r="847" spans="1:2" ht="15" customHeight="1">
      <c r="A847" s="10" t="s">
        <v>2112</v>
      </c>
      <c r="B847" s="13" t="s">
        <v>2111</v>
      </c>
    </row>
    <row r="848" spans="1:2" ht="15" customHeight="1">
      <c r="A848" s="10" t="s">
        <v>2102</v>
      </c>
      <c r="B848" s="13" t="s">
        <v>2101</v>
      </c>
    </row>
    <row r="849" spans="1:2" ht="15" customHeight="1">
      <c r="A849" s="10" t="s">
        <v>12806</v>
      </c>
      <c r="B849" s="13" t="s">
        <v>12805</v>
      </c>
    </row>
    <row r="850" spans="1:2" ht="15" customHeight="1">
      <c r="A850" s="10" t="s">
        <v>12802</v>
      </c>
      <c r="B850" s="13" t="s">
        <v>12801</v>
      </c>
    </row>
    <row r="851" spans="1:2" ht="15" customHeight="1">
      <c r="A851" s="10" t="s">
        <v>12800</v>
      </c>
      <c r="B851" s="13" t="s">
        <v>12799</v>
      </c>
    </row>
    <row r="852" spans="1:2" ht="15" customHeight="1">
      <c r="A852" s="10" t="s">
        <v>12804</v>
      </c>
      <c r="B852" s="13" t="s">
        <v>12803</v>
      </c>
    </row>
    <row r="853" spans="1:2" ht="15" customHeight="1">
      <c r="A853" s="10" t="s">
        <v>23727</v>
      </c>
      <c r="B853" s="13" t="s">
        <v>23726</v>
      </c>
    </row>
    <row r="854" spans="1:2" ht="15" customHeight="1">
      <c r="A854" s="10" t="s">
        <v>23725</v>
      </c>
      <c r="B854" s="13" t="s">
        <v>23724</v>
      </c>
    </row>
    <row r="855" spans="1:2" ht="15" customHeight="1">
      <c r="A855" s="10" t="s">
        <v>23723</v>
      </c>
      <c r="B855" s="13" t="s">
        <v>23722</v>
      </c>
    </row>
    <row r="856" spans="1:2" ht="15" customHeight="1">
      <c r="A856" s="10" t="s">
        <v>23721</v>
      </c>
      <c r="B856" s="13" t="s">
        <v>23720</v>
      </c>
    </row>
    <row r="857" spans="1:2" ht="15" customHeight="1">
      <c r="A857" s="10" t="s">
        <v>23719</v>
      </c>
      <c r="B857" s="13" t="s">
        <v>23718</v>
      </c>
    </row>
    <row r="858" spans="1:2" ht="15" customHeight="1">
      <c r="A858" s="10" t="s">
        <v>23715</v>
      </c>
      <c r="B858" s="13" t="s">
        <v>23714</v>
      </c>
    </row>
    <row r="859" spans="1:2" ht="15" customHeight="1">
      <c r="A859" s="10" t="s">
        <v>23713</v>
      </c>
      <c r="B859" s="13" t="s">
        <v>23712</v>
      </c>
    </row>
    <row r="860" spans="1:2" ht="15" customHeight="1">
      <c r="A860" s="10" t="s">
        <v>23717</v>
      </c>
      <c r="B860" s="13" t="s">
        <v>23716</v>
      </c>
    </row>
    <row r="861" spans="1:2" ht="15" customHeight="1">
      <c r="A861" s="10" t="s">
        <v>23711</v>
      </c>
      <c r="B861" s="13" t="s">
        <v>23710</v>
      </c>
    </row>
    <row r="862" spans="1:2" ht="15" customHeight="1">
      <c r="A862" s="10" t="s">
        <v>14006</v>
      </c>
      <c r="B862" s="13" t="s">
        <v>14005</v>
      </c>
    </row>
    <row r="863" spans="1:2" ht="15" customHeight="1">
      <c r="A863" s="10" t="s">
        <v>11968</v>
      </c>
      <c r="B863" s="13" t="s">
        <v>11967</v>
      </c>
    </row>
    <row r="864" spans="1:2" ht="15" customHeight="1">
      <c r="A864" s="10" t="s">
        <v>12060</v>
      </c>
      <c r="B864" s="13" t="s">
        <v>12059</v>
      </c>
    </row>
    <row r="865" spans="1:2" ht="15" customHeight="1">
      <c r="A865" s="10" t="s">
        <v>24417</v>
      </c>
      <c r="B865" s="13" t="s">
        <v>24416</v>
      </c>
    </row>
    <row r="866" spans="1:2" ht="15" customHeight="1">
      <c r="A866" s="10" t="s">
        <v>24415</v>
      </c>
      <c r="B866" s="13" t="s">
        <v>24414</v>
      </c>
    </row>
    <row r="867" spans="1:2" ht="15" customHeight="1">
      <c r="A867" s="10" t="s">
        <v>12082</v>
      </c>
      <c r="B867" s="13" t="s">
        <v>12081</v>
      </c>
    </row>
    <row r="868" spans="1:2" ht="15" customHeight="1">
      <c r="A868" s="10" t="s">
        <v>12072</v>
      </c>
      <c r="B868" s="13" t="s">
        <v>12071</v>
      </c>
    </row>
    <row r="869" spans="1:2" ht="15" customHeight="1">
      <c r="A869" s="10" t="s">
        <v>12074</v>
      </c>
      <c r="B869" s="13" t="s">
        <v>12073</v>
      </c>
    </row>
    <row r="870" spans="1:2" ht="15" customHeight="1">
      <c r="A870" s="10" t="s">
        <v>12078</v>
      </c>
      <c r="B870" s="13" t="s">
        <v>12077</v>
      </c>
    </row>
    <row r="871" spans="1:2" ht="15" customHeight="1">
      <c r="A871" s="10" t="s">
        <v>12038</v>
      </c>
      <c r="B871" s="13" t="s">
        <v>12037</v>
      </c>
    </row>
    <row r="872" spans="1:2" ht="15" customHeight="1">
      <c r="A872" s="10" t="s">
        <v>12034</v>
      </c>
      <c r="B872" s="13" t="s">
        <v>12033</v>
      </c>
    </row>
    <row r="873" spans="1:2" ht="15" customHeight="1">
      <c r="A873" s="10" t="s">
        <v>12028</v>
      </c>
      <c r="B873" s="13" t="s">
        <v>12027</v>
      </c>
    </row>
    <row r="874" spans="1:2" ht="15" customHeight="1">
      <c r="A874" s="10" t="s">
        <v>12024</v>
      </c>
      <c r="B874" s="13" t="s">
        <v>12023</v>
      </c>
    </row>
    <row r="875" spans="1:2" ht="15" customHeight="1">
      <c r="A875" s="10" t="s">
        <v>12064</v>
      </c>
      <c r="B875" s="13" t="s">
        <v>12063</v>
      </c>
    </row>
    <row r="876" spans="1:2" ht="15" customHeight="1">
      <c r="A876" s="10" t="s">
        <v>12112</v>
      </c>
      <c r="B876" s="13" t="s">
        <v>12111</v>
      </c>
    </row>
    <row r="877" spans="1:2" ht="15" customHeight="1">
      <c r="A877" s="10" t="s">
        <v>12084</v>
      </c>
      <c r="B877" s="13" t="s">
        <v>12083</v>
      </c>
    </row>
    <row r="878" spans="1:2" ht="15" customHeight="1">
      <c r="A878" s="10" t="s">
        <v>12114</v>
      </c>
      <c r="B878" s="13" t="s">
        <v>12113</v>
      </c>
    </row>
    <row r="879" spans="1:2" ht="15" customHeight="1">
      <c r="A879" s="10" t="s">
        <v>12032</v>
      </c>
      <c r="B879" s="13" t="s">
        <v>12031</v>
      </c>
    </row>
    <row r="880" spans="1:2" ht="15" customHeight="1">
      <c r="A880" s="10" t="s">
        <v>12104</v>
      </c>
      <c r="B880" s="13" t="s">
        <v>12103</v>
      </c>
    </row>
    <row r="881" spans="1:2" ht="15" customHeight="1">
      <c r="A881" s="10" t="s">
        <v>12066</v>
      </c>
      <c r="B881" s="13" t="s">
        <v>12065</v>
      </c>
    </row>
    <row r="882" spans="1:2" ht="15" customHeight="1">
      <c r="A882" s="10" t="s">
        <v>12110</v>
      </c>
      <c r="B882" s="13" t="s">
        <v>12109</v>
      </c>
    </row>
    <row r="883" spans="1:2" ht="15" customHeight="1">
      <c r="A883" s="10" t="s">
        <v>12100</v>
      </c>
      <c r="B883" s="13" t="s">
        <v>12099</v>
      </c>
    </row>
    <row r="884" spans="1:2" ht="15" customHeight="1">
      <c r="A884" s="10" t="s">
        <v>12088</v>
      </c>
      <c r="B884" s="13" t="s">
        <v>12087</v>
      </c>
    </row>
    <row r="885" spans="1:2" ht="15" customHeight="1">
      <c r="A885" s="10" t="s">
        <v>12086</v>
      </c>
      <c r="B885" s="13" t="s">
        <v>12085</v>
      </c>
    </row>
    <row r="886" spans="1:2" ht="15" customHeight="1">
      <c r="A886" s="10" t="s">
        <v>12090</v>
      </c>
      <c r="B886" s="13" t="s">
        <v>12089</v>
      </c>
    </row>
    <row r="887" spans="1:2" ht="15" customHeight="1">
      <c r="A887" s="10" t="s">
        <v>12094</v>
      </c>
      <c r="B887" s="13" t="s">
        <v>12093</v>
      </c>
    </row>
    <row r="888" spans="1:2" ht="15" customHeight="1">
      <c r="A888" s="10" t="s">
        <v>12092</v>
      </c>
      <c r="B888" s="13" t="s">
        <v>12091</v>
      </c>
    </row>
    <row r="889" spans="1:2" ht="15" customHeight="1">
      <c r="A889" s="10" t="s">
        <v>12098</v>
      </c>
      <c r="B889" s="13" t="s">
        <v>12097</v>
      </c>
    </row>
    <row r="890" spans="1:2" ht="15" customHeight="1">
      <c r="A890" s="10" t="s">
        <v>12080</v>
      </c>
      <c r="B890" s="13" t="s">
        <v>12079</v>
      </c>
    </row>
    <row r="891" spans="1:2" ht="15" customHeight="1">
      <c r="A891" s="10" t="s">
        <v>12108</v>
      </c>
      <c r="B891" s="13" t="s">
        <v>12107</v>
      </c>
    </row>
    <row r="892" spans="1:2" ht="15" customHeight="1">
      <c r="A892" s="10" t="s">
        <v>12068</v>
      </c>
      <c r="B892" s="13" t="s">
        <v>12067</v>
      </c>
    </row>
    <row r="893" spans="1:2" ht="15" customHeight="1">
      <c r="A893" s="10" t="s">
        <v>12070</v>
      </c>
      <c r="B893" s="13" t="s">
        <v>12069</v>
      </c>
    </row>
    <row r="894" spans="1:2" ht="15" customHeight="1">
      <c r="A894" s="10" t="s">
        <v>12076</v>
      </c>
      <c r="B894" s="13" t="s">
        <v>12075</v>
      </c>
    </row>
    <row r="895" spans="1:2" ht="15" customHeight="1">
      <c r="A895" s="10" t="s">
        <v>12096</v>
      </c>
      <c r="B895" s="13" t="s">
        <v>12095</v>
      </c>
    </row>
    <row r="896" spans="1:2" ht="15" customHeight="1">
      <c r="A896" s="10" t="s">
        <v>12036</v>
      </c>
      <c r="B896" s="13" t="s">
        <v>12035</v>
      </c>
    </row>
    <row r="897" spans="1:2" ht="15" customHeight="1">
      <c r="A897" s="10" t="s">
        <v>12116</v>
      </c>
      <c r="B897" s="13" t="s">
        <v>12115</v>
      </c>
    </row>
    <row r="898" spans="1:2" ht="15" customHeight="1">
      <c r="A898" s="10" t="s">
        <v>12102</v>
      </c>
      <c r="B898" s="13" t="s">
        <v>12101</v>
      </c>
    </row>
    <row r="899" spans="1:2" ht="15" customHeight="1">
      <c r="A899" s="10" t="s">
        <v>12030</v>
      </c>
      <c r="B899" s="13" t="s">
        <v>12029</v>
      </c>
    </row>
    <row r="900" spans="1:2" ht="15" customHeight="1">
      <c r="A900" s="10" t="s">
        <v>12022</v>
      </c>
      <c r="B900" s="13" t="s">
        <v>12021</v>
      </c>
    </row>
    <row r="901" spans="1:2" ht="15" customHeight="1">
      <c r="A901" s="10" t="s">
        <v>12026</v>
      </c>
      <c r="B901" s="13" t="s">
        <v>12025</v>
      </c>
    </row>
    <row r="902" spans="1:2" ht="15" customHeight="1">
      <c r="A902" s="10" t="s">
        <v>12118</v>
      </c>
      <c r="B902" s="13" t="s">
        <v>12117</v>
      </c>
    </row>
    <row r="903" spans="1:2" ht="15" customHeight="1">
      <c r="A903" s="10" t="s">
        <v>12106</v>
      </c>
      <c r="B903" s="13" t="s">
        <v>12105</v>
      </c>
    </row>
    <row r="904" spans="1:2" ht="15" customHeight="1">
      <c r="A904" s="10" t="s">
        <v>12062</v>
      </c>
      <c r="B904" s="13" t="s">
        <v>12061</v>
      </c>
    </row>
    <row r="905" spans="1:2" ht="15" customHeight="1">
      <c r="A905" s="10" t="s">
        <v>12048</v>
      </c>
      <c r="B905" s="13" t="s">
        <v>12047</v>
      </c>
    </row>
    <row r="906" spans="1:2" ht="15" customHeight="1">
      <c r="A906" s="10" t="s">
        <v>12056</v>
      </c>
      <c r="B906" s="13" t="s">
        <v>12055</v>
      </c>
    </row>
    <row r="907" spans="1:2" ht="15" customHeight="1">
      <c r="A907" s="10" t="s">
        <v>12046</v>
      </c>
      <c r="B907" s="13" t="s">
        <v>12045</v>
      </c>
    </row>
    <row r="908" spans="1:2" ht="15" customHeight="1">
      <c r="A908" s="10" t="s">
        <v>12044</v>
      </c>
      <c r="B908" s="13" t="s">
        <v>12043</v>
      </c>
    </row>
    <row r="909" spans="1:2" ht="15" customHeight="1">
      <c r="A909" s="10" t="s">
        <v>12042</v>
      </c>
      <c r="B909" s="13" t="s">
        <v>12041</v>
      </c>
    </row>
    <row r="910" spans="1:2" ht="15" customHeight="1">
      <c r="A910" s="10" t="s">
        <v>12040</v>
      </c>
      <c r="B910" s="13" t="s">
        <v>12039</v>
      </c>
    </row>
    <row r="911" spans="1:2" ht="15" customHeight="1">
      <c r="A911" s="10" t="s">
        <v>12050</v>
      </c>
      <c r="B911" s="13" t="s">
        <v>12049</v>
      </c>
    </row>
    <row r="912" spans="1:2" ht="15" customHeight="1">
      <c r="A912" s="10" t="s">
        <v>12052</v>
      </c>
      <c r="B912" s="13" t="s">
        <v>12051</v>
      </c>
    </row>
    <row r="913" spans="1:2" ht="15" customHeight="1">
      <c r="A913" s="10" t="s">
        <v>12054</v>
      </c>
      <c r="B913" s="13" t="s">
        <v>12053</v>
      </c>
    </row>
    <row r="914" spans="1:2" ht="15" customHeight="1">
      <c r="A914" s="10" t="s">
        <v>12058</v>
      </c>
      <c r="B914" s="13" t="s">
        <v>12057</v>
      </c>
    </row>
    <row r="915" spans="1:2" ht="15" customHeight="1">
      <c r="A915" s="10" t="s">
        <v>6882</v>
      </c>
      <c r="B915" s="13" t="s">
        <v>6881</v>
      </c>
    </row>
    <row r="916" spans="1:2" ht="15" customHeight="1">
      <c r="A916" s="11" t="s">
        <v>82</v>
      </c>
      <c r="B916" s="15" t="s">
        <v>29</v>
      </c>
    </row>
    <row r="917" spans="1:2" ht="15" customHeight="1">
      <c r="A917" s="10" t="s">
        <v>5850</v>
      </c>
      <c r="B917" s="13" t="s">
        <v>5849</v>
      </c>
    </row>
    <row r="918" spans="1:2" ht="15" customHeight="1">
      <c r="A918" s="10" t="s">
        <v>5846</v>
      </c>
      <c r="B918" s="13" t="s">
        <v>5845</v>
      </c>
    </row>
    <row r="919" spans="1:2" ht="15" customHeight="1">
      <c r="A919" s="10" t="s">
        <v>5848</v>
      </c>
      <c r="B919" s="13" t="s">
        <v>5847</v>
      </c>
    </row>
    <row r="920" spans="1:2" ht="15" customHeight="1">
      <c r="A920" s="10" t="s">
        <v>5844</v>
      </c>
      <c r="B920" s="13" t="s">
        <v>5843</v>
      </c>
    </row>
    <row r="921" spans="1:2" ht="15" customHeight="1">
      <c r="A921" s="10" t="s">
        <v>5856</v>
      </c>
      <c r="B921" s="13" t="s">
        <v>5855</v>
      </c>
    </row>
    <row r="922" spans="1:2" ht="15" customHeight="1">
      <c r="A922" s="10" t="s">
        <v>14617</v>
      </c>
      <c r="B922" s="13" t="s">
        <v>14616</v>
      </c>
    </row>
    <row r="923" spans="1:2" ht="15" customHeight="1">
      <c r="A923" s="10" t="s">
        <v>12838</v>
      </c>
      <c r="B923" s="13" t="s">
        <v>12837</v>
      </c>
    </row>
    <row r="924" spans="1:2" ht="15" customHeight="1">
      <c r="A924" s="11" t="s">
        <v>83</v>
      </c>
      <c r="B924" s="15" t="s">
        <v>84</v>
      </c>
    </row>
    <row r="925" spans="1:2" ht="15" customHeight="1">
      <c r="A925" s="10" t="s">
        <v>7665</v>
      </c>
      <c r="B925" s="13" t="s">
        <v>7664</v>
      </c>
    </row>
    <row r="926" spans="1:2" ht="15" customHeight="1">
      <c r="A926" s="10" t="s">
        <v>7700</v>
      </c>
      <c r="B926" s="13" t="s">
        <v>7699</v>
      </c>
    </row>
    <row r="927" spans="1:2" ht="15" customHeight="1">
      <c r="A927" s="10" t="s">
        <v>7702</v>
      </c>
      <c r="B927" s="13" t="s">
        <v>7701</v>
      </c>
    </row>
    <row r="928" spans="1:2" ht="15" customHeight="1">
      <c r="A928" s="10" t="s">
        <v>7704</v>
      </c>
      <c r="B928" s="13" t="s">
        <v>7703</v>
      </c>
    </row>
    <row r="929" spans="1:2" ht="15" customHeight="1">
      <c r="A929" s="10" t="s">
        <v>7706</v>
      </c>
      <c r="B929" s="13" t="s">
        <v>7705</v>
      </c>
    </row>
    <row r="930" spans="1:2" ht="15" customHeight="1">
      <c r="A930" s="10" t="s">
        <v>7708</v>
      </c>
      <c r="B930" s="13" t="s">
        <v>7707</v>
      </c>
    </row>
    <row r="931" spans="1:2" ht="15" customHeight="1">
      <c r="A931" s="10" t="s">
        <v>10704</v>
      </c>
      <c r="B931" s="13" t="s">
        <v>10703</v>
      </c>
    </row>
    <row r="932" spans="1:2" ht="15" customHeight="1">
      <c r="A932" s="10" t="s">
        <v>4636</v>
      </c>
      <c r="B932" s="13" t="s">
        <v>4635</v>
      </c>
    </row>
    <row r="933" spans="1:2" ht="15" customHeight="1">
      <c r="A933" s="10" t="s">
        <v>13518</v>
      </c>
      <c r="B933" s="13" t="s">
        <v>13517</v>
      </c>
    </row>
    <row r="934" spans="1:2" ht="15" customHeight="1">
      <c r="A934" s="10" t="s">
        <v>13524</v>
      </c>
      <c r="B934" s="13" t="s">
        <v>13523</v>
      </c>
    </row>
    <row r="935" spans="1:2" ht="15" customHeight="1">
      <c r="A935" s="10" t="s">
        <v>13464</v>
      </c>
      <c r="B935" s="13" t="s">
        <v>13463</v>
      </c>
    </row>
    <row r="936" spans="1:2" ht="15" customHeight="1">
      <c r="A936" s="10" t="s">
        <v>13578</v>
      </c>
      <c r="B936" s="13" t="s">
        <v>13577</v>
      </c>
    </row>
    <row r="937" spans="1:2" ht="15" customHeight="1">
      <c r="A937" s="10" t="s">
        <v>13248</v>
      </c>
      <c r="B937" s="13" t="s">
        <v>13247</v>
      </c>
    </row>
    <row r="938" spans="1:2" ht="15" customHeight="1">
      <c r="A938" s="10" t="s">
        <v>13766</v>
      </c>
      <c r="B938" s="13" t="s">
        <v>13765</v>
      </c>
    </row>
    <row r="939" spans="1:2" ht="15" customHeight="1">
      <c r="A939" s="10" t="s">
        <v>13692</v>
      </c>
      <c r="B939" s="13" t="s">
        <v>13691</v>
      </c>
    </row>
    <row r="940" spans="1:2" ht="15" customHeight="1">
      <c r="A940" s="10" t="s">
        <v>13690</v>
      </c>
      <c r="B940" s="13" t="s">
        <v>13689</v>
      </c>
    </row>
    <row r="941" spans="1:2" ht="15" customHeight="1">
      <c r="A941" s="10" t="s">
        <v>13872</v>
      </c>
      <c r="B941" s="13" t="s">
        <v>13871</v>
      </c>
    </row>
    <row r="942" spans="1:2" ht="15" customHeight="1">
      <c r="A942" s="10" t="s">
        <v>13920</v>
      </c>
      <c r="B942" s="13" t="s">
        <v>13919</v>
      </c>
    </row>
    <row r="943" spans="1:2" ht="15" customHeight="1">
      <c r="A943" s="10" t="s">
        <v>8405</v>
      </c>
      <c r="B943" s="13" t="s">
        <v>8404</v>
      </c>
    </row>
    <row r="944" spans="1:2" ht="15" customHeight="1">
      <c r="A944" s="10" t="s">
        <v>4303</v>
      </c>
      <c r="B944" s="13" t="s">
        <v>4302</v>
      </c>
    </row>
    <row r="945" spans="1:2" ht="15" customHeight="1">
      <c r="A945" s="10" t="s">
        <v>11558</v>
      </c>
      <c r="B945" s="13" t="s">
        <v>11557</v>
      </c>
    </row>
    <row r="946" spans="1:2" ht="15" customHeight="1">
      <c r="A946" s="10" t="s">
        <v>5944</v>
      </c>
      <c r="B946" s="13" t="s">
        <v>5943</v>
      </c>
    </row>
    <row r="947" spans="1:2" ht="15" customHeight="1">
      <c r="A947" s="10" t="s">
        <v>11414</v>
      </c>
      <c r="B947" s="13" t="s">
        <v>11413</v>
      </c>
    </row>
    <row r="948" spans="1:2" ht="15" customHeight="1">
      <c r="A948" s="10" t="s">
        <v>11321</v>
      </c>
      <c r="B948" s="13" t="s">
        <v>11320</v>
      </c>
    </row>
    <row r="949" spans="1:2" ht="15" customHeight="1">
      <c r="A949" s="10" t="s">
        <v>11658</v>
      </c>
      <c r="B949" s="13" t="s">
        <v>11657</v>
      </c>
    </row>
    <row r="950" spans="1:2" ht="15" customHeight="1">
      <c r="A950" s="10" t="s">
        <v>8571</v>
      </c>
      <c r="B950" s="13" t="s">
        <v>8570</v>
      </c>
    </row>
    <row r="951" spans="1:2" ht="15" customHeight="1">
      <c r="A951" s="10" t="s">
        <v>8521</v>
      </c>
      <c r="B951" s="13" t="s">
        <v>8520</v>
      </c>
    </row>
    <row r="952" spans="1:2" ht="15" customHeight="1">
      <c r="A952" s="10" t="s">
        <v>8491</v>
      </c>
      <c r="B952" s="13" t="s">
        <v>8490</v>
      </c>
    </row>
    <row r="953" spans="1:2" ht="15" customHeight="1">
      <c r="A953" s="10" t="s">
        <v>11374</v>
      </c>
      <c r="B953" s="13" t="s">
        <v>11373</v>
      </c>
    </row>
    <row r="954" spans="1:2" ht="15" customHeight="1">
      <c r="A954" s="10" t="s">
        <v>5858</v>
      </c>
      <c r="B954" s="13" t="s">
        <v>5857</v>
      </c>
    </row>
    <row r="955" spans="1:2" ht="15" customHeight="1">
      <c r="A955" s="10" t="s">
        <v>5866</v>
      </c>
      <c r="B955" s="13" t="s">
        <v>5865</v>
      </c>
    </row>
    <row r="956" spans="1:2" ht="15" customHeight="1">
      <c r="A956" s="10" t="s">
        <v>6818</v>
      </c>
      <c r="B956" s="13" t="s">
        <v>6817</v>
      </c>
    </row>
    <row r="957" spans="1:2" ht="15" customHeight="1">
      <c r="A957" s="10" t="s">
        <v>6830</v>
      </c>
      <c r="B957" s="13" t="s">
        <v>6829</v>
      </c>
    </row>
    <row r="958" spans="1:2" ht="15" customHeight="1">
      <c r="A958" s="10" t="s">
        <v>5874</v>
      </c>
      <c r="B958" s="13" t="s">
        <v>5873</v>
      </c>
    </row>
    <row r="959" spans="1:2" ht="15" customHeight="1">
      <c r="A959" s="10" t="s">
        <v>5872</v>
      </c>
      <c r="B959" s="13" t="s">
        <v>5871</v>
      </c>
    </row>
    <row r="960" spans="1:2" ht="15" customHeight="1">
      <c r="A960" s="10" t="s">
        <v>9750</v>
      </c>
      <c r="B960" s="13" t="s">
        <v>9749</v>
      </c>
    </row>
    <row r="961" spans="1:2" ht="15" customHeight="1">
      <c r="A961" s="10" t="s">
        <v>4467</v>
      </c>
      <c r="B961" s="13" t="s">
        <v>4466</v>
      </c>
    </row>
    <row r="962" spans="1:2" ht="15" customHeight="1">
      <c r="A962" s="10" t="s">
        <v>14777</v>
      </c>
      <c r="B962" s="13" t="s">
        <v>14776</v>
      </c>
    </row>
    <row r="963" spans="1:2" ht="15" customHeight="1">
      <c r="A963" s="10" t="s">
        <v>14775</v>
      </c>
      <c r="B963" s="13" t="s">
        <v>14774</v>
      </c>
    </row>
    <row r="964" spans="1:2" ht="15" customHeight="1">
      <c r="A964" s="10" t="s">
        <v>14833</v>
      </c>
      <c r="B964" s="13" t="s">
        <v>14832</v>
      </c>
    </row>
    <row r="965" spans="1:2" ht="15" customHeight="1">
      <c r="A965" s="10" t="s">
        <v>25071</v>
      </c>
      <c r="B965" s="13" t="s">
        <v>25070</v>
      </c>
    </row>
    <row r="966" spans="1:2" ht="15" customHeight="1">
      <c r="A966" s="10" t="s">
        <v>25059</v>
      </c>
      <c r="B966" s="13" t="s">
        <v>25058</v>
      </c>
    </row>
    <row r="967" spans="1:2" ht="15" customHeight="1">
      <c r="A967" s="10" t="s">
        <v>25057</v>
      </c>
      <c r="B967" s="13" t="s">
        <v>25056</v>
      </c>
    </row>
    <row r="968" spans="1:2" ht="15" customHeight="1">
      <c r="A968" s="10" t="s">
        <v>25069</v>
      </c>
      <c r="B968" s="13" t="s">
        <v>25068</v>
      </c>
    </row>
    <row r="969" spans="1:2" ht="15" customHeight="1">
      <c r="A969" s="10" t="s">
        <v>25061</v>
      </c>
      <c r="B969" s="13" t="s">
        <v>25060</v>
      </c>
    </row>
    <row r="970" spans="1:2" ht="15" customHeight="1">
      <c r="A970" s="10" t="s">
        <v>25053</v>
      </c>
      <c r="B970" s="13" t="s">
        <v>25052</v>
      </c>
    </row>
    <row r="971" spans="1:2" ht="15" customHeight="1">
      <c r="A971" s="10" t="s">
        <v>25051</v>
      </c>
      <c r="B971" s="13" t="s">
        <v>25050</v>
      </c>
    </row>
    <row r="972" spans="1:2" ht="15" customHeight="1">
      <c r="A972" s="10" t="s">
        <v>25047</v>
      </c>
      <c r="B972" s="13" t="s">
        <v>25046</v>
      </c>
    </row>
    <row r="973" spans="1:2" ht="15" customHeight="1">
      <c r="A973" s="10" t="s">
        <v>25049</v>
      </c>
      <c r="B973" s="13" t="s">
        <v>25048</v>
      </c>
    </row>
    <row r="974" spans="1:2" ht="15" customHeight="1">
      <c r="A974" s="10" t="s">
        <v>25065</v>
      </c>
      <c r="B974" s="13" t="s">
        <v>25064</v>
      </c>
    </row>
    <row r="975" spans="1:2" ht="15" customHeight="1">
      <c r="A975" s="10" t="s">
        <v>25081</v>
      </c>
      <c r="B975" s="13" t="s">
        <v>25080</v>
      </c>
    </row>
    <row r="976" spans="1:2" ht="15" customHeight="1">
      <c r="A976" s="10" t="s">
        <v>25075</v>
      </c>
      <c r="B976" s="13" t="s">
        <v>25074</v>
      </c>
    </row>
    <row r="977" spans="1:2" ht="15" customHeight="1">
      <c r="A977" s="10" t="s">
        <v>25079</v>
      </c>
      <c r="B977" s="13" t="s">
        <v>25078</v>
      </c>
    </row>
    <row r="978" spans="1:2" ht="15" customHeight="1">
      <c r="A978" s="10" t="s">
        <v>25083</v>
      </c>
      <c r="B978" s="13" t="s">
        <v>25082</v>
      </c>
    </row>
    <row r="979" spans="1:2" ht="15" customHeight="1">
      <c r="A979" s="10" t="s">
        <v>25067</v>
      </c>
      <c r="B979" s="13" t="s">
        <v>25066</v>
      </c>
    </row>
    <row r="980" spans="1:2" ht="15" customHeight="1">
      <c r="A980" s="10" t="s">
        <v>25073</v>
      </c>
      <c r="B980" s="13" t="s">
        <v>25072</v>
      </c>
    </row>
    <row r="981" spans="1:2" ht="15" customHeight="1">
      <c r="A981" s="10" t="s">
        <v>25055</v>
      </c>
      <c r="B981" s="13" t="s">
        <v>25054</v>
      </c>
    </row>
    <row r="982" spans="1:2" ht="15" customHeight="1">
      <c r="A982" s="10" t="s">
        <v>25077</v>
      </c>
      <c r="B982" s="13" t="s">
        <v>25076</v>
      </c>
    </row>
    <row r="983" spans="1:2" ht="15" customHeight="1">
      <c r="A983" s="10" t="s">
        <v>25063</v>
      </c>
      <c r="B983" s="13" t="s">
        <v>25062</v>
      </c>
    </row>
    <row r="984" spans="1:2" ht="15" customHeight="1">
      <c r="A984" s="10" t="s">
        <v>14076</v>
      </c>
      <c r="B984" s="13" t="s">
        <v>14075</v>
      </c>
    </row>
    <row r="985" spans="1:2" ht="15" customHeight="1">
      <c r="A985" s="10" t="s">
        <v>14058</v>
      </c>
      <c r="B985" s="13" t="s">
        <v>14057</v>
      </c>
    </row>
    <row r="986" spans="1:2" ht="15" customHeight="1">
      <c r="A986" s="10" t="s">
        <v>13958</v>
      </c>
      <c r="B986" s="13" t="s">
        <v>13957</v>
      </c>
    </row>
    <row r="987" spans="1:2" ht="15" customHeight="1">
      <c r="A987" s="10" t="s">
        <v>14078</v>
      </c>
      <c r="B987" s="13" t="s">
        <v>14077</v>
      </c>
    </row>
    <row r="988" spans="1:2" ht="15" customHeight="1">
      <c r="A988" s="10" t="s">
        <v>14244</v>
      </c>
      <c r="B988" s="13" t="s">
        <v>14243</v>
      </c>
    </row>
    <row r="989" spans="1:2" ht="15" customHeight="1">
      <c r="A989" s="10" t="s">
        <v>14064</v>
      </c>
      <c r="B989" s="13" t="s">
        <v>14063</v>
      </c>
    </row>
    <row r="990" spans="1:2" ht="15" customHeight="1">
      <c r="A990" s="10" t="s">
        <v>14080</v>
      </c>
      <c r="B990" s="13" t="s">
        <v>14079</v>
      </c>
    </row>
    <row r="991" spans="1:2" ht="15" customHeight="1">
      <c r="A991" s="10" t="s">
        <v>13824</v>
      </c>
      <c r="B991" s="13" t="s">
        <v>13823</v>
      </c>
    </row>
    <row r="992" spans="1:2" ht="15" customHeight="1">
      <c r="A992" s="10" t="s">
        <v>14094</v>
      </c>
      <c r="B992" s="13" t="s">
        <v>14093</v>
      </c>
    </row>
    <row r="993" spans="1:2" ht="15" customHeight="1">
      <c r="A993" s="10" t="s">
        <v>14062</v>
      </c>
      <c r="B993" s="13" t="s">
        <v>14061</v>
      </c>
    </row>
    <row r="994" spans="1:2" ht="15" customHeight="1">
      <c r="A994" s="10" t="s">
        <v>14060</v>
      </c>
      <c r="B994" s="13" t="s">
        <v>14059</v>
      </c>
    </row>
    <row r="995" spans="1:2" ht="15" customHeight="1">
      <c r="A995" s="10" t="s">
        <v>13382</v>
      </c>
      <c r="B995" s="13" t="s">
        <v>13381</v>
      </c>
    </row>
    <row r="996" spans="1:2" ht="15" customHeight="1">
      <c r="A996" s="10" t="s">
        <v>14082</v>
      </c>
      <c r="B996" s="13" t="s">
        <v>14081</v>
      </c>
    </row>
    <row r="997" spans="1:2" ht="15" customHeight="1">
      <c r="A997" s="10" t="s">
        <v>13790</v>
      </c>
      <c r="B997" s="13" t="s">
        <v>13789</v>
      </c>
    </row>
    <row r="998" spans="1:2" ht="15" customHeight="1">
      <c r="A998" s="10" t="s">
        <v>13552</v>
      </c>
      <c r="B998" s="13" t="s">
        <v>13551</v>
      </c>
    </row>
    <row r="999" spans="1:2" ht="15" customHeight="1">
      <c r="A999" s="10" t="s">
        <v>13386</v>
      </c>
      <c r="B999" s="13" t="s">
        <v>13385</v>
      </c>
    </row>
    <row r="1000" spans="1:2" ht="15" customHeight="1">
      <c r="A1000" s="10" t="s">
        <v>10702</v>
      </c>
      <c r="B1000" s="13" t="s">
        <v>10701</v>
      </c>
    </row>
    <row r="1001" spans="1:2" ht="15" customHeight="1">
      <c r="A1001" s="10" t="s">
        <v>13350</v>
      </c>
      <c r="B1001" s="13" t="s">
        <v>13349</v>
      </c>
    </row>
    <row r="1002" spans="1:2" ht="15" customHeight="1">
      <c r="A1002" s="10" t="s">
        <v>14248</v>
      </c>
      <c r="B1002" s="13" t="s">
        <v>14247</v>
      </c>
    </row>
    <row r="1003" spans="1:2" ht="15" customHeight="1">
      <c r="A1003" s="10" t="s">
        <v>24769</v>
      </c>
      <c r="B1003" s="13" t="s">
        <v>24768</v>
      </c>
    </row>
    <row r="1004" spans="1:2" ht="15" customHeight="1">
      <c r="A1004" s="10" t="s">
        <v>13876</v>
      </c>
      <c r="B1004" s="13" t="s">
        <v>13875</v>
      </c>
    </row>
    <row r="1005" spans="1:2" ht="15" customHeight="1">
      <c r="A1005" s="10" t="s">
        <v>13866</v>
      </c>
      <c r="B1005" s="13" t="s">
        <v>13865</v>
      </c>
    </row>
    <row r="1006" spans="1:2" ht="15" customHeight="1">
      <c r="A1006" s="10" t="s">
        <v>13320</v>
      </c>
      <c r="B1006" s="13" t="s">
        <v>13319</v>
      </c>
    </row>
    <row r="1007" spans="1:2" ht="15" customHeight="1">
      <c r="A1007" s="10" t="s">
        <v>5490</v>
      </c>
      <c r="B1007" s="13" t="s">
        <v>5489</v>
      </c>
    </row>
    <row r="1008" spans="1:2" ht="15" customHeight="1">
      <c r="A1008" s="10" t="s">
        <v>13738</v>
      </c>
      <c r="B1008" s="13" t="s">
        <v>13737</v>
      </c>
    </row>
    <row r="1009" spans="1:2" ht="15" customHeight="1">
      <c r="A1009" s="10" t="s">
        <v>13726</v>
      </c>
      <c r="B1009" s="13" t="s">
        <v>13725</v>
      </c>
    </row>
    <row r="1010" spans="1:2" ht="15" customHeight="1">
      <c r="A1010" s="10" t="s">
        <v>13740</v>
      </c>
      <c r="B1010" s="13" t="s">
        <v>13739</v>
      </c>
    </row>
    <row r="1011" spans="1:2" ht="15" customHeight="1">
      <c r="A1011" s="10" t="s">
        <v>13734</v>
      </c>
      <c r="B1011" s="13" t="s">
        <v>13733</v>
      </c>
    </row>
    <row r="1012" spans="1:2" ht="15" customHeight="1">
      <c r="A1012" s="10" t="s">
        <v>13736</v>
      </c>
      <c r="B1012" s="13" t="s">
        <v>13735</v>
      </c>
    </row>
    <row r="1013" spans="1:2" ht="15" customHeight="1">
      <c r="A1013" s="10" t="s">
        <v>13720</v>
      </c>
      <c r="B1013" s="13" t="s">
        <v>13719</v>
      </c>
    </row>
    <row r="1014" spans="1:2" ht="15" customHeight="1">
      <c r="A1014" s="10" t="s">
        <v>13724</v>
      </c>
      <c r="B1014" s="13" t="s">
        <v>13723</v>
      </c>
    </row>
    <row r="1015" spans="1:2" ht="15" customHeight="1">
      <c r="A1015" s="10" t="s">
        <v>13728</v>
      </c>
      <c r="B1015" s="13" t="s">
        <v>13727</v>
      </c>
    </row>
    <row r="1016" spans="1:2" ht="15" customHeight="1">
      <c r="A1016" s="10" t="s">
        <v>13722</v>
      </c>
      <c r="B1016" s="13" t="s">
        <v>13721</v>
      </c>
    </row>
    <row r="1017" spans="1:2" ht="15" customHeight="1">
      <c r="A1017" s="10" t="s">
        <v>13730</v>
      </c>
      <c r="B1017" s="13" t="s">
        <v>13729</v>
      </c>
    </row>
    <row r="1018" spans="1:2" ht="15" customHeight="1">
      <c r="A1018" s="10" t="s">
        <v>13732</v>
      </c>
      <c r="B1018" s="13" t="s">
        <v>13731</v>
      </c>
    </row>
    <row r="1019" spans="1:2" ht="15" customHeight="1">
      <c r="A1019" s="10" t="s">
        <v>13384</v>
      </c>
      <c r="B1019" s="13" t="s">
        <v>13383</v>
      </c>
    </row>
    <row r="1020" spans="1:2" ht="15" customHeight="1">
      <c r="A1020" s="10" t="s">
        <v>5688</v>
      </c>
      <c r="B1020" s="13" t="s">
        <v>5687</v>
      </c>
    </row>
    <row r="1021" spans="1:2" ht="15" customHeight="1">
      <c r="A1021" s="10" t="s">
        <v>5686</v>
      </c>
      <c r="B1021" s="13" t="s">
        <v>5685</v>
      </c>
    </row>
    <row r="1022" spans="1:2" ht="15" customHeight="1">
      <c r="A1022" s="10" t="s">
        <v>21949</v>
      </c>
      <c r="B1022" s="13" t="s">
        <v>21948</v>
      </c>
    </row>
    <row r="1023" spans="1:2" ht="15" customHeight="1">
      <c r="A1023" s="10" t="s">
        <v>21953</v>
      </c>
      <c r="B1023" s="13" t="s">
        <v>21952</v>
      </c>
    </row>
    <row r="1024" spans="1:2" ht="15" customHeight="1">
      <c r="A1024" s="10" t="s">
        <v>21955</v>
      </c>
      <c r="B1024" s="13" t="s">
        <v>21954</v>
      </c>
    </row>
    <row r="1025" spans="1:2" ht="15" customHeight="1">
      <c r="A1025" s="10" t="s">
        <v>21947</v>
      </c>
      <c r="B1025" s="13" t="s">
        <v>21946</v>
      </c>
    </row>
    <row r="1026" spans="1:2" ht="15" customHeight="1">
      <c r="A1026" s="10" t="s">
        <v>21957</v>
      </c>
      <c r="B1026" s="13" t="s">
        <v>21956</v>
      </c>
    </row>
    <row r="1027" spans="1:2" ht="15" customHeight="1">
      <c r="A1027" s="10" t="s">
        <v>21945</v>
      </c>
      <c r="B1027" s="13" t="s">
        <v>21944</v>
      </c>
    </row>
    <row r="1028" spans="1:2" ht="15" customHeight="1">
      <c r="A1028" s="10" t="s">
        <v>21961</v>
      </c>
      <c r="B1028" s="13" t="s">
        <v>21960</v>
      </c>
    </row>
    <row r="1029" spans="1:2" ht="15" customHeight="1">
      <c r="A1029" s="10" t="s">
        <v>21959</v>
      </c>
      <c r="B1029" s="13" t="s">
        <v>21958</v>
      </c>
    </row>
    <row r="1030" spans="1:2" ht="15" customHeight="1">
      <c r="A1030" s="10" t="s">
        <v>21943</v>
      </c>
      <c r="B1030" s="13" t="s">
        <v>21942</v>
      </c>
    </row>
    <row r="1031" spans="1:2" ht="15" customHeight="1">
      <c r="A1031" s="10" t="s">
        <v>21951</v>
      </c>
      <c r="B1031" s="13" t="s">
        <v>21950</v>
      </c>
    </row>
    <row r="1032" spans="1:2" ht="15" customHeight="1">
      <c r="A1032" s="10" t="s">
        <v>21929</v>
      </c>
      <c r="B1032" s="13" t="s">
        <v>21928</v>
      </c>
    </row>
    <row r="1033" spans="1:2" ht="15" customHeight="1">
      <c r="A1033" s="10" t="s">
        <v>21933</v>
      </c>
      <c r="B1033" s="13" t="s">
        <v>21932</v>
      </c>
    </row>
    <row r="1034" spans="1:2" ht="15" customHeight="1">
      <c r="A1034" s="10" t="s">
        <v>21935</v>
      </c>
      <c r="B1034" s="13" t="s">
        <v>21934</v>
      </c>
    </row>
    <row r="1035" spans="1:2" ht="15" customHeight="1">
      <c r="A1035" s="10" t="s">
        <v>21927</v>
      </c>
      <c r="B1035" s="13" t="s">
        <v>21926</v>
      </c>
    </row>
    <row r="1036" spans="1:2" ht="15" customHeight="1">
      <c r="A1036" s="10" t="s">
        <v>21937</v>
      </c>
      <c r="B1036" s="13" t="s">
        <v>21936</v>
      </c>
    </row>
    <row r="1037" spans="1:2" ht="15" customHeight="1">
      <c r="A1037" s="10" t="s">
        <v>21925</v>
      </c>
      <c r="B1037" s="13" t="s">
        <v>21924</v>
      </c>
    </row>
    <row r="1038" spans="1:2" ht="15" customHeight="1">
      <c r="A1038" s="10" t="s">
        <v>21941</v>
      </c>
      <c r="B1038" s="13" t="s">
        <v>21940</v>
      </c>
    </row>
    <row r="1039" spans="1:2" ht="15" customHeight="1">
      <c r="A1039" s="10" t="s">
        <v>21939</v>
      </c>
      <c r="B1039" s="13" t="s">
        <v>21938</v>
      </c>
    </row>
    <row r="1040" spans="1:2" ht="15" customHeight="1">
      <c r="A1040" s="10" t="s">
        <v>21923</v>
      </c>
      <c r="B1040" s="13" t="s">
        <v>21922</v>
      </c>
    </row>
    <row r="1041" spans="1:2" ht="15" customHeight="1">
      <c r="A1041" s="10" t="s">
        <v>21931</v>
      </c>
      <c r="B1041" s="13" t="s">
        <v>21930</v>
      </c>
    </row>
    <row r="1042" spans="1:2" ht="15" customHeight="1">
      <c r="A1042" s="10" t="s">
        <v>21809</v>
      </c>
      <c r="B1042" s="13" t="s">
        <v>21808</v>
      </c>
    </row>
    <row r="1043" spans="1:2" ht="15" customHeight="1">
      <c r="A1043" s="10" t="s">
        <v>21813</v>
      </c>
      <c r="B1043" s="13" t="s">
        <v>21812</v>
      </c>
    </row>
    <row r="1044" spans="1:2" ht="15" customHeight="1">
      <c r="A1044" s="10" t="s">
        <v>21815</v>
      </c>
      <c r="B1044" s="13" t="s">
        <v>21814</v>
      </c>
    </row>
    <row r="1045" spans="1:2" ht="15" customHeight="1">
      <c r="A1045" s="10" t="s">
        <v>21807</v>
      </c>
      <c r="B1045" s="13" t="s">
        <v>21806</v>
      </c>
    </row>
    <row r="1046" spans="1:2" ht="15" customHeight="1">
      <c r="A1046" s="10" t="s">
        <v>21817</v>
      </c>
      <c r="B1046" s="13" t="s">
        <v>21816</v>
      </c>
    </row>
    <row r="1047" spans="1:2" ht="15" customHeight="1">
      <c r="A1047" s="10" t="s">
        <v>21805</v>
      </c>
      <c r="B1047" s="13" t="s">
        <v>21804</v>
      </c>
    </row>
    <row r="1048" spans="1:2" ht="15" customHeight="1">
      <c r="A1048" s="10" t="s">
        <v>21821</v>
      </c>
      <c r="B1048" s="13" t="s">
        <v>21820</v>
      </c>
    </row>
    <row r="1049" spans="1:2" ht="15" customHeight="1">
      <c r="A1049" s="10" t="s">
        <v>21819</v>
      </c>
      <c r="B1049" s="13" t="s">
        <v>21818</v>
      </c>
    </row>
    <row r="1050" spans="1:2" ht="15" customHeight="1">
      <c r="A1050" s="10" t="s">
        <v>21803</v>
      </c>
      <c r="B1050" s="13" t="s">
        <v>21802</v>
      </c>
    </row>
    <row r="1051" spans="1:2" ht="15" customHeight="1">
      <c r="A1051" s="10" t="s">
        <v>21811</v>
      </c>
      <c r="B1051" s="13" t="s">
        <v>21810</v>
      </c>
    </row>
    <row r="1052" spans="1:2" ht="15" customHeight="1">
      <c r="A1052" s="10" t="s">
        <v>21829</v>
      </c>
      <c r="B1052" s="13" t="s">
        <v>21828</v>
      </c>
    </row>
    <row r="1053" spans="1:2" ht="15" customHeight="1">
      <c r="A1053" s="10" t="s">
        <v>21833</v>
      </c>
      <c r="B1053" s="13" t="s">
        <v>21832</v>
      </c>
    </row>
    <row r="1054" spans="1:2" ht="15" customHeight="1">
      <c r="A1054" s="10" t="s">
        <v>21835</v>
      </c>
      <c r="B1054" s="13" t="s">
        <v>21834</v>
      </c>
    </row>
    <row r="1055" spans="1:2" ht="15" customHeight="1">
      <c r="A1055" s="10" t="s">
        <v>21827</v>
      </c>
      <c r="B1055" s="13" t="s">
        <v>21826</v>
      </c>
    </row>
    <row r="1056" spans="1:2" ht="15" customHeight="1">
      <c r="A1056" s="10" t="s">
        <v>21837</v>
      </c>
      <c r="B1056" s="13" t="s">
        <v>21836</v>
      </c>
    </row>
    <row r="1057" spans="1:2" ht="15" customHeight="1">
      <c r="A1057" s="10" t="s">
        <v>21825</v>
      </c>
      <c r="B1057" s="13" t="s">
        <v>21824</v>
      </c>
    </row>
    <row r="1058" spans="1:2" ht="15" customHeight="1">
      <c r="A1058" s="10" t="s">
        <v>21841</v>
      </c>
      <c r="B1058" s="13" t="s">
        <v>21840</v>
      </c>
    </row>
    <row r="1059" spans="1:2" ht="15" customHeight="1">
      <c r="A1059" s="10" t="s">
        <v>21839</v>
      </c>
      <c r="B1059" s="13" t="s">
        <v>21838</v>
      </c>
    </row>
    <row r="1060" spans="1:2" ht="15" customHeight="1">
      <c r="A1060" s="10" t="s">
        <v>21823</v>
      </c>
      <c r="B1060" s="13" t="s">
        <v>21822</v>
      </c>
    </row>
    <row r="1061" spans="1:2" ht="15" customHeight="1">
      <c r="A1061" s="10" t="s">
        <v>21831</v>
      </c>
      <c r="B1061" s="13" t="s">
        <v>21830</v>
      </c>
    </row>
    <row r="1062" spans="1:2" ht="15" customHeight="1">
      <c r="A1062" s="10" t="s">
        <v>21849</v>
      </c>
      <c r="B1062" s="13" t="s">
        <v>21848</v>
      </c>
    </row>
    <row r="1063" spans="1:2" ht="15" customHeight="1">
      <c r="A1063" s="10" t="s">
        <v>21853</v>
      </c>
      <c r="B1063" s="13" t="s">
        <v>21852</v>
      </c>
    </row>
    <row r="1064" spans="1:2" ht="15" customHeight="1">
      <c r="A1064" s="10" t="s">
        <v>21855</v>
      </c>
      <c r="B1064" s="13" t="s">
        <v>21854</v>
      </c>
    </row>
    <row r="1065" spans="1:2" ht="15" customHeight="1">
      <c r="A1065" s="10" t="s">
        <v>21847</v>
      </c>
      <c r="B1065" s="13" t="s">
        <v>21846</v>
      </c>
    </row>
    <row r="1066" spans="1:2" ht="15" customHeight="1">
      <c r="A1066" s="10" t="s">
        <v>21857</v>
      </c>
      <c r="B1066" s="13" t="s">
        <v>21856</v>
      </c>
    </row>
    <row r="1067" spans="1:2" ht="15" customHeight="1">
      <c r="A1067" s="10" t="s">
        <v>21845</v>
      </c>
      <c r="B1067" s="13" t="s">
        <v>21844</v>
      </c>
    </row>
    <row r="1068" spans="1:2" ht="15" customHeight="1">
      <c r="A1068" s="10" t="s">
        <v>21861</v>
      </c>
      <c r="B1068" s="13" t="s">
        <v>21860</v>
      </c>
    </row>
    <row r="1069" spans="1:2" ht="15" customHeight="1">
      <c r="A1069" s="10" t="s">
        <v>21859</v>
      </c>
      <c r="B1069" s="13" t="s">
        <v>21858</v>
      </c>
    </row>
    <row r="1070" spans="1:2" ht="15" customHeight="1">
      <c r="A1070" s="10" t="s">
        <v>21843</v>
      </c>
      <c r="B1070" s="13" t="s">
        <v>21842</v>
      </c>
    </row>
    <row r="1071" spans="1:2" ht="15" customHeight="1">
      <c r="A1071" s="10" t="s">
        <v>21851</v>
      </c>
      <c r="B1071" s="13" t="s">
        <v>21850</v>
      </c>
    </row>
    <row r="1072" spans="1:2" ht="15" customHeight="1">
      <c r="A1072" s="10" t="s">
        <v>21889</v>
      </c>
      <c r="B1072" s="13" t="s">
        <v>21888</v>
      </c>
    </row>
    <row r="1073" spans="1:2" ht="15" customHeight="1">
      <c r="A1073" s="10" t="s">
        <v>21893</v>
      </c>
      <c r="B1073" s="13" t="s">
        <v>21892</v>
      </c>
    </row>
    <row r="1074" spans="1:2" ht="15" customHeight="1">
      <c r="A1074" s="10" t="s">
        <v>21895</v>
      </c>
      <c r="B1074" s="13" t="s">
        <v>21894</v>
      </c>
    </row>
    <row r="1075" spans="1:2" ht="15" customHeight="1">
      <c r="A1075" s="10" t="s">
        <v>21887</v>
      </c>
      <c r="B1075" s="13" t="s">
        <v>21886</v>
      </c>
    </row>
    <row r="1076" spans="1:2" ht="15" customHeight="1">
      <c r="A1076" s="10" t="s">
        <v>21897</v>
      </c>
      <c r="B1076" s="13" t="s">
        <v>21896</v>
      </c>
    </row>
    <row r="1077" spans="1:2" ht="15" customHeight="1">
      <c r="A1077" s="10" t="s">
        <v>21885</v>
      </c>
      <c r="B1077" s="13" t="s">
        <v>21884</v>
      </c>
    </row>
    <row r="1078" spans="1:2" ht="15" customHeight="1">
      <c r="A1078" s="10" t="s">
        <v>21901</v>
      </c>
      <c r="B1078" s="13" t="s">
        <v>21900</v>
      </c>
    </row>
    <row r="1079" spans="1:2" ht="15" customHeight="1">
      <c r="A1079" s="10" t="s">
        <v>21899</v>
      </c>
      <c r="B1079" s="13" t="s">
        <v>21898</v>
      </c>
    </row>
    <row r="1080" spans="1:2" ht="15" customHeight="1">
      <c r="A1080" s="10" t="s">
        <v>21883</v>
      </c>
      <c r="B1080" s="13" t="s">
        <v>21882</v>
      </c>
    </row>
    <row r="1081" spans="1:2" ht="15" customHeight="1">
      <c r="A1081" s="10" t="s">
        <v>21891</v>
      </c>
      <c r="B1081" s="13" t="s">
        <v>21890</v>
      </c>
    </row>
    <row r="1082" spans="1:2" ht="15" customHeight="1">
      <c r="A1082" s="10" t="s">
        <v>21869</v>
      </c>
      <c r="B1082" s="13" t="s">
        <v>21868</v>
      </c>
    </row>
    <row r="1083" spans="1:2" ht="15" customHeight="1">
      <c r="A1083" s="10" t="s">
        <v>21873</v>
      </c>
      <c r="B1083" s="13" t="s">
        <v>21872</v>
      </c>
    </row>
    <row r="1084" spans="1:2" ht="15" customHeight="1">
      <c r="A1084" s="10" t="s">
        <v>21875</v>
      </c>
      <c r="B1084" s="13" t="s">
        <v>21874</v>
      </c>
    </row>
    <row r="1085" spans="1:2" ht="15" customHeight="1">
      <c r="A1085" s="10" t="s">
        <v>21867</v>
      </c>
      <c r="B1085" s="13" t="s">
        <v>21866</v>
      </c>
    </row>
    <row r="1086" spans="1:2" ht="15" customHeight="1">
      <c r="A1086" s="10" t="s">
        <v>21877</v>
      </c>
      <c r="B1086" s="13" t="s">
        <v>21876</v>
      </c>
    </row>
    <row r="1087" spans="1:2" ht="15" customHeight="1">
      <c r="A1087" s="10" t="s">
        <v>21865</v>
      </c>
      <c r="B1087" s="13" t="s">
        <v>21864</v>
      </c>
    </row>
    <row r="1088" spans="1:2" ht="15" customHeight="1">
      <c r="A1088" s="10" t="s">
        <v>21881</v>
      </c>
      <c r="B1088" s="13" t="s">
        <v>21880</v>
      </c>
    </row>
    <row r="1089" spans="1:2" ht="15" customHeight="1">
      <c r="A1089" s="10" t="s">
        <v>21879</v>
      </c>
      <c r="B1089" s="13" t="s">
        <v>21878</v>
      </c>
    </row>
    <row r="1090" spans="1:2" ht="15" customHeight="1">
      <c r="A1090" s="10" t="s">
        <v>21863</v>
      </c>
      <c r="B1090" s="13" t="s">
        <v>21862</v>
      </c>
    </row>
    <row r="1091" spans="1:2" ht="15" customHeight="1">
      <c r="A1091" s="10" t="s">
        <v>21871</v>
      </c>
      <c r="B1091" s="13" t="s">
        <v>21870</v>
      </c>
    </row>
    <row r="1092" spans="1:2" ht="15" customHeight="1">
      <c r="A1092" s="10" t="s">
        <v>21989</v>
      </c>
      <c r="B1092" s="13" t="s">
        <v>21988</v>
      </c>
    </row>
    <row r="1093" spans="1:2" ht="15" customHeight="1">
      <c r="A1093" s="10" t="s">
        <v>21993</v>
      </c>
      <c r="B1093" s="13" t="s">
        <v>21992</v>
      </c>
    </row>
    <row r="1094" spans="1:2" ht="15" customHeight="1">
      <c r="A1094" s="10" t="s">
        <v>21995</v>
      </c>
      <c r="B1094" s="13" t="s">
        <v>21994</v>
      </c>
    </row>
    <row r="1095" spans="1:2" ht="15" customHeight="1">
      <c r="A1095" s="10" t="s">
        <v>21987</v>
      </c>
      <c r="B1095" s="13" t="s">
        <v>21986</v>
      </c>
    </row>
    <row r="1096" spans="1:2" ht="15" customHeight="1">
      <c r="A1096" s="10" t="s">
        <v>21997</v>
      </c>
      <c r="B1096" s="13" t="s">
        <v>21996</v>
      </c>
    </row>
    <row r="1097" spans="1:2" ht="15" customHeight="1">
      <c r="A1097" s="10" t="s">
        <v>21985</v>
      </c>
      <c r="B1097" s="13" t="s">
        <v>21984</v>
      </c>
    </row>
    <row r="1098" spans="1:2" ht="15" customHeight="1">
      <c r="A1098" s="10" t="s">
        <v>22001</v>
      </c>
      <c r="B1098" s="13" t="s">
        <v>22000</v>
      </c>
    </row>
    <row r="1099" spans="1:2" ht="15" customHeight="1">
      <c r="A1099" s="10" t="s">
        <v>21999</v>
      </c>
      <c r="B1099" s="13" t="s">
        <v>21998</v>
      </c>
    </row>
    <row r="1100" spans="1:2" ht="15" customHeight="1">
      <c r="A1100" s="10" t="s">
        <v>21983</v>
      </c>
      <c r="B1100" s="13" t="s">
        <v>21982</v>
      </c>
    </row>
    <row r="1101" spans="1:2" ht="15" customHeight="1">
      <c r="A1101" s="10" t="s">
        <v>21991</v>
      </c>
      <c r="B1101" s="13" t="s">
        <v>21990</v>
      </c>
    </row>
    <row r="1102" spans="1:2" ht="15" customHeight="1">
      <c r="A1102" s="10" t="s">
        <v>21969</v>
      </c>
      <c r="B1102" s="13" t="s">
        <v>21968</v>
      </c>
    </row>
    <row r="1103" spans="1:2" ht="15" customHeight="1">
      <c r="A1103" s="10" t="s">
        <v>21973</v>
      </c>
      <c r="B1103" s="13" t="s">
        <v>21972</v>
      </c>
    </row>
    <row r="1104" spans="1:2" ht="15" customHeight="1">
      <c r="A1104" s="10" t="s">
        <v>21975</v>
      </c>
      <c r="B1104" s="13" t="s">
        <v>21974</v>
      </c>
    </row>
    <row r="1105" spans="1:2" ht="15" customHeight="1">
      <c r="A1105" s="10" t="s">
        <v>21967</v>
      </c>
      <c r="B1105" s="13" t="s">
        <v>21966</v>
      </c>
    </row>
    <row r="1106" spans="1:2" ht="15" customHeight="1">
      <c r="A1106" s="10" t="s">
        <v>21977</v>
      </c>
      <c r="B1106" s="13" t="s">
        <v>21976</v>
      </c>
    </row>
    <row r="1107" spans="1:2" ht="15" customHeight="1">
      <c r="A1107" s="10" t="s">
        <v>21965</v>
      </c>
      <c r="B1107" s="13" t="s">
        <v>21964</v>
      </c>
    </row>
    <row r="1108" spans="1:2" ht="15" customHeight="1">
      <c r="A1108" s="10" t="s">
        <v>21981</v>
      </c>
      <c r="B1108" s="13" t="s">
        <v>21980</v>
      </c>
    </row>
    <row r="1109" spans="1:2" ht="15" customHeight="1">
      <c r="A1109" s="10" t="s">
        <v>21979</v>
      </c>
      <c r="B1109" s="13" t="s">
        <v>21978</v>
      </c>
    </row>
    <row r="1110" spans="1:2" ht="15" customHeight="1">
      <c r="A1110" s="10" t="s">
        <v>21963</v>
      </c>
      <c r="B1110" s="13" t="s">
        <v>21962</v>
      </c>
    </row>
    <row r="1111" spans="1:2" ht="15" customHeight="1">
      <c r="A1111" s="10" t="s">
        <v>21971</v>
      </c>
      <c r="B1111" s="13" t="s">
        <v>21970</v>
      </c>
    </row>
    <row r="1112" spans="1:2" ht="15" customHeight="1">
      <c r="A1112" s="10" t="s">
        <v>21909</v>
      </c>
      <c r="B1112" s="13" t="s">
        <v>21908</v>
      </c>
    </row>
    <row r="1113" spans="1:2" ht="15" customHeight="1">
      <c r="A1113" s="10" t="s">
        <v>21913</v>
      </c>
      <c r="B1113" s="13" t="s">
        <v>21912</v>
      </c>
    </row>
    <row r="1114" spans="1:2" ht="15" customHeight="1">
      <c r="A1114" s="10" t="s">
        <v>21915</v>
      </c>
      <c r="B1114" s="13" t="s">
        <v>21914</v>
      </c>
    </row>
    <row r="1115" spans="1:2" ht="15" customHeight="1">
      <c r="A1115" s="10" t="s">
        <v>21907</v>
      </c>
      <c r="B1115" s="13" t="s">
        <v>21906</v>
      </c>
    </row>
    <row r="1116" spans="1:2" ht="15" customHeight="1">
      <c r="A1116" s="10" t="s">
        <v>21917</v>
      </c>
      <c r="B1116" s="13" t="s">
        <v>21916</v>
      </c>
    </row>
    <row r="1117" spans="1:2" ht="15" customHeight="1">
      <c r="A1117" s="10" t="s">
        <v>21905</v>
      </c>
      <c r="B1117" s="13" t="s">
        <v>21904</v>
      </c>
    </row>
    <row r="1118" spans="1:2" ht="15" customHeight="1">
      <c r="A1118" s="10" t="s">
        <v>21921</v>
      </c>
      <c r="B1118" s="13" t="s">
        <v>21920</v>
      </c>
    </row>
    <row r="1119" spans="1:2" ht="15" customHeight="1">
      <c r="A1119" s="10" t="s">
        <v>21919</v>
      </c>
      <c r="B1119" s="13" t="s">
        <v>21918</v>
      </c>
    </row>
    <row r="1120" spans="1:2" ht="15" customHeight="1">
      <c r="A1120" s="10" t="s">
        <v>21903</v>
      </c>
      <c r="B1120" s="13" t="s">
        <v>21902</v>
      </c>
    </row>
    <row r="1121" spans="1:2" ht="15" customHeight="1">
      <c r="A1121" s="10" t="s">
        <v>21911</v>
      </c>
      <c r="B1121" s="13" t="s">
        <v>21910</v>
      </c>
    </row>
    <row r="1122" spans="1:2" ht="15" customHeight="1">
      <c r="A1122" s="10" t="s">
        <v>9394</v>
      </c>
      <c r="B1122" s="13" t="s">
        <v>9393</v>
      </c>
    </row>
    <row r="1123" spans="1:2" ht="15" customHeight="1">
      <c r="A1123" s="11" t="s">
        <v>85</v>
      </c>
      <c r="B1123" s="15" t="s">
        <v>86</v>
      </c>
    </row>
    <row r="1124" spans="1:2" ht="15" customHeight="1">
      <c r="A1124" s="11" t="s">
        <v>87</v>
      </c>
      <c r="B1124" s="15" t="s">
        <v>88</v>
      </c>
    </row>
    <row r="1125" spans="1:2" ht="15" customHeight="1">
      <c r="A1125" s="10" t="s">
        <v>5492</v>
      </c>
      <c r="B1125" s="13" t="s">
        <v>5491</v>
      </c>
    </row>
    <row r="1126" spans="1:2" ht="15" customHeight="1">
      <c r="A1126" s="10" t="s">
        <v>15070</v>
      </c>
      <c r="B1126" s="13" t="s">
        <v>15069</v>
      </c>
    </row>
    <row r="1127" spans="1:2" ht="15" customHeight="1">
      <c r="A1127" s="10" t="s">
        <v>15036</v>
      </c>
      <c r="B1127" s="13" t="s">
        <v>15035</v>
      </c>
    </row>
    <row r="1128" spans="1:2" ht="15" customHeight="1">
      <c r="A1128" s="10" t="s">
        <v>2225</v>
      </c>
      <c r="B1128" s="13" t="s">
        <v>2224</v>
      </c>
    </row>
    <row r="1129" spans="1:2" ht="15" customHeight="1">
      <c r="A1129" s="10" t="s">
        <v>2477</v>
      </c>
      <c r="B1129" s="13" t="s">
        <v>2476</v>
      </c>
    </row>
    <row r="1130" spans="1:2" ht="15" customHeight="1">
      <c r="A1130" s="10" t="s">
        <v>8225</v>
      </c>
      <c r="B1130" s="13" t="s">
        <v>8224</v>
      </c>
    </row>
    <row r="1131" spans="1:2" ht="15" customHeight="1">
      <c r="A1131" s="10" t="s">
        <v>14705</v>
      </c>
      <c r="B1131" s="13" t="s">
        <v>14704</v>
      </c>
    </row>
    <row r="1132" spans="1:2" ht="15" customHeight="1">
      <c r="A1132" s="10" t="s">
        <v>24701</v>
      </c>
      <c r="B1132" s="13" t="s">
        <v>24700</v>
      </c>
    </row>
    <row r="1133" spans="1:2" ht="15" customHeight="1">
      <c r="A1133" s="10" t="s">
        <v>11386</v>
      </c>
      <c r="B1133" s="13" t="s">
        <v>11385</v>
      </c>
    </row>
    <row r="1134" spans="1:2" ht="15" customHeight="1">
      <c r="A1134" s="10" t="s">
        <v>11349</v>
      </c>
      <c r="B1134" s="13" t="s">
        <v>11348</v>
      </c>
    </row>
    <row r="1135" spans="1:2" ht="15" customHeight="1">
      <c r="A1135" s="10" t="s">
        <v>1076</v>
      </c>
      <c r="B1135" s="13" t="s">
        <v>1075</v>
      </c>
    </row>
    <row r="1136" spans="1:2" ht="15" customHeight="1">
      <c r="A1136" s="10" t="s">
        <v>14815</v>
      </c>
      <c r="B1136" s="13" t="s">
        <v>14814</v>
      </c>
    </row>
    <row r="1137" spans="1:2" ht="15" customHeight="1">
      <c r="A1137" s="10" t="s">
        <v>1386</v>
      </c>
      <c r="B1137" s="13" t="s">
        <v>1385</v>
      </c>
    </row>
    <row r="1138" spans="1:2" ht="15" customHeight="1">
      <c r="A1138" s="10" t="s">
        <v>1390</v>
      </c>
      <c r="B1138" s="13" t="s">
        <v>1389</v>
      </c>
    </row>
    <row r="1139" spans="1:2" ht="15" customHeight="1">
      <c r="A1139" s="10" t="s">
        <v>1384</v>
      </c>
      <c r="B1139" s="13" t="s">
        <v>1383</v>
      </c>
    </row>
    <row r="1140" spans="1:2" ht="15" customHeight="1">
      <c r="A1140" s="11" t="s">
        <v>89</v>
      </c>
      <c r="B1140" s="15" t="s">
        <v>90</v>
      </c>
    </row>
    <row r="1141" spans="1:2" ht="15" customHeight="1">
      <c r="A1141" s="11" t="s">
        <v>91</v>
      </c>
      <c r="B1141" s="15" t="s">
        <v>92</v>
      </c>
    </row>
    <row r="1142" spans="1:2" ht="15" customHeight="1">
      <c r="A1142" s="11" t="s">
        <v>93</v>
      </c>
      <c r="B1142" s="15" t="s">
        <v>94</v>
      </c>
    </row>
    <row r="1143" spans="1:2" ht="15" customHeight="1">
      <c r="A1143" s="10" t="s">
        <v>4658</v>
      </c>
      <c r="B1143" s="13" t="s">
        <v>4657</v>
      </c>
    </row>
    <row r="1144" spans="1:2" ht="15" customHeight="1">
      <c r="A1144" s="10" t="s">
        <v>8202</v>
      </c>
      <c r="B1144" s="13" t="s">
        <v>8201</v>
      </c>
    </row>
    <row r="1145" spans="1:2" ht="15" customHeight="1">
      <c r="A1145" s="10" t="s">
        <v>11235</v>
      </c>
      <c r="B1145" s="13" t="s">
        <v>11234</v>
      </c>
    </row>
    <row r="1146" spans="1:2" ht="15" customHeight="1">
      <c r="A1146" s="10" t="s">
        <v>11231</v>
      </c>
      <c r="B1146" s="13" t="s">
        <v>11230</v>
      </c>
    </row>
    <row r="1147" spans="1:2" ht="15" customHeight="1">
      <c r="A1147" s="10" t="s">
        <v>11233</v>
      </c>
      <c r="B1147" s="13" t="s">
        <v>11232</v>
      </c>
    </row>
    <row r="1148" spans="1:2" ht="15" customHeight="1">
      <c r="A1148" s="10" t="s">
        <v>14890</v>
      </c>
      <c r="B1148" s="13" t="s">
        <v>14889</v>
      </c>
    </row>
    <row r="1149" spans="1:2" ht="15" customHeight="1">
      <c r="A1149" s="10" t="s">
        <v>8215</v>
      </c>
      <c r="B1149" s="13" t="s">
        <v>8214</v>
      </c>
    </row>
    <row r="1150" spans="1:2" ht="15" customHeight="1">
      <c r="A1150" s="11" t="s">
        <v>95</v>
      </c>
      <c r="B1150" s="15" t="s">
        <v>96</v>
      </c>
    </row>
    <row r="1151" spans="1:2" ht="15" customHeight="1">
      <c r="A1151" s="10" t="s">
        <v>2066</v>
      </c>
      <c r="B1151" s="13" t="s">
        <v>2065</v>
      </c>
    </row>
    <row r="1152" spans="1:2" ht="15" customHeight="1">
      <c r="A1152" s="10" t="s">
        <v>2068</v>
      </c>
      <c r="B1152" s="13" t="s">
        <v>2067</v>
      </c>
    </row>
    <row r="1153" spans="1:2" ht="15" customHeight="1">
      <c r="A1153" s="10" t="s">
        <v>2072</v>
      </c>
      <c r="B1153" s="13" t="s">
        <v>2071</v>
      </c>
    </row>
    <row r="1154" spans="1:2" ht="15" customHeight="1">
      <c r="A1154" s="10" t="s">
        <v>2060</v>
      </c>
      <c r="B1154" s="13" t="s">
        <v>2059</v>
      </c>
    </row>
    <row r="1155" spans="1:2" ht="15" customHeight="1">
      <c r="A1155" s="10" t="s">
        <v>2062</v>
      </c>
      <c r="B1155" s="13" t="s">
        <v>2061</v>
      </c>
    </row>
    <row r="1156" spans="1:2" ht="15" customHeight="1">
      <c r="A1156" s="10" t="s">
        <v>2064</v>
      </c>
      <c r="B1156" s="13" t="s">
        <v>2063</v>
      </c>
    </row>
    <row r="1157" spans="1:2" ht="15" customHeight="1">
      <c r="A1157" s="10" t="s">
        <v>97</v>
      </c>
      <c r="B1157" s="13" t="s">
        <v>6437</v>
      </c>
    </row>
    <row r="1158" spans="1:2" ht="15" customHeight="1">
      <c r="A1158" s="10" t="s">
        <v>6451</v>
      </c>
      <c r="B1158" s="13" t="s">
        <v>6450</v>
      </c>
    </row>
    <row r="1159" spans="1:2" ht="15" customHeight="1">
      <c r="A1159" s="10" t="s">
        <v>6523</v>
      </c>
      <c r="B1159" s="13" t="s">
        <v>6522</v>
      </c>
    </row>
    <row r="1160" spans="1:2" ht="15" customHeight="1">
      <c r="A1160" s="10" t="s">
        <v>5910</v>
      </c>
      <c r="B1160" s="13" t="s">
        <v>5909</v>
      </c>
    </row>
    <row r="1161" spans="1:2" ht="15" customHeight="1">
      <c r="A1161" s="10" t="s">
        <v>7479</v>
      </c>
      <c r="B1161" s="13" t="s">
        <v>7478</v>
      </c>
    </row>
    <row r="1162" spans="1:2" ht="15" customHeight="1">
      <c r="A1162" s="10" t="s">
        <v>7481</v>
      </c>
      <c r="B1162" s="13" t="s">
        <v>7480</v>
      </c>
    </row>
    <row r="1163" spans="1:2" ht="15" customHeight="1">
      <c r="A1163" s="10" t="s">
        <v>7483</v>
      </c>
      <c r="B1163" s="13" t="s">
        <v>7482</v>
      </c>
    </row>
    <row r="1164" spans="1:2" ht="15" customHeight="1">
      <c r="A1164" s="10" t="s">
        <v>7499</v>
      </c>
      <c r="B1164" s="13" t="s">
        <v>7498</v>
      </c>
    </row>
    <row r="1165" spans="1:2" ht="15" customHeight="1">
      <c r="A1165" s="10" t="s">
        <v>13508</v>
      </c>
      <c r="B1165" s="13" t="s">
        <v>13507</v>
      </c>
    </row>
    <row r="1166" spans="1:2" ht="15" customHeight="1">
      <c r="A1166" s="10" t="s">
        <v>7493</v>
      </c>
      <c r="B1166" s="13" t="s">
        <v>7492</v>
      </c>
    </row>
    <row r="1167" spans="1:2" ht="15" customHeight="1">
      <c r="A1167" s="10" t="s">
        <v>7487</v>
      </c>
      <c r="B1167" s="13" t="s">
        <v>7486</v>
      </c>
    </row>
    <row r="1168" spans="1:2" ht="15" customHeight="1">
      <c r="A1168" s="10" t="s">
        <v>7489</v>
      </c>
      <c r="B1168" s="13" t="s">
        <v>7488</v>
      </c>
    </row>
    <row r="1169" spans="1:2" ht="15" customHeight="1">
      <c r="A1169" s="10" t="s">
        <v>7495</v>
      </c>
      <c r="B1169" s="13" t="s">
        <v>7494</v>
      </c>
    </row>
    <row r="1170" spans="1:2" ht="15" customHeight="1">
      <c r="A1170" s="10" t="s">
        <v>7503</v>
      </c>
      <c r="B1170" s="13" t="s">
        <v>7502</v>
      </c>
    </row>
    <row r="1171" spans="1:2" ht="15" customHeight="1">
      <c r="A1171" s="10" t="s">
        <v>7501</v>
      </c>
      <c r="B1171" s="13" t="s">
        <v>7500</v>
      </c>
    </row>
    <row r="1172" spans="1:2" ht="15" customHeight="1">
      <c r="A1172" s="11" t="s">
        <v>98</v>
      </c>
      <c r="B1172" s="15" t="s">
        <v>99</v>
      </c>
    </row>
    <row r="1173" spans="1:2" ht="15" customHeight="1">
      <c r="A1173" s="11" t="s">
        <v>100</v>
      </c>
      <c r="B1173" s="15" t="s">
        <v>99</v>
      </c>
    </row>
    <row r="1174" spans="1:2" ht="15" customHeight="1">
      <c r="A1174" s="10" t="s">
        <v>14813</v>
      </c>
      <c r="B1174" s="13" t="s">
        <v>14812</v>
      </c>
    </row>
    <row r="1175" spans="1:2" ht="15" customHeight="1">
      <c r="A1175" s="10" t="s">
        <v>4285</v>
      </c>
      <c r="B1175" s="13" t="s">
        <v>4284</v>
      </c>
    </row>
    <row r="1176" spans="1:2" ht="15" customHeight="1">
      <c r="A1176" s="10" t="s">
        <v>4287</v>
      </c>
      <c r="B1176" s="13" t="s">
        <v>4286</v>
      </c>
    </row>
    <row r="1177" spans="1:2" ht="15" customHeight="1">
      <c r="A1177" s="10" t="s">
        <v>4289</v>
      </c>
      <c r="B1177" s="13" t="s">
        <v>4288</v>
      </c>
    </row>
    <row r="1178" spans="1:2" ht="15" customHeight="1">
      <c r="A1178" s="10" t="s">
        <v>4353</v>
      </c>
      <c r="B1178" s="13" t="s">
        <v>4352</v>
      </c>
    </row>
    <row r="1179" spans="1:2" ht="15" customHeight="1">
      <c r="A1179" s="10" t="s">
        <v>4311</v>
      </c>
      <c r="B1179" s="13" t="s">
        <v>4310</v>
      </c>
    </row>
    <row r="1180" spans="1:2" ht="15" customHeight="1">
      <c r="A1180" s="10" t="s">
        <v>4315</v>
      </c>
      <c r="B1180" s="13" t="s">
        <v>4314</v>
      </c>
    </row>
    <row r="1181" spans="1:2" ht="15" customHeight="1">
      <c r="A1181" s="10" t="s">
        <v>4313</v>
      </c>
      <c r="B1181" s="13" t="s">
        <v>4312</v>
      </c>
    </row>
    <row r="1182" spans="1:2" ht="15" customHeight="1">
      <c r="A1182" s="10" t="s">
        <v>4319</v>
      </c>
      <c r="B1182" s="13" t="s">
        <v>4318</v>
      </c>
    </row>
    <row r="1183" spans="1:2" ht="15" customHeight="1">
      <c r="A1183" s="10" t="s">
        <v>13082</v>
      </c>
      <c r="B1183" s="13" t="s">
        <v>13081</v>
      </c>
    </row>
    <row r="1184" spans="1:2" ht="15" customHeight="1">
      <c r="A1184" s="10" t="s">
        <v>13686</v>
      </c>
      <c r="B1184" s="13" t="s">
        <v>13685</v>
      </c>
    </row>
    <row r="1185" spans="1:2" ht="15" customHeight="1">
      <c r="A1185" s="10" t="s">
        <v>101</v>
      </c>
      <c r="B1185" s="13" t="s">
        <v>1044</v>
      </c>
    </row>
    <row r="1186" spans="1:2" ht="15" customHeight="1">
      <c r="A1186" s="10" t="s">
        <v>1530</v>
      </c>
      <c r="B1186" s="13" t="s">
        <v>1529</v>
      </c>
    </row>
    <row r="1187" spans="1:2" ht="15" customHeight="1">
      <c r="A1187" s="10" t="s">
        <v>1532</v>
      </c>
      <c r="B1187" s="13" t="s">
        <v>1531</v>
      </c>
    </row>
    <row r="1188" spans="1:2" ht="15" customHeight="1">
      <c r="A1188" s="10" t="s">
        <v>14456</v>
      </c>
      <c r="B1188" s="13" t="s">
        <v>14455</v>
      </c>
    </row>
    <row r="1189" spans="1:2" ht="15" customHeight="1">
      <c r="A1189" s="10" t="s">
        <v>9684</v>
      </c>
      <c r="B1189" s="13" t="s">
        <v>9683</v>
      </c>
    </row>
    <row r="1190" spans="1:2" ht="15" customHeight="1">
      <c r="A1190" s="10" t="s">
        <v>13608</v>
      </c>
      <c r="B1190" s="13" t="s">
        <v>13607</v>
      </c>
    </row>
    <row r="1191" spans="1:2" ht="15" customHeight="1">
      <c r="A1191" s="10" t="s">
        <v>8024</v>
      </c>
      <c r="B1191" s="13" t="s">
        <v>8023</v>
      </c>
    </row>
    <row r="1192" spans="1:2" ht="15" customHeight="1">
      <c r="A1192" s="10" t="s">
        <v>8188</v>
      </c>
      <c r="B1192" s="13" t="s">
        <v>103</v>
      </c>
    </row>
    <row r="1193" spans="1:2" ht="15" customHeight="1">
      <c r="A1193" s="10" t="s">
        <v>13622</v>
      </c>
      <c r="B1193" s="13" t="s">
        <v>13621</v>
      </c>
    </row>
    <row r="1194" spans="1:2" ht="15" customHeight="1">
      <c r="A1194" s="11" t="s">
        <v>102</v>
      </c>
      <c r="B1194" s="15" t="s">
        <v>103</v>
      </c>
    </row>
    <row r="1195" spans="1:2" ht="15" customHeight="1">
      <c r="A1195" s="10" t="s">
        <v>8056</v>
      </c>
      <c r="B1195" s="13" t="s">
        <v>8055</v>
      </c>
    </row>
    <row r="1196" spans="1:2" ht="15" customHeight="1">
      <c r="A1196" s="10" t="s">
        <v>8054</v>
      </c>
      <c r="B1196" s="13" t="s">
        <v>8053</v>
      </c>
    </row>
    <row r="1197" spans="1:2" ht="15" customHeight="1">
      <c r="A1197" s="11" t="s">
        <v>104</v>
      </c>
      <c r="B1197" s="15" t="s">
        <v>105</v>
      </c>
    </row>
    <row r="1198" spans="1:2" ht="15" customHeight="1">
      <c r="A1198" s="10" t="s">
        <v>8048</v>
      </c>
      <c r="B1198" s="13" t="s">
        <v>8047</v>
      </c>
    </row>
    <row r="1199" spans="1:2" ht="15" customHeight="1">
      <c r="A1199" s="10" t="s">
        <v>8038</v>
      </c>
      <c r="B1199" s="13" t="s">
        <v>8037</v>
      </c>
    </row>
    <row r="1200" spans="1:2" ht="15" customHeight="1">
      <c r="A1200" s="10" t="s">
        <v>8036</v>
      </c>
      <c r="B1200" s="13" t="s">
        <v>8035</v>
      </c>
    </row>
    <row r="1201" spans="1:2" ht="15" customHeight="1">
      <c r="A1201" s="10" t="s">
        <v>8034</v>
      </c>
      <c r="B1201" s="13" t="s">
        <v>8033</v>
      </c>
    </row>
    <row r="1202" spans="1:2" ht="15" customHeight="1">
      <c r="A1202" s="10" t="s">
        <v>8050</v>
      </c>
      <c r="B1202" s="13" t="s">
        <v>8049</v>
      </c>
    </row>
    <row r="1203" spans="1:2" ht="15" customHeight="1">
      <c r="A1203" s="10" t="s">
        <v>8046</v>
      </c>
      <c r="B1203" s="13" t="s">
        <v>8045</v>
      </c>
    </row>
    <row r="1204" spans="1:2" ht="15" customHeight="1">
      <c r="A1204" s="10" t="s">
        <v>8040</v>
      </c>
      <c r="B1204" s="13" t="s">
        <v>8039</v>
      </c>
    </row>
    <row r="1205" spans="1:2" ht="15" customHeight="1">
      <c r="A1205" s="10" t="s">
        <v>8042</v>
      </c>
      <c r="B1205" s="13" t="s">
        <v>8041</v>
      </c>
    </row>
    <row r="1206" spans="1:2" ht="15" customHeight="1">
      <c r="A1206" s="10" t="s">
        <v>8044</v>
      </c>
      <c r="B1206" s="13" t="s">
        <v>8043</v>
      </c>
    </row>
    <row r="1207" spans="1:2" ht="15" customHeight="1">
      <c r="A1207" s="10" t="s">
        <v>8052</v>
      </c>
      <c r="B1207" s="13" t="s">
        <v>8051</v>
      </c>
    </row>
    <row r="1208" spans="1:2" ht="15" customHeight="1">
      <c r="A1208" s="10" t="s">
        <v>8159</v>
      </c>
      <c r="B1208" s="13" t="s">
        <v>8158</v>
      </c>
    </row>
    <row r="1209" spans="1:2" ht="15" customHeight="1">
      <c r="A1209" s="10" t="s">
        <v>8157</v>
      </c>
      <c r="B1209" s="13" t="s">
        <v>8156</v>
      </c>
    </row>
    <row r="1210" spans="1:2" ht="15" customHeight="1">
      <c r="A1210" s="10" t="s">
        <v>8161</v>
      </c>
      <c r="B1210" s="13" t="s">
        <v>8160</v>
      </c>
    </row>
    <row r="1211" spans="1:2" ht="15" customHeight="1">
      <c r="A1211" s="10" t="s">
        <v>8155</v>
      </c>
      <c r="B1211" s="13" t="s">
        <v>8154</v>
      </c>
    </row>
    <row r="1212" spans="1:2" ht="15" customHeight="1">
      <c r="A1212" s="10" t="s">
        <v>8243</v>
      </c>
      <c r="B1212" s="13" t="s">
        <v>8242</v>
      </c>
    </row>
    <row r="1213" spans="1:2" ht="15" customHeight="1">
      <c r="A1213" s="10" t="s">
        <v>8153</v>
      </c>
      <c r="B1213" s="13" t="s">
        <v>105</v>
      </c>
    </row>
    <row r="1214" spans="1:2" ht="15" customHeight="1">
      <c r="A1214" s="10" t="s">
        <v>1220</v>
      </c>
      <c r="B1214" s="13" t="s">
        <v>1219</v>
      </c>
    </row>
    <row r="1215" spans="1:2" ht="15" customHeight="1">
      <c r="A1215" s="10" t="s">
        <v>1212</v>
      </c>
      <c r="B1215" s="13" t="s">
        <v>1211</v>
      </c>
    </row>
    <row r="1216" spans="1:2" ht="15" customHeight="1">
      <c r="A1216" s="10" t="s">
        <v>1216</v>
      </c>
      <c r="B1216" s="13" t="s">
        <v>1215</v>
      </c>
    </row>
    <row r="1217" spans="1:2" ht="15" customHeight="1">
      <c r="A1217" s="10" t="s">
        <v>1210</v>
      </c>
      <c r="B1217" s="13" t="s">
        <v>1209</v>
      </c>
    </row>
    <row r="1218" spans="1:2" ht="15" customHeight="1">
      <c r="A1218" s="10" t="s">
        <v>1214</v>
      </c>
      <c r="B1218" s="13" t="s">
        <v>1213</v>
      </c>
    </row>
    <row r="1219" spans="1:2" ht="15" customHeight="1">
      <c r="A1219" s="10" t="s">
        <v>106</v>
      </c>
      <c r="B1219" s="13" t="s">
        <v>5462</v>
      </c>
    </row>
    <row r="1220" spans="1:2" ht="15" customHeight="1">
      <c r="A1220" s="10" t="s">
        <v>5464</v>
      </c>
      <c r="B1220" s="13" t="s">
        <v>5463</v>
      </c>
    </row>
    <row r="1221" spans="1:2" ht="15" customHeight="1">
      <c r="A1221" s="10" t="s">
        <v>10519</v>
      </c>
      <c r="B1221" s="13" t="s">
        <v>10518</v>
      </c>
    </row>
    <row r="1222" spans="1:2" ht="15" customHeight="1">
      <c r="A1222" s="10" t="s">
        <v>10521</v>
      </c>
      <c r="B1222" s="13" t="s">
        <v>10520</v>
      </c>
    </row>
    <row r="1223" spans="1:2" ht="15" customHeight="1">
      <c r="A1223" s="10" t="s">
        <v>10583</v>
      </c>
      <c r="B1223" s="13" t="s">
        <v>10582</v>
      </c>
    </row>
    <row r="1224" spans="1:2" ht="15" customHeight="1">
      <c r="A1224" s="10" t="s">
        <v>10567</v>
      </c>
      <c r="B1224" s="13" t="s">
        <v>10566</v>
      </c>
    </row>
    <row r="1225" spans="1:2" ht="15" customHeight="1">
      <c r="A1225" s="10" t="s">
        <v>10525</v>
      </c>
      <c r="B1225" s="13" t="s">
        <v>10524</v>
      </c>
    </row>
    <row r="1226" spans="1:2" ht="15" customHeight="1">
      <c r="A1226" s="10" t="s">
        <v>9890</v>
      </c>
      <c r="B1226" s="13" t="s">
        <v>9889</v>
      </c>
    </row>
    <row r="1227" spans="1:2" ht="15" customHeight="1">
      <c r="A1227" s="10" t="s">
        <v>10569</v>
      </c>
      <c r="B1227" s="13" t="s">
        <v>10568</v>
      </c>
    </row>
    <row r="1228" spans="1:2" ht="15" customHeight="1">
      <c r="A1228" s="10" t="s">
        <v>10597</v>
      </c>
      <c r="B1228" s="13" t="s">
        <v>10596</v>
      </c>
    </row>
    <row r="1229" spans="1:2" ht="15" customHeight="1">
      <c r="A1229" s="10" t="s">
        <v>10529</v>
      </c>
      <c r="B1229" s="13" t="s">
        <v>10528</v>
      </c>
    </row>
    <row r="1230" spans="1:2" ht="15" customHeight="1">
      <c r="A1230" s="10" t="s">
        <v>10551</v>
      </c>
      <c r="B1230" s="13" t="s">
        <v>10550</v>
      </c>
    </row>
    <row r="1231" spans="1:2" ht="15" customHeight="1">
      <c r="A1231" s="10" t="s">
        <v>17115</v>
      </c>
      <c r="B1231" s="13" t="s">
        <v>17114</v>
      </c>
    </row>
    <row r="1232" spans="1:2" ht="15" customHeight="1">
      <c r="A1232" s="10" t="s">
        <v>14603</v>
      </c>
      <c r="B1232" s="13" t="s">
        <v>14602</v>
      </c>
    </row>
    <row r="1233" spans="1:2" ht="15" customHeight="1">
      <c r="A1233" s="10" t="s">
        <v>107</v>
      </c>
      <c r="B1233" s="13" t="s">
        <v>6436</v>
      </c>
    </row>
    <row r="1234" spans="1:2" ht="15" customHeight="1">
      <c r="A1234" s="10" t="s">
        <v>10437</v>
      </c>
      <c r="B1234" s="13" t="s">
        <v>10436</v>
      </c>
    </row>
    <row r="1235" spans="1:2" ht="15" customHeight="1">
      <c r="A1235" s="10" t="s">
        <v>10443</v>
      </c>
      <c r="B1235" s="13" t="s">
        <v>10442</v>
      </c>
    </row>
    <row r="1236" spans="1:2" ht="15" customHeight="1">
      <c r="A1236" s="10" t="s">
        <v>10435</v>
      </c>
      <c r="B1236" s="13" t="s">
        <v>10434</v>
      </c>
    </row>
    <row r="1237" spans="1:2" ht="15" customHeight="1">
      <c r="A1237" s="10" t="s">
        <v>9785</v>
      </c>
      <c r="B1237" s="13" t="s">
        <v>9784</v>
      </c>
    </row>
    <row r="1238" spans="1:2" ht="15" customHeight="1">
      <c r="A1238" s="10" t="s">
        <v>11317</v>
      </c>
      <c r="B1238" s="13" t="s">
        <v>11316</v>
      </c>
    </row>
    <row r="1239" spans="1:2" ht="15" customHeight="1">
      <c r="A1239" s="10" t="s">
        <v>11180</v>
      </c>
      <c r="B1239" s="13" t="s">
        <v>11179</v>
      </c>
    </row>
    <row r="1240" spans="1:2" ht="15" customHeight="1">
      <c r="A1240" s="10" t="s">
        <v>11176</v>
      </c>
      <c r="B1240" s="13" t="s">
        <v>11175</v>
      </c>
    </row>
    <row r="1241" spans="1:2" ht="15" customHeight="1">
      <c r="A1241" s="10" t="s">
        <v>11182</v>
      </c>
      <c r="B1241" s="13" t="s">
        <v>11181</v>
      </c>
    </row>
    <row r="1242" spans="1:2" ht="15" customHeight="1">
      <c r="A1242" s="10" t="s">
        <v>9067</v>
      </c>
      <c r="B1242" s="13" t="s">
        <v>9066</v>
      </c>
    </row>
    <row r="1243" spans="1:2" ht="15" customHeight="1">
      <c r="A1243" s="10" t="s">
        <v>9069</v>
      </c>
      <c r="B1243" s="13" t="s">
        <v>9068</v>
      </c>
    </row>
    <row r="1244" spans="1:2" ht="15" customHeight="1">
      <c r="A1244" s="10" t="s">
        <v>9071</v>
      </c>
      <c r="B1244" s="13" t="s">
        <v>9070</v>
      </c>
    </row>
    <row r="1245" spans="1:2" ht="15" customHeight="1">
      <c r="A1245" s="10" t="s">
        <v>9073</v>
      </c>
      <c r="B1245" s="13" t="s">
        <v>9072</v>
      </c>
    </row>
    <row r="1246" spans="1:2" ht="15" customHeight="1">
      <c r="A1246" s="10" t="s">
        <v>9075</v>
      </c>
      <c r="B1246" s="13" t="s">
        <v>9074</v>
      </c>
    </row>
    <row r="1247" spans="1:2" ht="15" customHeight="1">
      <c r="A1247" s="10" t="s">
        <v>9077</v>
      </c>
      <c r="B1247" s="13" t="s">
        <v>9076</v>
      </c>
    </row>
    <row r="1248" spans="1:2" ht="15" customHeight="1">
      <c r="A1248" s="10" t="s">
        <v>11166</v>
      </c>
      <c r="B1248" s="13" t="s">
        <v>11165</v>
      </c>
    </row>
    <row r="1249" spans="1:2" ht="15" customHeight="1">
      <c r="A1249" s="10" t="s">
        <v>11170</v>
      </c>
      <c r="B1249" s="13" t="s">
        <v>11169</v>
      </c>
    </row>
    <row r="1250" spans="1:2" ht="15" customHeight="1">
      <c r="A1250" s="10" t="s">
        <v>11184</v>
      </c>
      <c r="B1250" s="13" t="s">
        <v>11183</v>
      </c>
    </row>
    <row r="1251" spans="1:2" ht="15" customHeight="1">
      <c r="A1251" s="10" t="s">
        <v>11168</v>
      </c>
      <c r="B1251" s="13" t="s">
        <v>11167</v>
      </c>
    </row>
    <row r="1252" spans="1:2" ht="15" customHeight="1">
      <c r="A1252" s="10" t="s">
        <v>11174</v>
      </c>
      <c r="B1252" s="13" t="s">
        <v>11173</v>
      </c>
    </row>
    <row r="1253" spans="1:2" ht="15" customHeight="1">
      <c r="A1253" s="10" t="s">
        <v>11172</v>
      </c>
      <c r="B1253" s="13" t="s">
        <v>11171</v>
      </c>
    </row>
    <row r="1254" spans="1:2" ht="15" customHeight="1">
      <c r="A1254" s="10" t="s">
        <v>9716</v>
      </c>
      <c r="B1254" s="13" t="s">
        <v>9715</v>
      </c>
    </row>
    <row r="1255" spans="1:2" ht="15" customHeight="1">
      <c r="A1255" s="10" t="s">
        <v>8219</v>
      </c>
      <c r="B1255" s="13" t="s">
        <v>8218</v>
      </c>
    </row>
    <row r="1256" spans="1:2" ht="15" customHeight="1">
      <c r="A1256" s="10" t="s">
        <v>108</v>
      </c>
      <c r="B1256" s="13" t="s">
        <v>109</v>
      </c>
    </row>
    <row r="1257" spans="1:2" ht="15" customHeight="1">
      <c r="A1257" s="11" t="s">
        <v>110</v>
      </c>
      <c r="B1257" s="15" t="s">
        <v>111</v>
      </c>
    </row>
    <row r="1258" spans="1:2" ht="15" customHeight="1">
      <c r="A1258" s="10" t="s">
        <v>2014</v>
      </c>
      <c r="B1258" s="13" t="s">
        <v>2013</v>
      </c>
    </row>
    <row r="1259" spans="1:2" ht="15" customHeight="1">
      <c r="A1259" s="10" t="s">
        <v>2016</v>
      </c>
      <c r="B1259" s="13" t="s">
        <v>2015</v>
      </c>
    </row>
    <row r="1260" spans="1:2" ht="15" customHeight="1">
      <c r="A1260" s="10" t="s">
        <v>2026</v>
      </c>
      <c r="B1260" s="13" t="s">
        <v>2025</v>
      </c>
    </row>
    <row r="1261" spans="1:2" ht="15" customHeight="1">
      <c r="A1261" s="10" t="s">
        <v>2018</v>
      </c>
      <c r="B1261" s="13" t="s">
        <v>2017</v>
      </c>
    </row>
    <row r="1262" spans="1:2" ht="15" customHeight="1">
      <c r="A1262" s="10" t="s">
        <v>2028</v>
      </c>
      <c r="B1262" s="13" t="s">
        <v>2027</v>
      </c>
    </row>
    <row r="1263" spans="1:2" ht="15" customHeight="1">
      <c r="A1263" s="10" t="s">
        <v>12906</v>
      </c>
      <c r="B1263" s="13" t="s">
        <v>12905</v>
      </c>
    </row>
    <row r="1264" spans="1:2" ht="15" customHeight="1">
      <c r="A1264" s="10" t="s">
        <v>2012</v>
      </c>
      <c r="B1264" s="13" t="s">
        <v>2011</v>
      </c>
    </row>
    <row r="1265" spans="1:2" ht="15" customHeight="1">
      <c r="A1265" s="10" t="s">
        <v>23757</v>
      </c>
      <c r="B1265" s="13" t="s">
        <v>23756</v>
      </c>
    </row>
    <row r="1266" spans="1:2" ht="15" customHeight="1">
      <c r="A1266" s="10" t="s">
        <v>2357</v>
      </c>
      <c r="B1266" s="13" t="s">
        <v>2356</v>
      </c>
    </row>
    <row r="1267" spans="1:2" ht="15" customHeight="1">
      <c r="A1267" s="10" t="s">
        <v>10573</v>
      </c>
      <c r="B1267" s="13" t="s">
        <v>10572</v>
      </c>
    </row>
    <row r="1268" spans="1:2" ht="15" customHeight="1">
      <c r="A1268" s="10" t="s">
        <v>112</v>
      </c>
      <c r="B1268" s="13" t="s">
        <v>113</v>
      </c>
    </row>
    <row r="1269" spans="1:2" ht="15" customHeight="1">
      <c r="A1269" s="10" t="s">
        <v>1198</v>
      </c>
      <c r="B1269" s="13" t="s">
        <v>1197</v>
      </c>
    </row>
    <row r="1270" spans="1:2" ht="15" customHeight="1">
      <c r="A1270" s="10" t="s">
        <v>1202</v>
      </c>
      <c r="B1270" s="13" t="s">
        <v>1201</v>
      </c>
    </row>
    <row r="1271" spans="1:2" ht="15" customHeight="1">
      <c r="A1271" s="10" t="s">
        <v>1200</v>
      </c>
      <c r="B1271" s="13" t="s">
        <v>1199</v>
      </c>
    </row>
    <row r="1272" spans="1:2" ht="15" customHeight="1">
      <c r="A1272" s="10" t="s">
        <v>1208</v>
      </c>
      <c r="B1272" s="13" t="s">
        <v>1207</v>
      </c>
    </row>
    <row r="1273" spans="1:2" ht="15" customHeight="1">
      <c r="A1273" s="10" t="s">
        <v>2707</v>
      </c>
      <c r="B1273" s="13" t="s">
        <v>2706</v>
      </c>
    </row>
    <row r="1274" spans="1:2" ht="15" customHeight="1">
      <c r="A1274" s="10" t="s">
        <v>2709</v>
      </c>
      <c r="B1274" s="13" t="s">
        <v>2708</v>
      </c>
    </row>
    <row r="1275" spans="1:2" ht="15" customHeight="1">
      <c r="A1275" s="10" t="s">
        <v>3487</v>
      </c>
      <c r="B1275" s="13" t="s">
        <v>3486</v>
      </c>
    </row>
    <row r="1276" spans="1:2" ht="15" customHeight="1">
      <c r="A1276" s="10" t="s">
        <v>3393</v>
      </c>
      <c r="B1276" s="13" t="s">
        <v>3392</v>
      </c>
    </row>
    <row r="1277" spans="1:2" ht="15" customHeight="1">
      <c r="A1277" s="10" t="s">
        <v>3407</v>
      </c>
      <c r="B1277" s="13" t="s">
        <v>3406</v>
      </c>
    </row>
    <row r="1278" spans="1:2" ht="15" customHeight="1">
      <c r="A1278" s="10" t="s">
        <v>3463</v>
      </c>
      <c r="B1278" s="13" t="s">
        <v>3462</v>
      </c>
    </row>
    <row r="1279" spans="1:2" ht="15" customHeight="1">
      <c r="A1279" s="10" t="s">
        <v>3441</v>
      </c>
      <c r="B1279" s="13" t="s">
        <v>3440</v>
      </c>
    </row>
    <row r="1280" spans="1:2" ht="15" customHeight="1">
      <c r="A1280" s="10" t="s">
        <v>3439</v>
      </c>
      <c r="B1280" s="13" t="s">
        <v>3438</v>
      </c>
    </row>
    <row r="1281" spans="1:2" ht="15" customHeight="1">
      <c r="A1281" s="10" t="s">
        <v>3453</v>
      </c>
      <c r="B1281" s="13" t="s">
        <v>3452</v>
      </c>
    </row>
    <row r="1282" spans="1:2" ht="15" customHeight="1">
      <c r="A1282" s="10" t="s">
        <v>3443</v>
      </c>
      <c r="B1282" s="13" t="s">
        <v>3442</v>
      </c>
    </row>
    <row r="1283" spans="1:2" ht="15" customHeight="1">
      <c r="A1283" s="10" t="s">
        <v>3445</v>
      </c>
      <c r="B1283" s="13" t="s">
        <v>3444</v>
      </c>
    </row>
    <row r="1284" spans="1:2" ht="15" customHeight="1">
      <c r="A1284" s="10" t="s">
        <v>3437</v>
      </c>
      <c r="B1284" s="13" t="s">
        <v>3436</v>
      </c>
    </row>
    <row r="1285" spans="1:2" ht="15" customHeight="1">
      <c r="A1285" s="10" t="s">
        <v>3447</v>
      </c>
      <c r="B1285" s="13" t="s">
        <v>3446</v>
      </c>
    </row>
    <row r="1286" spans="1:2" ht="15" customHeight="1">
      <c r="A1286" s="10" t="s">
        <v>3451</v>
      </c>
      <c r="B1286" s="13" t="s">
        <v>3450</v>
      </c>
    </row>
    <row r="1287" spans="1:2" ht="15" customHeight="1">
      <c r="A1287" s="10" t="s">
        <v>3449</v>
      </c>
      <c r="B1287" s="13" t="s">
        <v>3448</v>
      </c>
    </row>
    <row r="1288" spans="1:2" ht="15" customHeight="1">
      <c r="A1288" s="10" t="s">
        <v>3455</v>
      </c>
      <c r="B1288" s="13" t="s">
        <v>3454</v>
      </c>
    </row>
    <row r="1289" spans="1:2" ht="15" customHeight="1">
      <c r="A1289" s="10" t="s">
        <v>3483</v>
      </c>
      <c r="B1289" s="13" t="s">
        <v>3482</v>
      </c>
    </row>
    <row r="1290" spans="1:2" ht="15" customHeight="1">
      <c r="A1290" s="10" t="s">
        <v>3493</v>
      </c>
      <c r="B1290" s="13" t="s">
        <v>3492</v>
      </c>
    </row>
    <row r="1291" spans="1:2" ht="15" customHeight="1">
      <c r="A1291" s="10" t="s">
        <v>3409</v>
      </c>
      <c r="B1291" s="13" t="s">
        <v>3408</v>
      </c>
    </row>
    <row r="1292" spans="1:2" ht="15" customHeight="1">
      <c r="A1292" s="10" t="s">
        <v>3477</v>
      </c>
      <c r="B1292" s="13" t="s">
        <v>3476</v>
      </c>
    </row>
    <row r="1293" spans="1:2" ht="15" customHeight="1">
      <c r="A1293" s="10" t="s">
        <v>3475</v>
      </c>
      <c r="B1293" s="13" t="s">
        <v>3474</v>
      </c>
    </row>
    <row r="1294" spans="1:2" ht="15" customHeight="1">
      <c r="A1294" s="10" t="s">
        <v>3405</v>
      </c>
      <c r="B1294" s="13" t="s">
        <v>3404</v>
      </c>
    </row>
    <row r="1295" spans="1:2" ht="15" customHeight="1">
      <c r="A1295" s="10" t="s">
        <v>3495</v>
      </c>
      <c r="B1295" s="13" t="s">
        <v>3494</v>
      </c>
    </row>
    <row r="1296" spans="1:2" ht="15" customHeight="1">
      <c r="A1296" s="10" t="s">
        <v>3413</v>
      </c>
      <c r="B1296" s="13" t="s">
        <v>3412</v>
      </c>
    </row>
    <row r="1297" spans="1:2" ht="15" customHeight="1">
      <c r="A1297" s="10" t="s">
        <v>3469</v>
      </c>
      <c r="B1297" s="13" t="s">
        <v>3468</v>
      </c>
    </row>
    <row r="1298" spans="1:2" ht="15" customHeight="1">
      <c r="A1298" s="10" t="s">
        <v>3399</v>
      </c>
      <c r="B1298" s="13" t="s">
        <v>3398</v>
      </c>
    </row>
    <row r="1299" spans="1:2" ht="15" customHeight="1">
      <c r="A1299" s="10" t="s">
        <v>3403</v>
      </c>
      <c r="B1299" s="13" t="s">
        <v>3402</v>
      </c>
    </row>
    <row r="1300" spans="1:2" ht="15" customHeight="1">
      <c r="A1300" s="10" t="s">
        <v>3479</v>
      </c>
      <c r="B1300" s="13" t="s">
        <v>3478</v>
      </c>
    </row>
    <row r="1301" spans="1:2" ht="15" customHeight="1">
      <c r="A1301" s="10" t="s">
        <v>3485</v>
      </c>
      <c r="B1301" s="13" t="s">
        <v>3484</v>
      </c>
    </row>
    <row r="1302" spans="1:2" ht="15" customHeight="1">
      <c r="A1302" s="10" t="s">
        <v>3489</v>
      </c>
      <c r="B1302" s="13" t="s">
        <v>3488</v>
      </c>
    </row>
    <row r="1303" spans="1:2" ht="15" customHeight="1">
      <c r="A1303" s="10" t="s">
        <v>3397</v>
      </c>
      <c r="B1303" s="13" t="s">
        <v>3396</v>
      </c>
    </row>
    <row r="1304" spans="1:2" ht="15" customHeight="1">
      <c r="A1304" s="10" t="s">
        <v>3415</v>
      </c>
      <c r="B1304" s="13" t="s">
        <v>3414</v>
      </c>
    </row>
    <row r="1305" spans="1:2" ht="15" customHeight="1">
      <c r="A1305" s="10" t="s">
        <v>3471</v>
      </c>
      <c r="B1305" s="13" t="s">
        <v>3470</v>
      </c>
    </row>
    <row r="1306" spans="1:2" ht="15" customHeight="1">
      <c r="A1306" s="10" t="s">
        <v>3391</v>
      </c>
      <c r="B1306" s="13" t="s">
        <v>3390</v>
      </c>
    </row>
    <row r="1307" spans="1:2" ht="15" customHeight="1">
      <c r="A1307" s="10" t="s">
        <v>3465</v>
      </c>
      <c r="B1307" s="13" t="s">
        <v>3464</v>
      </c>
    </row>
    <row r="1308" spans="1:2" ht="15" customHeight="1">
      <c r="A1308" s="10" t="s">
        <v>3473</v>
      </c>
      <c r="B1308" s="13" t="s">
        <v>3472</v>
      </c>
    </row>
    <row r="1309" spans="1:2" ht="15" customHeight="1">
      <c r="A1309" s="10" t="s">
        <v>3387</v>
      </c>
      <c r="B1309" s="13" t="s">
        <v>3386</v>
      </c>
    </row>
    <row r="1310" spans="1:2" ht="15" customHeight="1">
      <c r="A1310" s="10" t="s">
        <v>3389</v>
      </c>
      <c r="B1310" s="13" t="s">
        <v>3388</v>
      </c>
    </row>
    <row r="1311" spans="1:2" ht="15" customHeight="1">
      <c r="A1311" s="10" t="s">
        <v>3467</v>
      </c>
      <c r="B1311" s="13" t="s">
        <v>3466</v>
      </c>
    </row>
    <row r="1312" spans="1:2" ht="15" customHeight="1">
      <c r="A1312" s="10" t="s">
        <v>3401</v>
      </c>
      <c r="B1312" s="13" t="s">
        <v>3400</v>
      </c>
    </row>
    <row r="1313" spans="1:2" ht="15" customHeight="1">
      <c r="A1313" s="10" t="s">
        <v>3491</v>
      </c>
      <c r="B1313" s="13" t="s">
        <v>3490</v>
      </c>
    </row>
    <row r="1314" spans="1:2" ht="15" customHeight="1">
      <c r="A1314" s="10" t="s">
        <v>3481</v>
      </c>
      <c r="B1314" s="13" t="s">
        <v>3480</v>
      </c>
    </row>
    <row r="1315" spans="1:2" ht="15" customHeight="1">
      <c r="A1315" s="10" t="s">
        <v>3395</v>
      </c>
      <c r="B1315" s="13" t="s">
        <v>3394</v>
      </c>
    </row>
    <row r="1316" spans="1:2" ht="15" customHeight="1">
      <c r="A1316" s="10" t="s">
        <v>3411</v>
      </c>
      <c r="B1316" s="13" t="s">
        <v>3410</v>
      </c>
    </row>
    <row r="1317" spans="1:2" ht="15" customHeight="1">
      <c r="A1317" s="10" t="s">
        <v>3385</v>
      </c>
      <c r="B1317" s="13" t="s">
        <v>3384</v>
      </c>
    </row>
    <row r="1318" spans="1:2" ht="15" customHeight="1">
      <c r="A1318" s="10" t="s">
        <v>3497</v>
      </c>
      <c r="B1318" s="13" t="s">
        <v>3496</v>
      </c>
    </row>
    <row r="1319" spans="1:2" ht="15" customHeight="1">
      <c r="A1319" s="10" t="s">
        <v>3459</v>
      </c>
      <c r="B1319" s="13" t="s">
        <v>3458</v>
      </c>
    </row>
    <row r="1320" spans="1:2" ht="15" customHeight="1">
      <c r="A1320" s="10" t="s">
        <v>3457</v>
      </c>
      <c r="B1320" s="13" t="s">
        <v>3456</v>
      </c>
    </row>
    <row r="1321" spans="1:2" ht="15" customHeight="1">
      <c r="A1321" s="10" t="s">
        <v>7560</v>
      </c>
      <c r="B1321" s="13" t="s">
        <v>7559</v>
      </c>
    </row>
    <row r="1322" spans="1:2" ht="15" customHeight="1">
      <c r="A1322" s="10" t="s">
        <v>7463</v>
      </c>
      <c r="B1322" s="13" t="s">
        <v>7462</v>
      </c>
    </row>
    <row r="1323" spans="1:2" ht="15" customHeight="1">
      <c r="A1323" s="10" t="s">
        <v>7465</v>
      </c>
      <c r="B1323" s="13" t="s">
        <v>7464</v>
      </c>
    </row>
    <row r="1324" spans="1:2" ht="15" customHeight="1">
      <c r="A1324" s="10" t="s">
        <v>7451</v>
      </c>
      <c r="B1324" s="13" t="s">
        <v>7450</v>
      </c>
    </row>
    <row r="1325" spans="1:2" ht="15" customHeight="1">
      <c r="A1325" s="10" t="s">
        <v>7471</v>
      </c>
      <c r="B1325" s="13" t="s">
        <v>7470</v>
      </c>
    </row>
    <row r="1326" spans="1:2" ht="15" customHeight="1">
      <c r="A1326" s="10" t="s">
        <v>7473</v>
      </c>
      <c r="B1326" s="13" t="s">
        <v>7472</v>
      </c>
    </row>
    <row r="1327" spans="1:2" ht="15" customHeight="1">
      <c r="A1327" s="10" t="s">
        <v>7475</v>
      </c>
      <c r="B1327" s="13" t="s">
        <v>7474</v>
      </c>
    </row>
    <row r="1328" spans="1:2" ht="15" customHeight="1">
      <c r="A1328" s="10" t="s">
        <v>7477</v>
      </c>
      <c r="B1328" s="13" t="s">
        <v>7476</v>
      </c>
    </row>
    <row r="1329" spans="1:2" ht="15" customHeight="1">
      <c r="A1329" s="10" t="s">
        <v>7469</v>
      </c>
      <c r="B1329" s="13" t="s">
        <v>7468</v>
      </c>
    </row>
    <row r="1330" spans="1:2" ht="15" customHeight="1">
      <c r="A1330" s="10" t="s">
        <v>12482</v>
      </c>
      <c r="B1330" s="13" t="s">
        <v>12481</v>
      </c>
    </row>
    <row r="1331" spans="1:2" ht="15" customHeight="1">
      <c r="A1331" s="10" t="s">
        <v>7453</v>
      </c>
      <c r="B1331" s="13" t="s">
        <v>7452</v>
      </c>
    </row>
    <row r="1332" spans="1:2" ht="15" customHeight="1">
      <c r="A1332" s="10" t="s">
        <v>7335</v>
      </c>
      <c r="B1332" s="13" t="s">
        <v>7334</v>
      </c>
    </row>
    <row r="1333" spans="1:2" ht="15" customHeight="1">
      <c r="A1333" s="10" t="s">
        <v>7341</v>
      </c>
      <c r="B1333" s="13" t="s">
        <v>7340</v>
      </c>
    </row>
    <row r="1334" spans="1:2" ht="15" customHeight="1">
      <c r="A1334" s="10" t="s">
        <v>1330</v>
      </c>
      <c r="B1334" s="13" t="s">
        <v>1329</v>
      </c>
    </row>
    <row r="1335" spans="1:2" ht="15" customHeight="1">
      <c r="A1335" s="10" t="s">
        <v>1958</v>
      </c>
      <c r="B1335" s="13" t="s">
        <v>1957</v>
      </c>
    </row>
    <row r="1336" spans="1:2" ht="15" customHeight="1">
      <c r="A1336" s="10" t="s">
        <v>8403</v>
      </c>
      <c r="B1336" s="13" t="s">
        <v>8402</v>
      </c>
    </row>
    <row r="1337" spans="1:2" ht="15" customHeight="1">
      <c r="A1337" s="10" t="s">
        <v>8395</v>
      </c>
      <c r="B1337" s="13" t="s">
        <v>8394</v>
      </c>
    </row>
    <row r="1338" spans="1:2" ht="15" customHeight="1">
      <c r="A1338" s="10" t="s">
        <v>8393</v>
      </c>
      <c r="B1338" s="13" t="s">
        <v>8392</v>
      </c>
    </row>
    <row r="1339" spans="1:2" ht="15" customHeight="1">
      <c r="A1339" s="10" t="s">
        <v>8397</v>
      </c>
      <c r="B1339" s="13" t="s">
        <v>8396</v>
      </c>
    </row>
    <row r="1340" spans="1:2" ht="15" customHeight="1">
      <c r="A1340" s="10" t="s">
        <v>8391</v>
      </c>
      <c r="B1340" s="13" t="s">
        <v>8390</v>
      </c>
    </row>
    <row r="1341" spans="1:2" ht="15" customHeight="1">
      <c r="A1341" s="10" t="s">
        <v>14398</v>
      </c>
      <c r="B1341" s="13" t="s">
        <v>14397</v>
      </c>
    </row>
    <row r="1342" spans="1:2" ht="15" customHeight="1">
      <c r="A1342" s="10" t="s">
        <v>14402</v>
      </c>
      <c r="B1342" s="13" t="s">
        <v>14401</v>
      </c>
    </row>
    <row r="1343" spans="1:2" ht="15" customHeight="1">
      <c r="A1343" s="10" t="s">
        <v>14400</v>
      </c>
      <c r="B1343" s="13" t="s">
        <v>14399</v>
      </c>
    </row>
    <row r="1344" spans="1:2" ht="15" customHeight="1">
      <c r="A1344" s="10" t="s">
        <v>14412</v>
      </c>
      <c r="B1344" s="13" t="s">
        <v>14411</v>
      </c>
    </row>
    <row r="1345" spans="1:2" ht="15" customHeight="1">
      <c r="A1345" s="10" t="s">
        <v>14434</v>
      </c>
      <c r="B1345" s="13" t="s">
        <v>14433</v>
      </c>
    </row>
    <row r="1346" spans="1:2" ht="15" customHeight="1">
      <c r="A1346" s="10" t="s">
        <v>11279</v>
      </c>
      <c r="B1346" s="13" t="s">
        <v>11278</v>
      </c>
    </row>
    <row r="1347" spans="1:2" ht="15" customHeight="1">
      <c r="A1347" s="10" t="s">
        <v>6657</v>
      </c>
      <c r="B1347" s="13" t="s">
        <v>6656</v>
      </c>
    </row>
    <row r="1348" spans="1:2" ht="15" customHeight="1">
      <c r="A1348" s="10" t="s">
        <v>13336</v>
      </c>
      <c r="B1348" s="13" t="s">
        <v>13335</v>
      </c>
    </row>
    <row r="1349" spans="1:2" ht="15" customHeight="1">
      <c r="A1349" s="10" t="s">
        <v>6673</v>
      </c>
      <c r="B1349" s="13" t="s">
        <v>6672</v>
      </c>
    </row>
    <row r="1350" spans="1:2" ht="15" customHeight="1">
      <c r="A1350" s="10" t="s">
        <v>6677</v>
      </c>
      <c r="B1350" s="13" t="s">
        <v>6676</v>
      </c>
    </row>
    <row r="1351" spans="1:2" ht="15" customHeight="1">
      <c r="A1351" s="10" t="s">
        <v>6675</v>
      </c>
      <c r="B1351" s="13" t="s">
        <v>6674</v>
      </c>
    </row>
    <row r="1352" spans="1:2" ht="15" customHeight="1">
      <c r="A1352" s="10" t="s">
        <v>6659</v>
      </c>
      <c r="B1352" s="13" t="s">
        <v>6658</v>
      </c>
    </row>
    <row r="1353" spans="1:2" ht="15" customHeight="1">
      <c r="A1353" s="10" t="s">
        <v>6653</v>
      </c>
      <c r="B1353" s="13" t="s">
        <v>6652</v>
      </c>
    </row>
    <row r="1354" spans="1:2" ht="15" customHeight="1">
      <c r="A1354" s="10" t="s">
        <v>6665</v>
      </c>
      <c r="B1354" s="13" t="s">
        <v>6664</v>
      </c>
    </row>
    <row r="1355" spans="1:2" ht="15" customHeight="1">
      <c r="A1355" s="11" t="s">
        <v>114</v>
      </c>
      <c r="B1355" s="15" t="s">
        <v>115</v>
      </c>
    </row>
    <row r="1356" spans="1:2" ht="15" customHeight="1">
      <c r="A1356" s="10" t="s">
        <v>6643</v>
      </c>
      <c r="B1356" s="13" t="s">
        <v>6642</v>
      </c>
    </row>
    <row r="1357" spans="1:2" ht="15" customHeight="1">
      <c r="A1357" s="10" t="s">
        <v>6651</v>
      </c>
      <c r="B1357" s="13" t="s">
        <v>6650</v>
      </c>
    </row>
    <row r="1358" spans="1:2" ht="15" customHeight="1">
      <c r="A1358" s="10" t="s">
        <v>6645</v>
      </c>
      <c r="B1358" s="13" t="s">
        <v>6644</v>
      </c>
    </row>
    <row r="1359" spans="1:2" ht="15" customHeight="1">
      <c r="A1359" s="10" t="s">
        <v>6647</v>
      </c>
      <c r="B1359" s="13" t="s">
        <v>6646</v>
      </c>
    </row>
    <row r="1360" spans="1:2" ht="15" customHeight="1">
      <c r="A1360" s="10" t="s">
        <v>6655</v>
      </c>
      <c r="B1360" s="13" t="s">
        <v>6654</v>
      </c>
    </row>
    <row r="1361" spans="1:2" ht="15" customHeight="1">
      <c r="A1361" s="10" t="s">
        <v>6164</v>
      </c>
      <c r="B1361" s="13" t="s">
        <v>6163</v>
      </c>
    </row>
    <row r="1362" spans="1:2" ht="15" customHeight="1">
      <c r="A1362" s="10" t="s">
        <v>14819</v>
      </c>
      <c r="B1362" s="13" t="s">
        <v>14818</v>
      </c>
    </row>
    <row r="1363" spans="1:2" ht="15" customHeight="1">
      <c r="A1363" s="11" t="s">
        <v>116</v>
      </c>
      <c r="B1363" s="15" t="s">
        <v>117</v>
      </c>
    </row>
    <row r="1364" spans="1:2" ht="15" customHeight="1">
      <c r="A1364" s="10" t="s">
        <v>1930</v>
      </c>
      <c r="B1364" s="13" t="s">
        <v>1929</v>
      </c>
    </row>
    <row r="1365" spans="1:2" ht="15" customHeight="1">
      <c r="A1365" s="10" t="s">
        <v>1932</v>
      </c>
      <c r="B1365" s="13" t="s">
        <v>1931</v>
      </c>
    </row>
    <row r="1366" spans="1:2" ht="15" customHeight="1">
      <c r="A1366" s="10" t="s">
        <v>118</v>
      </c>
      <c r="B1366" s="13" t="s">
        <v>119</v>
      </c>
    </row>
    <row r="1367" spans="1:2" ht="15" customHeight="1">
      <c r="A1367" s="10" t="s">
        <v>11994</v>
      </c>
      <c r="B1367" s="13" t="s">
        <v>11993</v>
      </c>
    </row>
    <row r="1368" spans="1:2" ht="15" customHeight="1">
      <c r="A1368" s="10" t="s">
        <v>6030</v>
      </c>
      <c r="B1368" s="13" t="s">
        <v>6029</v>
      </c>
    </row>
    <row r="1369" spans="1:2" ht="15" customHeight="1">
      <c r="A1369" s="10" t="s">
        <v>6032</v>
      </c>
      <c r="B1369" s="13" t="s">
        <v>6031</v>
      </c>
    </row>
    <row r="1370" spans="1:2" ht="15" customHeight="1">
      <c r="A1370" s="10" t="s">
        <v>12340</v>
      </c>
      <c r="B1370" s="13" t="s">
        <v>12339</v>
      </c>
    </row>
    <row r="1371" spans="1:2" ht="15" customHeight="1">
      <c r="A1371" s="10" t="s">
        <v>12466</v>
      </c>
      <c r="B1371" s="13" t="s">
        <v>12465</v>
      </c>
    </row>
    <row r="1372" spans="1:2" ht="15" customHeight="1">
      <c r="A1372" s="10" t="s">
        <v>6028</v>
      </c>
      <c r="B1372" s="13" t="s">
        <v>6027</v>
      </c>
    </row>
    <row r="1373" spans="1:2" ht="15" customHeight="1">
      <c r="A1373" s="10" t="s">
        <v>6026</v>
      </c>
      <c r="B1373" s="13" t="s">
        <v>6025</v>
      </c>
    </row>
    <row r="1374" spans="1:2" ht="15" customHeight="1">
      <c r="A1374" s="10" t="s">
        <v>12704</v>
      </c>
      <c r="B1374" s="13" t="s">
        <v>12703</v>
      </c>
    </row>
    <row r="1375" spans="1:2" ht="15" customHeight="1">
      <c r="A1375" s="11" t="s">
        <v>120</v>
      </c>
      <c r="B1375" s="15" t="s">
        <v>121</v>
      </c>
    </row>
    <row r="1376" spans="1:2" ht="15" customHeight="1">
      <c r="A1376" s="10" t="s">
        <v>6920</v>
      </c>
      <c r="B1376" s="13" t="s">
        <v>6919</v>
      </c>
    </row>
    <row r="1377" spans="1:2" ht="15" customHeight="1">
      <c r="A1377" s="10" t="s">
        <v>6914</v>
      </c>
      <c r="B1377" s="13" t="s">
        <v>6913</v>
      </c>
    </row>
    <row r="1378" spans="1:2" ht="15" customHeight="1">
      <c r="A1378" s="10" t="s">
        <v>6906</v>
      </c>
      <c r="B1378" s="13" t="s">
        <v>6905</v>
      </c>
    </row>
    <row r="1379" spans="1:2" ht="15" customHeight="1">
      <c r="A1379" s="10" t="s">
        <v>6912</v>
      </c>
      <c r="B1379" s="13" t="s">
        <v>6911</v>
      </c>
    </row>
    <row r="1380" spans="1:2" ht="15" customHeight="1">
      <c r="A1380" s="11" t="s">
        <v>122</v>
      </c>
      <c r="B1380" s="15" t="s">
        <v>123</v>
      </c>
    </row>
    <row r="1381" spans="1:2" ht="15" customHeight="1">
      <c r="A1381" s="10" t="s">
        <v>9212</v>
      </c>
      <c r="B1381" s="13" t="s">
        <v>9211</v>
      </c>
    </row>
    <row r="1382" spans="1:2" ht="15" customHeight="1">
      <c r="A1382" s="10" t="s">
        <v>9208</v>
      </c>
      <c r="B1382" s="13" t="s">
        <v>9207</v>
      </c>
    </row>
    <row r="1383" spans="1:2" ht="15" customHeight="1">
      <c r="A1383" s="10" t="s">
        <v>9210</v>
      </c>
      <c r="B1383" s="13" t="s">
        <v>9209</v>
      </c>
    </row>
    <row r="1384" spans="1:2" ht="15" customHeight="1">
      <c r="A1384" s="10" t="s">
        <v>9216</v>
      </c>
      <c r="B1384" s="13" t="s">
        <v>9215</v>
      </c>
    </row>
    <row r="1385" spans="1:2" ht="15" customHeight="1">
      <c r="A1385" s="10" t="s">
        <v>6951</v>
      </c>
      <c r="B1385" s="13" t="s">
        <v>6950</v>
      </c>
    </row>
    <row r="1386" spans="1:2" ht="15" customHeight="1">
      <c r="A1386" s="10" t="s">
        <v>9214</v>
      </c>
      <c r="B1386" s="13" t="s">
        <v>9213</v>
      </c>
    </row>
    <row r="1387" spans="1:2" ht="15" customHeight="1">
      <c r="A1387" s="10" t="s">
        <v>8545</v>
      </c>
      <c r="B1387" s="13" t="s">
        <v>8544</v>
      </c>
    </row>
    <row r="1388" spans="1:2" ht="15" customHeight="1">
      <c r="A1388" s="10" t="s">
        <v>9814</v>
      </c>
      <c r="B1388" s="13" t="s">
        <v>9813</v>
      </c>
    </row>
    <row r="1389" spans="1:2" ht="15" customHeight="1">
      <c r="A1389" s="10" t="s">
        <v>9218</v>
      </c>
      <c r="B1389" s="13" t="s">
        <v>9217</v>
      </c>
    </row>
    <row r="1390" spans="1:2" ht="15" customHeight="1">
      <c r="A1390" s="10" t="s">
        <v>6607</v>
      </c>
      <c r="B1390" s="13" t="s">
        <v>6606</v>
      </c>
    </row>
    <row r="1391" spans="1:2" ht="15" customHeight="1">
      <c r="A1391" s="10" t="s">
        <v>6605</v>
      </c>
      <c r="B1391" s="13" t="s">
        <v>6604</v>
      </c>
    </row>
    <row r="1392" spans="1:2" ht="15" customHeight="1">
      <c r="A1392" s="10" t="s">
        <v>6603</v>
      </c>
      <c r="B1392" s="13" t="s">
        <v>6602</v>
      </c>
    </row>
    <row r="1393" spans="1:2" ht="15" customHeight="1">
      <c r="A1393" s="10" t="s">
        <v>6571</v>
      </c>
      <c r="B1393" s="13" t="s">
        <v>6570</v>
      </c>
    </row>
    <row r="1394" spans="1:2" ht="15" customHeight="1">
      <c r="A1394" s="10" t="s">
        <v>6565</v>
      </c>
      <c r="B1394" s="13" t="s">
        <v>6564</v>
      </c>
    </row>
    <row r="1395" spans="1:2" ht="15" customHeight="1">
      <c r="A1395" s="10" t="s">
        <v>6593</v>
      </c>
      <c r="B1395" s="13" t="s">
        <v>6592</v>
      </c>
    </row>
    <row r="1396" spans="1:2" ht="15" customHeight="1">
      <c r="A1396" s="10" t="s">
        <v>124</v>
      </c>
      <c r="B1396" s="13" t="s">
        <v>6563</v>
      </c>
    </row>
    <row r="1397" spans="1:2" ht="15" customHeight="1">
      <c r="A1397" s="10" t="s">
        <v>1942</v>
      </c>
      <c r="B1397" s="13" t="s">
        <v>1941</v>
      </c>
    </row>
    <row r="1398" spans="1:2" ht="15" customHeight="1">
      <c r="A1398" s="10" t="s">
        <v>9730</v>
      </c>
      <c r="B1398" s="13" t="s">
        <v>9729</v>
      </c>
    </row>
    <row r="1399" spans="1:2" ht="15" customHeight="1">
      <c r="A1399" s="10" t="s">
        <v>6583</v>
      </c>
      <c r="B1399" s="13" t="s">
        <v>6582</v>
      </c>
    </row>
    <row r="1400" spans="1:2" ht="15" customHeight="1">
      <c r="A1400" s="10" t="s">
        <v>125</v>
      </c>
      <c r="B1400" s="13" t="s">
        <v>9533</v>
      </c>
    </row>
    <row r="1401" spans="1:2" ht="15" customHeight="1">
      <c r="A1401" s="10" t="s">
        <v>9720</v>
      </c>
      <c r="B1401" s="13" t="s">
        <v>9719</v>
      </c>
    </row>
    <row r="1402" spans="1:2" ht="15" customHeight="1">
      <c r="A1402" s="10" t="s">
        <v>9260</v>
      </c>
      <c r="B1402" s="13" t="s">
        <v>9259</v>
      </c>
    </row>
    <row r="1403" spans="1:2" ht="15" customHeight="1">
      <c r="A1403" s="10" t="s">
        <v>9732</v>
      </c>
      <c r="B1403" s="13" t="s">
        <v>9731</v>
      </c>
    </row>
    <row r="1404" spans="1:2" ht="15" customHeight="1">
      <c r="A1404" s="10" t="s">
        <v>9722</v>
      </c>
      <c r="B1404" s="13" t="s">
        <v>9721</v>
      </c>
    </row>
    <row r="1405" spans="1:2" ht="15" customHeight="1">
      <c r="A1405" s="10" t="s">
        <v>9714</v>
      </c>
      <c r="B1405" s="13" t="s">
        <v>9713</v>
      </c>
    </row>
    <row r="1406" spans="1:2" ht="15" customHeight="1">
      <c r="A1406" s="10" t="s">
        <v>6943</v>
      </c>
      <c r="B1406" s="13" t="s">
        <v>6942</v>
      </c>
    </row>
    <row r="1407" spans="1:2" ht="15" customHeight="1">
      <c r="A1407" s="10" t="s">
        <v>6969</v>
      </c>
      <c r="B1407" s="13" t="s">
        <v>6968</v>
      </c>
    </row>
    <row r="1408" spans="1:2" ht="15" customHeight="1">
      <c r="A1408" s="10" t="s">
        <v>10408</v>
      </c>
      <c r="B1408" s="13" t="s">
        <v>10407</v>
      </c>
    </row>
    <row r="1409" spans="1:2" ht="15" customHeight="1">
      <c r="A1409" s="11" t="s">
        <v>126</v>
      </c>
      <c r="B1409" s="15" t="s">
        <v>127</v>
      </c>
    </row>
    <row r="1410" spans="1:2" ht="15" customHeight="1">
      <c r="A1410" s="10" t="s">
        <v>12706</v>
      </c>
      <c r="B1410" s="13" t="s">
        <v>12705</v>
      </c>
    </row>
    <row r="1411" spans="1:2" ht="15" customHeight="1">
      <c r="A1411" s="11" t="s">
        <v>128</v>
      </c>
      <c r="B1411" s="15" t="s">
        <v>129</v>
      </c>
    </row>
    <row r="1412" spans="1:2" ht="15" customHeight="1">
      <c r="A1412" s="10" t="s">
        <v>17371</v>
      </c>
      <c r="B1412" s="13" t="s">
        <v>17370</v>
      </c>
    </row>
    <row r="1413" spans="1:2" ht="15" customHeight="1">
      <c r="A1413" s="10" t="s">
        <v>17183</v>
      </c>
      <c r="B1413" s="13" t="s">
        <v>17182</v>
      </c>
    </row>
    <row r="1414" spans="1:2" ht="15" customHeight="1">
      <c r="A1414" s="10" t="s">
        <v>17225</v>
      </c>
      <c r="B1414" s="13" t="s">
        <v>17224</v>
      </c>
    </row>
    <row r="1415" spans="1:2" ht="15" customHeight="1">
      <c r="A1415" s="10" t="s">
        <v>17187</v>
      </c>
      <c r="B1415" s="13" t="s">
        <v>17186</v>
      </c>
    </row>
    <row r="1416" spans="1:2" ht="15" customHeight="1">
      <c r="A1416" s="10" t="s">
        <v>130</v>
      </c>
      <c r="B1416" s="13" t="s">
        <v>14766</v>
      </c>
    </row>
    <row r="1417" spans="1:2" ht="15" customHeight="1">
      <c r="A1417" s="10" t="s">
        <v>11852</v>
      </c>
      <c r="B1417" s="13" t="s">
        <v>11851</v>
      </c>
    </row>
    <row r="1418" spans="1:2" ht="15" customHeight="1">
      <c r="A1418" s="10" t="s">
        <v>17363</v>
      </c>
      <c r="B1418" s="13" t="s">
        <v>17362</v>
      </c>
    </row>
    <row r="1419" spans="1:2" ht="15" customHeight="1">
      <c r="A1419" s="10" t="s">
        <v>17235</v>
      </c>
      <c r="B1419" s="13" t="s">
        <v>17234</v>
      </c>
    </row>
    <row r="1420" spans="1:2" ht="15" customHeight="1">
      <c r="A1420" s="10" t="s">
        <v>12352</v>
      </c>
      <c r="B1420" s="13" t="s">
        <v>12351</v>
      </c>
    </row>
    <row r="1421" spans="1:2" ht="15" customHeight="1">
      <c r="A1421" s="10" t="s">
        <v>131</v>
      </c>
      <c r="B1421" s="13" t="s">
        <v>14767</v>
      </c>
    </row>
    <row r="1422" spans="1:2" ht="15" customHeight="1">
      <c r="A1422" s="10" t="s">
        <v>14771</v>
      </c>
      <c r="B1422" s="13" t="s">
        <v>14770</v>
      </c>
    </row>
    <row r="1423" spans="1:2" ht="15" customHeight="1">
      <c r="A1423" s="10" t="s">
        <v>17205</v>
      </c>
      <c r="B1423" s="13" t="s">
        <v>17204</v>
      </c>
    </row>
    <row r="1424" spans="1:2" ht="15" customHeight="1">
      <c r="A1424" s="10" t="s">
        <v>132</v>
      </c>
      <c r="B1424" s="13" t="s">
        <v>14589</v>
      </c>
    </row>
    <row r="1425" spans="1:2" ht="15" customHeight="1">
      <c r="A1425" s="10" t="s">
        <v>133</v>
      </c>
      <c r="B1425" s="13" t="s">
        <v>10409</v>
      </c>
    </row>
    <row r="1426" spans="1:2" ht="15" customHeight="1">
      <c r="A1426" s="10" t="s">
        <v>6579</v>
      </c>
      <c r="B1426" s="13" t="s">
        <v>6578</v>
      </c>
    </row>
    <row r="1427" spans="1:2" ht="15" customHeight="1">
      <c r="A1427" s="10" t="s">
        <v>9758</v>
      </c>
      <c r="B1427" s="13" t="s">
        <v>9757</v>
      </c>
    </row>
    <row r="1428" spans="1:2" ht="15" customHeight="1">
      <c r="A1428" s="10" t="s">
        <v>6691</v>
      </c>
      <c r="B1428" s="13" t="s">
        <v>6690</v>
      </c>
    </row>
    <row r="1429" spans="1:2" ht="15" customHeight="1">
      <c r="A1429" s="10" t="s">
        <v>6533</v>
      </c>
      <c r="B1429" s="13" t="s">
        <v>6532</v>
      </c>
    </row>
    <row r="1430" spans="1:2" ht="15" customHeight="1">
      <c r="A1430" s="10" t="s">
        <v>9752</v>
      </c>
      <c r="B1430" s="13" t="s">
        <v>9751</v>
      </c>
    </row>
    <row r="1431" spans="1:2" ht="15" customHeight="1">
      <c r="A1431" s="10" t="s">
        <v>17663</v>
      </c>
      <c r="B1431" s="13" t="s">
        <v>17662</v>
      </c>
    </row>
    <row r="1432" spans="1:2" ht="15" customHeight="1">
      <c r="A1432" s="10" t="s">
        <v>17665</v>
      </c>
      <c r="B1432" s="13" t="s">
        <v>17664</v>
      </c>
    </row>
    <row r="1433" spans="1:2" ht="15" customHeight="1">
      <c r="A1433" s="10" t="s">
        <v>17655</v>
      </c>
      <c r="B1433" s="13" t="s">
        <v>17654</v>
      </c>
    </row>
    <row r="1434" spans="1:2" ht="15" customHeight="1">
      <c r="A1434" s="10" t="s">
        <v>17661</v>
      </c>
      <c r="B1434" s="13" t="s">
        <v>17660</v>
      </c>
    </row>
    <row r="1435" spans="1:2" ht="15" customHeight="1">
      <c r="A1435" s="10" t="s">
        <v>17653</v>
      </c>
      <c r="B1435" s="13" t="s">
        <v>17652</v>
      </c>
    </row>
    <row r="1436" spans="1:2" ht="15" customHeight="1">
      <c r="A1436" s="10" t="s">
        <v>17541</v>
      </c>
      <c r="B1436" s="13" t="s">
        <v>17540</v>
      </c>
    </row>
    <row r="1437" spans="1:2" ht="15" customHeight="1">
      <c r="A1437" s="10" t="s">
        <v>17549</v>
      </c>
      <c r="B1437" s="13" t="s">
        <v>17548</v>
      </c>
    </row>
    <row r="1438" spans="1:2" ht="15" customHeight="1">
      <c r="A1438" s="10" t="s">
        <v>17537</v>
      </c>
      <c r="B1438" s="13" t="s">
        <v>17536</v>
      </c>
    </row>
    <row r="1439" spans="1:2" ht="15" customHeight="1">
      <c r="A1439" s="10" t="s">
        <v>17545</v>
      </c>
      <c r="B1439" s="13" t="s">
        <v>17544</v>
      </c>
    </row>
    <row r="1440" spans="1:2" ht="15" customHeight="1">
      <c r="A1440" s="10" t="s">
        <v>17539</v>
      </c>
      <c r="B1440" s="13" t="s">
        <v>17538</v>
      </c>
    </row>
    <row r="1441" spans="1:2" ht="15" customHeight="1">
      <c r="A1441" s="10" t="s">
        <v>17547</v>
      </c>
      <c r="B1441" s="13" t="s">
        <v>17546</v>
      </c>
    </row>
    <row r="1442" spans="1:2" ht="15" customHeight="1">
      <c r="A1442" s="10" t="s">
        <v>17543</v>
      </c>
      <c r="B1442" s="13" t="s">
        <v>17542</v>
      </c>
    </row>
    <row r="1443" spans="1:2" ht="15" customHeight="1">
      <c r="A1443" s="10" t="s">
        <v>17611</v>
      </c>
      <c r="B1443" s="13" t="s">
        <v>17610</v>
      </c>
    </row>
    <row r="1444" spans="1:2" ht="15" customHeight="1">
      <c r="A1444" s="10" t="s">
        <v>17619</v>
      </c>
      <c r="B1444" s="13" t="s">
        <v>17618</v>
      </c>
    </row>
    <row r="1445" spans="1:2" ht="15" customHeight="1">
      <c r="A1445" s="10" t="s">
        <v>17607</v>
      </c>
      <c r="B1445" s="13" t="s">
        <v>17606</v>
      </c>
    </row>
    <row r="1446" spans="1:2" ht="15" customHeight="1">
      <c r="A1446" s="10" t="s">
        <v>17615</v>
      </c>
      <c r="B1446" s="13" t="s">
        <v>17614</v>
      </c>
    </row>
    <row r="1447" spans="1:2" ht="15" customHeight="1">
      <c r="A1447" s="10" t="s">
        <v>17609</v>
      </c>
      <c r="B1447" s="13" t="s">
        <v>17608</v>
      </c>
    </row>
    <row r="1448" spans="1:2" ht="15" customHeight="1">
      <c r="A1448" s="10" t="s">
        <v>17617</v>
      </c>
      <c r="B1448" s="13" t="s">
        <v>17616</v>
      </c>
    </row>
    <row r="1449" spans="1:2" ht="15" customHeight="1">
      <c r="A1449" s="10" t="s">
        <v>17613</v>
      </c>
      <c r="B1449" s="13" t="s">
        <v>17612</v>
      </c>
    </row>
    <row r="1450" spans="1:2" ht="15" customHeight="1">
      <c r="A1450" s="10" t="s">
        <v>17569</v>
      </c>
      <c r="B1450" s="13" t="s">
        <v>17568</v>
      </c>
    </row>
    <row r="1451" spans="1:2" ht="15" customHeight="1">
      <c r="A1451" s="10" t="s">
        <v>17577</v>
      </c>
      <c r="B1451" s="13" t="s">
        <v>17576</v>
      </c>
    </row>
    <row r="1452" spans="1:2" ht="15" customHeight="1">
      <c r="A1452" s="10" t="s">
        <v>17565</v>
      </c>
      <c r="B1452" s="13" t="s">
        <v>17564</v>
      </c>
    </row>
    <row r="1453" spans="1:2" ht="15" customHeight="1">
      <c r="A1453" s="10" t="s">
        <v>17573</v>
      </c>
      <c r="B1453" s="13" t="s">
        <v>17572</v>
      </c>
    </row>
    <row r="1454" spans="1:2" ht="15" customHeight="1">
      <c r="A1454" s="10" t="s">
        <v>17567</v>
      </c>
      <c r="B1454" s="13" t="s">
        <v>17566</v>
      </c>
    </row>
    <row r="1455" spans="1:2" ht="15" customHeight="1">
      <c r="A1455" s="10" t="s">
        <v>17575</v>
      </c>
      <c r="B1455" s="13" t="s">
        <v>17574</v>
      </c>
    </row>
    <row r="1456" spans="1:2" ht="15" customHeight="1">
      <c r="A1456" s="10" t="s">
        <v>17571</v>
      </c>
      <c r="B1456" s="13" t="s">
        <v>17570</v>
      </c>
    </row>
    <row r="1457" spans="1:2" ht="15" customHeight="1">
      <c r="A1457" s="10" t="s">
        <v>17625</v>
      </c>
      <c r="B1457" s="13" t="s">
        <v>17624</v>
      </c>
    </row>
    <row r="1458" spans="1:2" ht="15" customHeight="1">
      <c r="A1458" s="10" t="s">
        <v>17633</v>
      </c>
      <c r="B1458" s="13" t="s">
        <v>17632</v>
      </c>
    </row>
    <row r="1459" spans="1:2" ht="15" customHeight="1">
      <c r="A1459" s="10" t="s">
        <v>17621</v>
      </c>
      <c r="B1459" s="13" t="s">
        <v>17620</v>
      </c>
    </row>
    <row r="1460" spans="1:2" ht="15" customHeight="1">
      <c r="A1460" s="10" t="s">
        <v>17629</v>
      </c>
      <c r="B1460" s="13" t="s">
        <v>17628</v>
      </c>
    </row>
    <row r="1461" spans="1:2" ht="15" customHeight="1">
      <c r="A1461" s="10" t="s">
        <v>17623</v>
      </c>
      <c r="B1461" s="13" t="s">
        <v>17622</v>
      </c>
    </row>
    <row r="1462" spans="1:2" ht="15" customHeight="1">
      <c r="A1462" s="10" t="s">
        <v>17631</v>
      </c>
      <c r="B1462" s="13" t="s">
        <v>17630</v>
      </c>
    </row>
    <row r="1463" spans="1:2" ht="15" customHeight="1">
      <c r="A1463" s="10" t="s">
        <v>17627</v>
      </c>
      <c r="B1463" s="13" t="s">
        <v>17626</v>
      </c>
    </row>
    <row r="1464" spans="1:2" ht="15" customHeight="1">
      <c r="A1464" s="10" t="s">
        <v>17527</v>
      </c>
      <c r="B1464" s="13" t="s">
        <v>17526</v>
      </c>
    </row>
    <row r="1465" spans="1:2" ht="15" customHeight="1">
      <c r="A1465" s="10" t="s">
        <v>17535</v>
      </c>
      <c r="B1465" s="13" t="s">
        <v>17534</v>
      </c>
    </row>
    <row r="1466" spans="1:2" ht="15" customHeight="1">
      <c r="A1466" s="10" t="s">
        <v>17523</v>
      </c>
      <c r="B1466" s="13" t="s">
        <v>17522</v>
      </c>
    </row>
    <row r="1467" spans="1:2" ht="15" customHeight="1">
      <c r="A1467" s="10" t="s">
        <v>17531</v>
      </c>
      <c r="B1467" s="13" t="s">
        <v>17530</v>
      </c>
    </row>
    <row r="1468" spans="1:2" ht="15" customHeight="1">
      <c r="A1468" s="10" t="s">
        <v>17525</v>
      </c>
      <c r="B1468" s="13" t="s">
        <v>17524</v>
      </c>
    </row>
    <row r="1469" spans="1:2" ht="15" customHeight="1">
      <c r="A1469" s="10" t="s">
        <v>17533</v>
      </c>
      <c r="B1469" s="13" t="s">
        <v>17532</v>
      </c>
    </row>
    <row r="1470" spans="1:2" ht="15" customHeight="1">
      <c r="A1470" s="10" t="s">
        <v>17529</v>
      </c>
      <c r="B1470" s="13" t="s">
        <v>17528</v>
      </c>
    </row>
    <row r="1471" spans="1:2" ht="15" customHeight="1">
      <c r="A1471" s="10" t="s">
        <v>17597</v>
      </c>
      <c r="B1471" s="13" t="s">
        <v>17596</v>
      </c>
    </row>
    <row r="1472" spans="1:2" ht="15" customHeight="1">
      <c r="A1472" s="10" t="s">
        <v>17605</v>
      </c>
      <c r="B1472" s="13" t="s">
        <v>17604</v>
      </c>
    </row>
    <row r="1473" spans="1:2" ht="15" customHeight="1">
      <c r="A1473" s="10" t="s">
        <v>17593</v>
      </c>
      <c r="B1473" s="13" t="s">
        <v>17592</v>
      </c>
    </row>
    <row r="1474" spans="1:2" ht="15" customHeight="1">
      <c r="A1474" s="10" t="s">
        <v>17601</v>
      </c>
      <c r="B1474" s="13" t="s">
        <v>17600</v>
      </c>
    </row>
    <row r="1475" spans="1:2" ht="15" customHeight="1">
      <c r="A1475" s="10" t="s">
        <v>17595</v>
      </c>
      <c r="B1475" s="13" t="s">
        <v>17594</v>
      </c>
    </row>
    <row r="1476" spans="1:2" ht="15" customHeight="1">
      <c r="A1476" s="10" t="s">
        <v>17603</v>
      </c>
      <c r="B1476" s="13" t="s">
        <v>17602</v>
      </c>
    </row>
    <row r="1477" spans="1:2" ht="15" customHeight="1">
      <c r="A1477" s="10" t="s">
        <v>17599</v>
      </c>
      <c r="B1477" s="13" t="s">
        <v>17598</v>
      </c>
    </row>
    <row r="1478" spans="1:2" ht="15" customHeight="1">
      <c r="A1478" s="10" t="s">
        <v>17555</v>
      </c>
      <c r="B1478" s="13" t="s">
        <v>17554</v>
      </c>
    </row>
    <row r="1479" spans="1:2" ht="15" customHeight="1">
      <c r="A1479" s="10" t="s">
        <v>17563</v>
      </c>
      <c r="B1479" s="13" t="s">
        <v>17562</v>
      </c>
    </row>
    <row r="1480" spans="1:2" ht="15" customHeight="1">
      <c r="A1480" s="10" t="s">
        <v>17551</v>
      </c>
      <c r="B1480" s="13" t="s">
        <v>17550</v>
      </c>
    </row>
    <row r="1481" spans="1:2" ht="15" customHeight="1">
      <c r="A1481" s="10" t="s">
        <v>17559</v>
      </c>
      <c r="B1481" s="13" t="s">
        <v>17558</v>
      </c>
    </row>
    <row r="1482" spans="1:2" ht="15" customHeight="1">
      <c r="A1482" s="10" t="s">
        <v>17553</v>
      </c>
      <c r="B1482" s="13" t="s">
        <v>17552</v>
      </c>
    </row>
    <row r="1483" spans="1:2" ht="15" customHeight="1">
      <c r="A1483" s="10" t="s">
        <v>17561</v>
      </c>
      <c r="B1483" s="13" t="s">
        <v>17560</v>
      </c>
    </row>
    <row r="1484" spans="1:2" ht="15" customHeight="1">
      <c r="A1484" s="10" t="s">
        <v>17557</v>
      </c>
      <c r="B1484" s="13" t="s">
        <v>17556</v>
      </c>
    </row>
    <row r="1485" spans="1:2" ht="15" customHeight="1">
      <c r="A1485" s="10" t="s">
        <v>17583</v>
      </c>
      <c r="B1485" s="13" t="s">
        <v>17582</v>
      </c>
    </row>
    <row r="1486" spans="1:2" ht="15" customHeight="1">
      <c r="A1486" s="10" t="s">
        <v>17591</v>
      </c>
      <c r="B1486" s="13" t="s">
        <v>17590</v>
      </c>
    </row>
    <row r="1487" spans="1:2" ht="15" customHeight="1">
      <c r="A1487" s="10" t="s">
        <v>17579</v>
      </c>
      <c r="B1487" s="13" t="s">
        <v>17578</v>
      </c>
    </row>
    <row r="1488" spans="1:2" ht="15" customHeight="1">
      <c r="A1488" s="10" t="s">
        <v>17587</v>
      </c>
      <c r="B1488" s="13" t="s">
        <v>17586</v>
      </c>
    </row>
    <row r="1489" spans="1:2" ht="15" customHeight="1">
      <c r="A1489" s="10" t="s">
        <v>17581</v>
      </c>
      <c r="B1489" s="13" t="s">
        <v>17580</v>
      </c>
    </row>
    <row r="1490" spans="1:2" ht="15" customHeight="1">
      <c r="A1490" s="10" t="s">
        <v>17589</v>
      </c>
      <c r="B1490" s="13" t="s">
        <v>17588</v>
      </c>
    </row>
    <row r="1491" spans="1:2" ht="15" customHeight="1">
      <c r="A1491" s="10" t="s">
        <v>17585</v>
      </c>
      <c r="B1491" s="13" t="s">
        <v>17584</v>
      </c>
    </row>
    <row r="1492" spans="1:2" ht="15" customHeight="1">
      <c r="A1492" s="10" t="s">
        <v>17639</v>
      </c>
      <c r="B1492" s="13" t="s">
        <v>17638</v>
      </c>
    </row>
    <row r="1493" spans="1:2" ht="15" customHeight="1">
      <c r="A1493" s="10" t="s">
        <v>17647</v>
      </c>
      <c r="B1493" s="13" t="s">
        <v>17646</v>
      </c>
    </row>
    <row r="1494" spans="1:2" ht="15" customHeight="1">
      <c r="A1494" s="10" t="s">
        <v>17635</v>
      </c>
      <c r="B1494" s="13" t="s">
        <v>17634</v>
      </c>
    </row>
    <row r="1495" spans="1:2" ht="15" customHeight="1">
      <c r="A1495" s="10" t="s">
        <v>17643</v>
      </c>
      <c r="B1495" s="13" t="s">
        <v>17642</v>
      </c>
    </row>
    <row r="1496" spans="1:2" ht="15" customHeight="1">
      <c r="A1496" s="10" t="s">
        <v>17637</v>
      </c>
      <c r="B1496" s="13" t="s">
        <v>17636</v>
      </c>
    </row>
    <row r="1497" spans="1:2" ht="15" customHeight="1">
      <c r="A1497" s="10" t="s">
        <v>17645</v>
      </c>
      <c r="B1497" s="13" t="s">
        <v>17644</v>
      </c>
    </row>
    <row r="1498" spans="1:2" ht="15" customHeight="1">
      <c r="A1498" s="10" t="s">
        <v>17641</v>
      </c>
      <c r="B1498" s="13" t="s">
        <v>17640</v>
      </c>
    </row>
    <row r="1499" spans="1:2" ht="15" customHeight="1">
      <c r="A1499" s="10" t="s">
        <v>6685</v>
      </c>
      <c r="B1499" s="13" t="s">
        <v>6684</v>
      </c>
    </row>
    <row r="1500" spans="1:2" ht="15" customHeight="1">
      <c r="A1500" s="10" t="s">
        <v>5360</v>
      </c>
      <c r="B1500" s="13" t="s">
        <v>5359</v>
      </c>
    </row>
    <row r="1501" spans="1:2" ht="15" customHeight="1">
      <c r="A1501" s="10" t="s">
        <v>25245</v>
      </c>
      <c r="B1501" s="13" t="s">
        <v>25244</v>
      </c>
    </row>
    <row r="1502" spans="1:2" ht="15" customHeight="1">
      <c r="A1502" s="10" t="s">
        <v>10880</v>
      </c>
      <c r="B1502" s="13" t="s">
        <v>10879</v>
      </c>
    </row>
    <row r="1503" spans="1:2" ht="15" customHeight="1">
      <c r="A1503" s="10" t="s">
        <v>10878</v>
      </c>
      <c r="B1503" s="13" t="s">
        <v>10877</v>
      </c>
    </row>
    <row r="1504" spans="1:2" ht="15" customHeight="1">
      <c r="A1504" s="10" t="s">
        <v>10257</v>
      </c>
      <c r="B1504" s="13" t="s">
        <v>10256</v>
      </c>
    </row>
    <row r="1505" spans="1:2" ht="15" customHeight="1">
      <c r="A1505" s="10" t="s">
        <v>24431</v>
      </c>
      <c r="B1505" s="13" t="s">
        <v>24430</v>
      </c>
    </row>
    <row r="1506" spans="1:2" ht="15" customHeight="1">
      <c r="A1506" s="10" t="s">
        <v>23993</v>
      </c>
      <c r="B1506" s="13" t="s">
        <v>23992</v>
      </c>
    </row>
    <row r="1507" spans="1:2" ht="15" customHeight="1">
      <c r="A1507" s="10" t="s">
        <v>23991</v>
      </c>
      <c r="B1507" s="13" t="s">
        <v>23990</v>
      </c>
    </row>
    <row r="1508" spans="1:2" ht="15" customHeight="1">
      <c r="A1508" s="10" t="s">
        <v>24707</v>
      </c>
      <c r="B1508" s="13" t="s">
        <v>24706</v>
      </c>
    </row>
    <row r="1509" spans="1:2" ht="15" customHeight="1">
      <c r="A1509" s="10" t="s">
        <v>23995</v>
      </c>
      <c r="B1509" s="13" t="s">
        <v>23994</v>
      </c>
    </row>
    <row r="1510" spans="1:2" ht="15" customHeight="1">
      <c r="A1510" s="10" t="s">
        <v>23997</v>
      </c>
      <c r="B1510" s="13" t="s">
        <v>23996</v>
      </c>
    </row>
    <row r="1511" spans="1:2" ht="15" customHeight="1">
      <c r="A1511" s="10" t="s">
        <v>134</v>
      </c>
      <c r="B1511" s="13" t="s">
        <v>9024</v>
      </c>
    </row>
    <row r="1512" spans="1:2" ht="15" customHeight="1">
      <c r="A1512" s="10" t="s">
        <v>9026</v>
      </c>
      <c r="B1512" s="13" t="s">
        <v>9025</v>
      </c>
    </row>
    <row r="1513" spans="1:2" ht="15" customHeight="1">
      <c r="A1513" s="10" t="s">
        <v>9028</v>
      </c>
      <c r="B1513" s="13" t="s">
        <v>9027</v>
      </c>
    </row>
    <row r="1514" spans="1:2" ht="15" customHeight="1">
      <c r="A1514" s="11" t="s">
        <v>135</v>
      </c>
      <c r="B1514" s="15" t="s">
        <v>136</v>
      </c>
    </row>
    <row r="1515" spans="1:2" ht="15" customHeight="1">
      <c r="A1515" s="10" t="s">
        <v>8977</v>
      </c>
      <c r="B1515" s="13" t="s">
        <v>8976</v>
      </c>
    </row>
    <row r="1516" spans="1:2" ht="15" customHeight="1">
      <c r="A1516" s="10" t="s">
        <v>12408</v>
      </c>
      <c r="B1516" s="13" t="s">
        <v>12407</v>
      </c>
    </row>
    <row r="1517" spans="1:2" ht="15" customHeight="1">
      <c r="A1517" s="10" t="s">
        <v>24425</v>
      </c>
      <c r="B1517" s="13" t="s">
        <v>24424</v>
      </c>
    </row>
    <row r="1518" spans="1:2" ht="15" customHeight="1">
      <c r="A1518" s="10" t="s">
        <v>24421</v>
      </c>
      <c r="B1518" s="13" t="s">
        <v>24420</v>
      </c>
    </row>
    <row r="1519" spans="1:2" ht="15" customHeight="1">
      <c r="A1519" s="11" t="s">
        <v>137</v>
      </c>
      <c r="B1519" s="15" t="s">
        <v>138</v>
      </c>
    </row>
    <row r="1520" spans="1:2" ht="15" customHeight="1">
      <c r="A1520" s="10" t="s">
        <v>2293</v>
      </c>
      <c r="B1520" s="13" t="s">
        <v>2292</v>
      </c>
    </row>
    <row r="1521" spans="1:2" ht="15" customHeight="1">
      <c r="A1521" s="10" t="s">
        <v>2291</v>
      </c>
      <c r="B1521" s="13" t="s">
        <v>2290</v>
      </c>
    </row>
    <row r="1522" spans="1:2" ht="15" customHeight="1">
      <c r="A1522" s="10" t="s">
        <v>2289</v>
      </c>
      <c r="B1522" s="13" t="s">
        <v>2288</v>
      </c>
    </row>
    <row r="1523" spans="1:2" ht="15" customHeight="1">
      <c r="A1523" s="10" t="s">
        <v>2295</v>
      </c>
      <c r="B1523" s="13" t="s">
        <v>2294</v>
      </c>
    </row>
    <row r="1524" spans="1:2" ht="15" customHeight="1">
      <c r="A1524" s="11" t="s">
        <v>139</v>
      </c>
      <c r="B1524" s="15" t="s">
        <v>140</v>
      </c>
    </row>
    <row r="1525" spans="1:2" ht="15" customHeight="1">
      <c r="A1525" s="10" t="s">
        <v>11217</v>
      </c>
      <c r="B1525" s="13" t="s">
        <v>11216</v>
      </c>
    </row>
    <row r="1526" spans="1:2" ht="15" customHeight="1">
      <c r="A1526" s="10" t="s">
        <v>11219</v>
      </c>
      <c r="B1526" s="13" t="s">
        <v>11218</v>
      </c>
    </row>
    <row r="1527" spans="1:2" ht="15" customHeight="1">
      <c r="A1527" s="10" t="s">
        <v>11225</v>
      </c>
      <c r="B1527" s="13" t="s">
        <v>11224</v>
      </c>
    </row>
    <row r="1528" spans="1:2" ht="15" customHeight="1">
      <c r="A1528" s="10" t="s">
        <v>11255</v>
      </c>
      <c r="B1528" s="13" t="s">
        <v>11254</v>
      </c>
    </row>
    <row r="1529" spans="1:2" ht="15" customHeight="1">
      <c r="A1529" s="10" t="s">
        <v>11229</v>
      </c>
      <c r="B1529" s="13" t="s">
        <v>11228</v>
      </c>
    </row>
    <row r="1530" spans="1:2" ht="15" customHeight="1">
      <c r="A1530" s="10" t="s">
        <v>9112</v>
      </c>
      <c r="B1530" s="13" t="s">
        <v>9111</v>
      </c>
    </row>
    <row r="1531" spans="1:2" ht="15" customHeight="1">
      <c r="A1531" s="10" t="s">
        <v>13634</v>
      </c>
      <c r="B1531" s="13" t="s">
        <v>13633</v>
      </c>
    </row>
    <row r="1532" spans="1:2" ht="15" customHeight="1">
      <c r="A1532" s="10" t="s">
        <v>13902</v>
      </c>
      <c r="B1532" s="13" t="s">
        <v>13901</v>
      </c>
    </row>
    <row r="1533" spans="1:2" ht="15" customHeight="1">
      <c r="A1533" s="10" t="s">
        <v>11470</v>
      </c>
      <c r="B1533" s="13" t="s">
        <v>11469</v>
      </c>
    </row>
    <row r="1534" spans="1:2" ht="15" customHeight="1">
      <c r="A1534" s="10" t="s">
        <v>4149</v>
      </c>
      <c r="B1534" s="13" t="s">
        <v>4148</v>
      </c>
    </row>
    <row r="1535" spans="1:2" ht="15" customHeight="1">
      <c r="A1535" s="10" t="s">
        <v>13770</v>
      </c>
      <c r="B1535" s="13" t="s">
        <v>13769</v>
      </c>
    </row>
    <row r="1536" spans="1:2" ht="15" customHeight="1">
      <c r="A1536" s="10" t="s">
        <v>11554</v>
      </c>
      <c r="B1536" s="13" t="s">
        <v>11553</v>
      </c>
    </row>
    <row r="1537" spans="1:2" ht="15" customHeight="1">
      <c r="A1537" s="10" t="s">
        <v>9133</v>
      </c>
      <c r="B1537" s="13" t="s">
        <v>9132</v>
      </c>
    </row>
    <row r="1538" spans="1:2" ht="15" customHeight="1">
      <c r="A1538" s="10" t="s">
        <v>11205</v>
      </c>
      <c r="B1538" s="13" t="s">
        <v>11204</v>
      </c>
    </row>
    <row r="1539" spans="1:2" ht="15" customHeight="1">
      <c r="A1539" s="10" t="s">
        <v>8100</v>
      </c>
      <c r="B1539" s="13" t="s">
        <v>8099</v>
      </c>
    </row>
    <row r="1540" spans="1:2" ht="15" customHeight="1">
      <c r="A1540" s="10" t="s">
        <v>13798</v>
      </c>
      <c r="B1540" s="13" t="s">
        <v>13797</v>
      </c>
    </row>
    <row r="1541" spans="1:2" ht="15" customHeight="1">
      <c r="A1541" s="10" t="s">
        <v>13816</v>
      </c>
      <c r="B1541" s="13" t="s">
        <v>13815</v>
      </c>
    </row>
    <row r="1542" spans="1:2" ht="15" customHeight="1">
      <c r="A1542" s="10" t="s">
        <v>13800</v>
      </c>
      <c r="B1542" s="13" t="s">
        <v>13799</v>
      </c>
    </row>
    <row r="1543" spans="1:2" ht="15" customHeight="1">
      <c r="A1543" s="10" t="s">
        <v>9652</v>
      </c>
      <c r="B1543" s="13" t="s">
        <v>9651</v>
      </c>
    </row>
    <row r="1544" spans="1:2" ht="15" customHeight="1">
      <c r="A1544" s="10" t="s">
        <v>11552</v>
      </c>
      <c r="B1544" s="13" t="s">
        <v>11551</v>
      </c>
    </row>
    <row r="1545" spans="1:2" ht="15" customHeight="1">
      <c r="A1545" s="10" t="s">
        <v>9660</v>
      </c>
      <c r="B1545" s="13" t="s">
        <v>9659</v>
      </c>
    </row>
    <row r="1546" spans="1:2" ht="15" customHeight="1">
      <c r="A1546" s="10" t="s">
        <v>13912</v>
      </c>
      <c r="B1546" s="13" t="s">
        <v>13911</v>
      </c>
    </row>
    <row r="1547" spans="1:2" ht="15" customHeight="1">
      <c r="A1547" s="10" t="s">
        <v>10724</v>
      </c>
      <c r="B1547" s="13" t="s">
        <v>10723</v>
      </c>
    </row>
    <row r="1548" spans="1:2" ht="15" customHeight="1">
      <c r="A1548" s="10" t="s">
        <v>10722</v>
      </c>
      <c r="B1548" s="13" t="s">
        <v>10721</v>
      </c>
    </row>
    <row r="1549" spans="1:2" ht="15" customHeight="1">
      <c r="A1549" s="10" t="s">
        <v>13792</v>
      </c>
      <c r="B1549" s="13" t="s">
        <v>13791</v>
      </c>
    </row>
    <row r="1550" spans="1:2" ht="15" customHeight="1">
      <c r="A1550" s="10" t="s">
        <v>13782</v>
      </c>
      <c r="B1550" s="13" t="s">
        <v>13781</v>
      </c>
    </row>
    <row r="1551" spans="1:2" ht="15" customHeight="1">
      <c r="A1551" s="11" t="s">
        <v>141</v>
      </c>
      <c r="B1551" s="15" t="s">
        <v>142</v>
      </c>
    </row>
    <row r="1552" spans="1:2" ht="15" customHeight="1">
      <c r="A1552" s="10" t="s">
        <v>9232</v>
      </c>
      <c r="B1552" s="13" t="s">
        <v>9231</v>
      </c>
    </row>
    <row r="1553" spans="1:2" ht="15" customHeight="1">
      <c r="A1553" s="10" t="s">
        <v>9234</v>
      </c>
      <c r="B1553" s="13" t="s">
        <v>9233</v>
      </c>
    </row>
    <row r="1554" spans="1:2" ht="15" customHeight="1">
      <c r="A1554" s="10" t="s">
        <v>8441</v>
      </c>
      <c r="B1554" s="13" t="s">
        <v>8440</v>
      </c>
    </row>
    <row r="1555" spans="1:2" ht="15" customHeight="1">
      <c r="A1555" s="10" t="s">
        <v>10541</v>
      </c>
      <c r="B1555" s="13" t="s">
        <v>10540</v>
      </c>
    </row>
    <row r="1556" spans="1:2" ht="15" customHeight="1">
      <c r="A1556" s="10" t="s">
        <v>11390</v>
      </c>
      <c r="B1556" s="13" t="s">
        <v>11389</v>
      </c>
    </row>
    <row r="1557" spans="1:2" ht="15" customHeight="1">
      <c r="A1557" s="10" t="s">
        <v>9654</v>
      </c>
      <c r="B1557" s="13" t="s">
        <v>9653</v>
      </c>
    </row>
    <row r="1558" spans="1:2" ht="15" customHeight="1">
      <c r="A1558" s="10" t="s">
        <v>11662</v>
      </c>
      <c r="B1558" s="13" t="s">
        <v>11661</v>
      </c>
    </row>
    <row r="1559" spans="1:2" ht="15" customHeight="1">
      <c r="A1559" s="10" t="s">
        <v>11520</v>
      </c>
      <c r="B1559" s="13" t="s">
        <v>11519</v>
      </c>
    </row>
    <row r="1560" spans="1:2" ht="15" customHeight="1">
      <c r="A1560" s="10" t="s">
        <v>6370</v>
      </c>
      <c r="B1560" s="13" t="s">
        <v>6369</v>
      </c>
    </row>
    <row r="1561" spans="1:2" ht="15" customHeight="1">
      <c r="A1561" s="10" t="s">
        <v>13266</v>
      </c>
      <c r="B1561" s="13" t="s">
        <v>13265</v>
      </c>
    </row>
    <row r="1562" spans="1:2" ht="15" customHeight="1">
      <c r="A1562" s="10" t="s">
        <v>6627</v>
      </c>
      <c r="B1562" s="13" t="s">
        <v>6626</v>
      </c>
    </row>
    <row r="1563" spans="1:2" ht="15" customHeight="1">
      <c r="A1563" s="10" t="s">
        <v>8507</v>
      </c>
      <c r="B1563" s="13" t="s">
        <v>8506</v>
      </c>
    </row>
    <row r="1564" spans="1:2" ht="15" customHeight="1">
      <c r="A1564" s="10" t="s">
        <v>8501</v>
      </c>
      <c r="B1564" s="13" t="s">
        <v>8500</v>
      </c>
    </row>
    <row r="1565" spans="1:2" ht="15" customHeight="1">
      <c r="A1565" s="10" t="s">
        <v>8499</v>
      </c>
      <c r="B1565" s="13" t="s">
        <v>8498</v>
      </c>
    </row>
    <row r="1566" spans="1:2" ht="15" customHeight="1">
      <c r="A1566" s="10" t="s">
        <v>13166</v>
      </c>
      <c r="B1566" s="13" t="s">
        <v>13165</v>
      </c>
    </row>
    <row r="1567" spans="1:2" ht="15" customHeight="1">
      <c r="A1567" s="10" t="s">
        <v>25129</v>
      </c>
      <c r="B1567" s="13" t="s">
        <v>25128</v>
      </c>
    </row>
    <row r="1568" spans="1:2" ht="15" customHeight="1">
      <c r="A1568" s="11" t="s">
        <v>143</v>
      </c>
      <c r="B1568" s="15" t="s">
        <v>144</v>
      </c>
    </row>
    <row r="1569" spans="1:2" ht="15" customHeight="1">
      <c r="A1569" s="11" t="s">
        <v>145</v>
      </c>
      <c r="B1569" s="15" t="s">
        <v>144</v>
      </c>
    </row>
    <row r="1570" spans="1:2" ht="15" customHeight="1">
      <c r="A1570" s="11" t="s">
        <v>146</v>
      </c>
      <c r="B1570" s="15" t="s">
        <v>147</v>
      </c>
    </row>
    <row r="1571" spans="1:2" ht="15" customHeight="1">
      <c r="A1571" s="10" t="s">
        <v>9696</v>
      </c>
      <c r="B1571" s="13" t="s">
        <v>9695</v>
      </c>
    </row>
    <row r="1572" spans="1:2" ht="15" customHeight="1">
      <c r="A1572" s="10" t="s">
        <v>2249</v>
      </c>
      <c r="B1572" s="13" t="s">
        <v>2248</v>
      </c>
    </row>
    <row r="1573" spans="1:2" ht="15" customHeight="1">
      <c r="A1573" s="10" t="s">
        <v>2479</v>
      </c>
      <c r="B1573" s="13" t="s">
        <v>2478</v>
      </c>
    </row>
    <row r="1574" spans="1:2" ht="15" customHeight="1">
      <c r="A1574" s="10" t="s">
        <v>4098</v>
      </c>
      <c r="B1574" s="13" t="s">
        <v>147</v>
      </c>
    </row>
    <row r="1575" spans="1:2" ht="15" customHeight="1">
      <c r="A1575" s="10" t="s">
        <v>13034</v>
      </c>
      <c r="B1575" s="13" t="s">
        <v>13033</v>
      </c>
    </row>
    <row r="1576" spans="1:2" ht="15" customHeight="1">
      <c r="A1576" s="10" t="s">
        <v>14050</v>
      </c>
      <c r="B1576" s="13" t="s">
        <v>14049</v>
      </c>
    </row>
    <row r="1577" spans="1:2" ht="15" customHeight="1">
      <c r="A1577" s="10" t="s">
        <v>14046</v>
      </c>
      <c r="B1577" s="13" t="s">
        <v>14045</v>
      </c>
    </row>
    <row r="1578" spans="1:2" ht="15" customHeight="1">
      <c r="A1578" s="10" t="s">
        <v>13516</v>
      </c>
      <c r="B1578" s="13" t="s">
        <v>13515</v>
      </c>
    </row>
    <row r="1579" spans="1:2" ht="15" customHeight="1">
      <c r="A1579" s="11" t="s">
        <v>148</v>
      </c>
      <c r="B1579" s="15" t="s">
        <v>149</v>
      </c>
    </row>
    <row r="1580" spans="1:2" ht="15" customHeight="1">
      <c r="A1580" s="10" t="s">
        <v>2036</v>
      </c>
      <c r="B1580" s="13" t="s">
        <v>2035</v>
      </c>
    </row>
    <row r="1581" spans="1:2" ht="15" customHeight="1">
      <c r="A1581" s="10" t="s">
        <v>2040</v>
      </c>
      <c r="B1581" s="13" t="s">
        <v>2039</v>
      </c>
    </row>
    <row r="1582" spans="1:2" ht="15" customHeight="1">
      <c r="A1582" s="10" t="s">
        <v>2044</v>
      </c>
      <c r="B1582" s="13" t="s">
        <v>2043</v>
      </c>
    </row>
    <row r="1583" spans="1:2" ht="15" customHeight="1">
      <c r="A1583" s="10" t="s">
        <v>2030</v>
      </c>
      <c r="B1583" s="13" t="s">
        <v>2029</v>
      </c>
    </row>
    <row r="1584" spans="1:2" ht="15" customHeight="1">
      <c r="A1584" s="10" t="s">
        <v>2032</v>
      </c>
      <c r="B1584" s="13" t="s">
        <v>2031</v>
      </c>
    </row>
    <row r="1585" spans="1:2" ht="15" customHeight="1">
      <c r="A1585" s="10" t="s">
        <v>2034</v>
      </c>
      <c r="B1585" s="13" t="s">
        <v>2033</v>
      </c>
    </row>
    <row r="1586" spans="1:2" ht="15" customHeight="1">
      <c r="A1586" s="10" t="s">
        <v>9734</v>
      </c>
      <c r="B1586" s="13" t="s">
        <v>9733</v>
      </c>
    </row>
    <row r="1587" spans="1:2" ht="15" customHeight="1">
      <c r="A1587" s="10" t="s">
        <v>150</v>
      </c>
      <c r="B1587" s="13" t="s">
        <v>9102</v>
      </c>
    </row>
    <row r="1588" spans="1:2" ht="15" customHeight="1">
      <c r="A1588" s="10" t="s">
        <v>8345</v>
      </c>
      <c r="B1588" s="13" t="s">
        <v>8344</v>
      </c>
    </row>
    <row r="1589" spans="1:2" ht="15" customHeight="1">
      <c r="A1589" s="11" t="s">
        <v>151</v>
      </c>
      <c r="B1589" s="15" t="s">
        <v>152</v>
      </c>
    </row>
    <row r="1590" spans="1:2" ht="15" customHeight="1">
      <c r="A1590" s="10" t="s">
        <v>9081</v>
      </c>
      <c r="B1590" s="13" t="s">
        <v>9080</v>
      </c>
    </row>
    <row r="1591" spans="1:2" ht="15" customHeight="1">
      <c r="A1591" s="10" t="s">
        <v>9083</v>
      </c>
      <c r="B1591" s="13" t="s">
        <v>9082</v>
      </c>
    </row>
    <row r="1592" spans="1:2" ht="15" customHeight="1">
      <c r="A1592" s="10" t="s">
        <v>9087</v>
      </c>
      <c r="B1592" s="13" t="s">
        <v>9086</v>
      </c>
    </row>
    <row r="1593" spans="1:2" ht="15" customHeight="1">
      <c r="A1593" s="11" t="s">
        <v>153</v>
      </c>
      <c r="B1593" s="15" t="s">
        <v>154</v>
      </c>
    </row>
    <row r="1594" spans="1:2" ht="15" customHeight="1">
      <c r="A1594" s="11" t="s">
        <v>155</v>
      </c>
      <c r="B1594" s="15" t="s">
        <v>156</v>
      </c>
    </row>
    <row r="1595" spans="1:2" ht="15" customHeight="1">
      <c r="A1595" s="10" t="s">
        <v>989</v>
      </c>
      <c r="B1595" s="13" t="s">
        <v>988</v>
      </c>
    </row>
    <row r="1596" spans="1:2" ht="15" customHeight="1">
      <c r="A1596" s="10" t="s">
        <v>991</v>
      </c>
      <c r="B1596" s="13" t="s">
        <v>990</v>
      </c>
    </row>
    <row r="1597" spans="1:2" ht="15" customHeight="1">
      <c r="A1597" s="10" t="s">
        <v>993</v>
      </c>
      <c r="B1597" s="13" t="s">
        <v>992</v>
      </c>
    </row>
    <row r="1598" spans="1:2" ht="15" customHeight="1">
      <c r="A1598" s="10" t="s">
        <v>6957</v>
      </c>
      <c r="B1598" s="13" t="s">
        <v>6956</v>
      </c>
    </row>
    <row r="1599" spans="1:2" ht="15" customHeight="1">
      <c r="A1599" s="10" t="s">
        <v>7039</v>
      </c>
      <c r="B1599" s="13" t="s">
        <v>7038</v>
      </c>
    </row>
    <row r="1600" spans="1:2" ht="15" customHeight="1">
      <c r="A1600" s="10" t="s">
        <v>7165</v>
      </c>
      <c r="B1600" s="13" t="s">
        <v>7164</v>
      </c>
    </row>
    <row r="1601" spans="1:2" ht="15" customHeight="1">
      <c r="A1601" s="10" t="s">
        <v>9097</v>
      </c>
      <c r="B1601" s="13" t="s">
        <v>9096</v>
      </c>
    </row>
    <row r="1602" spans="1:2" ht="15" customHeight="1">
      <c r="A1602" s="11" t="s">
        <v>157</v>
      </c>
      <c r="B1602" s="15" t="s">
        <v>158</v>
      </c>
    </row>
    <row r="1603" spans="1:2" ht="15" customHeight="1">
      <c r="A1603" s="10" t="s">
        <v>11185</v>
      </c>
      <c r="B1603" s="13" t="s">
        <v>158</v>
      </c>
    </row>
    <row r="1604" spans="1:2" ht="15" customHeight="1">
      <c r="A1604" s="10" t="s">
        <v>19905</v>
      </c>
      <c r="B1604" s="13" t="s">
        <v>19904</v>
      </c>
    </row>
    <row r="1605" spans="1:2" ht="15" customHeight="1">
      <c r="A1605" s="10" t="s">
        <v>19909</v>
      </c>
      <c r="B1605" s="13" t="s">
        <v>19908</v>
      </c>
    </row>
    <row r="1606" spans="1:2" ht="15" customHeight="1">
      <c r="A1606" s="10" t="s">
        <v>19911</v>
      </c>
      <c r="B1606" s="13" t="s">
        <v>19910</v>
      </c>
    </row>
    <row r="1607" spans="1:2" ht="15" customHeight="1">
      <c r="A1607" s="10" t="s">
        <v>19903</v>
      </c>
      <c r="B1607" s="13" t="s">
        <v>19902</v>
      </c>
    </row>
    <row r="1608" spans="1:2" ht="15" customHeight="1">
      <c r="A1608" s="10" t="s">
        <v>19913</v>
      </c>
      <c r="B1608" s="13" t="s">
        <v>19912</v>
      </c>
    </row>
    <row r="1609" spans="1:2" ht="15" customHeight="1">
      <c r="A1609" s="10" t="s">
        <v>19901</v>
      </c>
      <c r="B1609" s="13" t="s">
        <v>19900</v>
      </c>
    </row>
    <row r="1610" spans="1:2" ht="15" customHeight="1">
      <c r="A1610" s="10" t="s">
        <v>19917</v>
      </c>
      <c r="B1610" s="13" t="s">
        <v>19916</v>
      </c>
    </row>
    <row r="1611" spans="1:2" ht="15" customHeight="1">
      <c r="A1611" s="10" t="s">
        <v>19915</v>
      </c>
      <c r="B1611" s="13" t="s">
        <v>19914</v>
      </c>
    </row>
    <row r="1612" spans="1:2" ht="15" customHeight="1">
      <c r="A1612" s="10" t="s">
        <v>19899</v>
      </c>
      <c r="B1612" s="13" t="s">
        <v>19898</v>
      </c>
    </row>
    <row r="1613" spans="1:2" ht="15" customHeight="1">
      <c r="A1613" s="10" t="s">
        <v>19907</v>
      </c>
      <c r="B1613" s="13" t="s">
        <v>19906</v>
      </c>
    </row>
    <row r="1614" spans="1:2" ht="15" customHeight="1">
      <c r="A1614" s="10" t="s">
        <v>1060</v>
      </c>
      <c r="B1614" s="13" t="s">
        <v>1059</v>
      </c>
    </row>
    <row r="1615" spans="1:2" ht="15" customHeight="1">
      <c r="A1615" s="10" t="s">
        <v>8822</v>
      </c>
      <c r="B1615" s="13" t="s">
        <v>8821</v>
      </c>
    </row>
    <row r="1616" spans="1:2" ht="15" customHeight="1">
      <c r="A1616" s="10" t="s">
        <v>13348</v>
      </c>
      <c r="B1616" s="13" t="s">
        <v>13347</v>
      </c>
    </row>
    <row r="1617" spans="1:2" ht="15" customHeight="1">
      <c r="A1617" s="10" t="s">
        <v>13340</v>
      </c>
      <c r="B1617" s="13" t="s">
        <v>13339</v>
      </c>
    </row>
    <row r="1618" spans="1:2" ht="15" customHeight="1">
      <c r="A1618" s="10" t="s">
        <v>24499</v>
      </c>
      <c r="B1618" s="13" t="s">
        <v>24498</v>
      </c>
    </row>
    <row r="1619" spans="1:2" ht="15" customHeight="1">
      <c r="A1619" s="10" t="s">
        <v>24483</v>
      </c>
      <c r="B1619" s="13" t="s">
        <v>24482</v>
      </c>
    </row>
    <row r="1620" spans="1:2" ht="15" customHeight="1">
      <c r="A1620" s="10" t="s">
        <v>24515</v>
      </c>
      <c r="B1620" s="13" t="s">
        <v>24514</v>
      </c>
    </row>
    <row r="1621" spans="1:2" ht="15" customHeight="1">
      <c r="A1621" s="10" t="s">
        <v>24505</v>
      </c>
      <c r="B1621" s="13" t="s">
        <v>24504</v>
      </c>
    </row>
    <row r="1622" spans="1:2" ht="15" customHeight="1">
      <c r="A1622" s="10" t="s">
        <v>24511</v>
      </c>
      <c r="B1622" s="13" t="s">
        <v>24510</v>
      </c>
    </row>
    <row r="1623" spans="1:2" ht="15" customHeight="1">
      <c r="A1623" s="10" t="s">
        <v>24473</v>
      </c>
      <c r="B1623" s="13" t="s">
        <v>24472</v>
      </c>
    </row>
    <row r="1624" spans="1:2" ht="15" customHeight="1">
      <c r="A1624" s="10" t="s">
        <v>24503</v>
      </c>
      <c r="B1624" s="13" t="s">
        <v>24502</v>
      </c>
    </row>
    <row r="1625" spans="1:2" ht="15" customHeight="1">
      <c r="A1625" s="10" t="s">
        <v>24507</v>
      </c>
      <c r="B1625" s="13" t="s">
        <v>24506</v>
      </c>
    </row>
    <row r="1626" spans="1:2" ht="15" customHeight="1">
      <c r="A1626" s="10" t="s">
        <v>24497</v>
      </c>
      <c r="B1626" s="13" t="s">
        <v>24496</v>
      </c>
    </row>
    <row r="1627" spans="1:2" ht="15" customHeight="1">
      <c r="A1627" s="10" t="s">
        <v>24477</v>
      </c>
      <c r="B1627" s="13" t="s">
        <v>24476</v>
      </c>
    </row>
    <row r="1628" spans="1:2" ht="15" customHeight="1">
      <c r="A1628" s="10" t="s">
        <v>24481</v>
      </c>
      <c r="B1628" s="13" t="s">
        <v>24480</v>
      </c>
    </row>
    <row r="1629" spans="1:2" ht="15" customHeight="1">
      <c r="A1629" s="10" t="s">
        <v>24513</v>
      </c>
      <c r="B1629" s="13" t="s">
        <v>24512</v>
      </c>
    </row>
    <row r="1630" spans="1:2" ht="15" customHeight="1">
      <c r="A1630" s="10" t="s">
        <v>24501</v>
      </c>
      <c r="B1630" s="13" t="s">
        <v>24500</v>
      </c>
    </row>
    <row r="1631" spans="1:2" ht="15" customHeight="1">
      <c r="A1631" s="10" t="s">
        <v>24475</v>
      </c>
      <c r="B1631" s="13" t="s">
        <v>24474</v>
      </c>
    </row>
    <row r="1632" spans="1:2" ht="15" customHeight="1">
      <c r="A1632" s="10" t="s">
        <v>24479</v>
      </c>
      <c r="B1632" s="13" t="s">
        <v>24478</v>
      </c>
    </row>
    <row r="1633" spans="1:2" ht="15" customHeight="1">
      <c r="A1633" s="10" t="s">
        <v>24509</v>
      </c>
      <c r="B1633" s="13" t="s">
        <v>24508</v>
      </c>
    </row>
    <row r="1634" spans="1:2" ht="15" customHeight="1">
      <c r="A1634" s="10" t="s">
        <v>8882</v>
      </c>
      <c r="B1634" s="13" t="s">
        <v>8881</v>
      </c>
    </row>
    <row r="1635" spans="1:2" ht="15" customHeight="1">
      <c r="A1635" s="10" t="s">
        <v>25125</v>
      </c>
      <c r="B1635" s="13" t="s">
        <v>25124</v>
      </c>
    </row>
    <row r="1636" spans="1:2" ht="15" customHeight="1">
      <c r="A1636" s="11" t="s">
        <v>159</v>
      </c>
      <c r="B1636" s="15" t="s">
        <v>160</v>
      </c>
    </row>
    <row r="1637" spans="1:2" ht="15" customHeight="1">
      <c r="A1637" s="11" t="s">
        <v>161</v>
      </c>
      <c r="B1637" s="15" t="s">
        <v>162</v>
      </c>
    </row>
    <row r="1638" spans="1:2" ht="15" customHeight="1">
      <c r="A1638" s="11" t="s">
        <v>163</v>
      </c>
      <c r="B1638" s="15" t="s">
        <v>162</v>
      </c>
    </row>
    <row r="1639" spans="1:2" ht="15" customHeight="1">
      <c r="A1639" s="10" t="s">
        <v>4459</v>
      </c>
      <c r="B1639" s="13" t="s">
        <v>4458</v>
      </c>
    </row>
    <row r="1640" spans="1:2" ht="15" customHeight="1">
      <c r="A1640" s="10" t="s">
        <v>4305</v>
      </c>
      <c r="B1640" s="13" t="s">
        <v>4304</v>
      </c>
    </row>
    <row r="1641" spans="1:2" ht="15" customHeight="1">
      <c r="A1641" s="10" t="s">
        <v>14658</v>
      </c>
      <c r="B1641" s="13" t="s">
        <v>14657</v>
      </c>
    </row>
    <row r="1642" spans="1:2" ht="15" customHeight="1">
      <c r="A1642" s="10" t="s">
        <v>13174</v>
      </c>
      <c r="B1642" s="13" t="s">
        <v>13173</v>
      </c>
    </row>
    <row r="1643" spans="1:2" ht="15" customHeight="1">
      <c r="A1643" s="10" t="s">
        <v>10894</v>
      </c>
      <c r="B1643" s="13" t="s">
        <v>10893</v>
      </c>
    </row>
    <row r="1644" spans="1:2" ht="15" customHeight="1">
      <c r="A1644" s="10" t="s">
        <v>12474</v>
      </c>
      <c r="B1644" s="13" t="s">
        <v>12473</v>
      </c>
    </row>
    <row r="1645" spans="1:2" ht="15" customHeight="1">
      <c r="A1645" s="10" t="s">
        <v>12490</v>
      </c>
      <c r="B1645" s="13" t="s">
        <v>12489</v>
      </c>
    </row>
    <row r="1646" spans="1:2" ht="15" customHeight="1">
      <c r="A1646" s="10" t="s">
        <v>17273</v>
      </c>
      <c r="B1646" s="13" t="s">
        <v>17272</v>
      </c>
    </row>
    <row r="1647" spans="1:2" ht="15" customHeight="1">
      <c r="A1647" s="10" t="s">
        <v>17261</v>
      </c>
      <c r="B1647" s="13" t="s">
        <v>17260</v>
      </c>
    </row>
    <row r="1648" spans="1:2" ht="15" customHeight="1">
      <c r="A1648" s="10" t="s">
        <v>17293</v>
      </c>
      <c r="B1648" s="13" t="s">
        <v>17292</v>
      </c>
    </row>
    <row r="1649" spans="1:2" ht="15" customHeight="1">
      <c r="A1649" s="10" t="s">
        <v>17295</v>
      </c>
      <c r="B1649" s="13" t="s">
        <v>17294</v>
      </c>
    </row>
    <row r="1650" spans="1:2" ht="15" customHeight="1">
      <c r="A1650" s="10" t="s">
        <v>17255</v>
      </c>
      <c r="B1650" s="13" t="s">
        <v>17254</v>
      </c>
    </row>
    <row r="1651" spans="1:2" ht="15" customHeight="1">
      <c r="A1651" s="10" t="s">
        <v>17279</v>
      </c>
      <c r="B1651" s="13" t="s">
        <v>17278</v>
      </c>
    </row>
    <row r="1652" spans="1:2" ht="15" customHeight="1">
      <c r="A1652" s="10" t="s">
        <v>17321</v>
      </c>
      <c r="B1652" s="13" t="s">
        <v>17320</v>
      </c>
    </row>
    <row r="1653" spans="1:2" ht="15" customHeight="1">
      <c r="A1653" s="10" t="s">
        <v>17277</v>
      </c>
      <c r="B1653" s="13" t="s">
        <v>17276</v>
      </c>
    </row>
    <row r="1654" spans="1:2" ht="15" customHeight="1">
      <c r="A1654" s="10" t="s">
        <v>17257</v>
      </c>
      <c r="B1654" s="13" t="s">
        <v>17256</v>
      </c>
    </row>
    <row r="1655" spans="1:2" ht="15" customHeight="1">
      <c r="A1655" s="10" t="s">
        <v>17313</v>
      </c>
      <c r="B1655" s="13" t="s">
        <v>17312</v>
      </c>
    </row>
    <row r="1656" spans="1:2" ht="15" customHeight="1">
      <c r="A1656" s="10" t="s">
        <v>17315</v>
      </c>
      <c r="B1656" s="13" t="s">
        <v>17314</v>
      </c>
    </row>
    <row r="1657" spans="1:2" ht="15" customHeight="1">
      <c r="A1657" s="10" t="s">
        <v>17275</v>
      </c>
      <c r="B1657" s="13" t="s">
        <v>17274</v>
      </c>
    </row>
    <row r="1658" spans="1:2" ht="15" customHeight="1">
      <c r="A1658" s="10" t="s">
        <v>17281</v>
      </c>
      <c r="B1658" s="13" t="s">
        <v>17280</v>
      </c>
    </row>
    <row r="1659" spans="1:2" ht="15" customHeight="1">
      <c r="A1659" s="10" t="s">
        <v>17323</v>
      </c>
      <c r="B1659" s="13" t="s">
        <v>17322</v>
      </c>
    </row>
    <row r="1660" spans="1:2" ht="15" customHeight="1">
      <c r="A1660" s="10" t="s">
        <v>17299</v>
      </c>
      <c r="B1660" s="13" t="s">
        <v>17298</v>
      </c>
    </row>
    <row r="1661" spans="1:2" ht="15" customHeight="1">
      <c r="A1661" s="10" t="s">
        <v>17297</v>
      </c>
      <c r="B1661" s="13" t="s">
        <v>17296</v>
      </c>
    </row>
    <row r="1662" spans="1:2" ht="15" customHeight="1">
      <c r="A1662" s="10" t="s">
        <v>17291</v>
      </c>
      <c r="B1662" s="13" t="s">
        <v>17290</v>
      </c>
    </row>
    <row r="1663" spans="1:2" ht="15" customHeight="1">
      <c r="A1663" s="10" t="s">
        <v>17319</v>
      </c>
      <c r="B1663" s="13" t="s">
        <v>17318</v>
      </c>
    </row>
    <row r="1664" spans="1:2" ht="15" customHeight="1">
      <c r="A1664" s="10" t="s">
        <v>17253</v>
      </c>
      <c r="B1664" s="13" t="s">
        <v>17252</v>
      </c>
    </row>
    <row r="1665" spans="1:2" ht="15" customHeight="1">
      <c r="A1665" s="10" t="s">
        <v>17311</v>
      </c>
      <c r="B1665" s="13" t="s">
        <v>17310</v>
      </c>
    </row>
    <row r="1666" spans="1:2" ht="15" customHeight="1">
      <c r="A1666" s="10" t="s">
        <v>17377</v>
      </c>
      <c r="B1666" s="13" t="s">
        <v>17376</v>
      </c>
    </row>
    <row r="1667" spans="1:2" ht="15" customHeight="1">
      <c r="A1667" s="10" t="s">
        <v>17309</v>
      </c>
      <c r="B1667" s="13" t="s">
        <v>17308</v>
      </c>
    </row>
    <row r="1668" spans="1:2" ht="15" customHeight="1">
      <c r="A1668" s="10" t="s">
        <v>17329</v>
      </c>
      <c r="B1668" s="13" t="s">
        <v>17328</v>
      </c>
    </row>
    <row r="1669" spans="1:2" ht="15" customHeight="1">
      <c r="A1669" s="10" t="s">
        <v>17251</v>
      </c>
      <c r="B1669" s="13" t="s">
        <v>17250</v>
      </c>
    </row>
    <row r="1670" spans="1:2" ht="15" customHeight="1">
      <c r="A1670" s="10" t="s">
        <v>17289</v>
      </c>
      <c r="B1670" s="13" t="s">
        <v>17288</v>
      </c>
    </row>
    <row r="1671" spans="1:2" ht="15" customHeight="1">
      <c r="A1671" s="10" t="s">
        <v>17231</v>
      </c>
      <c r="B1671" s="13" t="s">
        <v>17230</v>
      </c>
    </row>
    <row r="1672" spans="1:2" ht="15" customHeight="1">
      <c r="A1672" s="10" t="s">
        <v>17215</v>
      </c>
      <c r="B1672" s="13" t="s">
        <v>17214</v>
      </c>
    </row>
    <row r="1673" spans="1:2" ht="15" customHeight="1">
      <c r="A1673" s="10" t="s">
        <v>11988</v>
      </c>
      <c r="B1673" s="13" t="s">
        <v>11987</v>
      </c>
    </row>
    <row r="1674" spans="1:2" ht="15" customHeight="1">
      <c r="A1674" s="10" t="s">
        <v>12460</v>
      </c>
      <c r="B1674" s="13" t="s">
        <v>12459</v>
      </c>
    </row>
    <row r="1675" spans="1:2" ht="15" customHeight="1">
      <c r="A1675" s="10" t="s">
        <v>12334</v>
      </c>
      <c r="B1675" s="13" t="s">
        <v>12333</v>
      </c>
    </row>
    <row r="1676" spans="1:2" ht="15" customHeight="1">
      <c r="A1676" s="10" t="s">
        <v>11864</v>
      </c>
      <c r="B1676" s="13" t="s">
        <v>11863</v>
      </c>
    </row>
    <row r="1677" spans="1:2" ht="15" customHeight="1">
      <c r="A1677" s="10" t="s">
        <v>12002</v>
      </c>
      <c r="B1677" s="13" t="s">
        <v>12001</v>
      </c>
    </row>
    <row r="1678" spans="1:2" ht="15" customHeight="1">
      <c r="A1678" s="10" t="s">
        <v>12348</v>
      </c>
      <c r="B1678" s="13" t="s">
        <v>12347</v>
      </c>
    </row>
    <row r="1679" spans="1:2" ht="15" customHeight="1">
      <c r="A1679" s="10" t="s">
        <v>17349</v>
      </c>
      <c r="B1679" s="13" t="s">
        <v>17348</v>
      </c>
    </row>
    <row r="1680" spans="1:2" ht="15" customHeight="1">
      <c r="A1680" s="10" t="s">
        <v>13222</v>
      </c>
      <c r="B1680" s="13" t="s">
        <v>13221</v>
      </c>
    </row>
    <row r="1681" spans="1:2" ht="15" customHeight="1">
      <c r="A1681" s="10" t="s">
        <v>17347</v>
      </c>
      <c r="B1681" s="13" t="s">
        <v>17346</v>
      </c>
    </row>
    <row r="1682" spans="1:2" ht="15" customHeight="1">
      <c r="A1682" s="10" t="s">
        <v>17345</v>
      </c>
      <c r="B1682" s="13" t="s">
        <v>17344</v>
      </c>
    </row>
    <row r="1683" spans="1:2" ht="15" customHeight="1">
      <c r="A1683" s="10" t="s">
        <v>12336</v>
      </c>
      <c r="B1683" s="13" t="s">
        <v>12335</v>
      </c>
    </row>
    <row r="1684" spans="1:2" ht="15" customHeight="1">
      <c r="A1684" s="10" t="s">
        <v>12368</v>
      </c>
      <c r="B1684" s="13" t="s">
        <v>12367</v>
      </c>
    </row>
    <row r="1685" spans="1:2" ht="15" customHeight="1">
      <c r="A1685" s="10" t="s">
        <v>17263</v>
      </c>
      <c r="B1685" s="13" t="s">
        <v>17262</v>
      </c>
    </row>
    <row r="1686" spans="1:2" ht="15" customHeight="1">
      <c r="A1686" s="10" t="s">
        <v>17317</v>
      </c>
      <c r="B1686" s="13" t="s">
        <v>17316</v>
      </c>
    </row>
    <row r="1687" spans="1:2" ht="15" customHeight="1">
      <c r="A1687" s="10" t="s">
        <v>17259</v>
      </c>
      <c r="B1687" s="13" t="s">
        <v>17258</v>
      </c>
    </row>
    <row r="1688" spans="1:2" ht="15" customHeight="1">
      <c r="A1688" s="10" t="s">
        <v>17271</v>
      </c>
      <c r="B1688" s="13" t="s">
        <v>17270</v>
      </c>
    </row>
    <row r="1689" spans="1:2" ht="15" customHeight="1">
      <c r="A1689" s="10" t="s">
        <v>11755</v>
      </c>
      <c r="B1689" s="13" t="s">
        <v>11754</v>
      </c>
    </row>
    <row r="1690" spans="1:2" ht="15" customHeight="1">
      <c r="A1690" s="10" t="s">
        <v>12458</v>
      </c>
      <c r="B1690" s="13" t="s">
        <v>12457</v>
      </c>
    </row>
    <row r="1691" spans="1:2" ht="15" customHeight="1">
      <c r="A1691" s="10" t="s">
        <v>11986</v>
      </c>
      <c r="B1691" s="13" t="s">
        <v>11985</v>
      </c>
    </row>
    <row r="1692" spans="1:2" ht="15" customHeight="1">
      <c r="A1692" s="10" t="s">
        <v>11749</v>
      </c>
      <c r="B1692" s="13" t="s">
        <v>11748</v>
      </c>
    </row>
    <row r="1693" spans="1:2" ht="15" customHeight="1">
      <c r="A1693" s="10" t="s">
        <v>11751</v>
      </c>
      <c r="B1693" s="13" t="s">
        <v>11750</v>
      </c>
    </row>
    <row r="1694" spans="1:2" ht="15" customHeight="1">
      <c r="A1694" s="10" t="s">
        <v>11990</v>
      </c>
      <c r="B1694" s="13" t="s">
        <v>11989</v>
      </c>
    </row>
    <row r="1695" spans="1:2" ht="15" customHeight="1">
      <c r="A1695" s="10" t="s">
        <v>12462</v>
      </c>
      <c r="B1695" s="13" t="s">
        <v>12461</v>
      </c>
    </row>
    <row r="1696" spans="1:2" ht="15" customHeight="1">
      <c r="A1696" s="10" t="s">
        <v>17219</v>
      </c>
      <c r="B1696" s="13" t="s">
        <v>17218</v>
      </c>
    </row>
    <row r="1697" spans="1:2" ht="15" customHeight="1">
      <c r="A1697" s="10" t="s">
        <v>17247</v>
      </c>
      <c r="B1697" s="13" t="s">
        <v>17246</v>
      </c>
    </row>
    <row r="1698" spans="1:2" ht="15" customHeight="1">
      <c r="A1698" s="10" t="s">
        <v>11934</v>
      </c>
      <c r="B1698" s="13" t="s">
        <v>11933</v>
      </c>
    </row>
    <row r="1699" spans="1:2" ht="15" customHeight="1">
      <c r="A1699" s="10" t="s">
        <v>12446</v>
      </c>
      <c r="B1699" s="13" t="s">
        <v>12445</v>
      </c>
    </row>
    <row r="1700" spans="1:2" ht="15" customHeight="1">
      <c r="A1700" s="10" t="s">
        <v>14709</v>
      </c>
      <c r="B1700" s="13" t="s">
        <v>14708</v>
      </c>
    </row>
    <row r="1701" spans="1:2" ht="15" customHeight="1">
      <c r="A1701" s="10" t="s">
        <v>24829</v>
      </c>
      <c r="B1701" s="13" t="s">
        <v>24828</v>
      </c>
    </row>
    <row r="1702" spans="1:2" ht="15" customHeight="1">
      <c r="A1702" s="10" t="s">
        <v>6380</v>
      </c>
      <c r="B1702" s="13" t="s">
        <v>6379</v>
      </c>
    </row>
    <row r="1703" spans="1:2" ht="15" customHeight="1">
      <c r="A1703" s="10" t="s">
        <v>6401</v>
      </c>
      <c r="B1703" s="13" t="s">
        <v>6400</v>
      </c>
    </row>
    <row r="1704" spans="1:2" ht="15" customHeight="1">
      <c r="A1704" s="10" t="s">
        <v>7868</v>
      </c>
      <c r="B1704" s="13" t="s">
        <v>7867</v>
      </c>
    </row>
    <row r="1705" spans="1:2" ht="15" customHeight="1">
      <c r="A1705" s="10" t="s">
        <v>6147</v>
      </c>
      <c r="B1705" s="13" t="s">
        <v>6146</v>
      </c>
    </row>
    <row r="1706" spans="1:2" ht="15" customHeight="1">
      <c r="A1706" s="10" t="s">
        <v>6155</v>
      </c>
      <c r="B1706" s="13" t="s">
        <v>6154</v>
      </c>
    </row>
    <row r="1707" spans="1:2" ht="15" customHeight="1">
      <c r="A1707" s="10" t="s">
        <v>6153</v>
      </c>
      <c r="B1707" s="13" t="s">
        <v>6152</v>
      </c>
    </row>
    <row r="1708" spans="1:2" ht="15" customHeight="1">
      <c r="A1708" s="10" t="s">
        <v>6149</v>
      </c>
      <c r="B1708" s="13" t="s">
        <v>6148</v>
      </c>
    </row>
    <row r="1709" spans="1:2" ht="15" customHeight="1">
      <c r="A1709" s="10" t="s">
        <v>6151</v>
      </c>
      <c r="B1709" s="13" t="s">
        <v>6150</v>
      </c>
    </row>
    <row r="1710" spans="1:2" ht="15" customHeight="1">
      <c r="A1710" s="10" t="s">
        <v>6469</v>
      </c>
      <c r="B1710" s="13" t="s">
        <v>6468</v>
      </c>
    </row>
    <row r="1711" spans="1:2" ht="15" customHeight="1">
      <c r="A1711" s="10" t="s">
        <v>6467</v>
      </c>
      <c r="B1711" s="13" t="s">
        <v>6466</v>
      </c>
    </row>
    <row r="1712" spans="1:2" ht="15" customHeight="1">
      <c r="A1712" s="10" t="s">
        <v>10243</v>
      </c>
      <c r="B1712" s="13" t="s">
        <v>10242</v>
      </c>
    </row>
    <row r="1713" spans="1:2" ht="15" customHeight="1">
      <c r="A1713" s="10" t="s">
        <v>13458</v>
      </c>
      <c r="B1713" s="13" t="s">
        <v>13457</v>
      </c>
    </row>
    <row r="1714" spans="1:2" ht="15" customHeight="1">
      <c r="A1714" s="10" t="s">
        <v>13454</v>
      </c>
      <c r="B1714" s="13" t="s">
        <v>13453</v>
      </c>
    </row>
    <row r="1715" spans="1:2" ht="15" customHeight="1">
      <c r="A1715" s="10" t="s">
        <v>13442</v>
      </c>
      <c r="B1715" s="13" t="s">
        <v>13441</v>
      </c>
    </row>
    <row r="1716" spans="1:2" ht="15" customHeight="1">
      <c r="A1716" s="10" t="s">
        <v>13452</v>
      </c>
      <c r="B1716" s="13" t="s">
        <v>13451</v>
      </c>
    </row>
    <row r="1717" spans="1:2" ht="15" customHeight="1">
      <c r="A1717" s="10" t="s">
        <v>7291</v>
      </c>
      <c r="B1717" s="13" t="s">
        <v>7290</v>
      </c>
    </row>
    <row r="1718" spans="1:2" ht="15" customHeight="1">
      <c r="A1718" s="10" t="s">
        <v>13450</v>
      </c>
      <c r="B1718" s="13" t="s">
        <v>13449</v>
      </c>
    </row>
    <row r="1719" spans="1:2" ht="15" customHeight="1">
      <c r="A1719" s="10" t="s">
        <v>7293</v>
      </c>
      <c r="B1719" s="13" t="s">
        <v>7292</v>
      </c>
    </row>
    <row r="1720" spans="1:2" ht="15" customHeight="1">
      <c r="A1720" s="10" t="s">
        <v>13544</v>
      </c>
      <c r="B1720" s="13" t="s">
        <v>13543</v>
      </c>
    </row>
    <row r="1721" spans="1:2" ht="15" customHeight="1">
      <c r="A1721" s="10" t="s">
        <v>13542</v>
      </c>
      <c r="B1721" s="13" t="s">
        <v>13541</v>
      </c>
    </row>
    <row r="1722" spans="1:2" ht="15" customHeight="1">
      <c r="A1722" s="10" t="s">
        <v>13540</v>
      </c>
      <c r="B1722" s="13" t="s">
        <v>13539</v>
      </c>
    </row>
    <row r="1723" spans="1:2" ht="15" customHeight="1">
      <c r="A1723" s="10" t="s">
        <v>13538</v>
      </c>
      <c r="B1723" s="13" t="s">
        <v>13537</v>
      </c>
    </row>
    <row r="1724" spans="1:2" ht="15" customHeight="1">
      <c r="A1724" s="10" t="s">
        <v>13438</v>
      </c>
      <c r="B1724" s="13" t="s">
        <v>13437</v>
      </c>
    </row>
    <row r="1725" spans="1:2" ht="15" customHeight="1">
      <c r="A1725" s="10" t="s">
        <v>8736</v>
      </c>
      <c r="B1725" s="13" t="s">
        <v>8735</v>
      </c>
    </row>
    <row r="1726" spans="1:2" ht="15" customHeight="1">
      <c r="A1726" s="10" t="s">
        <v>15042</v>
      </c>
      <c r="B1726" s="13" t="s">
        <v>15041</v>
      </c>
    </row>
    <row r="1727" spans="1:2" ht="15" customHeight="1">
      <c r="A1727" s="10" t="s">
        <v>15138</v>
      </c>
      <c r="B1727" s="13" t="s">
        <v>15137</v>
      </c>
    </row>
    <row r="1728" spans="1:2" ht="15" customHeight="1">
      <c r="A1728" s="10" t="s">
        <v>15236</v>
      </c>
      <c r="B1728" s="13" t="s">
        <v>15235</v>
      </c>
    </row>
    <row r="1729" spans="1:2" ht="15" customHeight="1">
      <c r="A1729" s="10" t="s">
        <v>15366</v>
      </c>
      <c r="B1729" s="13" t="s">
        <v>15365</v>
      </c>
    </row>
    <row r="1730" spans="1:2" ht="15" customHeight="1">
      <c r="A1730" s="10" t="s">
        <v>24793</v>
      </c>
      <c r="B1730" s="13" t="s">
        <v>24792</v>
      </c>
    </row>
    <row r="1731" spans="1:2" ht="15" customHeight="1">
      <c r="A1731" s="10" t="s">
        <v>11723</v>
      </c>
      <c r="B1731" s="13" t="s">
        <v>11722</v>
      </c>
    </row>
    <row r="1732" spans="1:2" ht="15" customHeight="1">
      <c r="A1732" s="10" t="s">
        <v>9950</v>
      </c>
      <c r="B1732" s="13" t="s">
        <v>9949</v>
      </c>
    </row>
    <row r="1733" spans="1:2" ht="15" customHeight="1">
      <c r="A1733" s="10" t="s">
        <v>14154</v>
      </c>
      <c r="B1733" s="13" t="s">
        <v>14153</v>
      </c>
    </row>
    <row r="1734" spans="1:2" ht="15" customHeight="1">
      <c r="A1734" s="10" t="s">
        <v>10852</v>
      </c>
      <c r="B1734" s="13" t="s">
        <v>10851</v>
      </c>
    </row>
    <row r="1735" spans="1:2" ht="15" customHeight="1">
      <c r="A1735" s="10" t="s">
        <v>10850</v>
      </c>
      <c r="B1735" s="13" t="s">
        <v>10849</v>
      </c>
    </row>
    <row r="1736" spans="1:2" ht="15" customHeight="1">
      <c r="A1736" s="10" t="s">
        <v>10108</v>
      </c>
      <c r="B1736" s="13" t="s">
        <v>10107</v>
      </c>
    </row>
    <row r="1737" spans="1:2" ht="15" customHeight="1">
      <c r="A1737" s="10" t="s">
        <v>18773</v>
      </c>
      <c r="B1737" s="13" t="s">
        <v>18772</v>
      </c>
    </row>
    <row r="1738" spans="1:2" ht="15" customHeight="1">
      <c r="A1738" s="10" t="s">
        <v>18783</v>
      </c>
      <c r="B1738" s="13" t="s">
        <v>18782</v>
      </c>
    </row>
    <row r="1739" spans="1:2" ht="15" customHeight="1">
      <c r="A1739" s="10" t="s">
        <v>18755</v>
      </c>
      <c r="B1739" s="13" t="s">
        <v>18754</v>
      </c>
    </row>
    <row r="1740" spans="1:2" ht="15" customHeight="1">
      <c r="A1740" s="10" t="s">
        <v>18765</v>
      </c>
      <c r="B1740" s="13" t="s">
        <v>18764</v>
      </c>
    </row>
    <row r="1741" spans="1:2" ht="15" customHeight="1">
      <c r="A1741" s="10" t="s">
        <v>18737</v>
      </c>
      <c r="B1741" s="13" t="s">
        <v>18736</v>
      </c>
    </row>
    <row r="1742" spans="1:2" ht="15" customHeight="1">
      <c r="A1742" s="10" t="s">
        <v>18747</v>
      </c>
      <c r="B1742" s="13" t="s">
        <v>18746</v>
      </c>
    </row>
    <row r="1743" spans="1:2" ht="15" customHeight="1">
      <c r="A1743" s="10" t="s">
        <v>18801</v>
      </c>
      <c r="B1743" s="13" t="s">
        <v>18800</v>
      </c>
    </row>
    <row r="1744" spans="1:2" ht="15" customHeight="1">
      <c r="A1744" s="10" t="s">
        <v>18791</v>
      </c>
      <c r="B1744" s="13" t="s">
        <v>18790</v>
      </c>
    </row>
    <row r="1745" spans="1:2" ht="15" customHeight="1">
      <c r="A1745" s="10" t="s">
        <v>18143</v>
      </c>
      <c r="B1745" s="13" t="s">
        <v>18142</v>
      </c>
    </row>
    <row r="1746" spans="1:2" ht="15" customHeight="1">
      <c r="A1746" s="10" t="s">
        <v>18149</v>
      </c>
      <c r="B1746" s="13" t="s">
        <v>18148</v>
      </c>
    </row>
    <row r="1747" spans="1:2" ht="15" customHeight="1">
      <c r="A1747" s="10" t="s">
        <v>18319</v>
      </c>
      <c r="B1747" s="13" t="s">
        <v>18318</v>
      </c>
    </row>
    <row r="1748" spans="1:2" ht="15" customHeight="1">
      <c r="A1748" s="10" t="s">
        <v>17657</v>
      </c>
      <c r="B1748" s="13" t="s">
        <v>17656</v>
      </c>
    </row>
    <row r="1749" spans="1:2" ht="15" customHeight="1">
      <c r="A1749" s="10" t="s">
        <v>17649</v>
      </c>
      <c r="B1749" s="13" t="s">
        <v>17648</v>
      </c>
    </row>
    <row r="1750" spans="1:2" ht="15" customHeight="1">
      <c r="A1750" s="10" t="s">
        <v>20405</v>
      </c>
      <c r="B1750" s="13" t="s">
        <v>20404</v>
      </c>
    </row>
    <row r="1751" spans="1:2" ht="15" customHeight="1">
      <c r="A1751" s="10" t="s">
        <v>20409</v>
      </c>
      <c r="B1751" s="13" t="s">
        <v>20408</v>
      </c>
    </row>
    <row r="1752" spans="1:2" ht="15" customHeight="1">
      <c r="A1752" s="10" t="s">
        <v>20411</v>
      </c>
      <c r="B1752" s="13" t="s">
        <v>20410</v>
      </c>
    </row>
    <row r="1753" spans="1:2" ht="15" customHeight="1">
      <c r="A1753" s="10" t="s">
        <v>20403</v>
      </c>
      <c r="B1753" s="13" t="s">
        <v>20402</v>
      </c>
    </row>
    <row r="1754" spans="1:2" ht="15" customHeight="1">
      <c r="A1754" s="10" t="s">
        <v>20413</v>
      </c>
      <c r="B1754" s="13" t="s">
        <v>20412</v>
      </c>
    </row>
    <row r="1755" spans="1:2" ht="15" customHeight="1">
      <c r="A1755" s="10" t="s">
        <v>20401</v>
      </c>
      <c r="B1755" s="13" t="s">
        <v>20400</v>
      </c>
    </row>
    <row r="1756" spans="1:2" ht="15" customHeight="1">
      <c r="A1756" s="10" t="s">
        <v>20417</v>
      </c>
      <c r="B1756" s="13" t="s">
        <v>20416</v>
      </c>
    </row>
    <row r="1757" spans="1:2" ht="15" customHeight="1">
      <c r="A1757" s="10" t="s">
        <v>20415</v>
      </c>
      <c r="B1757" s="13" t="s">
        <v>20414</v>
      </c>
    </row>
    <row r="1758" spans="1:2" ht="15" customHeight="1">
      <c r="A1758" s="10" t="s">
        <v>20399</v>
      </c>
      <c r="B1758" s="13" t="s">
        <v>20398</v>
      </c>
    </row>
    <row r="1759" spans="1:2" ht="15" customHeight="1">
      <c r="A1759" s="10" t="s">
        <v>20407</v>
      </c>
      <c r="B1759" s="13" t="s">
        <v>20406</v>
      </c>
    </row>
    <row r="1760" spans="1:2" ht="15" customHeight="1">
      <c r="A1760" s="10" t="s">
        <v>24845</v>
      </c>
      <c r="B1760" s="13" t="s">
        <v>24844</v>
      </c>
    </row>
    <row r="1761" spans="1:2" ht="15" customHeight="1">
      <c r="A1761" s="10" t="s">
        <v>17133</v>
      </c>
      <c r="B1761" s="13" t="s">
        <v>17132</v>
      </c>
    </row>
    <row r="1762" spans="1:2" ht="15" customHeight="1">
      <c r="A1762" s="10" t="s">
        <v>11319</v>
      </c>
      <c r="B1762" s="13" t="s">
        <v>11318</v>
      </c>
    </row>
    <row r="1763" spans="1:2" ht="15" customHeight="1">
      <c r="A1763" s="10" t="s">
        <v>9046</v>
      </c>
      <c r="B1763" s="13" t="s">
        <v>9045</v>
      </c>
    </row>
    <row r="1764" spans="1:2" ht="15" customHeight="1">
      <c r="A1764" s="11" t="s">
        <v>164</v>
      </c>
      <c r="B1764" s="15" t="s">
        <v>165</v>
      </c>
    </row>
    <row r="1765" spans="1:2" ht="15" customHeight="1">
      <c r="A1765" s="10" t="s">
        <v>6515</v>
      </c>
      <c r="B1765" s="13" t="s">
        <v>6514</v>
      </c>
    </row>
    <row r="1766" spans="1:2" ht="15" customHeight="1">
      <c r="A1766" s="10" t="s">
        <v>6519</v>
      </c>
      <c r="B1766" s="13" t="s">
        <v>6518</v>
      </c>
    </row>
    <row r="1767" spans="1:2" ht="15" customHeight="1">
      <c r="A1767" s="10" t="s">
        <v>1567</v>
      </c>
      <c r="B1767" s="13" t="s">
        <v>1566</v>
      </c>
    </row>
    <row r="1768" spans="1:2" ht="15" customHeight="1">
      <c r="A1768" s="10" t="s">
        <v>6521</v>
      </c>
      <c r="B1768" s="13" t="s">
        <v>6520</v>
      </c>
    </row>
    <row r="1769" spans="1:2" ht="15" customHeight="1">
      <c r="A1769" s="10" t="s">
        <v>1944</v>
      </c>
      <c r="B1769" s="13" t="s">
        <v>1943</v>
      </c>
    </row>
    <row r="1770" spans="1:2" ht="15" customHeight="1">
      <c r="A1770" s="10" t="s">
        <v>12916</v>
      </c>
      <c r="B1770" s="13" t="s">
        <v>12915</v>
      </c>
    </row>
    <row r="1771" spans="1:2" ht="15" customHeight="1">
      <c r="A1771" s="10" t="s">
        <v>6545</v>
      </c>
      <c r="B1771" s="13" t="s">
        <v>6544</v>
      </c>
    </row>
    <row r="1772" spans="1:2" ht="15" customHeight="1">
      <c r="A1772" s="10" t="s">
        <v>6547</v>
      </c>
      <c r="B1772" s="13" t="s">
        <v>6546</v>
      </c>
    </row>
    <row r="1773" spans="1:2" ht="15" customHeight="1">
      <c r="A1773" s="10" t="s">
        <v>1948</v>
      </c>
      <c r="B1773" s="13" t="s">
        <v>1947</v>
      </c>
    </row>
    <row r="1774" spans="1:2" ht="15" customHeight="1">
      <c r="A1774" s="10" t="s">
        <v>6513</v>
      </c>
      <c r="B1774" s="13" t="s">
        <v>6512</v>
      </c>
    </row>
    <row r="1775" spans="1:2" ht="15" customHeight="1">
      <c r="A1775" s="10" t="s">
        <v>6527</v>
      </c>
      <c r="B1775" s="13" t="s">
        <v>6526</v>
      </c>
    </row>
    <row r="1776" spans="1:2" ht="15" customHeight="1">
      <c r="A1776" s="11" t="s">
        <v>166</v>
      </c>
      <c r="B1776" s="15" t="s">
        <v>167</v>
      </c>
    </row>
    <row r="1777" spans="1:2" ht="15" customHeight="1">
      <c r="A1777" s="10" t="s">
        <v>1952</v>
      </c>
      <c r="B1777" s="13" t="s">
        <v>1951</v>
      </c>
    </row>
    <row r="1778" spans="1:2" ht="15" customHeight="1">
      <c r="A1778" s="10" t="s">
        <v>8878</v>
      </c>
      <c r="B1778" s="13" t="s">
        <v>8877</v>
      </c>
    </row>
    <row r="1779" spans="1:2" ht="15" customHeight="1">
      <c r="A1779" s="10" t="s">
        <v>21125</v>
      </c>
      <c r="B1779" s="13" t="s">
        <v>21124</v>
      </c>
    </row>
    <row r="1780" spans="1:2" ht="15" customHeight="1">
      <c r="A1780" s="10" t="s">
        <v>21129</v>
      </c>
      <c r="B1780" s="13" t="s">
        <v>21128</v>
      </c>
    </row>
    <row r="1781" spans="1:2" ht="15" customHeight="1">
      <c r="A1781" s="10" t="s">
        <v>21131</v>
      </c>
      <c r="B1781" s="13" t="s">
        <v>21130</v>
      </c>
    </row>
    <row r="1782" spans="1:2" ht="15" customHeight="1">
      <c r="A1782" s="10" t="s">
        <v>21123</v>
      </c>
      <c r="B1782" s="13" t="s">
        <v>21122</v>
      </c>
    </row>
    <row r="1783" spans="1:2" ht="15" customHeight="1">
      <c r="A1783" s="10" t="s">
        <v>21133</v>
      </c>
      <c r="B1783" s="13" t="s">
        <v>21132</v>
      </c>
    </row>
    <row r="1784" spans="1:2" ht="15" customHeight="1">
      <c r="A1784" s="10" t="s">
        <v>21121</v>
      </c>
      <c r="B1784" s="13" t="s">
        <v>21120</v>
      </c>
    </row>
    <row r="1785" spans="1:2" ht="15" customHeight="1">
      <c r="A1785" s="10" t="s">
        <v>21137</v>
      </c>
      <c r="B1785" s="13" t="s">
        <v>21136</v>
      </c>
    </row>
    <row r="1786" spans="1:2" ht="15" customHeight="1">
      <c r="A1786" s="10" t="s">
        <v>21135</v>
      </c>
      <c r="B1786" s="13" t="s">
        <v>21134</v>
      </c>
    </row>
    <row r="1787" spans="1:2" ht="15" customHeight="1">
      <c r="A1787" s="10" t="s">
        <v>21119</v>
      </c>
      <c r="B1787" s="13" t="s">
        <v>21118</v>
      </c>
    </row>
    <row r="1788" spans="1:2" ht="15" customHeight="1">
      <c r="A1788" s="10" t="s">
        <v>21127</v>
      </c>
      <c r="B1788" s="13" t="s">
        <v>21126</v>
      </c>
    </row>
    <row r="1789" spans="1:2" ht="15" customHeight="1">
      <c r="A1789" s="10" t="s">
        <v>20885</v>
      </c>
      <c r="B1789" s="13" t="s">
        <v>20884</v>
      </c>
    </row>
    <row r="1790" spans="1:2" ht="15" customHeight="1">
      <c r="A1790" s="10" t="s">
        <v>20889</v>
      </c>
      <c r="B1790" s="13" t="s">
        <v>20888</v>
      </c>
    </row>
    <row r="1791" spans="1:2" ht="15" customHeight="1">
      <c r="A1791" s="10" t="s">
        <v>20891</v>
      </c>
      <c r="B1791" s="13" t="s">
        <v>20890</v>
      </c>
    </row>
    <row r="1792" spans="1:2" ht="15" customHeight="1">
      <c r="A1792" s="10" t="s">
        <v>20883</v>
      </c>
      <c r="B1792" s="13" t="s">
        <v>20882</v>
      </c>
    </row>
    <row r="1793" spans="1:2" ht="15" customHeight="1">
      <c r="A1793" s="10" t="s">
        <v>20893</v>
      </c>
      <c r="B1793" s="13" t="s">
        <v>20892</v>
      </c>
    </row>
    <row r="1794" spans="1:2" ht="15" customHeight="1">
      <c r="A1794" s="10" t="s">
        <v>20881</v>
      </c>
      <c r="B1794" s="13" t="s">
        <v>20880</v>
      </c>
    </row>
    <row r="1795" spans="1:2" ht="15" customHeight="1">
      <c r="A1795" s="10" t="s">
        <v>20897</v>
      </c>
      <c r="B1795" s="13" t="s">
        <v>20896</v>
      </c>
    </row>
    <row r="1796" spans="1:2" ht="15" customHeight="1">
      <c r="A1796" s="10" t="s">
        <v>20895</v>
      </c>
      <c r="B1796" s="13" t="s">
        <v>20894</v>
      </c>
    </row>
    <row r="1797" spans="1:2" ht="15" customHeight="1">
      <c r="A1797" s="10" t="s">
        <v>20879</v>
      </c>
      <c r="B1797" s="13" t="s">
        <v>20878</v>
      </c>
    </row>
    <row r="1798" spans="1:2" ht="15" customHeight="1">
      <c r="A1798" s="10" t="s">
        <v>20887</v>
      </c>
      <c r="B1798" s="13" t="s">
        <v>20886</v>
      </c>
    </row>
    <row r="1799" spans="1:2" ht="15" customHeight="1">
      <c r="A1799" s="10" t="s">
        <v>19845</v>
      </c>
      <c r="B1799" s="13" t="s">
        <v>19844</v>
      </c>
    </row>
    <row r="1800" spans="1:2" ht="15" customHeight="1">
      <c r="A1800" s="10" t="s">
        <v>19849</v>
      </c>
      <c r="B1800" s="13" t="s">
        <v>19848</v>
      </c>
    </row>
    <row r="1801" spans="1:2" ht="15" customHeight="1">
      <c r="A1801" s="10" t="s">
        <v>19851</v>
      </c>
      <c r="B1801" s="13" t="s">
        <v>19850</v>
      </c>
    </row>
    <row r="1802" spans="1:2" ht="15" customHeight="1">
      <c r="A1802" s="10" t="s">
        <v>19843</v>
      </c>
      <c r="B1802" s="13" t="s">
        <v>19842</v>
      </c>
    </row>
    <row r="1803" spans="1:2" ht="15" customHeight="1">
      <c r="A1803" s="10" t="s">
        <v>19853</v>
      </c>
      <c r="B1803" s="13" t="s">
        <v>19852</v>
      </c>
    </row>
    <row r="1804" spans="1:2" ht="15" customHeight="1">
      <c r="A1804" s="10" t="s">
        <v>19841</v>
      </c>
      <c r="B1804" s="13" t="s">
        <v>19840</v>
      </c>
    </row>
    <row r="1805" spans="1:2" ht="15" customHeight="1">
      <c r="A1805" s="10" t="s">
        <v>19857</v>
      </c>
      <c r="B1805" s="13" t="s">
        <v>19856</v>
      </c>
    </row>
    <row r="1806" spans="1:2" ht="15" customHeight="1">
      <c r="A1806" s="10" t="s">
        <v>19855</v>
      </c>
      <c r="B1806" s="13" t="s">
        <v>19854</v>
      </c>
    </row>
    <row r="1807" spans="1:2" ht="15" customHeight="1">
      <c r="A1807" s="10" t="s">
        <v>19839</v>
      </c>
      <c r="B1807" s="13" t="s">
        <v>19838</v>
      </c>
    </row>
    <row r="1808" spans="1:2" ht="15" customHeight="1">
      <c r="A1808" s="10" t="s">
        <v>19847</v>
      </c>
      <c r="B1808" s="13" t="s">
        <v>19846</v>
      </c>
    </row>
    <row r="1809" spans="1:2" ht="15" customHeight="1">
      <c r="A1809" s="10" t="s">
        <v>21185</v>
      </c>
      <c r="B1809" s="13" t="s">
        <v>21184</v>
      </c>
    </row>
    <row r="1810" spans="1:2" ht="15" customHeight="1">
      <c r="A1810" s="10" t="s">
        <v>21189</v>
      </c>
      <c r="B1810" s="13" t="s">
        <v>21188</v>
      </c>
    </row>
    <row r="1811" spans="1:2" ht="15" customHeight="1">
      <c r="A1811" s="10" t="s">
        <v>21191</v>
      </c>
      <c r="B1811" s="13" t="s">
        <v>21190</v>
      </c>
    </row>
    <row r="1812" spans="1:2" ht="15" customHeight="1">
      <c r="A1812" s="10" t="s">
        <v>21183</v>
      </c>
      <c r="B1812" s="13" t="s">
        <v>21182</v>
      </c>
    </row>
    <row r="1813" spans="1:2" ht="15" customHeight="1">
      <c r="A1813" s="10" t="s">
        <v>21193</v>
      </c>
      <c r="B1813" s="13" t="s">
        <v>21192</v>
      </c>
    </row>
    <row r="1814" spans="1:2" ht="15" customHeight="1">
      <c r="A1814" s="10" t="s">
        <v>21181</v>
      </c>
      <c r="B1814" s="13" t="s">
        <v>21180</v>
      </c>
    </row>
    <row r="1815" spans="1:2" ht="15" customHeight="1">
      <c r="A1815" s="10" t="s">
        <v>21197</v>
      </c>
      <c r="B1815" s="13" t="s">
        <v>21196</v>
      </c>
    </row>
    <row r="1816" spans="1:2" ht="15" customHeight="1">
      <c r="A1816" s="10" t="s">
        <v>21195</v>
      </c>
      <c r="B1816" s="13" t="s">
        <v>21194</v>
      </c>
    </row>
    <row r="1817" spans="1:2" ht="15" customHeight="1">
      <c r="A1817" s="10" t="s">
        <v>21179</v>
      </c>
      <c r="B1817" s="13" t="s">
        <v>21178</v>
      </c>
    </row>
    <row r="1818" spans="1:2" ht="15" customHeight="1">
      <c r="A1818" s="10" t="s">
        <v>21187</v>
      </c>
      <c r="B1818" s="13" t="s">
        <v>21186</v>
      </c>
    </row>
    <row r="1819" spans="1:2" ht="15" customHeight="1">
      <c r="A1819" s="10" t="s">
        <v>20005</v>
      </c>
      <c r="B1819" s="13" t="s">
        <v>20004</v>
      </c>
    </row>
    <row r="1820" spans="1:2" ht="15" customHeight="1">
      <c r="A1820" s="10" t="s">
        <v>20009</v>
      </c>
      <c r="B1820" s="13" t="s">
        <v>20008</v>
      </c>
    </row>
    <row r="1821" spans="1:2" ht="15" customHeight="1">
      <c r="A1821" s="10" t="s">
        <v>20011</v>
      </c>
      <c r="B1821" s="13" t="s">
        <v>20010</v>
      </c>
    </row>
    <row r="1822" spans="1:2" ht="15" customHeight="1">
      <c r="A1822" s="10" t="s">
        <v>20003</v>
      </c>
      <c r="B1822" s="13" t="s">
        <v>20002</v>
      </c>
    </row>
    <row r="1823" spans="1:2" ht="15" customHeight="1">
      <c r="A1823" s="10" t="s">
        <v>20013</v>
      </c>
      <c r="B1823" s="13" t="s">
        <v>20012</v>
      </c>
    </row>
    <row r="1824" spans="1:2" ht="15" customHeight="1">
      <c r="A1824" s="10" t="s">
        <v>20001</v>
      </c>
      <c r="B1824" s="13" t="s">
        <v>20000</v>
      </c>
    </row>
    <row r="1825" spans="1:2" ht="15" customHeight="1">
      <c r="A1825" s="10" t="s">
        <v>20017</v>
      </c>
      <c r="B1825" s="13" t="s">
        <v>20016</v>
      </c>
    </row>
    <row r="1826" spans="1:2" ht="15" customHeight="1">
      <c r="A1826" s="10" t="s">
        <v>20015</v>
      </c>
      <c r="B1826" s="13" t="s">
        <v>20014</v>
      </c>
    </row>
    <row r="1827" spans="1:2" ht="15" customHeight="1">
      <c r="A1827" s="10" t="s">
        <v>19999</v>
      </c>
      <c r="B1827" s="13" t="s">
        <v>19998</v>
      </c>
    </row>
    <row r="1828" spans="1:2" ht="15" customHeight="1">
      <c r="A1828" s="10" t="s">
        <v>20007</v>
      </c>
      <c r="B1828" s="13" t="s">
        <v>20006</v>
      </c>
    </row>
    <row r="1829" spans="1:2" ht="15" customHeight="1">
      <c r="A1829" s="10" t="s">
        <v>21245</v>
      </c>
      <c r="B1829" s="13" t="s">
        <v>21244</v>
      </c>
    </row>
    <row r="1830" spans="1:2" ht="15" customHeight="1">
      <c r="A1830" s="10" t="s">
        <v>21249</v>
      </c>
      <c r="B1830" s="13" t="s">
        <v>21248</v>
      </c>
    </row>
    <row r="1831" spans="1:2" ht="15" customHeight="1">
      <c r="A1831" s="10" t="s">
        <v>21251</v>
      </c>
      <c r="B1831" s="13" t="s">
        <v>21250</v>
      </c>
    </row>
    <row r="1832" spans="1:2" ht="15" customHeight="1">
      <c r="A1832" s="10" t="s">
        <v>21243</v>
      </c>
      <c r="B1832" s="13" t="s">
        <v>21242</v>
      </c>
    </row>
    <row r="1833" spans="1:2" ht="15" customHeight="1">
      <c r="A1833" s="10" t="s">
        <v>21253</v>
      </c>
      <c r="B1833" s="13" t="s">
        <v>21252</v>
      </c>
    </row>
    <row r="1834" spans="1:2" ht="15" customHeight="1">
      <c r="A1834" s="10" t="s">
        <v>21241</v>
      </c>
      <c r="B1834" s="13" t="s">
        <v>21240</v>
      </c>
    </row>
    <row r="1835" spans="1:2" ht="15" customHeight="1">
      <c r="A1835" s="10" t="s">
        <v>21257</v>
      </c>
      <c r="B1835" s="13" t="s">
        <v>21256</v>
      </c>
    </row>
    <row r="1836" spans="1:2" ht="15" customHeight="1">
      <c r="A1836" s="10" t="s">
        <v>21255</v>
      </c>
      <c r="B1836" s="13" t="s">
        <v>21254</v>
      </c>
    </row>
    <row r="1837" spans="1:2" ht="15" customHeight="1">
      <c r="A1837" s="10" t="s">
        <v>21239</v>
      </c>
      <c r="B1837" s="13" t="s">
        <v>21238</v>
      </c>
    </row>
    <row r="1838" spans="1:2" ht="15" customHeight="1">
      <c r="A1838" s="10" t="s">
        <v>21247</v>
      </c>
      <c r="B1838" s="13" t="s">
        <v>21246</v>
      </c>
    </row>
    <row r="1839" spans="1:2" ht="15" customHeight="1">
      <c r="A1839" s="10" t="s">
        <v>20965</v>
      </c>
      <c r="B1839" s="13" t="s">
        <v>20964</v>
      </c>
    </row>
    <row r="1840" spans="1:2" ht="15" customHeight="1">
      <c r="A1840" s="10" t="s">
        <v>20969</v>
      </c>
      <c r="B1840" s="13" t="s">
        <v>20968</v>
      </c>
    </row>
    <row r="1841" spans="1:2" ht="15" customHeight="1">
      <c r="A1841" s="10" t="s">
        <v>20971</v>
      </c>
      <c r="B1841" s="13" t="s">
        <v>20970</v>
      </c>
    </row>
    <row r="1842" spans="1:2" ht="15" customHeight="1">
      <c r="A1842" s="10" t="s">
        <v>20963</v>
      </c>
      <c r="B1842" s="13" t="s">
        <v>20962</v>
      </c>
    </row>
    <row r="1843" spans="1:2" ht="15" customHeight="1">
      <c r="A1843" s="10" t="s">
        <v>20973</v>
      </c>
      <c r="B1843" s="13" t="s">
        <v>20972</v>
      </c>
    </row>
    <row r="1844" spans="1:2" ht="15" customHeight="1">
      <c r="A1844" s="10" t="s">
        <v>20961</v>
      </c>
      <c r="B1844" s="13" t="s">
        <v>20960</v>
      </c>
    </row>
    <row r="1845" spans="1:2" ht="15" customHeight="1">
      <c r="A1845" s="10" t="s">
        <v>20977</v>
      </c>
      <c r="B1845" s="13" t="s">
        <v>20976</v>
      </c>
    </row>
    <row r="1846" spans="1:2" ht="15" customHeight="1">
      <c r="A1846" s="10" t="s">
        <v>20975</v>
      </c>
      <c r="B1846" s="13" t="s">
        <v>20974</v>
      </c>
    </row>
    <row r="1847" spans="1:2" ht="15" customHeight="1">
      <c r="A1847" s="10" t="s">
        <v>20959</v>
      </c>
      <c r="B1847" s="13" t="s">
        <v>20958</v>
      </c>
    </row>
    <row r="1848" spans="1:2" ht="15" customHeight="1">
      <c r="A1848" s="10" t="s">
        <v>20967</v>
      </c>
      <c r="B1848" s="13" t="s">
        <v>20966</v>
      </c>
    </row>
    <row r="1849" spans="1:2" ht="15" customHeight="1">
      <c r="A1849" s="10" t="s">
        <v>20985</v>
      </c>
      <c r="B1849" s="13" t="s">
        <v>20984</v>
      </c>
    </row>
    <row r="1850" spans="1:2" ht="15" customHeight="1">
      <c r="A1850" s="10" t="s">
        <v>20989</v>
      </c>
      <c r="B1850" s="13" t="s">
        <v>20988</v>
      </c>
    </row>
    <row r="1851" spans="1:2" ht="15" customHeight="1">
      <c r="A1851" s="10" t="s">
        <v>20991</v>
      </c>
      <c r="B1851" s="13" t="s">
        <v>20990</v>
      </c>
    </row>
    <row r="1852" spans="1:2" ht="15" customHeight="1">
      <c r="A1852" s="10" t="s">
        <v>20983</v>
      </c>
      <c r="B1852" s="13" t="s">
        <v>20982</v>
      </c>
    </row>
    <row r="1853" spans="1:2" ht="15" customHeight="1">
      <c r="A1853" s="10" t="s">
        <v>20993</v>
      </c>
      <c r="B1853" s="13" t="s">
        <v>20992</v>
      </c>
    </row>
    <row r="1854" spans="1:2" ht="15" customHeight="1">
      <c r="A1854" s="10" t="s">
        <v>20981</v>
      </c>
      <c r="B1854" s="13" t="s">
        <v>20980</v>
      </c>
    </row>
    <row r="1855" spans="1:2" ht="15" customHeight="1">
      <c r="A1855" s="10" t="s">
        <v>20997</v>
      </c>
      <c r="B1855" s="13" t="s">
        <v>20996</v>
      </c>
    </row>
    <row r="1856" spans="1:2" ht="15" customHeight="1">
      <c r="A1856" s="10" t="s">
        <v>20995</v>
      </c>
      <c r="B1856" s="13" t="s">
        <v>20994</v>
      </c>
    </row>
    <row r="1857" spans="1:2" ht="15" customHeight="1">
      <c r="A1857" s="10" t="s">
        <v>20979</v>
      </c>
      <c r="B1857" s="13" t="s">
        <v>20978</v>
      </c>
    </row>
    <row r="1858" spans="1:2" ht="15" customHeight="1">
      <c r="A1858" s="10" t="s">
        <v>20987</v>
      </c>
      <c r="B1858" s="13" t="s">
        <v>20986</v>
      </c>
    </row>
    <row r="1859" spans="1:2" ht="15" customHeight="1">
      <c r="A1859" s="10" t="s">
        <v>20945</v>
      </c>
      <c r="B1859" s="13" t="s">
        <v>20944</v>
      </c>
    </row>
    <row r="1860" spans="1:2" ht="15" customHeight="1">
      <c r="A1860" s="10" t="s">
        <v>20949</v>
      </c>
      <c r="B1860" s="13" t="s">
        <v>20948</v>
      </c>
    </row>
    <row r="1861" spans="1:2" ht="15" customHeight="1">
      <c r="A1861" s="10" t="s">
        <v>20951</v>
      </c>
      <c r="B1861" s="13" t="s">
        <v>20950</v>
      </c>
    </row>
    <row r="1862" spans="1:2" ht="15" customHeight="1">
      <c r="A1862" s="10" t="s">
        <v>20943</v>
      </c>
      <c r="B1862" s="13" t="s">
        <v>20942</v>
      </c>
    </row>
    <row r="1863" spans="1:2" ht="15" customHeight="1">
      <c r="A1863" s="10" t="s">
        <v>20953</v>
      </c>
      <c r="B1863" s="13" t="s">
        <v>20952</v>
      </c>
    </row>
    <row r="1864" spans="1:2" ht="15" customHeight="1">
      <c r="A1864" s="10" t="s">
        <v>20941</v>
      </c>
      <c r="B1864" s="13" t="s">
        <v>20940</v>
      </c>
    </row>
    <row r="1865" spans="1:2" ht="15" customHeight="1">
      <c r="A1865" s="10" t="s">
        <v>20957</v>
      </c>
      <c r="B1865" s="13" t="s">
        <v>20956</v>
      </c>
    </row>
    <row r="1866" spans="1:2" ht="15" customHeight="1">
      <c r="A1866" s="10" t="s">
        <v>20955</v>
      </c>
      <c r="B1866" s="13" t="s">
        <v>20954</v>
      </c>
    </row>
    <row r="1867" spans="1:2" ht="15" customHeight="1">
      <c r="A1867" s="10" t="s">
        <v>20939</v>
      </c>
      <c r="B1867" s="13" t="s">
        <v>20938</v>
      </c>
    </row>
    <row r="1868" spans="1:2" ht="15" customHeight="1">
      <c r="A1868" s="10" t="s">
        <v>20947</v>
      </c>
      <c r="B1868" s="13" t="s">
        <v>20946</v>
      </c>
    </row>
    <row r="1869" spans="1:2" ht="15" customHeight="1">
      <c r="A1869" s="10" t="s">
        <v>21085</v>
      </c>
      <c r="B1869" s="13" t="s">
        <v>21084</v>
      </c>
    </row>
    <row r="1870" spans="1:2" ht="15" customHeight="1">
      <c r="A1870" s="10" t="s">
        <v>21089</v>
      </c>
      <c r="B1870" s="13" t="s">
        <v>21088</v>
      </c>
    </row>
    <row r="1871" spans="1:2" ht="15" customHeight="1">
      <c r="A1871" s="10" t="s">
        <v>21091</v>
      </c>
      <c r="B1871" s="13" t="s">
        <v>21090</v>
      </c>
    </row>
    <row r="1872" spans="1:2" ht="15" customHeight="1">
      <c r="A1872" s="10" t="s">
        <v>21083</v>
      </c>
      <c r="B1872" s="13" t="s">
        <v>21082</v>
      </c>
    </row>
    <row r="1873" spans="1:2" ht="15" customHeight="1">
      <c r="A1873" s="10" t="s">
        <v>21093</v>
      </c>
      <c r="B1873" s="13" t="s">
        <v>21092</v>
      </c>
    </row>
    <row r="1874" spans="1:2" ht="15" customHeight="1">
      <c r="A1874" s="10" t="s">
        <v>21081</v>
      </c>
      <c r="B1874" s="13" t="s">
        <v>21080</v>
      </c>
    </row>
    <row r="1875" spans="1:2" ht="15" customHeight="1">
      <c r="A1875" s="10" t="s">
        <v>21097</v>
      </c>
      <c r="B1875" s="13" t="s">
        <v>21096</v>
      </c>
    </row>
    <row r="1876" spans="1:2" ht="15" customHeight="1">
      <c r="A1876" s="10" t="s">
        <v>21095</v>
      </c>
      <c r="B1876" s="13" t="s">
        <v>21094</v>
      </c>
    </row>
    <row r="1877" spans="1:2" ht="15" customHeight="1">
      <c r="A1877" s="10" t="s">
        <v>21079</v>
      </c>
      <c r="B1877" s="13" t="s">
        <v>21078</v>
      </c>
    </row>
    <row r="1878" spans="1:2" ht="15" customHeight="1">
      <c r="A1878" s="10" t="s">
        <v>21087</v>
      </c>
      <c r="B1878" s="13" t="s">
        <v>21086</v>
      </c>
    </row>
    <row r="1879" spans="1:2" ht="15" customHeight="1">
      <c r="A1879" s="10" t="s">
        <v>20865</v>
      </c>
      <c r="B1879" s="13" t="s">
        <v>20864</v>
      </c>
    </row>
    <row r="1880" spans="1:2" ht="15" customHeight="1">
      <c r="A1880" s="10" t="s">
        <v>20869</v>
      </c>
      <c r="B1880" s="13" t="s">
        <v>20868</v>
      </c>
    </row>
    <row r="1881" spans="1:2" ht="15" customHeight="1">
      <c r="A1881" s="10" t="s">
        <v>20871</v>
      </c>
      <c r="B1881" s="13" t="s">
        <v>20870</v>
      </c>
    </row>
    <row r="1882" spans="1:2" ht="15" customHeight="1">
      <c r="A1882" s="10" t="s">
        <v>20863</v>
      </c>
      <c r="B1882" s="13" t="s">
        <v>20862</v>
      </c>
    </row>
    <row r="1883" spans="1:2" ht="15" customHeight="1">
      <c r="A1883" s="10" t="s">
        <v>20873</v>
      </c>
      <c r="B1883" s="13" t="s">
        <v>20872</v>
      </c>
    </row>
    <row r="1884" spans="1:2" ht="15" customHeight="1">
      <c r="A1884" s="10" t="s">
        <v>20861</v>
      </c>
      <c r="B1884" s="13" t="s">
        <v>20860</v>
      </c>
    </row>
    <row r="1885" spans="1:2" ht="15" customHeight="1">
      <c r="A1885" s="10" t="s">
        <v>20877</v>
      </c>
      <c r="B1885" s="13" t="s">
        <v>20876</v>
      </c>
    </row>
    <row r="1886" spans="1:2" ht="15" customHeight="1">
      <c r="A1886" s="10" t="s">
        <v>20875</v>
      </c>
      <c r="B1886" s="13" t="s">
        <v>20874</v>
      </c>
    </row>
    <row r="1887" spans="1:2" ht="15" customHeight="1">
      <c r="A1887" s="10" t="s">
        <v>20859</v>
      </c>
      <c r="B1887" s="13" t="s">
        <v>20858</v>
      </c>
    </row>
    <row r="1888" spans="1:2" ht="15" customHeight="1">
      <c r="A1888" s="10" t="s">
        <v>20867</v>
      </c>
      <c r="B1888" s="13" t="s">
        <v>20866</v>
      </c>
    </row>
    <row r="1889" spans="1:2" ht="15" customHeight="1">
      <c r="A1889" s="10" t="s">
        <v>21145</v>
      </c>
      <c r="B1889" s="13" t="s">
        <v>21144</v>
      </c>
    </row>
    <row r="1890" spans="1:2" ht="15" customHeight="1">
      <c r="A1890" s="10" t="s">
        <v>21149</v>
      </c>
      <c r="B1890" s="13" t="s">
        <v>21148</v>
      </c>
    </row>
    <row r="1891" spans="1:2" ht="15" customHeight="1">
      <c r="A1891" s="10" t="s">
        <v>21151</v>
      </c>
      <c r="B1891" s="13" t="s">
        <v>21150</v>
      </c>
    </row>
    <row r="1892" spans="1:2" ht="15" customHeight="1">
      <c r="A1892" s="10" t="s">
        <v>21143</v>
      </c>
      <c r="B1892" s="13" t="s">
        <v>21142</v>
      </c>
    </row>
    <row r="1893" spans="1:2" ht="15" customHeight="1">
      <c r="A1893" s="10" t="s">
        <v>21153</v>
      </c>
      <c r="B1893" s="13" t="s">
        <v>21152</v>
      </c>
    </row>
    <row r="1894" spans="1:2" ht="15" customHeight="1">
      <c r="A1894" s="10" t="s">
        <v>21141</v>
      </c>
      <c r="B1894" s="13" t="s">
        <v>21140</v>
      </c>
    </row>
    <row r="1895" spans="1:2" ht="15" customHeight="1">
      <c r="A1895" s="10" t="s">
        <v>21157</v>
      </c>
      <c r="B1895" s="13" t="s">
        <v>21156</v>
      </c>
    </row>
    <row r="1896" spans="1:2" ht="15" customHeight="1">
      <c r="A1896" s="10" t="s">
        <v>21155</v>
      </c>
      <c r="B1896" s="13" t="s">
        <v>21154</v>
      </c>
    </row>
    <row r="1897" spans="1:2" ht="15" customHeight="1">
      <c r="A1897" s="10" t="s">
        <v>21139</v>
      </c>
      <c r="B1897" s="13" t="s">
        <v>21138</v>
      </c>
    </row>
    <row r="1898" spans="1:2" ht="15" customHeight="1">
      <c r="A1898" s="10" t="s">
        <v>21147</v>
      </c>
      <c r="B1898" s="13" t="s">
        <v>21146</v>
      </c>
    </row>
    <row r="1899" spans="1:2" ht="15" customHeight="1">
      <c r="A1899" s="10" t="s">
        <v>24203</v>
      </c>
      <c r="B1899" s="13" t="s">
        <v>24202</v>
      </c>
    </row>
    <row r="1900" spans="1:2" ht="15" customHeight="1">
      <c r="A1900" s="10" t="s">
        <v>24185</v>
      </c>
      <c r="B1900" s="13" t="s">
        <v>24184</v>
      </c>
    </row>
    <row r="1901" spans="1:2" ht="15" customHeight="1">
      <c r="A1901" s="10" t="s">
        <v>24195</v>
      </c>
      <c r="B1901" s="13" t="s">
        <v>24194</v>
      </c>
    </row>
    <row r="1902" spans="1:2" ht="15" customHeight="1">
      <c r="A1902" s="10" t="s">
        <v>24189</v>
      </c>
      <c r="B1902" s="13" t="s">
        <v>24188</v>
      </c>
    </row>
    <row r="1903" spans="1:2" ht="15" customHeight="1">
      <c r="A1903" s="10" t="s">
        <v>24201</v>
      </c>
      <c r="B1903" s="13" t="s">
        <v>24200</v>
      </c>
    </row>
    <row r="1904" spans="1:2" ht="15" customHeight="1">
      <c r="A1904" s="10" t="s">
        <v>24199</v>
      </c>
      <c r="B1904" s="13" t="s">
        <v>24198</v>
      </c>
    </row>
    <row r="1905" spans="1:2" ht="15" customHeight="1">
      <c r="A1905" s="10" t="s">
        <v>24191</v>
      </c>
      <c r="B1905" s="13" t="s">
        <v>24190</v>
      </c>
    </row>
    <row r="1906" spans="1:2" ht="15" customHeight="1">
      <c r="A1906" s="10" t="s">
        <v>24193</v>
      </c>
      <c r="B1906" s="13" t="s">
        <v>24192</v>
      </c>
    </row>
    <row r="1907" spans="1:2" ht="15" customHeight="1">
      <c r="A1907" s="10" t="s">
        <v>24187</v>
      </c>
      <c r="B1907" s="13" t="s">
        <v>24186</v>
      </c>
    </row>
    <row r="1908" spans="1:2" ht="15" customHeight="1">
      <c r="A1908" s="10" t="s">
        <v>24197</v>
      </c>
      <c r="B1908" s="13" t="s">
        <v>24196</v>
      </c>
    </row>
    <row r="1909" spans="1:2" ht="15" customHeight="1">
      <c r="A1909" s="10" t="s">
        <v>19405</v>
      </c>
      <c r="B1909" s="13" t="s">
        <v>19404</v>
      </c>
    </row>
    <row r="1910" spans="1:2" ht="15" customHeight="1">
      <c r="A1910" s="10" t="s">
        <v>19409</v>
      </c>
      <c r="B1910" s="13" t="s">
        <v>19408</v>
      </c>
    </row>
    <row r="1911" spans="1:2" ht="15" customHeight="1">
      <c r="A1911" s="10" t="s">
        <v>19411</v>
      </c>
      <c r="B1911" s="13" t="s">
        <v>19410</v>
      </c>
    </row>
    <row r="1912" spans="1:2" ht="15" customHeight="1">
      <c r="A1912" s="10" t="s">
        <v>19403</v>
      </c>
      <c r="B1912" s="13" t="s">
        <v>19402</v>
      </c>
    </row>
    <row r="1913" spans="1:2" ht="15" customHeight="1">
      <c r="A1913" s="10" t="s">
        <v>19413</v>
      </c>
      <c r="B1913" s="13" t="s">
        <v>19412</v>
      </c>
    </row>
    <row r="1914" spans="1:2" ht="15" customHeight="1">
      <c r="A1914" s="10" t="s">
        <v>19401</v>
      </c>
      <c r="B1914" s="13" t="s">
        <v>19400</v>
      </c>
    </row>
    <row r="1915" spans="1:2" ht="15" customHeight="1">
      <c r="A1915" s="10" t="s">
        <v>19417</v>
      </c>
      <c r="B1915" s="13" t="s">
        <v>19416</v>
      </c>
    </row>
    <row r="1916" spans="1:2" ht="15" customHeight="1">
      <c r="A1916" s="10" t="s">
        <v>19415</v>
      </c>
      <c r="B1916" s="13" t="s">
        <v>19414</v>
      </c>
    </row>
    <row r="1917" spans="1:2" ht="15" customHeight="1">
      <c r="A1917" s="10" t="s">
        <v>19399</v>
      </c>
      <c r="B1917" s="13" t="s">
        <v>19398</v>
      </c>
    </row>
    <row r="1918" spans="1:2" ht="15" customHeight="1">
      <c r="A1918" s="10" t="s">
        <v>19407</v>
      </c>
      <c r="B1918" s="13" t="s">
        <v>19406</v>
      </c>
    </row>
    <row r="1919" spans="1:2" ht="15" customHeight="1">
      <c r="A1919" s="10" t="s">
        <v>21105</v>
      </c>
      <c r="B1919" s="13" t="s">
        <v>21104</v>
      </c>
    </row>
    <row r="1920" spans="1:2" ht="15" customHeight="1">
      <c r="A1920" s="10" t="s">
        <v>21109</v>
      </c>
      <c r="B1920" s="13" t="s">
        <v>21108</v>
      </c>
    </row>
    <row r="1921" spans="1:2" ht="15" customHeight="1">
      <c r="A1921" s="10" t="s">
        <v>21111</v>
      </c>
      <c r="B1921" s="13" t="s">
        <v>21110</v>
      </c>
    </row>
    <row r="1922" spans="1:2" ht="15" customHeight="1">
      <c r="A1922" s="10" t="s">
        <v>21103</v>
      </c>
      <c r="B1922" s="13" t="s">
        <v>21102</v>
      </c>
    </row>
    <row r="1923" spans="1:2" ht="15" customHeight="1">
      <c r="A1923" s="10" t="s">
        <v>21113</v>
      </c>
      <c r="B1923" s="13" t="s">
        <v>21112</v>
      </c>
    </row>
    <row r="1924" spans="1:2" ht="15" customHeight="1">
      <c r="A1924" s="10" t="s">
        <v>21101</v>
      </c>
      <c r="B1924" s="13" t="s">
        <v>21100</v>
      </c>
    </row>
    <row r="1925" spans="1:2" ht="15" customHeight="1">
      <c r="A1925" s="10" t="s">
        <v>21117</v>
      </c>
      <c r="B1925" s="13" t="s">
        <v>21116</v>
      </c>
    </row>
    <row r="1926" spans="1:2" ht="15" customHeight="1">
      <c r="A1926" s="10" t="s">
        <v>21115</v>
      </c>
      <c r="B1926" s="13" t="s">
        <v>21114</v>
      </c>
    </row>
    <row r="1927" spans="1:2" ht="15" customHeight="1">
      <c r="A1927" s="10" t="s">
        <v>21099</v>
      </c>
      <c r="B1927" s="13" t="s">
        <v>21098</v>
      </c>
    </row>
    <row r="1928" spans="1:2" ht="15" customHeight="1">
      <c r="A1928" s="10" t="s">
        <v>21107</v>
      </c>
      <c r="B1928" s="13" t="s">
        <v>21106</v>
      </c>
    </row>
    <row r="1929" spans="1:2" ht="15" customHeight="1">
      <c r="A1929" s="10" t="s">
        <v>20085</v>
      </c>
      <c r="B1929" s="13" t="s">
        <v>20084</v>
      </c>
    </row>
    <row r="1930" spans="1:2" ht="15" customHeight="1">
      <c r="A1930" s="10" t="s">
        <v>20089</v>
      </c>
      <c r="B1930" s="13" t="s">
        <v>20088</v>
      </c>
    </row>
    <row r="1931" spans="1:2" ht="15" customHeight="1">
      <c r="A1931" s="10" t="s">
        <v>20091</v>
      </c>
      <c r="B1931" s="13" t="s">
        <v>20090</v>
      </c>
    </row>
    <row r="1932" spans="1:2" ht="15" customHeight="1">
      <c r="A1932" s="10" t="s">
        <v>20083</v>
      </c>
      <c r="B1932" s="13" t="s">
        <v>20082</v>
      </c>
    </row>
    <row r="1933" spans="1:2" ht="15" customHeight="1">
      <c r="A1933" s="10" t="s">
        <v>20093</v>
      </c>
      <c r="B1933" s="13" t="s">
        <v>20092</v>
      </c>
    </row>
    <row r="1934" spans="1:2" ht="15" customHeight="1">
      <c r="A1934" s="10" t="s">
        <v>20081</v>
      </c>
      <c r="B1934" s="13" t="s">
        <v>20080</v>
      </c>
    </row>
    <row r="1935" spans="1:2" ht="15" customHeight="1">
      <c r="A1935" s="10" t="s">
        <v>20097</v>
      </c>
      <c r="B1935" s="13" t="s">
        <v>20096</v>
      </c>
    </row>
    <row r="1936" spans="1:2" ht="15" customHeight="1">
      <c r="A1936" s="10" t="s">
        <v>20095</v>
      </c>
      <c r="B1936" s="13" t="s">
        <v>20094</v>
      </c>
    </row>
    <row r="1937" spans="1:2" ht="15" customHeight="1">
      <c r="A1937" s="10" t="s">
        <v>20079</v>
      </c>
      <c r="B1937" s="13" t="s">
        <v>20078</v>
      </c>
    </row>
    <row r="1938" spans="1:2" ht="15" customHeight="1">
      <c r="A1938" s="10" t="s">
        <v>20087</v>
      </c>
      <c r="B1938" s="13" t="s">
        <v>20086</v>
      </c>
    </row>
    <row r="1939" spans="1:2" ht="15" customHeight="1">
      <c r="A1939" s="10" t="s">
        <v>19445</v>
      </c>
      <c r="B1939" s="13" t="s">
        <v>19444</v>
      </c>
    </row>
    <row r="1940" spans="1:2" ht="15" customHeight="1">
      <c r="A1940" s="10" t="s">
        <v>19449</v>
      </c>
      <c r="B1940" s="13" t="s">
        <v>19448</v>
      </c>
    </row>
    <row r="1941" spans="1:2" ht="15" customHeight="1">
      <c r="A1941" s="10" t="s">
        <v>19451</v>
      </c>
      <c r="B1941" s="13" t="s">
        <v>19450</v>
      </c>
    </row>
    <row r="1942" spans="1:2" ht="15" customHeight="1">
      <c r="A1942" s="10" t="s">
        <v>19443</v>
      </c>
      <c r="B1942" s="13" t="s">
        <v>19442</v>
      </c>
    </row>
    <row r="1943" spans="1:2" ht="15" customHeight="1">
      <c r="A1943" s="10" t="s">
        <v>19453</v>
      </c>
      <c r="B1943" s="13" t="s">
        <v>19452</v>
      </c>
    </row>
    <row r="1944" spans="1:2" ht="15" customHeight="1">
      <c r="A1944" s="10" t="s">
        <v>19441</v>
      </c>
      <c r="B1944" s="13" t="s">
        <v>19440</v>
      </c>
    </row>
    <row r="1945" spans="1:2" ht="15" customHeight="1">
      <c r="A1945" s="10" t="s">
        <v>19457</v>
      </c>
      <c r="B1945" s="13" t="s">
        <v>19456</v>
      </c>
    </row>
    <row r="1946" spans="1:2" ht="15" customHeight="1">
      <c r="A1946" s="10" t="s">
        <v>19455</v>
      </c>
      <c r="B1946" s="13" t="s">
        <v>19454</v>
      </c>
    </row>
    <row r="1947" spans="1:2" ht="15" customHeight="1">
      <c r="A1947" s="10" t="s">
        <v>19439</v>
      </c>
      <c r="B1947" s="13" t="s">
        <v>19438</v>
      </c>
    </row>
    <row r="1948" spans="1:2" ht="15" customHeight="1">
      <c r="A1948" s="10" t="s">
        <v>19447</v>
      </c>
      <c r="B1948" s="13" t="s">
        <v>19446</v>
      </c>
    </row>
    <row r="1949" spans="1:2" ht="15" customHeight="1">
      <c r="A1949" s="10" t="s">
        <v>19465</v>
      </c>
      <c r="B1949" s="13" t="s">
        <v>19464</v>
      </c>
    </row>
    <row r="1950" spans="1:2" ht="15" customHeight="1">
      <c r="A1950" s="10" t="s">
        <v>19469</v>
      </c>
      <c r="B1950" s="13" t="s">
        <v>19468</v>
      </c>
    </row>
    <row r="1951" spans="1:2" ht="15" customHeight="1">
      <c r="A1951" s="10" t="s">
        <v>19471</v>
      </c>
      <c r="B1951" s="13" t="s">
        <v>19470</v>
      </c>
    </row>
    <row r="1952" spans="1:2" ht="15" customHeight="1">
      <c r="A1952" s="10" t="s">
        <v>19463</v>
      </c>
      <c r="B1952" s="13" t="s">
        <v>19462</v>
      </c>
    </row>
    <row r="1953" spans="1:2" ht="15" customHeight="1">
      <c r="A1953" s="10" t="s">
        <v>19473</v>
      </c>
      <c r="B1953" s="13" t="s">
        <v>19472</v>
      </c>
    </row>
    <row r="1954" spans="1:2" ht="15" customHeight="1">
      <c r="A1954" s="10" t="s">
        <v>19461</v>
      </c>
      <c r="B1954" s="13" t="s">
        <v>19460</v>
      </c>
    </row>
    <row r="1955" spans="1:2" ht="15" customHeight="1">
      <c r="A1955" s="10" t="s">
        <v>19477</v>
      </c>
      <c r="B1955" s="13" t="s">
        <v>19476</v>
      </c>
    </row>
    <row r="1956" spans="1:2" ht="15" customHeight="1">
      <c r="A1956" s="10" t="s">
        <v>19475</v>
      </c>
      <c r="B1956" s="13" t="s">
        <v>19474</v>
      </c>
    </row>
    <row r="1957" spans="1:2" ht="15" customHeight="1">
      <c r="A1957" s="10" t="s">
        <v>19459</v>
      </c>
      <c r="B1957" s="13" t="s">
        <v>19458</v>
      </c>
    </row>
    <row r="1958" spans="1:2" ht="15" customHeight="1">
      <c r="A1958" s="10" t="s">
        <v>19467</v>
      </c>
      <c r="B1958" s="13" t="s">
        <v>19466</v>
      </c>
    </row>
    <row r="1959" spans="1:2" ht="15" customHeight="1">
      <c r="A1959" s="10" t="s">
        <v>19525</v>
      </c>
      <c r="B1959" s="13" t="s">
        <v>19524</v>
      </c>
    </row>
    <row r="1960" spans="1:2" ht="15" customHeight="1">
      <c r="A1960" s="10" t="s">
        <v>19529</v>
      </c>
      <c r="B1960" s="13" t="s">
        <v>19528</v>
      </c>
    </row>
    <row r="1961" spans="1:2" ht="15" customHeight="1">
      <c r="A1961" s="10" t="s">
        <v>19531</v>
      </c>
      <c r="B1961" s="13" t="s">
        <v>19530</v>
      </c>
    </row>
    <row r="1962" spans="1:2" ht="15" customHeight="1">
      <c r="A1962" s="10" t="s">
        <v>19523</v>
      </c>
      <c r="B1962" s="13" t="s">
        <v>19522</v>
      </c>
    </row>
    <row r="1963" spans="1:2" ht="15" customHeight="1">
      <c r="A1963" s="10" t="s">
        <v>19533</v>
      </c>
      <c r="B1963" s="13" t="s">
        <v>19532</v>
      </c>
    </row>
    <row r="1964" spans="1:2" ht="15" customHeight="1">
      <c r="A1964" s="10" t="s">
        <v>19521</v>
      </c>
      <c r="B1964" s="13" t="s">
        <v>19520</v>
      </c>
    </row>
    <row r="1965" spans="1:2" ht="15" customHeight="1">
      <c r="A1965" s="10" t="s">
        <v>19537</v>
      </c>
      <c r="B1965" s="13" t="s">
        <v>19536</v>
      </c>
    </row>
    <row r="1966" spans="1:2" ht="15" customHeight="1">
      <c r="A1966" s="10" t="s">
        <v>19535</v>
      </c>
      <c r="B1966" s="13" t="s">
        <v>19534</v>
      </c>
    </row>
    <row r="1967" spans="1:2" ht="15" customHeight="1">
      <c r="A1967" s="10" t="s">
        <v>19519</v>
      </c>
      <c r="B1967" s="13" t="s">
        <v>19518</v>
      </c>
    </row>
    <row r="1968" spans="1:2" ht="15" customHeight="1">
      <c r="A1968" s="10" t="s">
        <v>19527</v>
      </c>
      <c r="B1968" s="13" t="s">
        <v>19526</v>
      </c>
    </row>
    <row r="1969" spans="1:2" ht="15" customHeight="1">
      <c r="A1969" s="10" t="s">
        <v>23091</v>
      </c>
      <c r="B1969" s="13" t="s">
        <v>23090</v>
      </c>
    </row>
    <row r="1970" spans="1:2" ht="15" customHeight="1">
      <c r="A1970" s="10" t="s">
        <v>23095</v>
      </c>
      <c r="B1970" s="13" t="s">
        <v>23094</v>
      </c>
    </row>
    <row r="1971" spans="1:2" ht="15" customHeight="1">
      <c r="A1971" s="10" t="s">
        <v>23097</v>
      </c>
      <c r="B1971" s="13" t="s">
        <v>23096</v>
      </c>
    </row>
    <row r="1972" spans="1:2" ht="15" customHeight="1">
      <c r="A1972" s="10" t="s">
        <v>23089</v>
      </c>
      <c r="B1972" s="13" t="s">
        <v>23088</v>
      </c>
    </row>
    <row r="1973" spans="1:2" ht="15" customHeight="1">
      <c r="A1973" s="10" t="s">
        <v>23099</v>
      </c>
      <c r="B1973" s="13" t="s">
        <v>23098</v>
      </c>
    </row>
    <row r="1974" spans="1:2" ht="15" customHeight="1">
      <c r="A1974" s="10" t="s">
        <v>23087</v>
      </c>
      <c r="B1974" s="13" t="s">
        <v>23086</v>
      </c>
    </row>
    <row r="1975" spans="1:2" ht="15" customHeight="1">
      <c r="A1975" s="10" t="s">
        <v>23103</v>
      </c>
      <c r="B1975" s="13" t="s">
        <v>23102</v>
      </c>
    </row>
    <row r="1976" spans="1:2" ht="15" customHeight="1">
      <c r="A1976" s="10" t="s">
        <v>23101</v>
      </c>
      <c r="B1976" s="13" t="s">
        <v>23100</v>
      </c>
    </row>
    <row r="1977" spans="1:2" ht="15" customHeight="1">
      <c r="A1977" s="10" t="s">
        <v>23085</v>
      </c>
      <c r="B1977" s="13" t="s">
        <v>23084</v>
      </c>
    </row>
    <row r="1978" spans="1:2" ht="15" customHeight="1">
      <c r="A1978" s="10" t="s">
        <v>23093</v>
      </c>
      <c r="B1978" s="13" t="s">
        <v>23092</v>
      </c>
    </row>
    <row r="1979" spans="1:2" ht="15" customHeight="1">
      <c r="A1979" s="10" t="s">
        <v>21005</v>
      </c>
      <c r="B1979" s="13" t="s">
        <v>21004</v>
      </c>
    </row>
    <row r="1980" spans="1:2" ht="15" customHeight="1">
      <c r="A1980" s="10" t="s">
        <v>21009</v>
      </c>
      <c r="B1980" s="13" t="s">
        <v>21008</v>
      </c>
    </row>
    <row r="1981" spans="1:2" ht="15" customHeight="1">
      <c r="A1981" s="10" t="s">
        <v>21011</v>
      </c>
      <c r="B1981" s="13" t="s">
        <v>21010</v>
      </c>
    </row>
    <row r="1982" spans="1:2" ht="15" customHeight="1">
      <c r="A1982" s="10" t="s">
        <v>21003</v>
      </c>
      <c r="B1982" s="13" t="s">
        <v>21002</v>
      </c>
    </row>
    <row r="1983" spans="1:2" ht="15" customHeight="1">
      <c r="A1983" s="10" t="s">
        <v>21013</v>
      </c>
      <c r="B1983" s="13" t="s">
        <v>21012</v>
      </c>
    </row>
    <row r="1984" spans="1:2" ht="15" customHeight="1">
      <c r="A1984" s="10" t="s">
        <v>21001</v>
      </c>
      <c r="B1984" s="13" t="s">
        <v>21000</v>
      </c>
    </row>
    <row r="1985" spans="1:2" ht="15" customHeight="1">
      <c r="A1985" s="10" t="s">
        <v>21017</v>
      </c>
      <c r="B1985" s="13" t="s">
        <v>21016</v>
      </c>
    </row>
    <row r="1986" spans="1:2" ht="15" customHeight="1">
      <c r="A1986" s="10" t="s">
        <v>21015</v>
      </c>
      <c r="B1986" s="13" t="s">
        <v>21014</v>
      </c>
    </row>
    <row r="1987" spans="1:2" ht="15" customHeight="1">
      <c r="A1987" s="10" t="s">
        <v>20999</v>
      </c>
      <c r="B1987" s="13" t="s">
        <v>20998</v>
      </c>
    </row>
    <row r="1988" spans="1:2" ht="15" customHeight="1">
      <c r="A1988" s="10" t="s">
        <v>21007</v>
      </c>
      <c r="B1988" s="13" t="s">
        <v>21006</v>
      </c>
    </row>
    <row r="1989" spans="1:2" ht="15" customHeight="1">
      <c r="A1989" s="10" t="s">
        <v>23171</v>
      </c>
      <c r="B1989" s="13" t="s">
        <v>23170</v>
      </c>
    </row>
    <row r="1990" spans="1:2" ht="15" customHeight="1">
      <c r="A1990" s="10" t="s">
        <v>23175</v>
      </c>
      <c r="B1990" s="13" t="s">
        <v>23174</v>
      </c>
    </row>
    <row r="1991" spans="1:2" ht="15" customHeight="1">
      <c r="A1991" s="10" t="s">
        <v>23177</v>
      </c>
      <c r="B1991" s="13" t="s">
        <v>23176</v>
      </c>
    </row>
    <row r="1992" spans="1:2" ht="15" customHeight="1">
      <c r="A1992" s="10" t="s">
        <v>23169</v>
      </c>
      <c r="B1992" s="13" t="s">
        <v>23168</v>
      </c>
    </row>
    <row r="1993" spans="1:2" ht="15" customHeight="1">
      <c r="A1993" s="10" t="s">
        <v>23179</v>
      </c>
      <c r="B1993" s="13" t="s">
        <v>23178</v>
      </c>
    </row>
    <row r="1994" spans="1:2" ht="15" customHeight="1">
      <c r="A1994" s="10" t="s">
        <v>23167</v>
      </c>
      <c r="B1994" s="13" t="s">
        <v>23166</v>
      </c>
    </row>
    <row r="1995" spans="1:2" ht="15" customHeight="1">
      <c r="A1995" s="10" t="s">
        <v>23183</v>
      </c>
      <c r="B1995" s="13" t="s">
        <v>23182</v>
      </c>
    </row>
    <row r="1996" spans="1:2" ht="15" customHeight="1">
      <c r="A1996" s="10" t="s">
        <v>23181</v>
      </c>
      <c r="B1996" s="13" t="s">
        <v>23180</v>
      </c>
    </row>
    <row r="1997" spans="1:2" ht="15" customHeight="1">
      <c r="A1997" s="10" t="s">
        <v>23165</v>
      </c>
      <c r="B1997" s="13" t="s">
        <v>23164</v>
      </c>
    </row>
    <row r="1998" spans="1:2" ht="15" customHeight="1">
      <c r="A1998" s="10" t="s">
        <v>23173</v>
      </c>
      <c r="B1998" s="13" t="s">
        <v>23172</v>
      </c>
    </row>
    <row r="1999" spans="1:2" ht="15" customHeight="1">
      <c r="A1999" s="10" t="s">
        <v>23151</v>
      </c>
      <c r="B1999" s="13" t="s">
        <v>23150</v>
      </c>
    </row>
    <row r="2000" spans="1:2" ht="15" customHeight="1">
      <c r="A2000" s="10" t="s">
        <v>23155</v>
      </c>
      <c r="B2000" s="13" t="s">
        <v>23154</v>
      </c>
    </row>
    <row r="2001" spans="1:2" ht="15" customHeight="1">
      <c r="A2001" s="10" t="s">
        <v>23157</v>
      </c>
      <c r="B2001" s="13" t="s">
        <v>23156</v>
      </c>
    </row>
    <row r="2002" spans="1:2" ht="15" customHeight="1">
      <c r="A2002" s="10" t="s">
        <v>23149</v>
      </c>
      <c r="B2002" s="13" t="s">
        <v>23148</v>
      </c>
    </row>
    <row r="2003" spans="1:2" ht="15" customHeight="1">
      <c r="A2003" s="10" t="s">
        <v>23159</v>
      </c>
      <c r="B2003" s="13" t="s">
        <v>23158</v>
      </c>
    </row>
    <row r="2004" spans="1:2" ht="15" customHeight="1">
      <c r="A2004" s="10" t="s">
        <v>23147</v>
      </c>
      <c r="B2004" s="13" t="s">
        <v>23146</v>
      </c>
    </row>
    <row r="2005" spans="1:2" ht="15" customHeight="1">
      <c r="A2005" s="10" t="s">
        <v>23163</v>
      </c>
      <c r="B2005" s="13" t="s">
        <v>23162</v>
      </c>
    </row>
    <row r="2006" spans="1:2" ht="15" customHeight="1">
      <c r="A2006" s="10" t="s">
        <v>23161</v>
      </c>
      <c r="B2006" s="13" t="s">
        <v>23160</v>
      </c>
    </row>
    <row r="2007" spans="1:2" ht="15" customHeight="1">
      <c r="A2007" s="10" t="s">
        <v>23145</v>
      </c>
      <c r="B2007" s="13" t="s">
        <v>23144</v>
      </c>
    </row>
    <row r="2008" spans="1:2" ht="15" customHeight="1">
      <c r="A2008" s="10" t="s">
        <v>23153</v>
      </c>
      <c r="B2008" s="13" t="s">
        <v>23152</v>
      </c>
    </row>
    <row r="2009" spans="1:2" ht="15" customHeight="1">
      <c r="A2009" s="10" t="s">
        <v>21045</v>
      </c>
      <c r="B2009" s="13" t="s">
        <v>21044</v>
      </c>
    </row>
    <row r="2010" spans="1:2" ht="15" customHeight="1">
      <c r="A2010" s="10" t="s">
        <v>21049</v>
      </c>
      <c r="B2010" s="13" t="s">
        <v>21048</v>
      </c>
    </row>
    <row r="2011" spans="1:2" ht="15" customHeight="1">
      <c r="A2011" s="10" t="s">
        <v>21051</v>
      </c>
      <c r="B2011" s="13" t="s">
        <v>21050</v>
      </c>
    </row>
    <row r="2012" spans="1:2" ht="15" customHeight="1">
      <c r="A2012" s="10" t="s">
        <v>21043</v>
      </c>
      <c r="B2012" s="13" t="s">
        <v>21042</v>
      </c>
    </row>
    <row r="2013" spans="1:2" ht="15" customHeight="1">
      <c r="A2013" s="10" t="s">
        <v>21053</v>
      </c>
      <c r="B2013" s="13" t="s">
        <v>21052</v>
      </c>
    </row>
    <row r="2014" spans="1:2" ht="15" customHeight="1">
      <c r="A2014" s="10" t="s">
        <v>21041</v>
      </c>
      <c r="B2014" s="13" t="s">
        <v>21040</v>
      </c>
    </row>
    <row r="2015" spans="1:2" ht="15" customHeight="1">
      <c r="A2015" s="10" t="s">
        <v>21057</v>
      </c>
      <c r="B2015" s="13" t="s">
        <v>21056</v>
      </c>
    </row>
    <row r="2016" spans="1:2" ht="15" customHeight="1">
      <c r="A2016" s="10" t="s">
        <v>21055</v>
      </c>
      <c r="B2016" s="13" t="s">
        <v>21054</v>
      </c>
    </row>
    <row r="2017" spans="1:2" ht="15" customHeight="1">
      <c r="A2017" s="10" t="s">
        <v>21039</v>
      </c>
      <c r="B2017" s="13" t="s">
        <v>21038</v>
      </c>
    </row>
    <row r="2018" spans="1:2" ht="15" customHeight="1">
      <c r="A2018" s="10" t="s">
        <v>21047</v>
      </c>
      <c r="B2018" s="13" t="s">
        <v>21046</v>
      </c>
    </row>
    <row r="2019" spans="1:2" ht="15" customHeight="1">
      <c r="A2019" s="10" t="s">
        <v>19545</v>
      </c>
      <c r="B2019" s="13" t="s">
        <v>19544</v>
      </c>
    </row>
    <row r="2020" spans="1:2" ht="15" customHeight="1">
      <c r="A2020" s="10" t="s">
        <v>19549</v>
      </c>
      <c r="B2020" s="13" t="s">
        <v>19548</v>
      </c>
    </row>
    <row r="2021" spans="1:2" ht="15" customHeight="1">
      <c r="A2021" s="10" t="s">
        <v>19551</v>
      </c>
      <c r="B2021" s="13" t="s">
        <v>19550</v>
      </c>
    </row>
    <row r="2022" spans="1:2" ht="15" customHeight="1">
      <c r="A2022" s="10" t="s">
        <v>19543</v>
      </c>
      <c r="B2022" s="13" t="s">
        <v>19542</v>
      </c>
    </row>
    <row r="2023" spans="1:2" ht="15" customHeight="1">
      <c r="A2023" s="10" t="s">
        <v>19553</v>
      </c>
      <c r="B2023" s="13" t="s">
        <v>19552</v>
      </c>
    </row>
    <row r="2024" spans="1:2" ht="15" customHeight="1">
      <c r="A2024" s="10" t="s">
        <v>19541</v>
      </c>
      <c r="B2024" s="13" t="s">
        <v>19540</v>
      </c>
    </row>
    <row r="2025" spans="1:2" ht="15" customHeight="1">
      <c r="A2025" s="10" t="s">
        <v>19557</v>
      </c>
      <c r="B2025" s="13" t="s">
        <v>19556</v>
      </c>
    </row>
    <row r="2026" spans="1:2" ht="15" customHeight="1">
      <c r="A2026" s="10" t="s">
        <v>19555</v>
      </c>
      <c r="B2026" s="13" t="s">
        <v>19554</v>
      </c>
    </row>
    <row r="2027" spans="1:2" ht="15" customHeight="1">
      <c r="A2027" s="10" t="s">
        <v>19539</v>
      </c>
      <c r="B2027" s="13" t="s">
        <v>19538</v>
      </c>
    </row>
    <row r="2028" spans="1:2" ht="15" customHeight="1">
      <c r="A2028" s="10" t="s">
        <v>19547</v>
      </c>
      <c r="B2028" s="13" t="s">
        <v>19546</v>
      </c>
    </row>
    <row r="2029" spans="1:2" ht="15" customHeight="1">
      <c r="A2029" s="10" t="s">
        <v>21225</v>
      </c>
      <c r="B2029" s="13" t="s">
        <v>21224</v>
      </c>
    </row>
    <row r="2030" spans="1:2" ht="15" customHeight="1">
      <c r="A2030" s="10" t="s">
        <v>21229</v>
      </c>
      <c r="B2030" s="13" t="s">
        <v>21228</v>
      </c>
    </row>
    <row r="2031" spans="1:2" ht="15" customHeight="1">
      <c r="A2031" s="10" t="s">
        <v>21231</v>
      </c>
      <c r="B2031" s="13" t="s">
        <v>21230</v>
      </c>
    </row>
    <row r="2032" spans="1:2" ht="15" customHeight="1">
      <c r="A2032" s="10" t="s">
        <v>21223</v>
      </c>
      <c r="B2032" s="13" t="s">
        <v>21222</v>
      </c>
    </row>
    <row r="2033" spans="1:2" ht="15" customHeight="1">
      <c r="A2033" s="10" t="s">
        <v>21233</v>
      </c>
      <c r="B2033" s="13" t="s">
        <v>21232</v>
      </c>
    </row>
    <row r="2034" spans="1:2" ht="15" customHeight="1">
      <c r="A2034" s="10" t="s">
        <v>21221</v>
      </c>
      <c r="B2034" s="13" t="s">
        <v>21220</v>
      </c>
    </row>
    <row r="2035" spans="1:2" ht="15" customHeight="1">
      <c r="A2035" s="10" t="s">
        <v>21237</v>
      </c>
      <c r="B2035" s="13" t="s">
        <v>21236</v>
      </c>
    </row>
    <row r="2036" spans="1:2" ht="15" customHeight="1">
      <c r="A2036" s="10" t="s">
        <v>21235</v>
      </c>
      <c r="B2036" s="13" t="s">
        <v>21234</v>
      </c>
    </row>
    <row r="2037" spans="1:2" ht="15" customHeight="1">
      <c r="A2037" s="10" t="s">
        <v>21219</v>
      </c>
      <c r="B2037" s="13" t="s">
        <v>21218</v>
      </c>
    </row>
    <row r="2038" spans="1:2" ht="15" customHeight="1">
      <c r="A2038" s="10" t="s">
        <v>21227</v>
      </c>
      <c r="B2038" s="13" t="s">
        <v>21226</v>
      </c>
    </row>
    <row r="2039" spans="1:2" ht="15" customHeight="1">
      <c r="A2039" s="10" t="s">
        <v>21205</v>
      </c>
      <c r="B2039" s="13" t="s">
        <v>21204</v>
      </c>
    </row>
    <row r="2040" spans="1:2" ht="15" customHeight="1">
      <c r="A2040" s="10" t="s">
        <v>21209</v>
      </c>
      <c r="B2040" s="13" t="s">
        <v>21208</v>
      </c>
    </row>
    <row r="2041" spans="1:2" ht="15" customHeight="1">
      <c r="A2041" s="10" t="s">
        <v>21211</v>
      </c>
      <c r="B2041" s="13" t="s">
        <v>21210</v>
      </c>
    </row>
    <row r="2042" spans="1:2" ht="15" customHeight="1">
      <c r="A2042" s="10" t="s">
        <v>21203</v>
      </c>
      <c r="B2042" s="13" t="s">
        <v>21202</v>
      </c>
    </row>
    <row r="2043" spans="1:2" ht="15" customHeight="1">
      <c r="A2043" s="10" t="s">
        <v>21213</v>
      </c>
      <c r="B2043" s="13" t="s">
        <v>21212</v>
      </c>
    </row>
    <row r="2044" spans="1:2" ht="15" customHeight="1">
      <c r="A2044" s="10" t="s">
        <v>21201</v>
      </c>
      <c r="B2044" s="13" t="s">
        <v>21200</v>
      </c>
    </row>
    <row r="2045" spans="1:2" ht="15" customHeight="1">
      <c r="A2045" s="10" t="s">
        <v>21217</v>
      </c>
      <c r="B2045" s="13" t="s">
        <v>21216</v>
      </c>
    </row>
    <row r="2046" spans="1:2" ht="15" customHeight="1">
      <c r="A2046" s="10" t="s">
        <v>21215</v>
      </c>
      <c r="B2046" s="13" t="s">
        <v>21214</v>
      </c>
    </row>
    <row r="2047" spans="1:2" ht="15" customHeight="1">
      <c r="A2047" s="10" t="s">
        <v>21199</v>
      </c>
      <c r="B2047" s="13" t="s">
        <v>21198</v>
      </c>
    </row>
    <row r="2048" spans="1:2" ht="15" customHeight="1">
      <c r="A2048" s="10" t="s">
        <v>21207</v>
      </c>
      <c r="B2048" s="13" t="s">
        <v>21206</v>
      </c>
    </row>
    <row r="2049" spans="1:2" ht="15" customHeight="1">
      <c r="A2049" s="10" t="s">
        <v>21165</v>
      </c>
      <c r="B2049" s="13" t="s">
        <v>21164</v>
      </c>
    </row>
    <row r="2050" spans="1:2" ht="15" customHeight="1">
      <c r="A2050" s="10" t="s">
        <v>21169</v>
      </c>
      <c r="B2050" s="13" t="s">
        <v>21168</v>
      </c>
    </row>
    <row r="2051" spans="1:2" ht="15" customHeight="1">
      <c r="A2051" s="10" t="s">
        <v>21171</v>
      </c>
      <c r="B2051" s="13" t="s">
        <v>21170</v>
      </c>
    </row>
    <row r="2052" spans="1:2" ht="15" customHeight="1">
      <c r="A2052" s="10" t="s">
        <v>21163</v>
      </c>
      <c r="B2052" s="13" t="s">
        <v>21162</v>
      </c>
    </row>
    <row r="2053" spans="1:2" ht="15" customHeight="1">
      <c r="A2053" s="10" t="s">
        <v>21173</v>
      </c>
      <c r="B2053" s="13" t="s">
        <v>21172</v>
      </c>
    </row>
    <row r="2054" spans="1:2" ht="15" customHeight="1">
      <c r="A2054" s="10" t="s">
        <v>21161</v>
      </c>
      <c r="B2054" s="13" t="s">
        <v>21160</v>
      </c>
    </row>
    <row r="2055" spans="1:2" ht="15" customHeight="1">
      <c r="A2055" s="10" t="s">
        <v>21177</v>
      </c>
      <c r="B2055" s="13" t="s">
        <v>21176</v>
      </c>
    </row>
    <row r="2056" spans="1:2" ht="15" customHeight="1">
      <c r="A2056" s="10" t="s">
        <v>21175</v>
      </c>
      <c r="B2056" s="13" t="s">
        <v>21174</v>
      </c>
    </row>
    <row r="2057" spans="1:2" ht="15" customHeight="1">
      <c r="A2057" s="10" t="s">
        <v>21159</v>
      </c>
      <c r="B2057" s="13" t="s">
        <v>21158</v>
      </c>
    </row>
    <row r="2058" spans="1:2" ht="15" customHeight="1">
      <c r="A2058" s="10" t="s">
        <v>21167</v>
      </c>
      <c r="B2058" s="13" t="s">
        <v>21166</v>
      </c>
    </row>
    <row r="2059" spans="1:2" ht="15" customHeight="1">
      <c r="A2059" s="10" t="s">
        <v>20905</v>
      </c>
      <c r="B2059" s="13" t="s">
        <v>20904</v>
      </c>
    </row>
    <row r="2060" spans="1:2" ht="15" customHeight="1">
      <c r="A2060" s="10" t="s">
        <v>20909</v>
      </c>
      <c r="B2060" s="13" t="s">
        <v>20908</v>
      </c>
    </row>
    <row r="2061" spans="1:2" ht="15" customHeight="1">
      <c r="A2061" s="10" t="s">
        <v>20911</v>
      </c>
      <c r="B2061" s="13" t="s">
        <v>20910</v>
      </c>
    </row>
    <row r="2062" spans="1:2" ht="15" customHeight="1">
      <c r="A2062" s="10" t="s">
        <v>20903</v>
      </c>
      <c r="B2062" s="13" t="s">
        <v>20902</v>
      </c>
    </row>
    <row r="2063" spans="1:2" ht="15" customHeight="1">
      <c r="A2063" s="10" t="s">
        <v>20913</v>
      </c>
      <c r="B2063" s="13" t="s">
        <v>20912</v>
      </c>
    </row>
    <row r="2064" spans="1:2" ht="15" customHeight="1">
      <c r="A2064" s="10" t="s">
        <v>20901</v>
      </c>
      <c r="B2064" s="13" t="s">
        <v>20900</v>
      </c>
    </row>
    <row r="2065" spans="1:2" ht="15" customHeight="1">
      <c r="A2065" s="10" t="s">
        <v>20917</v>
      </c>
      <c r="B2065" s="13" t="s">
        <v>20916</v>
      </c>
    </row>
    <row r="2066" spans="1:2" ht="15" customHeight="1">
      <c r="A2066" s="10" t="s">
        <v>20915</v>
      </c>
      <c r="B2066" s="13" t="s">
        <v>20914</v>
      </c>
    </row>
    <row r="2067" spans="1:2" ht="15" customHeight="1">
      <c r="A2067" s="10" t="s">
        <v>20899</v>
      </c>
      <c r="B2067" s="13" t="s">
        <v>20898</v>
      </c>
    </row>
    <row r="2068" spans="1:2" ht="15" customHeight="1">
      <c r="A2068" s="10" t="s">
        <v>20907</v>
      </c>
      <c r="B2068" s="13" t="s">
        <v>20906</v>
      </c>
    </row>
    <row r="2069" spans="1:2" ht="15" customHeight="1">
      <c r="A2069" s="10" t="s">
        <v>21025</v>
      </c>
      <c r="B2069" s="13" t="s">
        <v>21024</v>
      </c>
    </row>
    <row r="2070" spans="1:2" ht="15" customHeight="1">
      <c r="A2070" s="10" t="s">
        <v>21029</v>
      </c>
      <c r="B2070" s="13" t="s">
        <v>21028</v>
      </c>
    </row>
    <row r="2071" spans="1:2" ht="15" customHeight="1">
      <c r="A2071" s="10" t="s">
        <v>21031</v>
      </c>
      <c r="B2071" s="13" t="s">
        <v>21030</v>
      </c>
    </row>
    <row r="2072" spans="1:2" ht="15" customHeight="1">
      <c r="A2072" s="10" t="s">
        <v>21023</v>
      </c>
      <c r="B2072" s="13" t="s">
        <v>21022</v>
      </c>
    </row>
    <row r="2073" spans="1:2" ht="15" customHeight="1">
      <c r="A2073" s="10" t="s">
        <v>21033</v>
      </c>
      <c r="B2073" s="13" t="s">
        <v>21032</v>
      </c>
    </row>
    <row r="2074" spans="1:2" ht="15" customHeight="1">
      <c r="A2074" s="10" t="s">
        <v>21021</v>
      </c>
      <c r="B2074" s="13" t="s">
        <v>21020</v>
      </c>
    </row>
    <row r="2075" spans="1:2" ht="15" customHeight="1">
      <c r="A2075" s="10" t="s">
        <v>21037</v>
      </c>
      <c r="B2075" s="13" t="s">
        <v>21036</v>
      </c>
    </row>
    <row r="2076" spans="1:2" ht="15" customHeight="1">
      <c r="A2076" s="10" t="s">
        <v>21035</v>
      </c>
      <c r="B2076" s="13" t="s">
        <v>21034</v>
      </c>
    </row>
    <row r="2077" spans="1:2" ht="15" customHeight="1">
      <c r="A2077" s="10" t="s">
        <v>21019</v>
      </c>
      <c r="B2077" s="13" t="s">
        <v>21018</v>
      </c>
    </row>
    <row r="2078" spans="1:2" ht="15" customHeight="1">
      <c r="A2078" s="10" t="s">
        <v>21027</v>
      </c>
      <c r="B2078" s="13" t="s">
        <v>21026</v>
      </c>
    </row>
    <row r="2079" spans="1:2" ht="15" customHeight="1">
      <c r="A2079" s="10" t="s">
        <v>19505</v>
      </c>
      <c r="B2079" s="13" t="s">
        <v>19504</v>
      </c>
    </row>
    <row r="2080" spans="1:2" ht="15" customHeight="1">
      <c r="A2080" s="10" t="s">
        <v>19509</v>
      </c>
      <c r="B2080" s="13" t="s">
        <v>19508</v>
      </c>
    </row>
    <row r="2081" spans="1:2" ht="15" customHeight="1">
      <c r="A2081" s="10" t="s">
        <v>19511</v>
      </c>
      <c r="B2081" s="13" t="s">
        <v>19510</v>
      </c>
    </row>
    <row r="2082" spans="1:2" ht="15" customHeight="1">
      <c r="A2082" s="10" t="s">
        <v>19503</v>
      </c>
      <c r="B2082" s="13" t="s">
        <v>19502</v>
      </c>
    </row>
    <row r="2083" spans="1:2" ht="15" customHeight="1">
      <c r="A2083" s="10" t="s">
        <v>19513</v>
      </c>
      <c r="B2083" s="13" t="s">
        <v>19512</v>
      </c>
    </row>
    <row r="2084" spans="1:2" ht="15" customHeight="1">
      <c r="A2084" s="10" t="s">
        <v>19501</v>
      </c>
      <c r="B2084" s="13" t="s">
        <v>19500</v>
      </c>
    </row>
    <row r="2085" spans="1:2" ht="15" customHeight="1">
      <c r="A2085" s="10" t="s">
        <v>19517</v>
      </c>
      <c r="B2085" s="13" t="s">
        <v>19516</v>
      </c>
    </row>
    <row r="2086" spans="1:2" ht="15" customHeight="1">
      <c r="A2086" s="10" t="s">
        <v>19515</v>
      </c>
      <c r="B2086" s="13" t="s">
        <v>19514</v>
      </c>
    </row>
    <row r="2087" spans="1:2" ht="15" customHeight="1">
      <c r="A2087" s="10" t="s">
        <v>19499</v>
      </c>
      <c r="B2087" s="13" t="s">
        <v>19498</v>
      </c>
    </row>
    <row r="2088" spans="1:2" ht="15" customHeight="1">
      <c r="A2088" s="10" t="s">
        <v>19507</v>
      </c>
      <c r="B2088" s="13" t="s">
        <v>19506</v>
      </c>
    </row>
    <row r="2089" spans="1:2" ht="15" customHeight="1">
      <c r="A2089" s="10" t="s">
        <v>19485</v>
      </c>
      <c r="B2089" s="13" t="s">
        <v>19484</v>
      </c>
    </row>
    <row r="2090" spans="1:2" ht="15" customHeight="1">
      <c r="A2090" s="10" t="s">
        <v>19489</v>
      </c>
      <c r="B2090" s="13" t="s">
        <v>19488</v>
      </c>
    </row>
    <row r="2091" spans="1:2" ht="15" customHeight="1">
      <c r="A2091" s="10" t="s">
        <v>19491</v>
      </c>
      <c r="B2091" s="13" t="s">
        <v>19490</v>
      </c>
    </row>
    <row r="2092" spans="1:2" ht="15" customHeight="1">
      <c r="A2092" s="10" t="s">
        <v>19483</v>
      </c>
      <c r="B2092" s="13" t="s">
        <v>19482</v>
      </c>
    </row>
    <row r="2093" spans="1:2" ht="15" customHeight="1">
      <c r="A2093" s="10" t="s">
        <v>19493</v>
      </c>
      <c r="B2093" s="13" t="s">
        <v>19492</v>
      </c>
    </row>
    <row r="2094" spans="1:2" ht="15" customHeight="1">
      <c r="A2094" s="10" t="s">
        <v>19481</v>
      </c>
      <c r="B2094" s="13" t="s">
        <v>19480</v>
      </c>
    </row>
    <row r="2095" spans="1:2" ht="15" customHeight="1">
      <c r="A2095" s="10" t="s">
        <v>19497</v>
      </c>
      <c r="B2095" s="13" t="s">
        <v>19496</v>
      </c>
    </row>
    <row r="2096" spans="1:2" ht="15" customHeight="1">
      <c r="A2096" s="10" t="s">
        <v>19495</v>
      </c>
      <c r="B2096" s="13" t="s">
        <v>19494</v>
      </c>
    </row>
    <row r="2097" spans="1:2" ht="15" customHeight="1">
      <c r="A2097" s="10" t="s">
        <v>19479</v>
      </c>
      <c r="B2097" s="13" t="s">
        <v>19478</v>
      </c>
    </row>
    <row r="2098" spans="1:2" ht="15" customHeight="1">
      <c r="A2098" s="10" t="s">
        <v>19487</v>
      </c>
      <c r="B2098" s="13" t="s">
        <v>19486</v>
      </c>
    </row>
    <row r="2099" spans="1:2" ht="15" customHeight="1">
      <c r="A2099" s="10" t="s">
        <v>21065</v>
      </c>
      <c r="B2099" s="13" t="s">
        <v>21064</v>
      </c>
    </row>
    <row r="2100" spans="1:2" ht="15" customHeight="1">
      <c r="A2100" s="10" t="s">
        <v>21069</v>
      </c>
      <c r="B2100" s="13" t="s">
        <v>21068</v>
      </c>
    </row>
    <row r="2101" spans="1:2" ht="15" customHeight="1">
      <c r="A2101" s="10" t="s">
        <v>21071</v>
      </c>
      <c r="B2101" s="13" t="s">
        <v>21070</v>
      </c>
    </row>
    <row r="2102" spans="1:2" ht="15" customHeight="1">
      <c r="A2102" s="10" t="s">
        <v>21063</v>
      </c>
      <c r="B2102" s="13" t="s">
        <v>21062</v>
      </c>
    </row>
    <row r="2103" spans="1:2" ht="15" customHeight="1">
      <c r="A2103" s="10" t="s">
        <v>21073</v>
      </c>
      <c r="B2103" s="13" t="s">
        <v>21072</v>
      </c>
    </row>
    <row r="2104" spans="1:2" ht="15" customHeight="1">
      <c r="A2104" s="10" t="s">
        <v>21061</v>
      </c>
      <c r="B2104" s="13" t="s">
        <v>21060</v>
      </c>
    </row>
    <row r="2105" spans="1:2" ht="15" customHeight="1">
      <c r="A2105" s="10" t="s">
        <v>21077</v>
      </c>
      <c r="B2105" s="13" t="s">
        <v>21076</v>
      </c>
    </row>
    <row r="2106" spans="1:2" ht="15" customHeight="1">
      <c r="A2106" s="10" t="s">
        <v>21075</v>
      </c>
      <c r="B2106" s="13" t="s">
        <v>21074</v>
      </c>
    </row>
    <row r="2107" spans="1:2" ht="15" customHeight="1">
      <c r="A2107" s="10" t="s">
        <v>21059</v>
      </c>
      <c r="B2107" s="13" t="s">
        <v>21058</v>
      </c>
    </row>
    <row r="2108" spans="1:2" ht="15" customHeight="1">
      <c r="A2108" s="10" t="s">
        <v>21067</v>
      </c>
      <c r="B2108" s="13" t="s">
        <v>21066</v>
      </c>
    </row>
    <row r="2109" spans="1:2" ht="15" customHeight="1">
      <c r="A2109" s="10" t="s">
        <v>20925</v>
      </c>
      <c r="B2109" s="13" t="s">
        <v>20924</v>
      </c>
    </row>
    <row r="2110" spans="1:2" ht="15" customHeight="1">
      <c r="A2110" s="10" t="s">
        <v>20929</v>
      </c>
      <c r="B2110" s="13" t="s">
        <v>20928</v>
      </c>
    </row>
    <row r="2111" spans="1:2" ht="15" customHeight="1">
      <c r="A2111" s="10" t="s">
        <v>20931</v>
      </c>
      <c r="B2111" s="13" t="s">
        <v>20930</v>
      </c>
    </row>
    <row r="2112" spans="1:2" ht="15" customHeight="1">
      <c r="A2112" s="10" t="s">
        <v>20923</v>
      </c>
      <c r="B2112" s="13" t="s">
        <v>20922</v>
      </c>
    </row>
    <row r="2113" spans="1:2" ht="15" customHeight="1">
      <c r="A2113" s="10" t="s">
        <v>20933</v>
      </c>
      <c r="B2113" s="13" t="s">
        <v>20932</v>
      </c>
    </row>
    <row r="2114" spans="1:2" ht="15" customHeight="1">
      <c r="A2114" s="10" t="s">
        <v>20921</v>
      </c>
      <c r="B2114" s="13" t="s">
        <v>20920</v>
      </c>
    </row>
    <row r="2115" spans="1:2" ht="15" customHeight="1">
      <c r="A2115" s="10" t="s">
        <v>20937</v>
      </c>
      <c r="B2115" s="13" t="s">
        <v>20936</v>
      </c>
    </row>
    <row r="2116" spans="1:2" ht="15" customHeight="1">
      <c r="A2116" s="10" t="s">
        <v>20935</v>
      </c>
      <c r="B2116" s="13" t="s">
        <v>20934</v>
      </c>
    </row>
    <row r="2117" spans="1:2" ht="15" customHeight="1">
      <c r="A2117" s="10" t="s">
        <v>20919</v>
      </c>
      <c r="B2117" s="13" t="s">
        <v>20918</v>
      </c>
    </row>
    <row r="2118" spans="1:2" ht="15" customHeight="1">
      <c r="A2118" s="10" t="s">
        <v>20927</v>
      </c>
      <c r="B2118" s="13" t="s">
        <v>20926</v>
      </c>
    </row>
    <row r="2119" spans="1:2" ht="15" customHeight="1">
      <c r="A2119" s="10" t="s">
        <v>19425</v>
      </c>
      <c r="B2119" s="13" t="s">
        <v>19424</v>
      </c>
    </row>
    <row r="2120" spans="1:2" ht="15" customHeight="1">
      <c r="A2120" s="10" t="s">
        <v>19429</v>
      </c>
      <c r="B2120" s="13" t="s">
        <v>19428</v>
      </c>
    </row>
    <row r="2121" spans="1:2" ht="15" customHeight="1">
      <c r="A2121" s="10" t="s">
        <v>19431</v>
      </c>
      <c r="B2121" s="13" t="s">
        <v>19430</v>
      </c>
    </row>
    <row r="2122" spans="1:2" ht="15" customHeight="1">
      <c r="A2122" s="10" t="s">
        <v>19423</v>
      </c>
      <c r="B2122" s="13" t="s">
        <v>19422</v>
      </c>
    </row>
    <row r="2123" spans="1:2" ht="15" customHeight="1">
      <c r="A2123" s="10" t="s">
        <v>19433</v>
      </c>
      <c r="B2123" s="13" t="s">
        <v>19432</v>
      </c>
    </row>
    <row r="2124" spans="1:2" ht="15" customHeight="1">
      <c r="A2124" s="10" t="s">
        <v>19421</v>
      </c>
      <c r="B2124" s="13" t="s">
        <v>19420</v>
      </c>
    </row>
    <row r="2125" spans="1:2" ht="15" customHeight="1">
      <c r="A2125" s="10" t="s">
        <v>19437</v>
      </c>
      <c r="B2125" s="13" t="s">
        <v>19436</v>
      </c>
    </row>
    <row r="2126" spans="1:2" ht="15" customHeight="1">
      <c r="A2126" s="10" t="s">
        <v>19435</v>
      </c>
      <c r="B2126" s="13" t="s">
        <v>19434</v>
      </c>
    </row>
    <row r="2127" spans="1:2" ht="15" customHeight="1">
      <c r="A2127" s="10" t="s">
        <v>19419</v>
      </c>
      <c r="B2127" s="13" t="s">
        <v>19418</v>
      </c>
    </row>
    <row r="2128" spans="1:2" ht="15" customHeight="1">
      <c r="A2128" s="10" t="s">
        <v>19427</v>
      </c>
      <c r="B2128" s="13" t="s">
        <v>19426</v>
      </c>
    </row>
    <row r="2129" spans="1:2" ht="15" customHeight="1">
      <c r="A2129" s="10" t="s">
        <v>24893</v>
      </c>
      <c r="B2129" s="13" t="s">
        <v>24892</v>
      </c>
    </row>
    <row r="2130" spans="1:2" ht="15" customHeight="1">
      <c r="A2130" s="10" t="s">
        <v>12018</v>
      </c>
      <c r="B2130" s="13" t="s">
        <v>12017</v>
      </c>
    </row>
    <row r="2131" spans="1:2" ht="15" customHeight="1">
      <c r="A2131" s="10" t="s">
        <v>12016</v>
      </c>
      <c r="B2131" s="13" t="s">
        <v>12015</v>
      </c>
    </row>
    <row r="2132" spans="1:2" ht="15" customHeight="1">
      <c r="A2132" s="10" t="s">
        <v>12184</v>
      </c>
      <c r="B2132" s="13" t="s">
        <v>12183</v>
      </c>
    </row>
    <row r="2133" spans="1:2" ht="15" customHeight="1">
      <c r="A2133" s="10" t="s">
        <v>12192</v>
      </c>
      <c r="B2133" s="13" t="s">
        <v>12191</v>
      </c>
    </row>
    <row r="2134" spans="1:2" ht="15" customHeight="1">
      <c r="A2134" s="10" t="s">
        <v>10142</v>
      </c>
      <c r="B2134" s="13" t="s">
        <v>10141</v>
      </c>
    </row>
    <row r="2135" spans="1:2" ht="15" customHeight="1">
      <c r="A2135" s="10" t="s">
        <v>10453</v>
      </c>
      <c r="B2135" s="13" t="s">
        <v>10452</v>
      </c>
    </row>
    <row r="2136" spans="1:2" ht="15" customHeight="1">
      <c r="A2136" s="10" t="s">
        <v>15810</v>
      </c>
      <c r="B2136" s="13" t="s">
        <v>15809</v>
      </c>
    </row>
    <row r="2137" spans="1:2" ht="15" customHeight="1">
      <c r="A2137" s="10" t="s">
        <v>15090</v>
      </c>
      <c r="B2137" s="13" t="s">
        <v>15089</v>
      </c>
    </row>
    <row r="2138" spans="1:2" ht="15" customHeight="1">
      <c r="A2138" s="10" t="s">
        <v>15182</v>
      </c>
      <c r="B2138" s="13" t="s">
        <v>15181</v>
      </c>
    </row>
    <row r="2139" spans="1:2" ht="15" customHeight="1">
      <c r="A2139" s="10" t="s">
        <v>14936</v>
      </c>
      <c r="B2139" s="13" t="s">
        <v>14935</v>
      </c>
    </row>
    <row r="2140" spans="1:2" ht="15" customHeight="1">
      <c r="A2140" s="10" t="s">
        <v>15308</v>
      </c>
      <c r="B2140" s="13" t="s">
        <v>15307</v>
      </c>
    </row>
    <row r="2141" spans="1:2" ht="15" customHeight="1">
      <c r="A2141" s="10" t="s">
        <v>16016</v>
      </c>
      <c r="B2141" s="13" t="s">
        <v>16015</v>
      </c>
    </row>
    <row r="2142" spans="1:2" ht="15" customHeight="1">
      <c r="A2142" s="10" t="s">
        <v>16018</v>
      </c>
      <c r="B2142" s="13" t="s">
        <v>16017</v>
      </c>
    </row>
    <row r="2143" spans="1:2" ht="15" customHeight="1">
      <c r="A2143" s="10" t="s">
        <v>15676</v>
      </c>
      <c r="B2143" s="13" t="s">
        <v>15675</v>
      </c>
    </row>
    <row r="2144" spans="1:2" ht="15" customHeight="1">
      <c r="A2144" s="10" t="s">
        <v>15674</v>
      </c>
      <c r="B2144" s="13" t="s">
        <v>15673</v>
      </c>
    </row>
    <row r="2145" spans="1:2" ht="15" customHeight="1">
      <c r="A2145" s="10" t="s">
        <v>15678</v>
      </c>
      <c r="B2145" s="13" t="s">
        <v>15677</v>
      </c>
    </row>
    <row r="2146" spans="1:2" ht="15" customHeight="1">
      <c r="A2146" s="10" t="s">
        <v>15902</v>
      </c>
      <c r="B2146" s="13" t="s">
        <v>15901</v>
      </c>
    </row>
    <row r="2147" spans="1:2" ht="15" customHeight="1">
      <c r="A2147" s="10" t="s">
        <v>15568</v>
      </c>
      <c r="B2147" s="13" t="s">
        <v>15567</v>
      </c>
    </row>
    <row r="2148" spans="1:2" ht="15" customHeight="1">
      <c r="A2148" s="10" t="s">
        <v>16020</v>
      </c>
      <c r="B2148" s="13" t="s">
        <v>16019</v>
      </c>
    </row>
    <row r="2149" spans="1:2" ht="15" customHeight="1">
      <c r="A2149" s="10" t="s">
        <v>15566</v>
      </c>
      <c r="B2149" s="13" t="s">
        <v>15565</v>
      </c>
    </row>
    <row r="2150" spans="1:2" ht="15" customHeight="1">
      <c r="A2150" s="10" t="s">
        <v>15306</v>
      </c>
      <c r="B2150" s="13" t="s">
        <v>15305</v>
      </c>
    </row>
    <row r="2151" spans="1:2" ht="15" customHeight="1">
      <c r="A2151" s="10" t="s">
        <v>15024</v>
      </c>
      <c r="B2151" s="13" t="s">
        <v>15023</v>
      </c>
    </row>
    <row r="2152" spans="1:2" ht="15" customHeight="1">
      <c r="A2152" s="10" t="s">
        <v>15900</v>
      </c>
      <c r="B2152" s="13" t="s">
        <v>15899</v>
      </c>
    </row>
    <row r="2153" spans="1:2" ht="15" customHeight="1">
      <c r="A2153" s="10" t="s">
        <v>15458</v>
      </c>
      <c r="B2153" s="13" t="s">
        <v>15457</v>
      </c>
    </row>
    <row r="2154" spans="1:2" ht="15" customHeight="1">
      <c r="A2154" s="10" t="s">
        <v>15808</v>
      </c>
      <c r="B2154" s="13" t="s">
        <v>15807</v>
      </c>
    </row>
    <row r="2155" spans="1:2" ht="15" customHeight="1">
      <c r="A2155" s="10" t="s">
        <v>15186</v>
      </c>
      <c r="B2155" s="13" t="s">
        <v>15185</v>
      </c>
    </row>
    <row r="2156" spans="1:2" ht="15" customHeight="1">
      <c r="A2156" s="10" t="s">
        <v>16014</v>
      </c>
      <c r="B2156" s="13" t="s">
        <v>16013</v>
      </c>
    </row>
    <row r="2157" spans="1:2" ht="15" customHeight="1">
      <c r="A2157" s="10" t="s">
        <v>15310</v>
      </c>
      <c r="B2157" s="13" t="s">
        <v>15309</v>
      </c>
    </row>
    <row r="2158" spans="1:2" ht="15" customHeight="1">
      <c r="A2158" s="10" t="s">
        <v>24603</v>
      </c>
      <c r="B2158" s="13" t="s">
        <v>24602</v>
      </c>
    </row>
    <row r="2159" spans="1:2" ht="15" customHeight="1">
      <c r="A2159" s="10" t="s">
        <v>24615</v>
      </c>
      <c r="B2159" s="13" t="s">
        <v>24614</v>
      </c>
    </row>
    <row r="2160" spans="1:2" ht="15" customHeight="1">
      <c r="A2160" s="10" t="s">
        <v>24609</v>
      </c>
      <c r="B2160" s="13" t="s">
        <v>24608</v>
      </c>
    </row>
    <row r="2161" spans="1:2" ht="15" customHeight="1">
      <c r="A2161" s="10" t="s">
        <v>24607</v>
      </c>
      <c r="B2161" s="13" t="s">
        <v>24606</v>
      </c>
    </row>
    <row r="2162" spans="1:2" ht="15" customHeight="1">
      <c r="A2162" s="10" t="s">
        <v>24605</v>
      </c>
      <c r="B2162" s="13" t="s">
        <v>24604</v>
      </c>
    </row>
    <row r="2163" spans="1:2" ht="15" customHeight="1">
      <c r="A2163" s="10" t="s">
        <v>24613</v>
      </c>
      <c r="B2163" s="13" t="s">
        <v>24612</v>
      </c>
    </row>
    <row r="2164" spans="1:2" ht="15" customHeight="1">
      <c r="A2164" s="10" t="s">
        <v>24611</v>
      </c>
      <c r="B2164" s="13" t="s">
        <v>24610</v>
      </c>
    </row>
    <row r="2165" spans="1:2" ht="15" customHeight="1">
      <c r="A2165" s="10" t="s">
        <v>24617</v>
      </c>
      <c r="B2165" s="13" t="s">
        <v>24616</v>
      </c>
    </row>
    <row r="2166" spans="1:2" ht="15" customHeight="1">
      <c r="A2166" s="11" t="s">
        <v>168</v>
      </c>
      <c r="B2166" s="15" t="s">
        <v>169</v>
      </c>
    </row>
    <row r="2167" spans="1:2" ht="15" customHeight="1">
      <c r="A2167" s="10" t="s">
        <v>5428</v>
      </c>
      <c r="B2167" s="13" t="s">
        <v>5427</v>
      </c>
    </row>
    <row r="2168" spans="1:2" ht="15" customHeight="1">
      <c r="A2168" s="10" t="s">
        <v>13162</v>
      </c>
      <c r="B2168" s="13" t="s">
        <v>13161</v>
      </c>
    </row>
    <row r="2169" spans="1:2" ht="15" customHeight="1">
      <c r="A2169" s="10" t="s">
        <v>14763</v>
      </c>
      <c r="B2169" s="13" t="s">
        <v>14762</v>
      </c>
    </row>
    <row r="2170" spans="1:2" ht="15" customHeight="1">
      <c r="A2170" s="11" t="s">
        <v>170</v>
      </c>
      <c r="B2170" s="15" t="s">
        <v>171</v>
      </c>
    </row>
    <row r="2171" spans="1:2" ht="15" customHeight="1">
      <c r="A2171" s="10" t="s">
        <v>1318</v>
      </c>
      <c r="B2171" s="13" t="s">
        <v>1317</v>
      </c>
    </row>
    <row r="2172" spans="1:2" ht="15" customHeight="1">
      <c r="A2172" s="10" t="s">
        <v>1314</v>
      </c>
      <c r="B2172" s="13" t="s">
        <v>1313</v>
      </c>
    </row>
    <row r="2173" spans="1:2" ht="15" customHeight="1">
      <c r="A2173" s="10" t="s">
        <v>1312</v>
      </c>
      <c r="B2173" s="13" t="s">
        <v>1311</v>
      </c>
    </row>
    <row r="2174" spans="1:2" ht="15" customHeight="1">
      <c r="A2174" s="10" t="s">
        <v>1316</v>
      </c>
      <c r="B2174" s="13" t="s">
        <v>1315</v>
      </c>
    </row>
    <row r="2175" spans="1:2" ht="15" customHeight="1">
      <c r="A2175" s="10" t="s">
        <v>13500</v>
      </c>
      <c r="B2175" s="13" t="s">
        <v>13499</v>
      </c>
    </row>
    <row r="2176" spans="1:2" ht="15" customHeight="1">
      <c r="A2176" s="10" t="s">
        <v>25143</v>
      </c>
      <c r="B2176" s="13" t="s">
        <v>25142</v>
      </c>
    </row>
    <row r="2177" spans="1:2" ht="15" customHeight="1">
      <c r="A2177" s="10" t="s">
        <v>25139</v>
      </c>
      <c r="B2177" s="13" t="s">
        <v>25138</v>
      </c>
    </row>
    <row r="2178" spans="1:2" ht="15" customHeight="1">
      <c r="A2178" s="10" t="s">
        <v>13860</v>
      </c>
      <c r="B2178" s="13" t="s">
        <v>13859</v>
      </c>
    </row>
    <row r="2179" spans="1:2" ht="15" customHeight="1">
      <c r="A2179" s="11" t="s">
        <v>172</v>
      </c>
      <c r="B2179" s="15" t="s">
        <v>173</v>
      </c>
    </row>
    <row r="2180" spans="1:2" ht="15" customHeight="1">
      <c r="A2180" s="10" t="s">
        <v>5924</v>
      </c>
      <c r="B2180" s="13" t="s">
        <v>5923</v>
      </c>
    </row>
    <row r="2181" spans="1:2" ht="15" customHeight="1">
      <c r="A2181" s="10" t="s">
        <v>7183</v>
      </c>
      <c r="B2181" s="13" t="s">
        <v>7182</v>
      </c>
    </row>
    <row r="2182" spans="1:2" ht="15" customHeight="1">
      <c r="A2182" s="10" t="s">
        <v>7185</v>
      </c>
      <c r="B2182" s="13" t="s">
        <v>7184</v>
      </c>
    </row>
    <row r="2183" spans="1:2" ht="15" customHeight="1">
      <c r="A2183" s="10" t="s">
        <v>1671</v>
      </c>
      <c r="B2183" s="13" t="s">
        <v>1670</v>
      </c>
    </row>
    <row r="2184" spans="1:2" ht="15" customHeight="1">
      <c r="A2184" s="11" t="s">
        <v>174</v>
      </c>
      <c r="B2184" s="15" t="s">
        <v>175</v>
      </c>
    </row>
    <row r="2185" spans="1:2" ht="15" customHeight="1">
      <c r="A2185" s="10" t="s">
        <v>25151</v>
      </c>
      <c r="B2185" s="13" t="s">
        <v>25150</v>
      </c>
    </row>
    <row r="2186" spans="1:2" ht="15" customHeight="1">
      <c r="A2186" s="10" t="s">
        <v>2487</v>
      </c>
      <c r="B2186" s="13" t="s">
        <v>2486</v>
      </c>
    </row>
    <row r="2187" spans="1:2" ht="15" customHeight="1">
      <c r="A2187" s="10" t="s">
        <v>6499</v>
      </c>
      <c r="B2187" s="13" t="s">
        <v>6498</v>
      </c>
    </row>
    <row r="2188" spans="1:2" ht="15" customHeight="1">
      <c r="A2188" s="10" t="s">
        <v>17243</v>
      </c>
      <c r="B2188" s="13" t="s">
        <v>17242</v>
      </c>
    </row>
    <row r="2189" spans="1:2" ht="15" customHeight="1">
      <c r="A2189" s="10" t="s">
        <v>16358</v>
      </c>
      <c r="B2189" s="13" t="s">
        <v>16357</v>
      </c>
    </row>
    <row r="2190" spans="1:2" ht="15" customHeight="1">
      <c r="A2190" s="10" t="s">
        <v>16370</v>
      </c>
      <c r="B2190" s="13" t="s">
        <v>16369</v>
      </c>
    </row>
    <row r="2191" spans="1:2" ht="15" customHeight="1">
      <c r="A2191" s="10" t="s">
        <v>16342</v>
      </c>
      <c r="B2191" s="13" t="s">
        <v>16341</v>
      </c>
    </row>
    <row r="2192" spans="1:2" ht="15" customHeight="1">
      <c r="A2192" s="10" t="s">
        <v>16324</v>
      </c>
      <c r="B2192" s="13" t="s">
        <v>16323</v>
      </c>
    </row>
    <row r="2193" spans="1:2" ht="15" customHeight="1">
      <c r="A2193" s="10" t="s">
        <v>16326</v>
      </c>
      <c r="B2193" s="13" t="s">
        <v>16325</v>
      </c>
    </row>
    <row r="2194" spans="1:2" ht="15" customHeight="1">
      <c r="A2194" s="10" t="s">
        <v>16360</v>
      </c>
      <c r="B2194" s="13" t="s">
        <v>16359</v>
      </c>
    </row>
    <row r="2195" spans="1:2" ht="15" customHeight="1">
      <c r="A2195" s="10" t="s">
        <v>16364</v>
      </c>
      <c r="B2195" s="13" t="s">
        <v>16363</v>
      </c>
    </row>
    <row r="2196" spans="1:2" ht="15" customHeight="1">
      <c r="A2196" s="10" t="s">
        <v>16346</v>
      </c>
      <c r="B2196" s="13" t="s">
        <v>16345</v>
      </c>
    </row>
    <row r="2197" spans="1:2" ht="15" customHeight="1">
      <c r="A2197" s="10" t="s">
        <v>16320</v>
      </c>
      <c r="B2197" s="13" t="s">
        <v>16319</v>
      </c>
    </row>
    <row r="2198" spans="1:2" ht="15" customHeight="1">
      <c r="A2198" s="10" t="s">
        <v>16334</v>
      </c>
      <c r="B2198" s="13" t="s">
        <v>16333</v>
      </c>
    </row>
    <row r="2199" spans="1:2" ht="15" customHeight="1">
      <c r="A2199" s="10" t="s">
        <v>16336</v>
      </c>
      <c r="B2199" s="13" t="s">
        <v>16335</v>
      </c>
    </row>
    <row r="2200" spans="1:2" ht="15" customHeight="1">
      <c r="A2200" s="10" t="s">
        <v>16332</v>
      </c>
      <c r="B2200" s="13" t="s">
        <v>16331</v>
      </c>
    </row>
    <row r="2201" spans="1:2" ht="15" customHeight="1">
      <c r="A2201" s="10" t="s">
        <v>16338</v>
      </c>
      <c r="B2201" s="13" t="s">
        <v>16337</v>
      </c>
    </row>
    <row r="2202" spans="1:2" ht="15" customHeight="1">
      <c r="A2202" s="10" t="s">
        <v>16362</v>
      </c>
      <c r="B2202" s="13" t="s">
        <v>16361</v>
      </c>
    </row>
    <row r="2203" spans="1:2" ht="15" customHeight="1">
      <c r="A2203" s="10" t="s">
        <v>16366</v>
      </c>
      <c r="B2203" s="13" t="s">
        <v>16365</v>
      </c>
    </row>
    <row r="2204" spans="1:2" ht="15" customHeight="1">
      <c r="A2204" s="10" t="s">
        <v>16356</v>
      </c>
      <c r="B2204" s="13" t="s">
        <v>16355</v>
      </c>
    </row>
    <row r="2205" spans="1:2" ht="15" customHeight="1">
      <c r="A2205" s="10" t="s">
        <v>16340</v>
      </c>
      <c r="B2205" s="13" t="s">
        <v>16339</v>
      </c>
    </row>
    <row r="2206" spans="1:2" ht="15" customHeight="1">
      <c r="A2206" s="10" t="s">
        <v>16354</v>
      </c>
      <c r="B2206" s="13" t="s">
        <v>16353</v>
      </c>
    </row>
    <row r="2207" spans="1:2" ht="15" customHeight="1">
      <c r="A2207" s="10" t="s">
        <v>16348</v>
      </c>
      <c r="B2207" s="13" t="s">
        <v>16347</v>
      </c>
    </row>
    <row r="2208" spans="1:2" ht="15" customHeight="1">
      <c r="A2208" s="10" t="s">
        <v>16350</v>
      </c>
      <c r="B2208" s="13" t="s">
        <v>16349</v>
      </c>
    </row>
    <row r="2209" spans="1:2" ht="15" customHeight="1">
      <c r="A2209" s="10" t="s">
        <v>16352</v>
      </c>
      <c r="B2209" s="13" t="s">
        <v>16351</v>
      </c>
    </row>
    <row r="2210" spans="1:2" ht="15" customHeight="1">
      <c r="A2210" s="10" t="s">
        <v>16328</v>
      </c>
      <c r="B2210" s="13" t="s">
        <v>16327</v>
      </c>
    </row>
    <row r="2211" spans="1:2" ht="15" customHeight="1">
      <c r="A2211" s="10" t="s">
        <v>16322</v>
      </c>
      <c r="B2211" s="13" t="s">
        <v>16321</v>
      </c>
    </row>
    <row r="2212" spans="1:2" ht="15" customHeight="1">
      <c r="A2212" s="10" t="s">
        <v>16330</v>
      </c>
      <c r="B2212" s="13" t="s">
        <v>16329</v>
      </c>
    </row>
    <row r="2213" spans="1:2" ht="15" customHeight="1">
      <c r="A2213" s="10" t="s">
        <v>16372</v>
      </c>
      <c r="B2213" s="13" t="s">
        <v>16371</v>
      </c>
    </row>
    <row r="2214" spans="1:2" ht="15" customHeight="1">
      <c r="A2214" s="10" t="s">
        <v>16344</v>
      </c>
      <c r="B2214" s="13" t="s">
        <v>16343</v>
      </c>
    </row>
    <row r="2215" spans="1:2" ht="15" customHeight="1">
      <c r="A2215" s="10" t="s">
        <v>16368</v>
      </c>
      <c r="B2215" s="13" t="s">
        <v>16367</v>
      </c>
    </row>
    <row r="2216" spans="1:2" ht="15" customHeight="1">
      <c r="A2216" s="10" t="s">
        <v>10635</v>
      </c>
      <c r="B2216" s="13" t="s">
        <v>10634</v>
      </c>
    </row>
    <row r="2217" spans="1:2" ht="15" customHeight="1">
      <c r="A2217" s="10" t="s">
        <v>6800</v>
      </c>
      <c r="B2217" s="13" t="s">
        <v>6799</v>
      </c>
    </row>
    <row r="2218" spans="1:2" ht="15" customHeight="1">
      <c r="A2218" s="10" t="s">
        <v>6802</v>
      </c>
      <c r="B2218" s="13" t="s">
        <v>6801</v>
      </c>
    </row>
    <row r="2219" spans="1:2" ht="15" customHeight="1">
      <c r="A2219" s="10" t="s">
        <v>10132</v>
      </c>
      <c r="B2219" s="13" t="s">
        <v>10131</v>
      </c>
    </row>
    <row r="2220" spans="1:2" ht="15" customHeight="1">
      <c r="A2220" s="10" t="s">
        <v>10122</v>
      </c>
      <c r="B2220" s="13" t="s">
        <v>10121</v>
      </c>
    </row>
    <row r="2221" spans="1:2" ht="15" customHeight="1">
      <c r="A2221" s="10" t="s">
        <v>16484</v>
      </c>
      <c r="B2221" s="13" t="s">
        <v>16483</v>
      </c>
    </row>
    <row r="2222" spans="1:2" ht="15" customHeight="1">
      <c r="A2222" s="10" t="s">
        <v>16516</v>
      </c>
      <c r="B2222" s="13" t="s">
        <v>16515</v>
      </c>
    </row>
    <row r="2223" spans="1:2" ht="15" customHeight="1">
      <c r="A2223" s="10" t="s">
        <v>16382</v>
      </c>
      <c r="B2223" s="13" t="s">
        <v>16381</v>
      </c>
    </row>
    <row r="2224" spans="1:2" ht="15" customHeight="1">
      <c r="A2224" s="10" t="s">
        <v>16482</v>
      </c>
      <c r="B2224" s="13" t="s">
        <v>16481</v>
      </c>
    </row>
    <row r="2225" spans="1:2" ht="15" customHeight="1">
      <c r="A2225" s="10" t="s">
        <v>16498</v>
      </c>
      <c r="B2225" s="13" t="s">
        <v>16497</v>
      </c>
    </row>
    <row r="2226" spans="1:2" ht="15" customHeight="1">
      <c r="A2226" s="10" t="s">
        <v>16500</v>
      </c>
      <c r="B2226" s="13" t="s">
        <v>16499</v>
      </c>
    </row>
    <row r="2227" spans="1:2" ht="15" customHeight="1">
      <c r="A2227" s="10" t="s">
        <v>16480</v>
      </c>
      <c r="B2227" s="13" t="s">
        <v>16479</v>
      </c>
    </row>
    <row r="2228" spans="1:2" ht="15" customHeight="1">
      <c r="A2228" s="10" t="s">
        <v>16522</v>
      </c>
      <c r="B2228" s="13" t="s">
        <v>16521</v>
      </c>
    </row>
    <row r="2229" spans="1:2" ht="15" customHeight="1">
      <c r="A2229" s="10" t="s">
        <v>16486</v>
      </c>
      <c r="B2229" s="13" t="s">
        <v>16485</v>
      </c>
    </row>
    <row r="2230" spans="1:2" ht="15" customHeight="1">
      <c r="A2230" s="10" t="s">
        <v>16520</v>
      </c>
      <c r="B2230" s="13" t="s">
        <v>16519</v>
      </c>
    </row>
    <row r="2231" spans="1:2" ht="15" customHeight="1">
      <c r="A2231" s="10" t="s">
        <v>16502</v>
      </c>
      <c r="B2231" s="13" t="s">
        <v>16501</v>
      </c>
    </row>
    <row r="2232" spans="1:2" ht="15" customHeight="1">
      <c r="A2232" s="10" t="s">
        <v>16524</v>
      </c>
      <c r="B2232" s="13" t="s">
        <v>16523</v>
      </c>
    </row>
    <row r="2233" spans="1:2" ht="15" customHeight="1">
      <c r="A2233" s="10" t="s">
        <v>16384</v>
      </c>
      <c r="B2233" s="13" t="s">
        <v>16383</v>
      </c>
    </row>
    <row r="2234" spans="1:2" ht="15" customHeight="1">
      <c r="A2234" s="10" t="s">
        <v>16416</v>
      </c>
      <c r="B2234" s="13" t="s">
        <v>16415</v>
      </c>
    </row>
    <row r="2235" spans="1:2" ht="15" customHeight="1">
      <c r="A2235" s="10" t="s">
        <v>16432</v>
      </c>
      <c r="B2235" s="13" t="s">
        <v>16431</v>
      </c>
    </row>
    <row r="2236" spans="1:2" ht="15" customHeight="1">
      <c r="A2236" s="10" t="s">
        <v>16448</v>
      </c>
      <c r="B2236" s="13" t="s">
        <v>16447</v>
      </c>
    </row>
    <row r="2237" spans="1:2" ht="15" customHeight="1">
      <c r="A2237" s="10" t="s">
        <v>16464</v>
      </c>
      <c r="B2237" s="13" t="s">
        <v>16463</v>
      </c>
    </row>
    <row r="2238" spans="1:2" ht="15" customHeight="1">
      <c r="A2238" s="10" t="s">
        <v>16400</v>
      </c>
      <c r="B2238" s="13" t="s">
        <v>16399</v>
      </c>
    </row>
    <row r="2239" spans="1:2" ht="15" customHeight="1">
      <c r="A2239" s="10" t="s">
        <v>16552</v>
      </c>
      <c r="B2239" s="13" t="s">
        <v>16551</v>
      </c>
    </row>
    <row r="2240" spans="1:2" ht="15" customHeight="1">
      <c r="A2240" s="10" t="s">
        <v>16386</v>
      </c>
      <c r="B2240" s="13" t="s">
        <v>16385</v>
      </c>
    </row>
    <row r="2241" spans="1:2" ht="15" customHeight="1">
      <c r="A2241" s="10" t="s">
        <v>16418</v>
      </c>
      <c r="B2241" s="13" t="s">
        <v>16417</v>
      </c>
    </row>
    <row r="2242" spans="1:2" ht="15" customHeight="1">
      <c r="A2242" s="10" t="s">
        <v>16434</v>
      </c>
      <c r="B2242" s="13" t="s">
        <v>16433</v>
      </c>
    </row>
    <row r="2243" spans="1:2" ht="15" customHeight="1">
      <c r="A2243" s="10" t="s">
        <v>16450</v>
      </c>
      <c r="B2243" s="13" t="s">
        <v>16449</v>
      </c>
    </row>
    <row r="2244" spans="1:2" ht="15" customHeight="1">
      <c r="A2244" s="10" t="s">
        <v>16466</v>
      </c>
      <c r="B2244" s="13" t="s">
        <v>16465</v>
      </c>
    </row>
    <row r="2245" spans="1:2" ht="15" customHeight="1">
      <c r="A2245" s="10" t="s">
        <v>16402</v>
      </c>
      <c r="B2245" s="13" t="s">
        <v>16401</v>
      </c>
    </row>
    <row r="2246" spans="1:2" ht="15" customHeight="1">
      <c r="A2246" s="10" t="s">
        <v>16554</v>
      </c>
      <c r="B2246" s="13" t="s">
        <v>16553</v>
      </c>
    </row>
    <row r="2247" spans="1:2" ht="15" customHeight="1">
      <c r="A2247" s="10" t="s">
        <v>16388</v>
      </c>
      <c r="B2247" s="13" t="s">
        <v>16387</v>
      </c>
    </row>
    <row r="2248" spans="1:2" ht="15" customHeight="1">
      <c r="A2248" s="10" t="s">
        <v>16420</v>
      </c>
      <c r="B2248" s="13" t="s">
        <v>16419</v>
      </c>
    </row>
    <row r="2249" spans="1:2" ht="15" customHeight="1">
      <c r="A2249" s="10" t="s">
        <v>16436</v>
      </c>
      <c r="B2249" s="13" t="s">
        <v>16435</v>
      </c>
    </row>
    <row r="2250" spans="1:2" ht="15" customHeight="1">
      <c r="A2250" s="10" t="s">
        <v>16452</v>
      </c>
      <c r="B2250" s="13" t="s">
        <v>16451</v>
      </c>
    </row>
    <row r="2251" spans="1:2" ht="15" customHeight="1">
      <c r="A2251" s="10" t="s">
        <v>16468</v>
      </c>
      <c r="B2251" s="13" t="s">
        <v>16467</v>
      </c>
    </row>
    <row r="2252" spans="1:2" ht="15" customHeight="1">
      <c r="A2252" s="10" t="s">
        <v>16404</v>
      </c>
      <c r="B2252" s="13" t="s">
        <v>16403</v>
      </c>
    </row>
    <row r="2253" spans="1:2" ht="15" customHeight="1">
      <c r="A2253" s="10" t="s">
        <v>16556</v>
      </c>
      <c r="B2253" s="13" t="s">
        <v>16555</v>
      </c>
    </row>
    <row r="2254" spans="1:2" ht="15" customHeight="1">
      <c r="A2254" s="10" t="s">
        <v>16518</v>
      </c>
      <c r="B2254" s="13" t="s">
        <v>16517</v>
      </c>
    </row>
    <row r="2255" spans="1:2" ht="15" customHeight="1">
      <c r="A2255" s="10" t="s">
        <v>16488</v>
      </c>
      <c r="B2255" s="13" t="s">
        <v>16487</v>
      </c>
    </row>
    <row r="2256" spans="1:2" ht="15" customHeight="1">
      <c r="A2256" s="10" t="s">
        <v>16414</v>
      </c>
      <c r="B2256" s="13" t="s">
        <v>16413</v>
      </c>
    </row>
    <row r="2257" spans="1:2" ht="15" customHeight="1">
      <c r="A2257" s="10" t="s">
        <v>16430</v>
      </c>
      <c r="B2257" s="13" t="s">
        <v>16429</v>
      </c>
    </row>
    <row r="2258" spans="1:2" ht="15" customHeight="1">
      <c r="A2258" s="10" t="s">
        <v>16446</v>
      </c>
      <c r="B2258" s="13" t="s">
        <v>16445</v>
      </c>
    </row>
    <row r="2259" spans="1:2" ht="15" customHeight="1">
      <c r="A2259" s="10" t="s">
        <v>16462</v>
      </c>
      <c r="B2259" s="13" t="s">
        <v>16461</v>
      </c>
    </row>
    <row r="2260" spans="1:2" ht="15" customHeight="1">
      <c r="A2260" s="10" t="s">
        <v>16504</v>
      </c>
      <c r="B2260" s="13" t="s">
        <v>16503</v>
      </c>
    </row>
    <row r="2261" spans="1:2" ht="15" customHeight="1">
      <c r="A2261" s="10" t="s">
        <v>16398</v>
      </c>
      <c r="B2261" s="13" t="s">
        <v>16397</v>
      </c>
    </row>
    <row r="2262" spans="1:2" ht="15" customHeight="1">
      <c r="A2262" s="10" t="s">
        <v>16550</v>
      </c>
      <c r="B2262" s="13" t="s">
        <v>16549</v>
      </c>
    </row>
    <row r="2263" spans="1:2" ht="15" customHeight="1">
      <c r="A2263" s="10" t="s">
        <v>16580</v>
      </c>
      <c r="B2263" s="13" t="s">
        <v>16579</v>
      </c>
    </row>
    <row r="2264" spans="1:2" ht="15" customHeight="1">
      <c r="A2264" s="10" t="s">
        <v>16582</v>
      </c>
      <c r="B2264" s="13" t="s">
        <v>16581</v>
      </c>
    </row>
    <row r="2265" spans="1:2" ht="15" customHeight="1">
      <c r="A2265" s="10" t="s">
        <v>16584</v>
      </c>
      <c r="B2265" s="13" t="s">
        <v>16583</v>
      </c>
    </row>
    <row r="2266" spans="1:2" ht="15" customHeight="1">
      <c r="A2266" s="10" t="s">
        <v>16586</v>
      </c>
      <c r="B2266" s="13" t="s">
        <v>16585</v>
      </c>
    </row>
    <row r="2267" spans="1:2" ht="15" customHeight="1">
      <c r="A2267" s="10" t="s">
        <v>16588</v>
      </c>
      <c r="B2267" s="13" t="s">
        <v>16587</v>
      </c>
    </row>
    <row r="2268" spans="1:2" ht="15" customHeight="1">
      <c r="A2268" s="10" t="s">
        <v>16590</v>
      </c>
      <c r="B2268" s="13" t="s">
        <v>16589</v>
      </c>
    </row>
    <row r="2269" spans="1:2" ht="15" customHeight="1">
      <c r="A2269" s="10" t="s">
        <v>16592</v>
      </c>
      <c r="B2269" s="13" t="s">
        <v>16591</v>
      </c>
    </row>
    <row r="2270" spans="1:2" ht="15" customHeight="1">
      <c r="A2270" s="10" t="s">
        <v>16594</v>
      </c>
      <c r="B2270" s="13" t="s">
        <v>16593</v>
      </c>
    </row>
    <row r="2271" spans="1:2" ht="15" customHeight="1">
      <c r="A2271" s="10" t="s">
        <v>16596</v>
      </c>
      <c r="B2271" s="13" t="s">
        <v>16595</v>
      </c>
    </row>
    <row r="2272" spans="1:2" ht="15" customHeight="1">
      <c r="A2272" s="10" t="s">
        <v>16578</v>
      </c>
      <c r="B2272" s="13" t="s">
        <v>16577</v>
      </c>
    </row>
    <row r="2273" spans="1:2" ht="15" customHeight="1">
      <c r="A2273" s="10" t="s">
        <v>16534</v>
      </c>
      <c r="B2273" s="13" t="s">
        <v>16533</v>
      </c>
    </row>
    <row r="2274" spans="1:2" ht="15" customHeight="1">
      <c r="A2274" s="10" t="s">
        <v>16540</v>
      </c>
      <c r="B2274" s="13" t="s">
        <v>16539</v>
      </c>
    </row>
    <row r="2275" spans="1:2" ht="15" customHeight="1">
      <c r="A2275" s="10" t="s">
        <v>16536</v>
      </c>
      <c r="B2275" s="13" t="s">
        <v>16535</v>
      </c>
    </row>
    <row r="2276" spans="1:2" ht="15" customHeight="1">
      <c r="A2276" s="10" t="s">
        <v>16538</v>
      </c>
      <c r="B2276" s="13" t="s">
        <v>16537</v>
      </c>
    </row>
    <row r="2277" spans="1:2" ht="15" customHeight="1">
      <c r="A2277" s="10" t="s">
        <v>23685</v>
      </c>
      <c r="B2277" s="13" t="s">
        <v>23684</v>
      </c>
    </row>
    <row r="2278" spans="1:2" ht="15" customHeight="1">
      <c r="A2278" s="10" t="s">
        <v>23689</v>
      </c>
      <c r="B2278" s="13" t="s">
        <v>23688</v>
      </c>
    </row>
    <row r="2279" spans="1:2" ht="15" customHeight="1">
      <c r="A2279" s="10" t="s">
        <v>23687</v>
      </c>
      <c r="B2279" s="13" t="s">
        <v>23686</v>
      </c>
    </row>
    <row r="2280" spans="1:2" ht="15" customHeight="1">
      <c r="A2280" s="10" t="s">
        <v>23683</v>
      </c>
      <c r="B2280" s="13" t="s">
        <v>23682</v>
      </c>
    </row>
    <row r="2281" spans="1:2" ht="15" customHeight="1">
      <c r="A2281" s="10" t="s">
        <v>23681</v>
      </c>
      <c r="B2281" s="13" t="s">
        <v>23680</v>
      </c>
    </row>
    <row r="2282" spans="1:2" ht="15" customHeight="1">
      <c r="A2282" s="10" t="s">
        <v>23679</v>
      </c>
      <c r="B2282" s="13" t="s">
        <v>23678</v>
      </c>
    </row>
    <row r="2283" spans="1:2" ht="15" customHeight="1">
      <c r="A2283" s="10" t="s">
        <v>23675</v>
      </c>
      <c r="B2283" s="13" t="s">
        <v>23674</v>
      </c>
    </row>
    <row r="2284" spans="1:2" ht="15" customHeight="1">
      <c r="A2284" s="10" t="s">
        <v>23673</v>
      </c>
      <c r="B2284" s="13" t="s">
        <v>23672</v>
      </c>
    </row>
    <row r="2285" spans="1:2" ht="15" customHeight="1">
      <c r="A2285" s="10" t="s">
        <v>23677</v>
      </c>
      <c r="B2285" s="13" t="s">
        <v>23676</v>
      </c>
    </row>
    <row r="2286" spans="1:2" ht="15" customHeight="1">
      <c r="A2286" s="10" t="s">
        <v>23671</v>
      </c>
      <c r="B2286" s="13" t="s">
        <v>23670</v>
      </c>
    </row>
    <row r="2287" spans="1:2" ht="15" customHeight="1">
      <c r="A2287" s="10" t="s">
        <v>14138</v>
      </c>
      <c r="B2287" s="13" t="s">
        <v>14137</v>
      </c>
    </row>
    <row r="2288" spans="1:2" ht="15" customHeight="1">
      <c r="A2288" s="10" t="s">
        <v>10808</v>
      </c>
      <c r="B2288" s="13" t="s">
        <v>10807</v>
      </c>
    </row>
    <row r="2289" spans="1:2" ht="15" customHeight="1">
      <c r="A2289" s="10" t="s">
        <v>10018</v>
      </c>
      <c r="B2289" s="13" t="s">
        <v>10017</v>
      </c>
    </row>
    <row r="2290" spans="1:2" ht="15" customHeight="1">
      <c r="A2290" s="10" t="s">
        <v>10014</v>
      </c>
      <c r="B2290" s="13" t="s">
        <v>10013</v>
      </c>
    </row>
    <row r="2291" spans="1:2" ht="15" customHeight="1">
      <c r="A2291" s="10" t="s">
        <v>10026</v>
      </c>
      <c r="B2291" s="13" t="s">
        <v>10025</v>
      </c>
    </row>
    <row r="2292" spans="1:2" ht="15" customHeight="1">
      <c r="A2292" s="10" t="s">
        <v>10010</v>
      </c>
      <c r="B2292" s="13" t="s">
        <v>10009</v>
      </c>
    </row>
    <row r="2293" spans="1:2" ht="15" customHeight="1">
      <c r="A2293" s="10" t="s">
        <v>10555</v>
      </c>
      <c r="B2293" s="13" t="s">
        <v>10554</v>
      </c>
    </row>
    <row r="2294" spans="1:2" ht="15" customHeight="1">
      <c r="A2294" s="10" t="s">
        <v>13230</v>
      </c>
      <c r="B2294" s="13" t="s">
        <v>13229</v>
      </c>
    </row>
    <row r="2295" spans="1:2" ht="15" customHeight="1">
      <c r="A2295" s="10" t="s">
        <v>14112</v>
      </c>
      <c r="B2295" s="13" t="s">
        <v>14111</v>
      </c>
    </row>
    <row r="2296" spans="1:2" ht="15" customHeight="1">
      <c r="A2296" s="10" t="s">
        <v>24401</v>
      </c>
      <c r="B2296" s="13" t="s">
        <v>24400</v>
      </c>
    </row>
    <row r="2297" spans="1:2" ht="15" customHeight="1">
      <c r="A2297" s="10" t="s">
        <v>24397</v>
      </c>
      <c r="B2297" s="13" t="s">
        <v>24396</v>
      </c>
    </row>
    <row r="2298" spans="1:2" ht="15" customHeight="1">
      <c r="A2298" s="10" t="s">
        <v>24399</v>
      </c>
      <c r="B2298" s="13" t="s">
        <v>24398</v>
      </c>
    </row>
    <row r="2299" spans="1:2" ht="15" customHeight="1">
      <c r="A2299" s="10" t="s">
        <v>4269</v>
      </c>
      <c r="B2299" s="13" t="s">
        <v>4268</v>
      </c>
    </row>
    <row r="2300" spans="1:2" ht="15" customHeight="1">
      <c r="A2300" s="10" t="s">
        <v>176</v>
      </c>
      <c r="B2300" s="13" t="s">
        <v>2114</v>
      </c>
    </row>
    <row r="2301" spans="1:2" ht="15" customHeight="1">
      <c r="A2301" s="10" t="s">
        <v>2116</v>
      </c>
      <c r="B2301" s="13" t="s">
        <v>2115</v>
      </c>
    </row>
    <row r="2302" spans="1:2" ht="15" customHeight="1">
      <c r="A2302" s="10" t="s">
        <v>2120</v>
      </c>
      <c r="B2302" s="13" t="s">
        <v>2119</v>
      </c>
    </row>
    <row r="2303" spans="1:2" ht="15" customHeight="1">
      <c r="A2303" s="10" t="s">
        <v>2124</v>
      </c>
      <c r="B2303" s="13" t="s">
        <v>2123</v>
      </c>
    </row>
    <row r="2304" spans="1:2" ht="15" customHeight="1">
      <c r="A2304" s="10" t="s">
        <v>2118</v>
      </c>
      <c r="B2304" s="13" t="s">
        <v>2117</v>
      </c>
    </row>
    <row r="2305" spans="1:2" ht="15" customHeight="1">
      <c r="A2305" s="10" t="s">
        <v>177</v>
      </c>
      <c r="B2305" s="13" t="s">
        <v>2113</v>
      </c>
    </row>
    <row r="2306" spans="1:2" ht="15" customHeight="1">
      <c r="A2306" s="10" t="s">
        <v>178</v>
      </c>
      <c r="B2306" s="13" t="s">
        <v>1079</v>
      </c>
    </row>
    <row r="2307" spans="1:2" ht="15" customHeight="1">
      <c r="A2307" s="10" t="s">
        <v>179</v>
      </c>
      <c r="B2307" s="13" t="s">
        <v>4546</v>
      </c>
    </row>
    <row r="2308" spans="1:2" ht="15" customHeight="1">
      <c r="A2308" s="10" t="s">
        <v>25252</v>
      </c>
      <c r="B2308" s="13" t="s">
        <v>5993</v>
      </c>
    </row>
    <row r="2309" spans="1:2" ht="15" customHeight="1">
      <c r="A2309" s="10" t="s">
        <v>5994</v>
      </c>
      <c r="B2309" s="13" t="s">
        <v>5993</v>
      </c>
    </row>
    <row r="2310" spans="1:2" ht="15" customHeight="1">
      <c r="A2310" s="10" t="s">
        <v>4331</v>
      </c>
      <c r="B2310" s="13" t="s">
        <v>4330</v>
      </c>
    </row>
    <row r="2311" spans="1:2" ht="15" customHeight="1">
      <c r="A2311" s="10" t="s">
        <v>12842</v>
      </c>
      <c r="B2311" s="13" t="s">
        <v>12841</v>
      </c>
    </row>
    <row r="2312" spans="1:2" ht="15" customHeight="1">
      <c r="A2312" s="10" t="s">
        <v>9686</v>
      </c>
      <c r="B2312" s="13" t="s">
        <v>9685</v>
      </c>
    </row>
    <row r="2313" spans="1:2" ht="15" customHeight="1">
      <c r="A2313" s="10" t="s">
        <v>2092</v>
      </c>
      <c r="B2313" s="13" t="s">
        <v>2091</v>
      </c>
    </row>
    <row r="2314" spans="1:2" ht="15" customHeight="1">
      <c r="A2314" s="10" t="s">
        <v>2100</v>
      </c>
      <c r="B2314" s="13" t="s">
        <v>2099</v>
      </c>
    </row>
    <row r="2315" spans="1:2" ht="15" customHeight="1">
      <c r="A2315" s="10" t="s">
        <v>14366</v>
      </c>
      <c r="B2315" s="13" t="s">
        <v>14365</v>
      </c>
    </row>
    <row r="2316" spans="1:2" ht="15" customHeight="1">
      <c r="A2316" s="10" t="s">
        <v>14448</v>
      </c>
      <c r="B2316" s="13" t="s">
        <v>14447</v>
      </c>
    </row>
    <row r="2317" spans="1:2" ht="15" customHeight="1">
      <c r="A2317" s="10" t="s">
        <v>14354</v>
      </c>
      <c r="B2317" s="13" t="s">
        <v>14353</v>
      </c>
    </row>
    <row r="2318" spans="1:2" ht="15" customHeight="1">
      <c r="A2318" s="10" t="s">
        <v>24571</v>
      </c>
      <c r="B2318" s="13" t="s">
        <v>24570</v>
      </c>
    </row>
    <row r="2319" spans="1:2" ht="15" customHeight="1">
      <c r="A2319" s="10" t="s">
        <v>24565</v>
      </c>
      <c r="B2319" s="13" t="s">
        <v>24564</v>
      </c>
    </row>
    <row r="2320" spans="1:2" ht="15" customHeight="1">
      <c r="A2320" s="10" t="s">
        <v>24529</v>
      </c>
      <c r="B2320" s="13" t="s">
        <v>24528</v>
      </c>
    </row>
    <row r="2321" spans="1:2" ht="15" customHeight="1">
      <c r="A2321" s="10" t="s">
        <v>24563</v>
      </c>
      <c r="B2321" s="13" t="s">
        <v>24562</v>
      </c>
    </row>
    <row r="2322" spans="1:2" ht="15" customHeight="1">
      <c r="A2322" s="10" t="s">
        <v>24463</v>
      </c>
      <c r="B2322" s="13" t="s">
        <v>24462</v>
      </c>
    </row>
    <row r="2323" spans="1:2" ht="15" customHeight="1">
      <c r="A2323" s="10" t="s">
        <v>24459</v>
      </c>
      <c r="B2323" s="13" t="s">
        <v>24458</v>
      </c>
    </row>
    <row r="2324" spans="1:2" ht="15" customHeight="1">
      <c r="A2324" s="10" t="s">
        <v>24523</v>
      </c>
      <c r="B2324" s="13" t="s">
        <v>24522</v>
      </c>
    </row>
    <row r="2325" spans="1:2" ht="15" customHeight="1">
      <c r="A2325" s="10" t="s">
        <v>24455</v>
      </c>
      <c r="B2325" s="13" t="s">
        <v>24454</v>
      </c>
    </row>
    <row r="2326" spans="1:2" ht="15" customHeight="1">
      <c r="A2326" s="10" t="s">
        <v>24457</v>
      </c>
      <c r="B2326" s="13" t="s">
        <v>24456</v>
      </c>
    </row>
    <row r="2327" spans="1:2" ht="15" customHeight="1">
      <c r="A2327" s="10" t="s">
        <v>24471</v>
      </c>
      <c r="B2327" s="13" t="s">
        <v>24470</v>
      </c>
    </row>
    <row r="2328" spans="1:2" ht="15" customHeight="1">
      <c r="A2328" s="10" t="s">
        <v>24469</v>
      </c>
      <c r="B2328" s="13" t="s">
        <v>24468</v>
      </c>
    </row>
    <row r="2329" spans="1:2" ht="15" customHeight="1">
      <c r="A2329" s="10" t="s">
        <v>24465</v>
      </c>
      <c r="B2329" s="13" t="s">
        <v>24464</v>
      </c>
    </row>
    <row r="2330" spans="1:2" ht="15" customHeight="1">
      <c r="A2330" s="10" t="s">
        <v>24461</v>
      </c>
      <c r="B2330" s="13" t="s">
        <v>24460</v>
      </c>
    </row>
    <row r="2331" spans="1:2" ht="15" customHeight="1">
      <c r="A2331" s="10" t="s">
        <v>24453</v>
      </c>
      <c r="B2331" s="13" t="s">
        <v>24452</v>
      </c>
    </row>
    <row r="2332" spans="1:2" ht="15" customHeight="1">
      <c r="A2332" s="10" t="s">
        <v>24467</v>
      </c>
      <c r="B2332" s="13" t="s">
        <v>24466</v>
      </c>
    </row>
    <row r="2333" spans="1:2" ht="15" customHeight="1">
      <c r="A2333" s="10" t="s">
        <v>24875</v>
      </c>
      <c r="B2333" s="13" t="s">
        <v>24874</v>
      </c>
    </row>
    <row r="2334" spans="1:2" ht="15" customHeight="1">
      <c r="A2334" s="10" t="s">
        <v>24551</v>
      </c>
      <c r="B2334" s="13" t="s">
        <v>24550</v>
      </c>
    </row>
    <row r="2335" spans="1:2" ht="15" customHeight="1">
      <c r="A2335" s="10" t="s">
        <v>24553</v>
      </c>
      <c r="B2335" s="13" t="s">
        <v>24552</v>
      </c>
    </row>
    <row r="2336" spans="1:2" ht="15" customHeight="1">
      <c r="A2336" s="10" t="s">
        <v>9541</v>
      </c>
      <c r="B2336" s="13" t="s">
        <v>9540</v>
      </c>
    </row>
    <row r="2337" spans="1:2" ht="15" customHeight="1">
      <c r="A2337" s="10" t="s">
        <v>9537</v>
      </c>
      <c r="B2337" s="13" t="s">
        <v>9536</v>
      </c>
    </row>
    <row r="2338" spans="1:2" ht="15" customHeight="1">
      <c r="A2338" s="10" t="s">
        <v>6471</v>
      </c>
      <c r="B2338" s="13" t="s">
        <v>6470</v>
      </c>
    </row>
    <row r="2339" spans="1:2" ht="15" customHeight="1">
      <c r="A2339" s="10" t="s">
        <v>10479</v>
      </c>
      <c r="B2339" s="13" t="s">
        <v>10478</v>
      </c>
    </row>
    <row r="2340" spans="1:2" ht="15" customHeight="1">
      <c r="A2340" s="10" t="s">
        <v>14038</v>
      </c>
      <c r="B2340" s="13" t="s">
        <v>14037</v>
      </c>
    </row>
    <row r="2341" spans="1:2" ht="15" customHeight="1">
      <c r="A2341" s="10" t="s">
        <v>10074</v>
      </c>
      <c r="B2341" s="13" t="s">
        <v>10073</v>
      </c>
    </row>
    <row r="2342" spans="1:2" ht="15" customHeight="1">
      <c r="A2342" s="10" t="s">
        <v>14048</v>
      </c>
      <c r="B2342" s="13" t="s">
        <v>14047</v>
      </c>
    </row>
    <row r="2343" spans="1:2" ht="15" customHeight="1">
      <c r="A2343" s="10" t="s">
        <v>7546</v>
      </c>
      <c r="B2343" s="13" t="s">
        <v>7545</v>
      </c>
    </row>
    <row r="2344" spans="1:2" ht="15" customHeight="1">
      <c r="A2344" s="10" t="s">
        <v>4113</v>
      </c>
      <c r="B2344" s="13" t="s">
        <v>4112</v>
      </c>
    </row>
    <row r="2345" spans="1:2" ht="15" customHeight="1">
      <c r="A2345" s="10" t="s">
        <v>10700</v>
      </c>
      <c r="B2345" s="13" t="s">
        <v>10699</v>
      </c>
    </row>
    <row r="2346" spans="1:2" ht="15" customHeight="1">
      <c r="A2346" s="10" t="s">
        <v>14068</v>
      </c>
      <c r="B2346" s="13" t="s">
        <v>14067</v>
      </c>
    </row>
    <row r="2347" spans="1:2" ht="15" customHeight="1">
      <c r="A2347" s="10" t="s">
        <v>14066</v>
      </c>
      <c r="B2347" s="13" t="s">
        <v>14065</v>
      </c>
    </row>
    <row r="2348" spans="1:2" ht="15" customHeight="1">
      <c r="A2348" s="10" t="s">
        <v>4247</v>
      </c>
      <c r="B2348" s="13" t="s">
        <v>4246</v>
      </c>
    </row>
    <row r="2349" spans="1:2" ht="15" customHeight="1">
      <c r="A2349" s="10" t="s">
        <v>14092</v>
      </c>
      <c r="B2349" s="13" t="s">
        <v>14091</v>
      </c>
    </row>
    <row r="2350" spans="1:2" ht="15" customHeight="1">
      <c r="A2350" s="10" t="s">
        <v>14074</v>
      </c>
      <c r="B2350" s="13" t="s">
        <v>14073</v>
      </c>
    </row>
    <row r="2351" spans="1:2" ht="15" customHeight="1">
      <c r="A2351" s="10" t="s">
        <v>14084</v>
      </c>
      <c r="B2351" s="13" t="s">
        <v>14083</v>
      </c>
    </row>
    <row r="2352" spans="1:2" ht="15" customHeight="1">
      <c r="A2352" s="10" t="s">
        <v>14086</v>
      </c>
      <c r="B2352" s="13" t="s">
        <v>14085</v>
      </c>
    </row>
    <row r="2353" spans="1:2" ht="15" customHeight="1">
      <c r="A2353" s="10" t="s">
        <v>4882</v>
      </c>
      <c r="B2353" s="13" t="s">
        <v>4881</v>
      </c>
    </row>
    <row r="2354" spans="1:2" ht="15" customHeight="1">
      <c r="A2354" s="10" t="s">
        <v>6715</v>
      </c>
      <c r="B2354" s="13" t="s">
        <v>6714</v>
      </c>
    </row>
    <row r="2355" spans="1:2" ht="15" customHeight="1">
      <c r="A2355" s="10" t="s">
        <v>6902</v>
      </c>
      <c r="B2355" s="13" t="s">
        <v>6901</v>
      </c>
    </row>
    <row r="2356" spans="1:2" ht="15" customHeight="1">
      <c r="A2356" s="10" t="s">
        <v>4844</v>
      </c>
      <c r="B2356" s="13" t="s">
        <v>4843</v>
      </c>
    </row>
    <row r="2357" spans="1:2" ht="15" customHeight="1">
      <c r="A2357" s="10" t="s">
        <v>4842</v>
      </c>
      <c r="B2357" s="13" t="s">
        <v>4841</v>
      </c>
    </row>
    <row r="2358" spans="1:2" ht="15" customHeight="1">
      <c r="A2358" s="10" t="s">
        <v>4249</v>
      </c>
      <c r="B2358" s="13" t="s">
        <v>4248</v>
      </c>
    </row>
    <row r="2359" spans="1:2" ht="15" customHeight="1">
      <c r="A2359" s="10" t="s">
        <v>4117</v>
      </c>
      <c r="B2359" s="13" t="s">
        <v>4116</v>
      </c>
    </row>
    <row r="2360" spans="1:2" ht="15" customHeight="1">
      <c r="A2360" s="10" t="s">
        <v>4109</v>
      </c>
      <c r="B2360" s="13" t="s">
        <v>4108</v>
      </c>
    </row>
    <row r="2361" spans="1:2" ht="15" customHeight="1">
      <c r="A2361" s="10" t="s">
        <v>4794</v>
      </c>
      <c r="B2361" s="13" t="s">
        <v>4793</v>
      </c>
    </row>
    <row r="2362" spans="1:2" ht="15" customHeight="1">
      <c r="A2362" s="10" t="s">
        <v>4676</v>
      </c>
      <c r="B2362" s="13" t="s">
        <v>4675</v>
      </c>
    </row>
    <row r="2363" spans="1:2" ht="15" customHeight="1">
      <c r="A2363" s="10" t="s">
        <v>4716</v>
      </c>
      <c r="B2363" s="13" t="s">
        <v>4715</v>
      </c>
    </row>
    <row r="2364" spans="1:2" ht="15" customHeight="1">
      <c r="A2364" s="10" t="s">
        <v>4209</v>
      </c>
      <c r="B2364" s="13" t="s">
        <v>4208</v>
      </c>
    </row>
    <row r="2365" spans="1:2" ht="15" customHeight="1">
      <c r="A2365" s="11" t="s">
        <v>180</v>
      </c>
      <c r="B2365" s="15" t="s">
        <v>181</v>
      </c>
    </row>
    <row r="2366" spans="1:2" ht="15" customHeight="1">
      <c r="A2366" s="10" t="s">
        <v>4195</v>
      </c>
      <c r="B2366" s="13" t="s">
        <v>4194</v>
      </c>
    </row>
    <row r="2367" spans="1:2" ht="15" customHeight="1">
      <c r="A2367" s="10" t="s">
        <v>4690</v>
      </c>
      <c r="B2367" s="13" t="s">
        <v>4689</v>
      </c>
    </row>
    <row r="2368" spans="1:2" ht="15" customHeight="1">
      <c r="A2368" s="10" t="s">
        <v>4696</v>
      </c>
      <c r="B2368" s="13" t="s">
        <v>4695</v>
      </c>
    </row>
    <row r="2369" spans="1:2" ht="15" customHeight="1">
      <c r="A2369" s="10" t="s">
        <v>4704</v>
      </c>
      <c r="B2369" s="13" t="s">
        <v>4703</v>
      </c>
    </row>
    <row r="2370" spans="1:2" ht="15" customHeight="1">
      <c r="A2370" s="10" t="s">
        <v>4714</v>
      </c>
      <c r="B2370" s="13" t="s">
        <v>4713</v>
      </c>
    </row>
    <row r="2371" spans="1:2" ht="15" customHeight="1">
      <c r="A2371" s="10" t="s">
        <v>4698</v>
      </c>
      <c r="B2371" s="13" t="s">
        <v>4697</v>
      </c>
    </row>
    <row r="2372" spans="1:2" ht="15" customHeight="1">
      <c r="A2372" s="10" t="s">
        <v>4700</v>
      </c>
      <c r="B2372" s="13" t="s">
        <v>4699</v>
      </c>
    </row>
    <row r="2373" spans="1:2" ht="15" customHeight="1">
      <c r="A2373" s="10" t="s">
        <v>4702</v>
      </c>
      <c r="B2373" s="13" t="s">
        <v>4701</v>
      </c>
    </row>
    <row r="2374" spans="1:2" ht="15" customHeight="1">
      <c r="A2374" s="10" t="s">
        <v>4706</v>
      </c>
      <c r="B2374" s="13" t="s">
        <v>4705</v>
      </c>
    </row>
    <row r="2375" spans="1:2" ht="15" customHeight="1">
      <c r="A2375" s="10" t="s">
        <v>4710</v>
      </c>
      <c r="B2375" s="13" t="s">
        <v>4709</v>
      </c>
    </row>
    <row r="2376" spans="1:2" ht="15" customHeight="1">
      <c r="A2376" s="10" t="s">
        <v>4666</v>
      </c>
      <c r="B2376" s="13" t="s">
        <v>4665</v>
      </c>
    </row>
    <row r="2377" spans="1:2" ht="15" customHeight="1">
      <c r="A2377" s="10" t="s">
        <v>4686</v>
      </c>
      <c r="B2377" s="13" t="s">
        <v>4685</v>
      </c>
    </row>
    <row r="2378" spans="1:2" ht="15" customHeight="1">
      <c r="A2378" s="10" t="s">
        <v>4672</v>
      </c>
      <c r="B2378" s="13" t="s">
        <v>4671</v>
      </c>
    </row>
    <row r="2379" spans="1:2" ht="15" customHeight="1">
      <c r="A2379" s="10" t="s">
        <v>4712</v>
      </c>
      <c r="B2379" s="13" t="s">
        <v>4711</v>
      </c>
    </row>
    <row r="2380" spans="1:2" ht="15" customHeight="1">
      <c r="A2380" s="10" t="s">
        <v>4670</v>
      </c>
      <c r="B2380" s="13" t="s">
        <v>4669</v>
      </c>
    </row>
    <row r="2381" spans="1:2" ht="15" customHeight="1">
      <c r="A2381" s="10" t="s">
        <v>4213</v>
      </c>
      <c r="B2381" s="13" t="s">
        <v>4212</v>
      </c>
    </row>
    <row r="2382" spans="1:2" ht="15" customHeight="1">
      <c r="A2382" s="10" t="s">
        <v>4668</v>
      </c>
      <c r="B2382" s="13" t="s">
        <v>4667</v>
      </c>
    </row>
    <row r="2383" spans="1:2" ht="15" customHeight="1">
      <c r="A2383" s="10" t="s">
        <v>4692</v>
      </c>
      <c r="B2383" s="13" t="s">
        <v>4691</v>
      </c>
    </row>
    <row r="2384" spans="1:2" ht="15" customHeight="1">
      <c r="A2384" s="10" t="s">
        <v>3971</v>
      </c>
      <c r="B2384" s="13" t="s">
        <v>3970</v>
      </c>
    </row>
    <row r="2385" spans="1:2" ht="15" customHeight="1">
      <c r="A2385" s="10" t="s">
        <v>4708</v>
      </c>
      <c r="B2385" s="13" t="s">
        <v>4707</v>
      </c>
    </row>
    <row r="2386" spans="1:2" ht="15" customHeight="1">
      <c r="A2386" s="10" t="s">
        <v>4648</v>
      </c>
      <c r="B2386" s="13" t="s">
        <v>4647</v>
      </c>
    </row>
    <row r="2387" spans="1:2" ht="15" customHeight="1">
      <c r="A2387" s="10" t="s">
        <v>4646</v>
      </c>
      <c r="B2387" s="13" t="s">
        <v>4645</v>
      </c>
    </row>
    <row r="2388" spans="1:2" ht="15" customHeight="1">
      <c r="A2388" s="10" t="s">
        <v>4650</v>
      </c>
      <c r="B2388" s="13" t="s">
        <v>4649</v>
      </c>
    </row>
    <row r="2389" spans="1:2" ht="15" customHeight="1">
      <c r="A2389" s="10" t="s">
        <v>4640</v>
      </c>
      <c r="B2389" s="13" t="s">
        <v>4639</v>
      </c>
    </row>
    <row r="2390" spans="1:2" ht="15" customHeight="1">
      <c r="A2390" s="10" t="s">
        <v>4644</v>
      </c>
      <c r="B2390" s="13" t="s">
        <v>4643</v>
      </c>
    </row>
    <row r="2391" spans="1:2" ht="15" customHeight="1">
      <c r="A2391" s="10" t="s">
        <v>4638</v>
      </c>
      <c r="B2391" s="13" t="s">
        <v>4637</v>
      </c>
    </row>
    <row r="2392" spans="1:2" ht="15" customHeight="1">
      <c r="A2392" s="10" t="s">
        <v>4642</v>
      </c>
      <c r="B2392" s="13" t="s">
        <v>4641</v>
      </c>
    </row>
    <row r="2393" spans="1:2" ht="15" customHeight="1">
      <c r="A2393" s="10" t="s">
        <v>4682</v>
      </c>
      <c r="B2393" s="13" t="s">
        <v>4681</v>
      </c>
    </row>
    <row r="2394" spans="1:2" ht="15" customHeight="1">
      <c r="A2394" s="10" t="s">
        <v>4684</v>
      </c>
      <c r="B2394" s="13" t="s">
        <v>4683</v>
      </c>
    </row>
    <row r="2395" spans="1:2" ht="15" customHeight="1">
      <c r="A2395" s="10" t="s">
        <v>4694</v>
      </c>
      <c r="B2395" s="13" t="s">
        <v>4693</v>
      </c>
    </row>
    <row r="2396" spans="1:2" ht="15" customHeight="1">
      <c r="A2396" s="10" t="s">
        <v>4103</v>
      </c>
      <c r="B2396" s="13" t="s">
        <v>4102</v>
      </c>
    </row>
    <row r="2397" spans="1:2" ht="15" customHeight="1">
      <c r="A2397" s="10" t="s">
        <v>4105</v>
      </c>
      <c r="B2397" s="13" t="s">
        <v>4104</v>
      </c>
    </row>
    <row r="2398" spans="1:2" ht="15" customHeight="1">
      <c r="A2398" s="10" t="s">
        <v>4099</v>
      </c>
      <c r="B2398" s="13" t="s">
        <v>430</v>
      </c>
    </row>
    <row r="2399" spans="1:2" ht="15" customHeight="1">
      <c r="A2399" s="10" t="s">
        <v>182</v>
      </c>
      <c r="B2399" s="13" t="s">
        <v>183</v>
      </c>
    </row>
    <row r="2400" spans="1:2" ht="15" customHeight="1">
      <c r="A2400" s="10" t="s">
        <v>4215</v>
      </c>
      <c r="B2400" s="13" t="s">
        <v>4214</v>
      </c>
    </row>
    <row r="2401" spans="1:2" ht="15" customHeight="1">
      <c r="A2401" s="10" t="s">
        <v>4217</v>
      </c>
      <c r="B2401" s="13" t="s">
        <v>4216</v>
      </c>
    </row>
    <row r="2402" spans="1:2" ht="15" customHeight="1">
      <c r="A2402" s="10" t="s">
        <v>4664</v>
      </c>
      <c r="B2402" s="13" t="s">
        <v>4663</v>
      </c>
    </row>
    <row r="2403" spans="1:2" ht="15" customHeight="1">
      <c r="A2403" s="10" t="s">
        <v>4656</v>
      </c>
      <c r="B2403" s="13" t="s">
        <v>4655</v>
      </c>
    </row>
    <row r="2404" spans="1:2" ht="15" customHeight="1">
      <c r="A2404" s="10" t="s">
        <v>4674</v>
      </c>
      <c r="B2404" s="13" t="s">
        <v>4673</v>
      </c>
    </row>
    <row r="2405" spans="1:2" ht="15" customHeight="1">
      <c r="A2405" s="10" t="s">
        <v>4680</v>
      </c>
      <c r="B2405" s="13" t="s">
        <v>4679</v>
      </c>
    </row>
    <row r="2406" spans="1:2" ht="15" customHeight="1">
      <c r="A2406" s="10" t="s">
        <v>4722</v>
      </c>
      <c r="B2406" s="13" t="s">
        <v>4721</v>
      </c>
    </row>
    <row r="2407" spans="1:2" ht="15" customHeight="1">
      <c r="A2407" s="10" t="s">
        <v>4796</v>
      </c>
      <c r="B2407" s="13" t="s">
        <v>4795</v>
      </c>
    </row>
    <row r="2408" spans="1:2" ht="15" customHeight="1">
      <c r="A2408" s="10" t="s">
        <v>4187</v>
      </c>
      <c r="B2408" s="13" t="s">
        <v>4186</v>
      </c>
    </row>
    <row r="2409" spans="1:2" ht="15" customHeight="1">
      <c r="A2409" s="10" t="s">
        <v>4191</v>
      </c>
      <c r="B2409" s="13" t="s">
        <v>4190</v>
      </c>
    </row>
    <row r="2410" spans="1:2" ht="15" customHeight="1">
      <c r="A2410" s="10" t="s">
        <v>4189</v>
      </c>
      <c r="B2410" s="13" t="s">
        <v>4188</v>
      </c>
    </row>
    <row r="2411" spans="1:2" ht="15" customHeight="1">
      <c r="A2411" s="10" t="s">
        <v>4688</v>
      </c>
      <c r="B2411" s="13" t="s">
        <v>4687</v>
      </c>
    </row>
    <row r="2412" spans="1:2" ht="15" customHeight="1">
      <c r="A2412" s="10" t="s">
        <v>6904</v>
      </c>
      <c r="B2412" s="13" t="s">
        <v>6903</v>
      </c>
    </row>
    <row r="2413" spans="1:2" ht="15" customHeight="1">
      <c r="A2413" s="10" t="s">
        <v>12324</v>
      </c>
      <c r="B2413" s="13" t="s">
        <v>12323</v>
      </c>
    </row>
    <row r="2414" spans="1:2" ht="15" customHeight="1">
      <c r="A2414" s="10" t="s">
        <v>4862</v>
      </c>
      <c r="B2414" s="13" t="s">
        <v>4861</v>
      </c>
    </row>
    <row r="2415" spans="1:2" ht="15" customHeight="1">
      <c r="A2415" s="10" t="s">
        <v>4221</v>
      </c>
      <c r="B2415" s="13" t="s">
        <v>4220</v>
      </c>
    </row>
    <row r="2416" spans="1:2" ht="15" customHeight="1">
      <c r="A2416" s="10" t="s">
        <v>10868</v>
      </c>
      <c r="B2416" s="13" t="s">
        <v>10867</v>
      </c>
    </row>
    <row r="2417" spans="1:2" ht="15" customHeight="1">
      <c r="A2417" s="10" t="s">
        <v>10858</v>
      </c>
      <c r="B2417" s="13" t="s">
        <v>10857</v>
      </c>
    </row>
    <row r="2418" spans="1:2" ht="15" customHeight="1">
      <c r="A2418" s="10" t="s">
        <v>10864</v>
      </c>
      <c r="B2418" s="13" t="s">
        <v>10863</v>
      </c>
    </row>
    <row r="2419" spans="1:2" ht="15" customHeight="1">
      <c r="A2419" s="10" t="s">
        <v>10872</v>
      </c>
      <c r="B2419" s="13" t="s">
        <v>10871</v>
      </c>
    </row>
    <row r="2420" spans="1:2" ht="15" customHeight="1">
      <c r="A2420" s="10" t="s">
        <v>10866</v>
      </c>
      <c r="B2420" s="13" t="s">
        <v>10865</v>
      </c>
    </row>
    <row r="2421" spans="1:2" ht="15" customHeight="1">
      <c r="A2421" s="10" t="s">
        <v>10078</v>
      </c>
      <c r="B2421" s="13" t="s">
        <v>10077</v>
      </c>
    </row>
    <row r="2422" spans="1:2" ht="15" customHeight="1">
      <c r="A2422" s="10" t="s">
        <v>10098</v>
      </c>
      <c r="B2422" s="13" t="s">
        <v>10097</v>
      </c>
    </row>
    <row r="2423" spans="1:2" ht="15" customHeight="1">
      <c r="A2423" s="10" t="s">
        <v>14026</v>
      </c>
      <c r="B2423" s="13" t="s">
        <v>14025</v>
      </c>
    </row>
    <row r="2424" spans="1:2" ht="15" customHeight="1">
      <c r="A2424" s="10" t="s">
        <v>14028</v>
      </c>
      <c r="B2424" s="13" t="s">
        <v>14027</v>
      </c>
    </row>
    <row r="2425" spans="1:2" ht="15" customHeight="1">
      <c r="A2425" s="10" t="s">
        <v>14024</v>
      </c>
      <c r="B2425" s="13" t="s">
        <v>14023</v>
      </c>
    </row>
    <row r="2426" spans="1:2" ht="15" customHeight="1">
      <c r="A2426" s="10" t="s">
        <v>14004</v>
      </c>
      <c r="B2426" s="13" t="s">
        <v>14003</v>
      </c>
    </row>
    <row r="2427" spans="1:2" ht="15" customHeight="1">
      <c r="A2427" s="10" t="s">
        <v>13984</v>
      </c>
      <c r="B2427" s="13" t="s">
        <v>13983</v>
      </c>
    </row>
    <row r="2428" spans="1:2" ht="15" customHeight="1">
      <c r="A2428" s="10" t="s">
        <v>6495</v>
      </c>
      <c r="B2428" s="13" t="s">
        <v>6494</v>
      </c>
    </row>
    <row r="2429" spans="1:2" ht="15" customHeight="1">
      <c r="A2429" s="10" t="s">
        <v>10084</v>
      </c>
      <c r="B2429" s="13" t="s">
        <v>10083</v>
      </c>
    </row>
    <row r="2430" spans="1:2" ht="15" customHeight="1">
      <c r="A2430" s="10" t="s">
        <v>10080</v>
      </c>
      <c r="B2430" s="13" t="s">
        <v>10079</v>
      </c>
    </row>
    <row r="2431" spans="1:2" ht="15" customHeight="1">
      <c r="A2431" s="10" t="s">
        <v>10082</v>
      </c>
      <c r="B2431" s="13" t="s">
        <v>10081</v>
      </c>
    </row>
    <row r="2432" spans="1:2" ht="15" customHeight="1">
      <c r="A2432" s="10" t="s">
        <v>14008</v>
      </c>
      <c r="B2432" s="13" t="s">
        <v>14007</v>
      </c>
    </row>
    <row r="2433" spans="1:2" ht="15" customHeight="1">
      <c r="A2433" s="10" t="s">
        <v>10066</v>
      </c>
      <c r="B2433" s="13" t="s">
        <v>10065</v>
      </c>
    </row>
    <row r="2434" spans="1:2" ht="15" customHeight="1">
      <c r="A2434" s="10" t="s">
        <v>14016</v>
      </c>
      <c r="B2434" s="13" t="s">
        <v>14015</v>
      </c>
    </row>
    <row r="2435" spans="1:2" ht="15" customHeight="1">
      <c r="A2435" s="10" t="s">
        <v>5946</v>
      </c>
      <c r="B2435" s="13" t="s">
        <v>5945</v>
      </c>
    </row>
    <row r="2436" spans="1:2" ht="15" customHeight="1">
      <c r="A2436" s="10" t="s">
        <v>5954</v>
      </c>
      <c r="B2436" s="13" t="s">
        <v>5953</v>
      </c>
    </row>
    <row r="2437" spans="1:2" ht="15" customHeight="1">
      <c r="A2437" s="10" t="s">
        <v>6693</v>
      </c>
      <c r="B2437" s="13" t="s">
        <v>6692</v>
      </c>
    </row>
    <row r="2438" spans="1:2" ht="15" customHeight="1">
      <c r="A2438" s="10" t="s">
        <v>6737</v>
      </c>
      <c r="B2438" s="13" t="s">
        <v>6736</v>
      </c>
    </row>
    <row r="2439" spans="1:2" ht="15" customHeight="1">
      <c r="A2439" s="10" t="s">
        <v>8429</v>
      </c>
      <c r="B2439" s="13" t="s">
        <v>8428</v>
      </c>
    </row>
    <row r="2440" spans="1:2" ht="15" customHeight="1">
      <c r="A2440" s="10" t="s">
        <v>5948</v>
      </c>
      <c r="B2440" s="13" t="s">
        <v>5947</v>
      </c>
    </row>
    <row r="2441" spans="1:2" ht="15" customHeight="1">
      <c r="A2441" s="10" t="s">
        <v>5894</v>
      </c>
      <c r="B2441" s="13" t="s">
        <v>5893</v>
      </c>
    </row>
    <row r="2442" spans="1:2" ht="15" customHeight="1">
      <c r="A2442" s="10" t="s">
        <v>9044</v>
      </c>
      <c r="B2442" s="13" t="s">
        <v>9043</v>
      </c>
    </row>
    <row r="2443" spans="1:2" ht="15" customHeight="1">
      <c r="A2443" s="10" t="s">
        <v>7556</v>
      </c>
      <c r="B2443" s="13" t="s">
        <v>7555</v>
      </c>
    </row>
    <row r="2444" spans="1:2" ht="15" customHeight="1">
      <c r="A2444" s="10" t="s">
        <v>6348</v>
      </c>
      <c r="B2444" s="13" t="s">
        <v>6347</v>
      </c>
    </row>
    <row r="2445" spans="1:2" ht="15" customHeight="1">
      <c r="A2445" s="10" t="s">
        <v>8092</v>
      </c>
      <c r="B2445" s="13" t="s">
        <v>8091</v>
      </c>
    </row>
    <row r="2446" spans="1:2" ht="15" customHeight="1">
      <c r="A2446" s="10" t="s">
        <v>6589</v>
      </c>
      <c r="B2446" s="13" t="s">
        <v>6588</v>
      </c>
    </row>
    <row r="2447" spans="1:2" ht="15" customHeight="1">
      <c r="A2447" s="10" t="s">
        <v>6625</v>
      </c>
      <c r="B2447" s="13" t="s">
        <v>6624</v>
      </c>
    </row>
    <row r="2448" spans="1:2" ht="15" customHeight="1">
      <c r="A2448" s="10" t="s">
        <v>6531</v>
      </c>
      <c r="B2448" s="13" t="s">
        <v>6530</v>
      </c>
    </row>
    <row r="2449" spans="1:2" ht="15" customHeight="1">
      <c r="A2449" s="10" t="s">
        <v>6739</v>
      </c>
      <c r="B2449" s="13" t="s">
        <v>6738</v>
      </c>
    </row>
    <row r="2450" spans="1:2" ht="15" customHeight="1">
      <c r="A2450" s="11" t="s">
        <v>184</v>
      </c>
      <c r="B2450" s="15" t="s">
        <v>185</v>
      </c>
    </row>
    <row r="2451" spans="1:2" ht="15" customHeight="1">
      <c r="A2451" s="10" t="s">
        <v>17239</v>
      </c>
      <c r="B2451" s="13" t="s">
        <v>17238</v>
      </c>
    </row>
    <row r="2452" spans="1:2" ht="15" customHeight="1">
      <c r="A2452" s="10" t="s">
        <v>14368</v>
      </c>
      <c r="B2452" s="13" t="s">
        <v>14367</v>
      </c>
    </row>
    <row r="2453" spans="1:2" ht="15" customHeight="1">
      <c r="A2453" s="10" t="s">
        <v>14370</v>
      </c>
      <c r="B2453" s="13" t="s">
        <v>14369</v>
      </c>
    </row>
    <row r="2454" spans="1:2" ht="15" customHeight="1">
      <c r="A2454" s="10" t="s">
        <v>14376</v>
      </c>
      <c r="B2454" s="13" t="s">
        <v>14375</v>
      </c>
    </row>
    <row r="2455" spans="1:2" ht="15" customHeight="1">
      <c r="A2455" s="10" t="s">
        <v>14380</v>
      </c>
      <c r="B2455" s="13" t="s">
        <v>14379</v>
      </c>
    </row>
    <row r="2456" spans="1:2" ht="15" customHeight="1">
      <c r="A2456" s="10" t="s">
        <v>14374</v>
      </c>
      <c r="B2456" s="13" t="s">
        <v>14373</v>
      </c>
    </row>
    <row r="2457" spans="1:2" ht="15" customHeight="1">
      <c r="A2457" s="11" t="s">
        <v>186</v>
      </c>
      <c r="B2457" s="15" t="s">
        <v>187</v>
      </c>
    </row>
    <row r="2458" spans="1:2" ht="15" customHeight="1">
      <c r="A2458" s="10" t="s">
        <v>5017</v>
      </c>
      <c r="B2458" s="13" t="s">
        <v>5016</v>
      </c>
    </row>
    <row r="2459" spans="1:2" ht="15" customHeight="1">
      <c r="A2459" s="10" t="s">
        <v>5011</v>
      </c>
      <c r="B2459" s="13" t="s">
        <v>5010</v>
      </c>
    </row>
    <row r="2460" spans="1:2" ht="15" customHeight="1">
      <c r="A2460" s="10" t="s">
        <v>5013</v>
      </c>
      <c r="B2460" s="13" t="s">
        <v>5012</v>
      </c>
    </row>
    <row r="2461" spans="1:2" ht="15" customHeight="1">
      <c r="A2461" s="11" t="s">
        <v>188</v>
      </c>
      <c r="B2461" s="15" t="s">
        <v>189</v>
      </c>
    </row>
    <row r="2462" spans="1:2" ht="15" customHeight="1">
      <c r="A2462" s="10" t="s">
        <v>4996</v>
      </c>
      <c r="B2462" s="13" t="s">
        <v>4995</v>
      </c>
    </row>
    <row r="2463" spans="1:2" ht="15" customHeight="1">
      <c r="A2463" s="10" t="s">
        <v>5006</v>
      </c>
      <c r="B2463" s="13" t="s">
        <v>5005</v>
      </c>
    </row>
    <row r="2464" spans="1:2" ht="15" customHeight="1">
      <c r="A2464" s="10" t="s">
        <v>4976</v>
      </c>
      <c r="B2464" s="13" t="s">
        <v>4975</v>
      </c>
    </row>
    <row r="2465" spans="1:2" ht="15" customHeight="1">
      <c r="A2465" s="10" t="s">
        <v>4978</v>
      </c>
      <c r="B2465" s="13" t="s">
        <v>4977</v>
      </c>
    </row>
    <row r="2466" spans="1:2" ht="15" customHeight="1">
      <c r="A2466" s="10" t="s">
        <v>4980</v>
      </c>
      <c r="B2466" s="13" t="s">
        <v>4979</v>
      </c>
    </row>
    <row r="2467" spans="1:2" ht="15" customHeight="1">
      <c r="A2467" s="10" t="s">
        <v>4998</v>
      </c>
      <c r="B2467" s="13" t="s">
        <v>4997</v>
      </c>
    </row>
    <row r="2468" spans="1:2" ht="15" customHeight="1">
      <c r="A2468" s="10" t="s">
        <v>5000</v>
      </c>
      <c r="B2468" s="13" t="s">
        <v>4999</v>
      </c>
    </row>
    <row r="2469" spans="1:2" ht="15" customHeight="1">
      <c r="A2469" s="10" t="s">
        <v>5002</v>
      </c>
      <c r="B2469" s="13" t="s">
        <v>5001</v>
      </c>
    </row>
    <row r="2470" spans="1:2" ht="15" customHeight="1">
      <c r="A2470" s="10" t="s">
        <v>5004</v>
      </c>
      <c r="B2470" s="13" t="s">
        <v>5003</v>
      </c>
    </row>
    <row r="2471" spans="1:2" ht="15" customHeight="1">
      <c r="A2471" s="10" t="s">
        <v>5007</v>
      </c>
      <c r="B2471" s="13" t="s">
        <v>189</v>
      </c>
    </row>
    <row r="2472" spans="1:2" ht="15" customHeight="1">
      <c r="A2472" s="10" t="s">
        <v>4982</v>
      </c>
      <c r="B2472" s="13" t="s">
        <v>4981</v>
      </c>
    </row>
    <row r="2473" spans="1:2" ht="15" customHeight="1">
      <c r="A2473" s="10" t="s">
        <v>4986</v>
      </c>
      <c r="B2473" s="13" t="s">
        <v>4985</v>
      </c>
    </row>
    <row r="2474" spans="1:2" ht="15" customHeight="1">
      <c r="A2474" s="11" t="s">
        <v>190</v>
      </c>
      <c r="B2474" s="15" t="s">
        <v>191</v>
      </c>
    </row>
    <row r="2475" spans="1:2" ht="15" customHeight="1">
      <c r="A2475" s="10" t="s">
        <v>4984</v>
      </c>
      <c r="B2475" s="13" t="s">
        <v>4983</v>
      </c>
    </row>
    <row r="2476" spans="1:2" ht="15" customHeight="1">
      <c r="A2476" s="10" t="s">
        <v>4990</v>
      </c>
      <c r="B2476" s="13" t="s">
        <v>4989</v>
      </c>
    </row>
    <row r="2477" spans="1:2" ht="15" customHeight="1">
      <c r="A2477" s="10" t="s">
        <v>4994</v>
      </c>
      <c r="B2477" s="13" t="s">
        <v>4993</v>
      </c>
    </row>
    <row r="2478" spans="1:2" ht="15" customHeight="1">
      <c r="A2478" s="10" t="s">
        <v>4988</v>
      </c>
      <c r="B2478" s="13" t="s">
        <v>4987</v>
      </c>
    </row>
    <row r="2479" spans="1:2" ht="15" customHeight="1">
      <c r="A2479" s="10" t="s">
        <v>12360</v>
      </c>
      <c r="B2479" s="13" t="s">
        <v>12359</v>
      </c>
    </row>
    <row r="2480" spans="1:2" ht="15" customHeight="1">
      <c r="A2480" s="10" t="s">
        <v>12362</v>
      </c>
      <c r="B2480" s="13" t="s">
        <v>12361</v>
      </c>
    </row>
    <row r="2481" spans="1:2" ht="15" customHeight="1">
      <c r="A2481" s="11" t="s">
        <v>192</v>
      </c>
      <c r="B2481" s="15" t="s">
        <v>193</v>
      </c>
    </row>
    <row r="2482" spans="1:2" ht="15" customHeight="1">
      <c r="A2482" s="10" t="s">
        <v>1684</v>
      </c>
      <c r="B2482" s="13" t="s">
        <v>193</v>
      </c>
    </row>
    <row r="2483" spans="1:2" ht="15" customHeight="1">
      <c r="A2483" s="11" t="s">
        <v>194</v>
      </c>
      <c r="B2483" s="15" t="s">
        <v>195</v>
      </c>
    </row>
    <row r="2484" spans="1:2" ht="15" customHeight="1">
      <c r="A2484" s="10" t="s">
        <v>8389</v>
      </c>
      <c r="B2484" s="13" t="s">
        <v>8388</v>
      </c>
    </row>
    <row r="2485" spans="1:2" ht="15" customHeight="1">
      <c r="A2485" s="10" t="s">
        <v>8387</v>
      </c>
      <c r="B2485" s="13" t="s">
        <v>8386</v>
      </c>
    </row>
    <row r="2486" spans="1:2" ht="15" customHeight="1">
      <c r="A2486" s="10" t="s">
        <v>8373</v>
      </c>
      <c r="B2486" s="13" t="s">
        <v>8372</v>
      </c>
    </row>
    <row r="2487" spans="1:2" ht="15" customHeight="1">
      <c r="A2487" s="10" t="s">
        <v>8369</v>
      </c>
      <c r="B2487" s="13" t="s">
        <v>8368</v>
      </c>
    </row>
    <row r="2488" spans="1:2" ht="15" customHeight="1">
      <c r="A2488" s="10" t="s">
        <v>25215</v>
      </c>
      <c r="B2488" s="13" t="s">
        <v>25214</v>
      </c>
    </row>
    <row r="2489" spans="1:2" ht="15" customHeight="1">
      <c r="A2489" s="10" t="s">
        <v>25221</v>
      </c>
      <c r="B2489" s="13" t="s">
        <v>25220</v>
      </c>
    </row>
    <row r="2490" spans="1:2" ht="15" customHeight="1">
      <c r="A2490" s="10" t="s">
        <v>25219</v>
      </c>
      <c r="B2490" s="13" t="s">
        <v>25218</v>
      </c>
    </row>
    <row r="2491" spans="1:2" ht="15" customHeight="1">
      <c r="A2491" s="10" t="s">
        <v>25225</v>
      </c>
      <c r="B2491" s="13" t="s">
        <v>25224</v>
      </c>
    </row>
    <row r="2492" spans="1:2" ht="15" customHeight="1">
      <c r="A2492" s="10" t="s">
        <v>25223</v>
      </c>
      <c r="B2492" s="13" t="s">
        <v>25222</v>
      </c>
    </row>
    <row r="2493" spans="1:2" ht="15" customHeight="1">
      <c r="A2493" s="10" t="s">
        <v>25217</v>
      </c>
      <c r="B2493" s="13" t="s">
        <v>25216</v>
      </c>
    </row>
    <row r="2494" spans="1:2" ht="15" customHeight="1">
      <c r="A2494" s="10" t="s">
        <v>196</v>
      </c>
      <c r="B2494" s="13" t="s">
        <v>197</v>
      </c>
    </row>
    <row r="2495" spans="1:2" ht="15" customHeight="1">
      <c r="A2495" s="10" t="s">
        <v>10545</v>
      </c>
      <c r="B2495" s="13" t="s">
        <v>10544</v>
      </c>
    </row>
    <row r="2496" spans="1:2" ht="15" customHeight="1">
      <c r="A2496" s="10" t="s">
        <v>6780</v>
      </c>
      <c r="B2496" s="13" t="s">
        <v>6779</v>
      </c>
    </row>
    <row r="2497" spans="1:2" ht="15" customHeight="1">
      <c r="A2497" s="10" t="s">
        <v>8417</v>
      </c>
      <c r="B2497" s="13" t="s">
        <v>8416</v>
      </c>
    </row>
    <row r="2498" spans="1:2" ht="15" customHeight="1">
      <c r="A2498" s="11" t="s">
        <v>198</v>
      </c>
      <c r="B2498" s="15" t="s">
        <v>199</v>
      </c>
    </row>
    <row r="2499" spans="1:2" ht="15" customHeight="1">
      <c r="A2499" s="10" t="s">
        <v>13172</v>
      </c>
      <c r="B2499" s="13" t="s">
        <v>13171</v>
      </c>
    </row>
    <row r="2500" spans="1:2" ht="15" customHeight="1">
      <c r="A2500" s="10" t="s">
        <v>5259</v>
      </c>
      <c r="B2500" s="13" t="s">
        <v>5258</v>
      </c>
    </row>
    <row r="2501" spans="1:2" ht="15" customHeight="1">
      <c r="A2501" s="10" t="s">
        <v>25207</v>
      </c>
      <c r="B2501" s="13" t="s">
        <v>25206</v>
      </c>
    </row>
    <row r="2502" spans="1:2" ht="15" customHeight="1">
      <c r="A2502" s="10" t="s">
        <v>9306</v>
      </c>
      <c r="B2502" s="13" t="s">
        <v>9305</v>
      </c>
    </row>
    <row r="2503" spans="1:2" ht="15" customHeight="1">
      <c r="A2503" s="10" t="s">
        <v>9316</v>
      </c>
      <c r="B2503" s="13" t="s">
        <v>9315</v>
      </c>
    </row>
    <row r="2504" spans="1:2" ht="15" customHeight="1">
      <c r="A2504" s="10" t="s">
        <v>9312</v>
      </c>
      <c r="B2504" s="13" t="s">
        <v>9311</v>
      </c>
    </row>
    <row r="2505" spans="1:2" ht="15" customHeight="1">
      <c r="A2505" s="10" t="s">
        <v>9308</v>
      </c>
      <c r="B2505" s="13" t="s">
        <v>9307</v>
      </c>
    </row>
    <row r="2506" spans="1:2" ht="15" customHeight="1">
      <c r="A2506" s="10" t="s">
        <v>9304</v>
      </c>
      <c r="B2506" s="13" t="s">
        <v>9303</v>
      </c>
    </row>
    <row r="2507" spans="1:2" ht="15" customHeight="1">
      <c r="A2507" s="10" t="s">
        <v>9314</v>
      </c>
      <c r="B2507" s="13" t="s">
        <v>9313</v>
      </c>
    </row>
    <row r="2508" spans="1:2" ht="15" customHeight="1">
      <c r="A2508" s="10" t="s">
        <v>9310</v>
      </c>
      <c r="B2508" s="13" t="s">
        <v>9309</v>
      </c>
    </row>
    <row r="2509" spans="1:2" ht="15" customHeight="1">
      <c r="A2509" s="10" t="s">
        <v>9320</v>
      </c>
      <c r="B2509" s="13" t="s">
        <v>9319</v>
      </c>
    </row>
    <row r="2510" spans="1:2" ht="15" customHeight="1">
      <c r="A2510" s="10" t="s">
        <v>9318</v>
      </c>
      <c r="B2510" s="13" t="s">
        <v>9317</v>
      </c>
    </row>
    <row r="2511" spans="1:2" ht="15" customHeight="1">
      <c r="A2511" s="10" t="s">
        <v>9322</v>
      </c>
      <c r="B2511" s="13" t="s">
        <v>9321</v>
      </c>
    </row>
    <row r="2512" spans="1:2" ht="15" customHeight="1">
      <c r="A2512" s="11" t="s">
        <v>200</v>
      </c>
      <c r="B2512" s="15" t="s">
        <v>201</v>
      </c>
    </row>
    <row r="2513" spans="1:2" ht="15" customHeight="1">
      <c r="A2513" s="10" t="s">
        <v>9292</v>
      </c>
      <c r="B2513" s="13" t="s">
        <v>9291</v>
      </c>
    </row>
    <row r="2514" spans="1:2" ht="15" customHeight="1">
      <c r="A2514" s="10" t="s">
        <v>9302</v>
      </c>
      <c r="B2514" s="13" t="s">
        <v>9301</v>
      </c>
    </row>
    <row r="2515" spans="1:2" ht="15" customHeight="1">
      <c r="A2515" s="11" t="s">
        <v>202</v>
      </c>
      <c r="B2515" s="15" t="s">
        <v>203</v>
      </c>
    </row>
    <row r="2516" spans="1:2" ht="15" customHeight="1">
      <c r="A2516" s="10" t="s">
        <v>9352</v>
      </c>
      <c r="B2516" s="13" t="s">
        <v>9351</v>
      </c>
    </row>
    <row r="2517" spans="1:2" ht="15" customHeight="1">
      <c r="A2517" s="10" t="s">
        <v>9348</v>
      </c>
      <c r="B2517" s="13" t="s">
        <v>9347</v>
      </c>
    </row>
    <row r="2518" spans="1:2" ht="15" customHeight="1">
      <c r="A2518" s="10" t="s">
        <v>9344</v>
      </c>
      <c r="B2518" s="13" t="s">
        <v>9343</v>
      </c>
    </row>
    <row r="2519" spans="1:2" ht="15" customHeight="1">
      <c r="A2519" s="10" t="s">
        <v>9346</v>
      </c>
      <c r="B2519" s="13" t="s">
        <v>9345</v>
      </c>
    </row>
    <row r="2520" spans="1:2" ht="15" customHeight="1">
      <c r="A2520" s="10" t="s">
        <v>9356</v>
      </c>
      <c r="B2520" s="13" t="s">
        <v>9355</v>
      </c>
    </row>
    <row r="2521" spans="1:2" ht="15" customHeight="1">
      <c r="A2521" s="10" t="s">
        <v>9350</v>
      </c>
      <c r="B2521" s="13" t="s">
        <v>9349</v>
      </c>
    </row>
    <row r="2522" spans="1:2" ht="15" customHeight="1">
      <c r="A2522" s="10" t="s">
        <v>9354</v>
      </c>
      <c r="B2522" s="13" t="s">
        <v>9353</v>
      </c>
    </row>
    <row r="2523" spans="1:2" ht="15" customHeight="1">
      <c r="A2523" s="10" t="s">
        <v>9358</v>
      </c>
      <c r="B2523" s="13" t="s">
        <v>9357</v>
      </c>
    </row>
    <row r="2524" spans="1:2" ht="15" customHeight="1">
      <c r="A2524" s="10" t="s">
        <v>9336</v>
      </c>
      <c r="B2524" s="13" t="s">
        <v>9335</v>
      </c>
    </row>
    <row r="2525" spans="1:2" ht="15" customHeight="1">
      <c r="A2525" s="10" t="s">
        <v>9330</v>
      </c>
      <c r="B2525" s="13" t="s">
        <v>9329</v>
      </c>
    </row>
    <row r="2526" spans="1:2" ht="15" customHeight="1">
      <c r="A2526" s="10" t="s">
        <v>9324</v>
      </c>
      <c r="B2526" s="13" t="s">
        <v>9323</v>
      </c>
    </row>
    <row r="2527" spans="1:2" ht="15" customHeight="1">
      <c r="A2527" s="10" t="s">
        <v>9332</v>
      </c>
      <c r="B2527" s="13" t="s">
        <v>9331</v>
      </c>
    </row>
    <row r="2528" spans="1:2" ht="15" customHeight="1">
      <c r="A2528" s="10" t="s">
        <v>9334</v>
      </c>
      <c r="B2528" s="13" t="s">
        <v>9333</v>
      </c>
    </row>
    <row r="2529" spans="1:2" ht="15" customHeight="1">
      <c r="A2529" s="10" t="s">
        <v>9328</v>
      </c>
      <c r="B2529" s="13" t="s">
        <v>9327</v>
      </c>
    </row>
    <row r="2530" spans="1:2" ht="15" customHeight="1">
      <c r="A2530" s="10" t="s">
        <v>9326</v>
      </c>
      <c r="B2530" s="13" t="s">
        <v>9325</v>
      </c>
    </row>
    <row r="2531" spans="1:2" ht="15" customHeight="1">
      <c r="A2531" s="10" t="s">
        <v>9340</v>
      </c>
      <c r="B2531" s="13" t="s">
        <v>9339</v>
      </c>
    </row>
    <row r="2532" spans="1:2" ht="15" customHeight="1">
      <c r="A2532" s="10" t="s">
        <v>9338</v>
      </c>
      <c r="B2532" s="13" t="s">
        <v>9337</v>
      </c>
    </row>
    <row r="2533" spans="1:2" ht="15" customHeight="1">
      <c r="A2533" s="10" t="s">
        <v>9342</v>
      </c>
      <c r="B2533" s="13" t="s">
        <v>9341</v>
      </c>
    </row>
    <row r="2534" spans="1:2" ht="15" customHeight="1">
      <c r="A2534" s="10" t="s">
        <v>9366</v>
      </c>
      <c r="B2534" s="13" t="s">
        <v>9365</v>
      </c>
    </row>
    <row r="2535" spans="1:2" ht="15" customHeight="1">
      <c r="A2535" s="10" t="s">
        <v>9368</v>
      </c>
      <c r="B2535" s="13" t="s">
        <v>9367</v>
      </c>
    </row>
    <row r="2536" spans="1:2" ht="15" customHeight="1">
      <c r="A2536" s="10" t="s">
        <v>9370</v>
      </c>
      <c r="B2536" s="13" t="s">
        <v>9369</v>
      </c>
    </row>
    <row r="2537" spans="1:2" ht="15" customHeight="1">
      <c r="A2537" s="10" t="s">
        <v>9360</v>
      </c>
      <c r="B2537" s="13" t="s">
        <v>9359</v>
      </c>
    </row>
    <row r="2538" spans="1:2" ht="15" customHeight="1">
      <c r="A2538" s="10" t="s">
        <v>9810</v>
      </c>
      <c r="B2538" s="13" t="s">
        <v>9809</v>
      </c>
    </row>
    <row r="2539" spans="1:2" ht="15" customHeight="1">
      <c r="A2539" s="10" t="s">
        <v>9278</v>
      </c>
      <c r="B2539" s="13" t="s">
        <v>9277</v>
      </c>
    </row>
    <row r="2540" spans="1:2" ht="15" customHeight="1">
      <c r="A2540" s="10" t="s">
        <v>9396</v>
      </c>
      <c r="B2540" s="13" t="s">
        <v>9395</v>
      </c>
    </row>
    <row r="2541" spans="1:2" ht="15" customHeight="1">
      <c r="A2541" s="10" t="s">
        <v>9404</v>
      </c>
      <c r="B2541" s="13" t="s">
        <v>9403</v>
      </c>
    </row>
    <row r="2542" spans="1:2" ht="15" customHeight="1">
      <c r="A2542" s="10" t="s">
        <v>9390</v>
      </c>
      <c r="B2542" s="13" t="s">
        <v>9389</v>
      </c>
    </row>
    <row r="2543" spans="1:2" ht="15" customHeight="1">
      <c r="A2543" s="10" t="s">
        <v>9644</v>
      </c>
      <c r="B2543" s="13" t="s">
        <v>9643</v>
      </c>
    </row>
    <row r="2544" spans="1:2" ht="15" customHeight="1">
      <c r="A2544" s="10" t="s">
        <v>2241</v>
      </c>
      <c r="B2544" s="13" t="s">
        <v>2240</v>
      </c>
    </row>
    <row r="2545" spans="1:2" ht="15" customHeight="1">
      <c r="A2545" s="10" t="s">
        <v>9524</v>
      </c>
      <c r="B2545" s="13" t="s">
        <v>9523</v>
      </c>
    </row>
    <row r="2546" spans="1:2" ht="15" customHeight="1">
      <c r="A2546" s="10" t="s">
        <v>9280</v>
      </c>
      <c r="B2546" s="13" t="s">
        <v>9279</v>
      </c>
    </row>
    <row r="2547" spans="1:2" ht="15" customHeight="1">
      <c r="A2547" s="11" t="s">
        <v>204</v>
      </c>
      <c r="B2547" s="15" t="s">
        <v>205</v>
      </c>
    </row>
    <row r="2548" spans="1:2" ht="15" customHeight="1">
      <c r="A2548" s="10" t="s">
        <v>9296</v>
      </c>
      <c r="B2548" s="13" t="s">
        <v>9295</v>
      </c>
    </row>
    <row r="2549" spans="1:2" ht="15" customHeight="1">
      <c r="A2549" s="10" t="s">
        <v>9300</v>
      </c>
      <c r="B2549" s="13" t="s">
        <v>9299</v>
      </c>
    </row>
    <row r="2550" spans="1:2" ht="15" customHeight="1">
      <c r="A2550" s="10" t="s">
        <v>1745</v>
      </c>
      <c r="B2550" s="13" t="s">
        <v>1744</v>
      </c>
    </row>
    <row r="2551" spans="1:2" ht="15" customHeight="1">
      <c r="A2551" s="10" t="s">
        <v>10245</v>
      </c>
      <c r="B2551" s="13" t="s">
        <v>10244</v>
      </c>
    </row>
    <row r="2552" spans="1:2" ht="15" customHeight="1">
      <c r="A2552" s="10" t="s">
        <v>9986</v>
      </c>
      <c r="B2552" s="13" t="s">
        <v>9985</v>
      </c>
    </row>
    <row r="2553" spans="1:2" ht="15" customHeight="1">
      <c r="A2553" s="10" t="s">
        <v>1996</v>
      </c>
      <c r="B2553" s="13" t="s">
        <v>1995</v>
      </c>
    </row>
    <row r="2554" spans="1:2" ht="15" customHeight="1">
      <c r="A2554" s="10" t="s">
        <v>10208</v>
      </c>
      <c r="B2554" s="13" t="s">
        <v>10207</v>
      </c>
    </row>
    <row r="2555" spans="1:2" ht="15" customHeight="1">
      <c r="A2555" s="10" t="s">
        <v>10214</v>
      </c>
      <c r="B2555" s="13" t="s">
        <v>10213</v>
      </c>
    </row>
    <row r="2556" spans="1:2" ht="15" customHeight="1">
      <c r="A2556" s="11" t="s">
        <v>206</v>
      </c>
      <c r="B2556" s="15" t="s">
        <v>207</v>
      </c>
    </row>
    <row r="2557" spans="1:2" ht="15" customHeight="1">
      <c r="A2557" s="10" t="s">
        <v>9262</v>
      </c>
      <c r="B2557" s="13" t="s">
        <v>9261</v>
      </c>
    </row>
    <row r="2558" spans="1:2" ht="15" customHeight="1">
      <c r="A2558" s="10" t="s">
        <v>9812</v>
      </c>
      <c r="B2558" s="13" t="s">
        <v>9811</v>
      </c>
    </row>
    <row r="2559" spans="1:2" ht="15" customHeight="1">
      <c r="A2559" s="10" t="s">
        <v>9708</v>
      </c>
      <c r="B2559" s="13" t="s">
        <v>9707</v>
      </c>
    </row>
    <row r="2560" spans="1:2" ht="15" customHeight="1">
      <c r="A2560" s="10" t="s">
        <v>6439</v>
      </c>
      <c r="B2560" s="13" t="s">
        <v>6438</v>
      </c>
    </row>
    <row r="2561" spans="1:2" ht="15" customHeight="1">
      <c r="A2561" s="10" t="s">
        <v>10160</v>
      </c>
      <c r="B2561" s="13" t="s">
        <v>10159</v>
      </c>
    </row>
    <row r="2562" spans="1:2" ht="15" customHeight="1">
      <c r="A2562" s="10" t="s">
        <v>7365</v>
      </c>
      <c r="B2562" s="13" t="s">
        <v>7364</v>
      </c>
    </row>
    <row r="2563" spans="1:2" ht="15" customHeight="1">
      <c r="A2563" s="11" t="s">
        <v>208</v>
      </c>
      <c r="B2563" s="15" t="s">
        <v>209</v>
      </c>
    </row>
    <row r="2564" spans="1:2" ht="15" customHeight="1">
      <c r="A2564" s="10" t="s">
        <v>8301</v>
      </c>
      <c r="B2564" s="13" t="s">
        <v>8300</v>
      </c>
    </row>
    <row r="2565" spans="1:2" ht="15" customHeight="1">
      <c r="A2565" s="10" t="s">
        <v>8299</v>
      </c>
      <c r="B2565" s="13" t="s">
        <v>209</v>
      </c>
    </row>
    <row r="2566" spans="1:2" ht="15" customHeight="1">
      <c r="A2566" s="10" t="s">
        <v>8315</v>
      </c>
      <c r="B2566" s="13" t="s">
        <v>8314</v>
      </c>
    </row>
    <row r="2567" spans="1:2" ht="15" customHeight="1">
      <c r="A2567" s="10" t="s">
        <v>24791</v>
      </c>
      <c r="B2567" s="13" t="s">
        <v>24790</v>
      </c>
    </row>
    <row r="2568" spans="1:2" ht="15" customHeight="1">
      <c r="A2568" s="10" t="s">
        <v>24641</v>
      </c>
      <c r="B2568" s="13" t="s">
        <v>24640</v>
      </c>
    </row>
    <row r="2569" spans="1:2" ht="15" customHeight="1">
      <c r="A2569" s="10" t="s">
        <v>24693</v>
      </c>
      <c r="B2569" s="13" t="s">
        <v>24692</v>
      </c>
    </row>
    <row r="2570" spans="1:2" ht="15" customHeight="1">
      <c r="A2570" s="10" t="s">
        <v>24771</v>
      </c>
      <c r="B2570" s="13" t="s">
        <v>24770</v>
      </c>
    </row>
    <row r="2571" spans="1:2" ht="15" customHeight="1">
      <c r="A2571" s="10" t="s">
        <v>10150</v>
      </c>
      <c r="B2571" s="13" t="s">
        <v>10149</v>
      </c>
    </row>
    <row r="2572" spans="1:2" ht="15" customHeight="1">
      <c r="A2572" s="10" t="s">
        <v>6699</v>
      </c>
      <c r="B2572" s="13" t="s">
        <v>6698</v>
      </c>
    </row>
    <row r="2573" spans="1:2" ht="15" customHeight="1">
      <c r="A2573" s="11" t="s">
        <v>210</v>
      </c>
      <c r="B2573" s="15" t="s">
        <v>211</v>
      </c>
    </row>
    <row r="2574" spans="1:2" ht="15" customHeight="1">
      <c r="A2574" s="10" t="s">
        <v>6709</v>
      </c>
      <c r="B2574" s="13" t="s">
        <v>6708</v>
      </c>
    </row>
    <row r="2575" spans="1:2" ht="15" customHeight="1">
      <c r="A2575" s="10" t="s">
        <v>6717</v>
      </c>
      <c r="B2575" s="13" t="s">
        <v>6716</v>
      </c>
    </row>
    <row r="2576" spans="1:2" ht="15" customHeight="1">
      <c r="A2576" s="11" t="s">
        <v>212</v>
      </c>
      <c r="B2576" s="15" t="s">
        <v>213</v>
      </c>
    </row>
    <row r="2577" spans="1:2" ht="15" customHeight="1">
      <c r="A2577" s="10" t="s">
        <v>12150</v>
      </c>
      <c r="B2577" s="13" t="s">
        <v>12149</v>
      </c>
    </row>
    <row r="2578" spans="1:2" ht="15" customHeight="1">
      <c r="A2578" s="10" t="s">
        <v>12154</v>
      </c>
      <c r="B2578" s="13" t="s">
        <v>12153</v>
      </c>
    </row>
    <row r="2579" spans="1:2" ht="15" customHeight="1">
      <c r="A2579" s="10" t="s">
        <v>6713</v>
      </c>
      <c r="B2579" s="13" t="s">
        <v>6712</v>
      </c>
    </row>
    <row r="2580" spans="1:2" ht="15" customHeight="1">
      <c r="A2580" s="10" t="s">
        <v>12780</v>
      </c>
      <c r="B2580" s="13" t="s">
        <v>12779</v>
      </c>
    </row>
    <row r="2581" spans="1:2" ht="15" customHeight="1">
      <c r="A2581" s="10" t="s">
        <v>7063</v>
      </c>
      <c r="B2581" s="13" t="s">
        <v>7062</v>
      </c>
    </row>
    <row r="2582" spans="1:2" ht="15" customHeight="1">
      <c r="A2582" s="10" t="s">
        <v>24633</v>
      </c>
      <c r="B2582" s="13" t="s">
        <v>24632</v>
      </c>
    </row>
    <row r="2583" spans="1:2" ht="15" customHeight="1">
      <c r="A2583" s="10" t="s">
        <v>4718</v>
      </c>
      <c r="B2583" s="13" t="s">
        <v>4717</v>
      </c>
    </row>
    <row r="2584" spans="1:2" ht="15" customHeight="1">
      <c r="A2584" s="11" t="s">
        <v>214</v>
      </c>
      <c r="B2584" s="15" t="s">
        <v>197</v>
      </c>
    </row>
    <row r="2585" spans="1:2" ht="15" customHeight="1">
      <c r="A2585" s="10" t="s">
        <v>13092</v>
      </c>
      <c r="B2585" s="13" t="s">
        <v>13091</v>
      </c>
    </row>
    <row r="2586" spans="1:2" ht="15" customHeight="1">
      <c r="A2586" s="10" t="s">
        <v>10094</v>
      </c>
      <c r="B2586" s="13" t="s">
        <v>10093</v>
      </c>
    </row>
    <row r="2587" spans="1:2" ht="15" customHeight="1">
      <c r="A2587" s="10" t="s">
        <v>6667</v>
      </c>
      <c r="B2587" s="13" t="s">
        <v>6666</v>
      </c>
    </row>
    <row r="2588" spans="1:2" ht="15" customHeight="1">
      <c r="A2588" s="10" t="s">
        <v>10140</v>
      </c>
      <c r="B2588" s="13" t="s">
        <v>10139</v>
      </c>
    </row>
    <row r="2589" spans="1:2" ht="15" customHeight="1">
      <c r="A2589" s="10" t="s">
        <v>10138</v>
      </c>
      <c r="B2589" s="13" t="s">
        <v>10137</v>
      </c>
    </row>
    <row r="2590" spans="1:2" ht="15" customHeight="1">
      <c r="A2590" s="10" t="s">
        <v>10100</v>
      </c>
      <c r="B2590" s="13" t="s">
        <v>10099</v>
      </c>
    </row>
    <row r="2591" spans="1:2" ht="15" customHeight="1">
      <c r="A2591" s="10" t="s">
        <v>5968</v>
      </c>
      <c r="B2591" s="13" t="s">
        <v>5967</v>
      </c>
    </row>
    <row r="2592" spans="1:2" ht="15" customHeight="1">
      <c r="A2592" s="10" t="s">
        <v>5964</v>
      </c>
      <c r="B2592" s="13" t="s">
        <v>5963</v>
      </c>
    </row>
    <row r="2593" spans="1:2" ht="15" customHeight="1">
      <c r="A2593" s="10" t="s">
        <v>12658</v>
      </c>
      <c r="B2593" s="13" t="s">
        <v>12657</v>
      </c>
    </row>
    <row r="2594" spans="1:2" ht="15" customHeight="1">
      <c r="A2594" s="10" t="s">
        <v>11962</v>
      </c>
      <c r="B2594" s="13" t="s">
        <v>11961</v>
      </c>
    </row>
    <row r="2595" spans="1:2" ht="15" customHeight="1">
      <c r="A2595" s="10" t="s">
        <v>4630</v>
      </c>
      <c r="B2595" s="13" t="s">
        <v>4629</v>
      </c>
    </row>
    <row r="2596" spans="1:2" ht="15" customHeight="1">
      <c r="A2596" s="10" t="s">
        <v>4634</v>
      </c>
      <c r="B2596" s="13" t="s">
        <v>4633</v>
      </c>
    </row>
    <row r="2597" spans="1:2" ht="15" customHeight="1">
      <c r="A2597" s="10" t="s">
        <v>4632</v>
      </c>
      <c r="B2597" s="13" t="s">
        <v>4631</v>
      </c>
    </row>
    <row r="2598" spans="1:2" ht="15" customHeight="1">
      <c r="A2598" s="10" t="s">
        <v>215</v>
      </c>
      <c r="B2598" s="13" t="s">
        <v>216</v>
      </c>
    </row>
    <row r="2599" spans="1:2" ht="15" customHeight="1">
      <c r="A2599" s="10" t="s">
        <v>14660</v>
      </c>
      <c r="B2599" s="13" t="s">
        <v>14659</v>
      </c>
    </row>
    <row r="2600" spans="1:2" ht="15" customHeight="1">
      <c r="A2600" s="10" t="s">
        <v>7527</v>
      </c>
      <c r="B2600" s="13" t="s">
        <v>7526</v>
      </c>
    </row>
    <row r="2601" spans="1:2" ht="15" customHeight="1">
      <c r="A2601" s="10" t="s">
        <v>7529</v>
      </c>
      <c r="B2601" s="13" t="s">
        <v>7528</v>
      </c>
    </row>
    <row r="2602" spans="1:2" ht="15" customHeight="1">
      <c r="A2602" s="10" t="s">
        <v>7531</v>
      </c>
      <c r="B2602" s="13" t="s">
        <v>7530</v>
      </c>
    </row>
    <row r="2603" spans="1:2" ht="15" customHeight="1">
      <c r="A2603" s="10" t="s">
        <v>24567</v>
      </c>
      <c r="B2603" s="13" t="s">
        <v>24566</v>
      </c>
    </row>
    <row r="2604" spans="1:2" ht="15" customHeight="1">
      <c r="A2604" s="10" t="s">
        <v>8102</v>
      </c>
      <c r="B2604" s="13" t="s">
        <v>8101</v>
      </c>
    </row>
    <row r="2605" spans="1:2" ht="15" customHeight="1">
      <c r="A2605" s="10" t="s">
        <v>13496</v>
      </c>
      <c r="B2605" s="13" t="s">
        <v>13495</v>
      </c>
    </row>
    <row r="2606" spans="1:2" ht="15" customHeight="1">
      <c r="A2606" s="11" t="s">
        <v>217</v>
      </c>
      <c r="B2606" s="15" t="s">
        <v>218</v>
      </c>
    </row>
    <row r="2607" spans="1:2" ht="15" customHeight="1">
      <c r="A2607" s="11" t="s">
        <v>219</v>
      </c>
      <c r="B2607" s="15" t="s">
        <v>220</v>
      </c>
    </row>
    <row r="2608" spans="1:2" ht="15" customHeight="1">
      <c r="A2608" s="10" t="s">
        <v>4507</v>
      </c>
      <c r="B2608" s="13" t="s">
        <v>4506</v>
      </c>
    </row>
    <row r="2609" spans="1:2" ht="15" customHeight="1">
      <c r="A2609" s="10" t="s">
        <v>11189</v>
      </c>
      <c r="B2609" s="13" t="s">
        <v>11188</v>
      </c>
    </row>
    <row r="2610" spans="1:2" ht="15" customHeight="1">
      <c r="A2610" s="11" t="s">
        <v>221</v>
      </c>
      <c r="B2610" s="15" t="s">
        <v>222</v>
      </c>
    </row>
    <row r="2611" spans="1:2" ht="15" customHeight="1">
      <c r="A2611" s="11" t="s">
        <v>223</v>
      </c>
      <c r="B2611" s="15" t="s">
        <v>224</v>
      </c>
    </row>
    <row r="2612" spans="1:2" ht="15" customHeight="1">
      <c r="A2612" s="10" t="s">
        <v>4361</v>
      </c>
      <c r="B2612" s="13" t="s">
        <v>4360</v>
      </c>
    </row>
    <row r="2613" spans="1:2" ht="15" customHeight="1">
      <c r="A2613" s="10" t="s">
        <v>4359</v>
      </c>
      <c r="B2613" s="13" t="s">
        <v>4358</v>
      </c>
    </row>
    <row r="2614" spans="1:2" ht="15" customHeight="1">
      <c r="A2614" s="10" t="s">
        <v>4369</v>
      </c>
      <c r="B2614" s="13" t="s">
        <v>4368</v>
      </c>
    </row>
    <row r="2615" spans="1:2" ht="15" customHeight="1">
      <c r="A2615" s="10" t="s">
        <v>4373</v>
      </c>
      <c r="B2615" s="13" t="s">
        <v>4372</v>
      </c>
    </row>
    <row r="2616" spans="1:2" ht="15" customHeight="1">
      <c r="A2616" s="10" t="s">
        <v>4375</v>
      </c>
      <c r="B2616" s="13" t="s">
        <v>4374</v>
      </c>
    </row>
    <row r="2617" spans="1:2" ht="15" customHeight="1">
      <c r="A2617" s="10" t="s">
        <v>4367</v>
      </c>
      <c r="B2617" s="13" t="s">
        <v>4366</v>
      </c>
    </row>
    <row r="2618" spans="1:2" ht="15" customHeight="1">
      <c r="A2618" s="10" t="s">
        <v>4365</v>
      </c>
      <c r="B2618" s="13" t="s">
        <v>4364</v>
      </c>
    </row>
    <row r="2619" spans="1:2" ht="15" customHeight="1">
      <c r="A2619" s="10" t="s">
        <v>4363</v>
      </c>
      <c r="B2619" s="13" t="s">
        <v>4362</v>
      </c>
    </row>
    <row r="2620" spans="1:2" ht="15" customHeight="1">
      <c r="A2620" s="10" t="s">
        <v>4371</v>
      </c>
      <c r="B2620" s="13" t="s">
        <v>4370</v>
      </c>
    </row>
    <row r="2621" spans="1:2" ht="15" customHeight="1">
      <c r="A2621" s="10" t="s">
        <v>4377</v>
      </c>
      <c r="B2621" s="13" t="s">
        <v>4376</v>
      </c>
    </row>
    <row r="2622" spans="1:2" ht="15" customHeight="1">
      <c r="A2622" s="10" t="s">
        <v>11960</v>
      </c>
      <c r="B2622" s="13" t="s">
        <v>11959</v>
      </c>
    </row>
    <row r="2623" spans="1:2" ht="15" customHeight="1">
      <c r="A2623" s="10" t="s">
        <v>4441</v>
      </c>
      <c r="B2623" s="13" t="s">
        <v>4440</v>
      </c>
    </row>
    <row r="2624" spans="1:2" ht="15" customHeight="1">
      <c r="A2624" s="10" t="s">
        <v>4439</v>
      </c>
      <c r="B2624" s="13" t="s">
        <v>4438</v>
      </c>
    </row>
    <row r="2625" spans="1:2" ht="15" customHeight="1">
      <c r="A2625" s="10" t="s">
        <v>4449</v>
      </c>
      <c r="B2625" s="13" t="s">
        <v>4448</v>
      </c>
    </row>
    <row r="2626" spans="1:2" ht="15" customHeight="1">
      <c r="A2626" s="10" t="s">
        <v>4453</v>
      </c>
      <c r="B2626" s="13" t="s">
        <v>4452</v>
      </c>
    </row>
    <row r="2627" spans="1:2" ht="15" customHeight="1">
      <c r="A2627" s="10" t="s">
        <v>4455</v>
      </c>
      <c r="B2627" s="13" t="s">
        <v>4454</v>
      </c>
    </row>
    <row r="2628" spans="1:2" ht="15" customHeight="1">
      <c r="A2628" s="10" t="s">
        <v>4447</v>
      </c>
      <c r="B2628" s="13" t="s">
        <v>4446</v>
      </c>
    </row>
    <row r="2629" spans="1:2" ht="15" customHeight="1">
      <c r="A2629" s="10" t="s">
        <v>4445</v>
      </c>
      <c r="B2629" s="13" t="s">
        <v>4444</v>
      </c>
    </row>
    <row r="2630" spans="1:2" ht="15" customHeight="1">
      <c r="A2630" s="10" t="s">
        <v>4443</v>
      </c>
      <c r="B2630" s="13" t="s">
        <v>4442</v>
      </c>
    </row>
    <row r="2631" spans="1:2" ht="15" customHeight="1">
      <c r="A2631" s="10" t="s">
        <v>4451</v>
      </c>
      <c r="B2631" s="13" t="s">
        <v>4450</v>
      </c>
    </row>
    <row r="2632" spans="1:2" ht="15" customHeight="1">
      <c r="A2632" s="10" t="s">
        <v>4457</v>
      </c>
      <c r="B2632" s="13" t="s">
        <v>4456</v>
      </c>
    </row>
    <row r="2633" spans="1:2" ht="15" customHeight="1">
      <c r="A2633" s="11" t="s">
        <v>225</v>
      </c>
      <c r="B2633" s="15" t="s">
        <v>226</v>
      </c>
    </row>
    <row r="2634" spans="1:2" ht="15" customHeight="1">
      <c r="A2634" s="10" t="s">
        <v>4381</v>
      </c>
      <c r="B2634" s="13" t="s">
        <v>4380</v>
      </c>
    </row>
    <row r="2635" spans="1:2" ht="15" customHeight="1">
      <c r="A2635" s="10" t="s">
        <v>4379</v>
      </c>
      <c r="B2635" s="13" t="s">
        <v>4378</v>
      </c>
    </row>
    <row r="2636" spans="1:2" ht="15" customHeight="1">
      <c r="A2636" s="10" t="s">
        <v>4389</v>
      </c>
      <c r="B2636" s="13" t="s">
        <v>4388</v>
      </c>
    </row>
    <row r="2637" spans="1:2" ht="15" customHeight="1">
      <c r="A2637" s="10" t="s">
        <v>4393</v>
      </c>
      <c r="B2637" s="13" t="s">
        <v>4392</v>
      </c>
    </row>
    <row r="2638" spans="1:2" ht="15" customHeight="1">
      <c r="A2638" s="10" t="s">
        <v>4395</v>
      </c>
      <c r="B2638" s="13" t="s">
        <v>4394</v>
      </c>
    </row>
    <row r="2639" spans="1:2" ht="15" customHeight="1">
      <c r="A2639" s="10" t="s">
        <v>4387</v>
      </c>
      <c r="B2639" s="13" t="s">
        <v>4386</v>
      </c>
    </row>
    <row r="2640" spans="1:2" ht="15" customHeight="1">
      <c r="A2640" s="10" t="s">
        <v>4385</v>
      </c>
      <c r="B2640" s="13" t="s">
        <v>4384</v>
      </c>
    </row>
    <row r="2641" spans="1:2" ht="15" customHeight="1">
      <c r="A2641" s="10" t="s">
        <v>4383</v>
      </c>
      <c r="B2641" s="13" t="s">
        <v>4382</v>
      </c>
    </row>
    <row r="2642" spans="1:2" ht="15" customHeight="1">
      <c r="A2642" s="10" t="s">
        <v>4391</v>
      </c>
      <c r="B2642" s="13" t="s">
        <v>4390</v>
      </c>
    </row>
    <row r="2643" spans="1:2" ht="15" customHeight="1">
      <c r="A2643" s="10" t="s">
        <v>4397</v>
      </c>
      <c r="B2643" s="13" t="s">
        <v>4396</v>
      </c>
    </row>
    <row r="2644" spans="1:2" ht="15" customHeight="1">
      <c r="A2644" s="10" t="s">
        <v>13058</v>
      </c>
      <c r="B2644" s="13" t="s">
        <v>13057</v>
      </c>
    </row>
    <row r="2645" spans="1:2" ht="15" customHeight="1">
      <c r="A2645" s="10" t="s">
        <v>11950</v>
      </c>
      <c r="B2645" s="13" t="s">
        <v>11949</v>
      </c>
    </row>
    <row r="2646" spans="1:2" ht="15" customHeight="1">
      <c r="A2646" s="10" t="s">
        <v>11956</v>
      </c>
      <c r="B2646" s="13" t="s">
        <v>11955</v>
      </c>
    </row>
    <row r="2647" spans="1:2" ht="15" customHeight="1">
      <c r="A2647" s="10" t="s">
        <v>11952</v>
      </c>
      <c r="B2647" s="13" t="s">
        <v>11951</v>
      </c>
    </row>
    <row r="2648" spans="1:2" ht="15" customHeight="1">
      <c r="A2648" s="10" t="s">
        <v>11954</v>
      </c>
      <c r="B2648" s="13" t="s">
        <v>11953</v>
      </c>
    </row>
    <row r="2649" spans="1:2" ht="15" customHeight="1">
      <c r="A2649" s="10" t="s">
        <v>11958</v>
      </c>
      <c r="B2649" s="13" t="s">
        <v>11957</v>
      </c>
    </row>
    <row r="2650" spans="1:2" ht="15" customHeight="1">
      <c r="A2650" s="10" t="s">
        <v>4401</v>
      </c>
      <c r="B2650" s="13" t="s">
        <v>4400</v>
      </c>
    </row>
    <row r="2651" spans="1:2" ht="15" customHeight="1">
      <c r="A2651" s="10" t="s">
        <v>4399</v>
      </c>
      <c r="B2651" s="13" t="s">
        <v>4398</v>
      </c>
    </row>
    <row r="2652" spans="1:2" ht="15" customHeight="1">
      <c r="A2652" s="10" t="s">
        <v>4409</v>
      </c>
      <c r="B2652" s="13" t="s">
        <v>4408</v>
      </c>
    </row>
    <row r="2653" spans="1:2" ht="15" customHeight="1">
      <c r="A2653" s="10" t="s">
        <v>4413</v>
      </c>
      <c r="B2653" s="13" t="s">
        <v>4412</v>
      </c>
    </row>
    <row r="2654" spans="1:2" ht="15" customHeight="1">
      <c r="A2654" s="10" t="s">
        <v>4415</v>
      </c>
      <c r="B2654" s="13" t="s">
        <v>4414</v>
      </c>
    </row>
    <row r="2655" spans="1:2" ht="15" customHeight="1">
      <c r="A2655" s="10" t="s">
        <v>4407</v>
      </c>
      <c r="B2655" s="13" t="s">
        <v>4406</v>
      </c>
    </row>
    <row r="2656" spans="1:2" ht="15" customHeight="1">
      <c r="A2656" s="10" t="s">
        <v>4405</v>
      </c>
      <c r="B2656" s="13" t="s">
        <v>4404</v>
      </c>
    </row>
    <row r="2657" spans="1:2" ht="15" customHeight="1">
      <c r="A2657" s="10" t="s">
        <v>4403</v>
      </c>
      <c r="B2657" s="13" t="s">
        <v>4402</v>
      </c>
    </row>
    <row r="2658" spans="1:2" ht="15" customHeight="1">
      <c r="A2658" s="10" t="s">
        <v>4411</v>
      </c>
      <c r="B2658" s="13" t="s">
        <v>4410</v>
      </c>
    </row>
    <row r="2659" spans="1:2" ht="15" customHeight="1">
      <c r="A2659" s="10" t="s">
        <v>4417</v>
      </c>
      <c r="B2659" s="13" t="s">
        <v>4416</v>
      </c>
    </row>
    <row r="2660" spans="1:2" ht="15" customHeight="1">
      <c r="A2660" s="10" t="s">
        <v>24531</v>
      </c>
      <c r="B2660" s="13" t="s">
        <v>24530</v>
      </c>
    </row>
    <row r="2661" spans="1:2" ht="15" customHeight="1">
      <c r="A2661" s="11" t="s">
        <v>227</v>
      </c>
      <c r="B2661" s="15" t="s">
        <v>228</v>
      </c>
    </row>
    <row r="2662" spans="1:2" ht="15" customHeight="1">
      <c r="A2662" s="10" t="s">
        <v>1096</v>
      </c>
      <c r="B2662" s="13" t="s">
        <v>228</v>
      </c>
    </row>
    <row r="2663" spans="1:2" ht="15" customHeight="1">
      <c r="A2663" s="10" t="s">
        <v>8880</v>
      </c>
      <c r="B2663" s="13" t="s">
        <v>8879</v>
      </c>
    </row>
    <row r="2664" spans="1:2" ht="15" customHeight="1">
      <c r="A2664" s="10" t="s">
        <v>13126</v>
      </c>
      <c r="B2664" s="13" t="s">
        <v>13125</v>
      </c>
    </row>
    <row r="2665" spans="1:2" ht="15" customHeight="1">
      <c r="A2665" s="10" t="s">
        <v>10445</v>
      </c>
      <c r="B2665" s="13" t="s">
        <v>10444</v>
      </c>
    </row>
    <row r="2666" spans="1:2" ht="15" customHeight="1">
      <c r="A2666" s="10" t="s">
        <v>13296</v>
      </c>
      <c r="B2666" s="13" t="s">
        <v>13295</v>
      </c>
    </row>
    <row r="2667" spans="1:2" ht="15" customHeight="1">
      <c r="A2667" s="10" t="s">
        <v>2251</v>
      </c>
      <c r="B2667" s="13" t="s">
        <v>2250</v>
      </c>
    </row>
    <row r="2668" spans="1:2" ht="15" customHeight="1">
      <c r="A2668" s="10" t="s">
        <v>24715</v>
      </c>
      <c r="B2668" s="13" t="s">
        <v>24714</v>
      </c>
    </row>
    <row r="2669" spans="1:2" ht="15" customHeight="1">
      <c r="A2669" s="10" t="s">
        <v>13192</v>
      </c>
      <c r="B2669" s="13" t="s">
        <v>13191</v>
      </c>
    </row>
    <row r="2670" spans="1:2" ht="15" customHeight="1">
      <c r="A2670" s="10" t="s">
        <v>14613</v>
      </c>
      <c r="B2670" s="13" t="s">
        <v>14612</v>
      </c>
    </row>
    <row r="2671" spans="1:2" ht="15" customHeight="1">
      <c r="A2671" s="10" t="s">
        <v>14801</v>
      </c>
      <c r="B2671" s="13" t="s">
        <v>14800</v>
      </c>
    </row>
    <row r="2672" spans="1:2" ht="15" customHeight="1">
      <c r="A2672" s="10" t="s">
        <v>2297</v>
      </c>
      <c r="B2672" s="13" t="s">
        <v>2296</v>
      </c>
    </row>
    <row r="2673" spans="1:2" ht="15" customHeight="1">
      <c r="A2673" s="11" t="s">
        <v>229</v>
      </c>
      <c r="B2673" s="15" t="s">
        <v>230</v>
      </c>
    </row>
    <row r="2674" spans="1:2" ht="15" customHeight="1">
      <c r="A2674" s="10" t="s">
        <v>1306</v>
      </c>
      <c r="B2674" s="13" t="s">
        <v>1305</v>
      </c>
    </row>
    <row r="2675" spans="1:2" ht="15" customHeight="1">
      <c r="A2675" s="10" t="s">
        <v>1300</v>
      </c>
      <c r="B2675" s="13" t="s">
        <v>1299</v>
      </c>
    </row>
    <row r="2676" spans="1:2" ht="15" customHeight="1">
      <c r="A2676" s="10" t="s">
        <v>1304</v>
      </c>
      <c r="B2676" s="13" t="s">
        <v>1303</v>
      </c>
    </row>
    <row r="2677" spans="1:2" ht="15" customHeight="1">
      <c r="A2677" s="10" t="s">
        <v>1310</v>
      </c>
      <c r="B2677" s="13" t="s">
        <v>1309</v>
      </c>
    </row>
    <row r="2678" spans="1:2" ht="15" customHeight="1">
      <c r="A2678" s="10" t="s">
        <v>1302</v>
      </c>
      <c r="B2678" s="13" t="s">
        <v>1301</v>
      </c>
    </row>
    <row r="2679" spans="1:2" ht="15" customHeight="1">
      <c r="A2679" s="10" t="s">
        <v>8704</v>
      </c>
      <c r="B2679" s="13" t="s">
        <v>8703</v>
      </c>
    </row>
    <row r="2680" spans="1:2" ht="15" customHeight="1">
      <c r="A2680" s="10" t="s">
        <v>13700</v>
      </c>
      <c r="B2680" s="13" t="s">
        <v>13699</v>
      </c>
    </row>
    <row r="2681" spans="1:2" ht="15" customHeight="1">
      <c r="A2681" s="10" t="s">
        <v>23729</v>
      </c>
      <c r="B2681" s="13" t="s">
        <v>23728</v>
      </c>
    </row>
    <row r="2682" spans="1:2" ht="15" customHeight="1">
      <c r="A2682" s="10" t="s">
        <v>6328</v>
      </c>
      <c r="B2682" s="13" t="s">
        <v>6327</v>
      </c>
    </row>
    <row r="2683" spans="1:2" ht="15" customHeight="1">
      <c r="A2683" s="10" t="s">
        <v>6898</v>
      </c>
      <c r="B2683" s="13" t="s">
        <v>6897</v>
      </c>
    </row>
    <row r="2684" spans="1:2" ht="15" customHeight="1">
      <c r="A2684" s="11" t="s">
        <v>231</v>
      </c>
      <c r="B2684" s="15" t="s">
        <v>232</v>
      </c>
    </row>
    <row r="2685" spans="1:2" ht="15" customHeight="1">
      <c r="A2685" s="10" t="s">
        <v>14725</v>
      </c>
      <c r="B2685" s="13" t="s">
        <v>14724</v>
      </c>
    </row>
    <row r="2686" spans="1:2" ht="15" customHeight="1">
      <c r="A2686" s="10" t="s">
        <v>6344</v>
      </c>
      <c r="B2686" s="13" t="s">
        <v>6343</v>
      </c>
    </row>
    <row r="2687" spans="1:2" ht="15" customHeight="1">
      <c r="A2687" s="10" t="s">
        <v>8593</v>
      </c>
      <c r="B2687" s="13" t="s">
        <v>8592</v>
      </c>
    </row>
    <row r="2688" spans="1:2" ht="15" customHeight="1">
      <c r="A2688" s="10" t="s">
        <v>10318</v>
      </c>
      <c r="B2688" s="13" t="s">
        <v>10317</v>
      </c>
    </row>
    <row r="2689" spans="1:2" ht="15" customHeight="1">
      <c r="A2689" s="10" t="s">
        <v>1056</v>
      </c>
      <c r="B2689" s="13" t="s">
        <v>1055</v>
      </c>
    </row>
    <row r="2690" spans="1:2" ht="15" customHeight="1">
      <c r="A2690" s="10" t="s">
        <v>14536</v>
      </c>
      <c r="B2690" s="13" t="s">
        <v>14535</v>
      </c>
    </row>
    <row r="2691" spans="1:2" ht="15" customHeight="1">
      <c r="A2691" s="10" t="s">
        <v>3961</v>
      </c>
      <c r="B2691" s="13" t="s">
        <v>3960</v>
      </c>
    </row>
    <row r="2692" spans="1:2" ht="15" customHeight="1">
      <c r="A2692" s="10" t="s">
        <v>14723</v>
      </c>
      <c r="B2692" s="13" t="s">
        <v>14722</v>
      </c>
    </row>
    <row r="2693" spans="1:2" ht="15" customHeight="1">
      <c r="A2693" s="10" t="s">
        <v>14737</v>
      </c>
      <c r="B2693" s="13" t="s">
        <v>14736</v>
      </c>
    </row>
    <row r="2694" spans="1:2" ht="15" customHeight="1">
      <c r="A2694" s="10" t="s">
        <v>7106</v>
      </c>
      <c r="B2694" s="13" t="s">
        <v>7105</v>
      </c>
    </row>
    <row r="2695" spans="1:2" ht="15" customHeight="1">
      <c r="A2695" s="10" t="s">
        <v>4509</v>
      </c>
      <c r="B2695" s="13" t="s">
        <v>4508</v>
      </c>
    </row>
    <row r="2696" spans="1:2" ht="15" customHeight="1">
      <c r="A2696" s="10" t="s">
        <v>11239</v>
      </c>
      <c r="B2696" s="13" t="s">
        <v>11238</v>
      </c>
    </row>
    <row r="2697" spans="1:2" ht="15" customHeight="1">
      <c r="A2697" s="10" t="s">
        <v>5496</v>
      </c>
      <c r="B2697" s="13" t="s">
        <v>5495</v>
      </c>
    </row>
    <row r="2698" spans="1:2" ht="15" customHeight="1">
      <c r="A2698" s="10" t="s">
        <v>4568</v>
      </c>
      <c r="B2698" s="13" t="s">
        <v>4567</v>
      </c>
    </row>
    <row r="2699" spans="1:2" ht="15" customHeight="1">
      <c r="A2699" s="10" t="s">
        <v>4592</v>
      </c>
      <c r="B2699" s="13" t="s">
        <v>4591</v>
      </c>
    </row>
    <row r="2700" spans="1:2" ht="15" customHeight="1">
      <c r="A2700" s="10" t="s">
        <v>10892</v>
      </c>
      <c r="B2700" s="13" t="s">
        <v>10891</v>
      </c>
    </row>
    <row r="2701" spans="1:2" ht="15" customHeight="1">
      <c r="A2701" s="10" t="s">
        <v>5508</v>
      </c>
      <c r="B2701" s="13" t="s">
        <v>5507</v>
      </c>
    </row>
    <row r="2702" spans="1:2" ht="15" customHeight="1">
      <c r="A2702" s="10" t="s">
        <v>4576</v>
      </c>
      <c r="B2702" s="13" t="s">
        <v>4575</v>
      </c>
    </row>
    <row r="2703" spans="1:2" ht="15" customHeight="1">
      <c r="A2703" s="10" t="s">
        <v>9392</v>
      </c>
      <c r="B2703" s="13" t="s">
        <v>9391</v>
      </c>
    </row>
    <row r="2704" spans="1:2" ht="15" customHeight="1">
      <c r="A2704" s="10" t="s">
        <v>14729</v>
      </c>
      <c r="B2704" s="13" t="s">
        <v>14728</v>
      </c>
    </row>
    <row r="2705" spans="1:2" ht="15" customHeight="1">
      <c r="A2705" s="11" t="s">
        <v>233</v>
      </c>
      <c r="B2705" s="15" t="s">
        <v>234</v>
      </c>
    </row>
    <row r="2706" spans="1:2" ht="15" customHeight="1">
      <c r="A2706" s="10" t="s">
        <v>11711</v>
      </c>
      <c r="B2706" s="13" t="s">
        <v>11710</v>
      </c>
    </row>
    <row r="2707" spans="1:2" ht="15" customHeight="1">
      <c r="A2707" s="10" t="s">
        <v>11707</v>
      </c>
      <c r="B2707" s="13" t="s">
        <v>11706</v>
      </c>
    </row>
    <row r="2708" spans="1:2" ht="15" customHeight="1">
      <c r="A2708" s="10" t="s">
        <v>11709</v>
      </c>
      <c r="B2708" s="13" t="s">
        <v>11708</v>
      </c>
    </row>
    <row r="2709" spans="1:2" ht="15" customHeight="1">
      <c r="A2709" s="10" t="s">
        <v>14286</v>
      </c>
      <c r="B2709" s="13" t="s">
        <v>14285</v>
      </c>
    </row>
    <row r="2710" spans="1:2" ht="15" customHeight="1">
      <c r="A2710" s="10" t="s">
        <v>14114</v>
      </c>
      <c r="B2710" s="13" t="s">
        <v>14113</v>
      </c>
    </row>
    <row r="2711" spans="1:2" ht="15" customHeight="1">
      <c r="A2711" s="10" t="s">
        <v>14120</v>
      </c>
      <c r="B2711" s="13" t="s">
        <v>14119</v>
      </c>
    </row>
    <row r="2712" spans="1:2" ht="15" customHeight="1">
      <c r="A2712" s="10" t="s">
        <v>14122</v>
      </c>
      <c r="B2712" s="13" t="s">
        <v>14121</v>
      </c>
    </row>
    <row r="2713" spans="1:2" ht="15" customHeight="1">
      <c r="A2713" s="10" t="s">
        <v>11701</v>
      </c>
      <c r="B2713" s="13" t="s">
        <v>11700</v>
      </c>
    </row>
    <row r="2714" spans="1:2" ht="15" customHeight="1">
      <c r="A2714" s="10" t="s">
        <v>5502</v>
      </c>
      <c r="B2714" s="13" t="s">
        <v>5501</v>
      </c>
    </row>
    <row r="2715" spans="1:2" ht="15" customHeight="1">
      <c r="A2715" s="10" t="s">
        <v>23051</v>
      </c>
      <c r="B2715" s="13" t="s">
        <v>23050</v>
      </c>
    </row>
    <row r="2716" spans="1:2" ht="15" customHeight="1">
      <c r="A2716" s="10" t="s">
        <v>23055</v>
      </c>
      <c r="B2716" s="13" t="s">
        <v>23054</v>
      </c>
    </row>
    <row r="2717" spans="1:2" ht="15" customHeight="1">
      <c r="A2717" s="10" t="s">
        <v>23057</v>
      </c>
      <c r="B2717" s="13" t="s">
        <v>23056</v>
      </c>
    </row>
    <row r="2718" spans="1:2" ht="15" customHeight="1">
      <c r="A2718" s="10" t="s">
        <v>23049</v>
      </c>
      <c r="B2718" s="13" t="s">
        <v>23048</v>
      </c>
    </row>
    <row r="2719" spans="1:2" ht="15" customHeight="1">
      <c r="A2719" s="10" t="s">
        <v>23059</v>
      </c>
      <c r="B2719" s="13" t="s">
        <v>23058</v>
      </c>
    </row>
    <row r="2720" spans="1:2" ht="15" customHeight="1">
      <c r="A2720" s="10" t="s">
        <v>23047</v>
      </c>
      <c r="B2720" s="13" t="s">
        <v>23046</v>
      </c>
    </row>
    <row r="2721" spans="1:2" ht="15" customHeight="1">
      <c r="A2721" s="10" t="s">
        <v>23063</v>
      </c>
      <c r="B2721" s="13" t="s">
        <v>23062</v>
      </c>
    </row>
    <row r="2722" spans="1:2" ht="15" customHeight="1">
      <c r="A2722" s="10" t="s">
        <v>23061</v>
      </c>
      <c r="B2722" s="13" t="s">
        <v>23060</v>
      </c>
    </row>
    <row r="2723" spans="1:2" ht="15" customHeight="1">
      <c r="A2723" s="10" t="s">
        <v>23045</v>
      </c>
      <c r="B2723" s="13" t="s">
        <v>23044</v>
      </c>
    </row>
    <row r="2724" spans="1:2" ht="15" customHeight="1">
      <c r="A2724" s="10" t="s">
        <v>23053</v>
      </c>
      <c r="B2724" s="13" t="s">
        <v>23052</v>
      </c>
    </row>
    <row r="2725" spans="1:2" ht="15" customHeight="1">
      <c r="A2725" s="10" t="s">
        <v>23071</v>
      </c>
      <c r="B2725" s="13" t="s">
        <v>23070</v>
      </c>
    </row>
    <row r="2726" spans="1:2" ht="15" customHeight="1">
      <c r="A2726" s="10" t="s">
        <v>23075</v>
      </c>
      <c r="B2726" s="13" t="s">
        <v>23074</v>
      </c>
    </row>
    <row r="2727" spans="1:2" ht="15" customHeight="1">
      <c r="A2727" s="10" t="s">
        <v>23077</v>
      </c>
      <c r="B2727" s="13" t="s">
        <v>23076</v>
      </c>
    </row>
    <row r="2728" spans="1:2" ht="15" customHeight="1">
      <c r="A2728" s="10" t="s">
        <v>23069</v>
      </c>
      <c r="B2728" s="13" t="s">
        <v>23068</v>
      </c>
    </row>
    <row r="2729" spans="1:2" ht="15" customHeight="1">
      <c r="A2729" s="10" t="s">
        <v>23079</v>
      </c>
      <c r="B2729" s="13" t="s">
        <v>23078</v>
      </c>
    </row>
    <row r="2730" spans="1:2" ht="15" customHeight="1">
      <c r="A2730" s="10" t="s">
        <v>23067</v>
      </c>
      <c r="B2730" s="13" t="s">
        <v>23066</v>
      </c>
    </row>
    <row r="2731" spans="1:2" ht="15" customHeight="1">
      <c r="A2731" s="10" t="s">
        <v>23083</v>
      </c>
      <c r="B2731" s="13" t="s">
        <v>23082</v>
      </c>
    </row>
    <row r="2732" spans="1:2" ht="15" customHeight="1">
      <c r="A2732" s="10" t="s">
        <v>23081</v>
      </c>
      <c r="B2732" s="13" t="s">
        <v>23080</v>
      </c>
    </row>
    <row r="2733" spans="1:2" ht="15" customHeight="1">
      <c r="A2733" s="10" t="s">
        <v>23065</v>
      </c>
      <c r="B2733" s="13" t="s">
        <v>23064</v>
      </c>
    </row>
    <row r="2734" spans="1:2" ht="15" customHeight="1">
      <c r="A2734" s="10" t="s">
        <v>23073</v>
      </c>
      <c r="B2734" s="13" t="s">
        <v>23072</v>
      </c>
    </row>
    <row r="2735" spans="1:2" ht="15" customHeight="1">
      <c r="A2735" s="10" t="s">
        <v>23031</v>
      </c>
      <c r="B2735" s="13" t="s">
        <v>23030</v>
      </c>
    </row>
    <row r="2736" spans="1:2" ht="15" customHeight="1">
      <c r="A2736" s="10" t="s">
        <v>23035</v>
      </c>
      <c r="B2736" s="13" t="s">
        <v>23034</v>
      </c>
    </row>
    <row r="2737" spans="1:2" ht="15" customHeight="1">
      <c r="A2737" s="10" t="s">
        <v>23037</v>
      </c>
      <c r="B2737" s="13" t="s">
        <v>23036</v>
      </c>
    </row>
    <row r="2738" spans="1:2" ht="15" customHeight="1">
      <c r="A2738" s="10" t="s">
        <v>23029</v>
      </c>
      <c r="B2738" s="13" t="s">
        <v>23028</v>
      </c>
    </row>
    <row r="2739" spans="1:2" ht="15" customHeight="1">
      <c r="A2739" s="10" t="s">
        <v>23039</v>
      </c>
      <c r="B2739" s="13" t="s">
        <v>23038</v>
      </c>
    </row>
    <row r="2740" spans="1:2" ht="15" customHeight="1">
      <c r="A2740" s="10" t="s">
        <v>23027</v>
      </c>
      <c r="B2740" s="13" t="s">
        <v>23026</v>
      </c>
    </row>
    <row r="2741" spans="1:2" ht="15" customHeight="1">
      <c r="A2741" s="10" t="s">
        <v>23043</v>
      </c>
      <c r="B2741" s="13" t="s">
        <v>23042</v>
      </c>
    </row>
    <row r="2742" spans="1:2" ht="15" customHeight="1">
      <c r="A2742" s="10" t="s">
        <v>23041</v>
      </c>
      <c r="B2742" s="13" t="s">
        <v>23040</v>
      </c>
    </row>
    <row r="2743" spans="1:2" ht="15" customHeight="1">
      <c r="A2743" s="10" t="s">
        <v>23025</v>
      </c>
      <c r="B2743" s="13" t="s">
        <v>23024</v>
      </c>
    </row>
    <row r="2744" spans="1:2" ht="15" customHeight="1">
      <c r="A2744" s="10" t="s">
        <v>23033</v>
      </c>
      <c r="B2744" s="13" t="s">
        <v>23032</v>
      </c>
    </row>
    <row r="2745" spans="1:2" ht="15" customHeight="1">
      <c r="A2745" s="10" t="s">
        <v>8702</v>
      </c>
      <c r="B2745" s="13" t="s">
        <v>8701</v>
      </c>
    </row>
    <row r="2746" spans="1:2" ht="15" customHeight="1">
      <c r="A2746" s="10" t="s">
        <v>12832</v>
      </c>
      <c r="B2746" s="13" t="s">
        <v>12831</v>
      </c>
    </row>
    <row r="2747" spans="1:2" ht="15" customHeight="1">
      <c r="A2747" s="10" t="s">
        <v>11610</v>
      </c>
      <c r="B2747" s="13" t="s">
        <v>11609</v>
      </c>
    </row>
    <row r="2748" spans="1:2" ht="15" customHeight="1">
      <c r="A2748" s="10" t="s">
        <v>11606</v>
      </c>
      <c r="B2748" s="13" t="s">
        <v>11605</v>
      </c>
    </row>
    <row r="2749" spans="1:2" ht="15" customHeight="1">
      <c r="A2749" s="10" t="s">
        <v>11608</v>
      </c>
      <c r="B2749" s="13" t="s">
        <v>11607</v>
      </c>
    </row>
    <row r="2750" spans="1:2" ht="15" customHeight="1">
      <c r="A2750" s="10" t="s">
        <v>14160</v>
      </c>
      <c r="B2750" s="13" t="s">
        <v>14159</v>
      </c>
    </row>
    <row r="2751" spans="1:2" ht="15" customHeight="1">
      <c r="A2751" s="10" t="s">
        <v>11634</v>
      </c>
      <c r="B2751" s="13" t="s">
        <v>11633</v>
      </c>
    </row>
    <row r="2752" spans="1:2" ht="15" customHeight="1">
      <c r="A2752" s="10" t="s">
        <v>11654</v>
      </c>
      <c r="B2752" s="13" t="s">
        <v>11653</v>
      </c>
    </row>
    <row r="2753" spans="1:2" ht="15" customHeight="1">
      <c r="A2753" s="10" t="s">
        <v>14174</v>
      </c>
      <c r="B2753" s="13" t="s">
        <v>14173</v>
      </c>
    </row>
    <row r="2754" spans="1:2" ht="15" customHeight="1">
      <c r="A2754" s="10" t="s">
        <v>14158</v>
      </c>
      <c r="B2754" s="13" t="s">
        <v>14157</v>
      </c>
    </row>
    <row r="2755" spans="1:2" ht="15" customHeight="1">
      <c r="A2755" s="10" t="s">
        <v>11612</v>
      </c>
      <c r="B2755" s="13" t="s">
        <v>11611</v>
      </c>
    </row>
    <row r="2756" spans="1:2" ht="15" customHeight="1">
      <c r="A2756" s="10" t="s">
        <v>13262</v>
      </c>
      <c r="B2756" s="13" t="s">
        <v>13261</v>
      </c>
    </row>
    <row r="2757" spans="1:2" ht="15" customHeight="1">
      <c r="A2757" s="10" t="s">
        <v>14236</v>
      </c>
      <c r="B2757" s="13" t="s">
        <v>14235</v>
      </c>
    </row>
    <row r="2758" spans="1:2" ht="15" customHeight="1">
      <c r="A2758" s="10" t="s">
        <v>14162</v>
      </c>
      <c r="B2758" s="13" t="s">
        <v>14161</v>
      </c>
    </row>
    <row r="2759" spans="1:2" ht="15" customHeight="1">
      <c r="A2759" s="10" t="s">
        <v>7771</v>
      </c>
      <c r="B2759" s="13" t="s">
        <v>7770</v>
      </c>
    </row>
    <row r="2760" spans="1:2" ht="15" customHeight="1">
      <c r="A2760" s="10" t="s">
        <v>10714</v>
      </c>
      <c r="B2760" s="13" t="s">
        <v>10713</v>
      </c>
    </row>
    <row r="2761" spans="1:2" ht="15" customHeight="1">
      <c r="A2761" s="10" t="s">
        <v>11402</v>
      </c>
      <c r="B2761" s="13" t="s">
        <v>11401</v>
      </c>
    </row>
    <row r="2762" spans="1:2" ht="15" customHeight="1">
      <c r="A2762" s="10" t="s">
        <v>14178</v>
      </c>
      <c r="B2762" s="13" t="s">
        <v>14177</v>
      </c>
    </row>
    <row r="2763" spans="1:2" ht="15" customHeight="1">
      <c r="A2763" s="10" t="s">
        <v>14170</v>
      </c>
      <c r="B2763" s="13" t="s">
        <v>14169</v>
      </c>
    </row>
    <row r="2764" spans="1:2" ht="15" customHeight="1">
      <c r="A2764" s="10" t="s">
        <v>13910</v>
      </c>
      <c r="B2764" s="13" t="s">
        <v>13909</v>
      </c>
    </row>
    <row r="2765" spans="1:2" ht="15" customHeight="1">
      <c r="A2765" s="10" t="s">
        <v>11632</v>
      </c>
      <c r="B2765" s="13" t="s">
        <v>11631</v>
      </c>
    </row>
    <row r="2766" spans="1:2" ht="15" customHeight="1">
      <c r="A2766" s="10" t="s">
        <v>11628</v>
      </c>
      <c r="B2766" s="13" t="s">
        <v>11627</v>
      </c>
    </row>
    <row r="2767" spans="1:2" ht="15" customHeight="1">
      <c r="A2767" s="10" t="s">
        <v>11630</v>
      </c>
      <c r="B2767" s="13" t="s">
        <v>11629</v>
      </c>
    </row>
    <row r="2768" spans="1:2" ht="15" customHeight="1">
      <c r="A2768" s="10" t="s">
        <v>11652</v>
      </c>
      <c r="B2768" s="13" t="s">
        <v>11651</v>
      </c>
    </row>
    <row r="2769" spans="1:2" ht="15" customHeight="1">
      <c r="A2769" s="10" t="s">
        <v>11648</v>
      </c>
      <c r="B2769" s="13" t="s">
        <v>11647</v>
      </c>
    </row>
    <row r="2770" spans="1:2" ht="15" customHeight="1">
      <c r="A2770" s="10" t="s">
        <v>11650</v>
      </c>
      <c r="B2770" s="13" t="s">
        <v>11649</v>
      </c>
    </row>
    <row r="2771" spans="1:2" ht="15" customHeight="1">
      <c r="A2771" s="10" t="s">
        <v>14485</v>
      </c>
      <c r="B2771" s="13" t="s">
        <v>14484</v>
      </c>
    </row>
    <row r="2772" spans="1:2" ht="15" customHeight="1">
      <c r="A2772" s="10" t="s">
        <v>23785</v>
      </c>
      <c r="B2772" s="13" t="s">
        <v>23784</v>
      </c>
    </row>
    <row r="2773" spans="1:2" ht="15" customHeight="1">
      <c r="A2773" s="10" t="s">
        <v>23777</v>
      </c>
      <c r="B2773" s="13" t="s">
        <v>23776</v>
      </c>
    </row>
    <row r="2774" spans="1:2" ht="15" customHeight="1">
      <c r="A2774" s="10" t="s">
        <v>23779</v>
      </c>
      <c r="B2774" s="13" t="s">
        <v>23778</v>
      </c>
    </row>
    <row r="2775" spans="1:2" ht="15" customHeight="1">
      <c r="A2775" s="10" t="s">
        <v>23783</v>
      </c>
      <c r="B2775" s="13" t="s">
        <v>23782</v>
      </c>
    </row>
    <row r="2776" spans="1:2" ht="15" customHeight="1">
      <c r="A2776" s="10" t="s">
        <v>23781</v>
      </c>
      <c r="B2776" s="13" t="s">
        <v>23780</v>
      </c>
    </row>
    <row r="2777" spans="1:2" ht="15" customHeight="1">
      <c r="A2777" s="10" t="s">
        <v>23775</v>
      </c>
      <c r="B2777" s="13" t="s">
        <v>23774</v>
      </c>
    </row>
    <row r="2778" spans="1:2" ht="15" customHeight="1">
      <c r="A2778" s="10" t="s">
        <v>23767</v>
      </c>
      <c r="B2778" s="13" t="s">
        <v>23766</v>
      </c>
    </row>
    <row r="2779" spans="1:2" ht="15" customHeight="1">
      <c r="A2779" s="10" t="s">
        <v>23769</v>
      </c>
      <c r="B2779" s="13" t="s">
        <v>23768</v>
      </c>
    </row>
    <row r="2780" spans="1:2" ht="15" customHeight="1">
      <c r="A2780" s="10" t="s">
        <v>23773</v>
      </c>
      <c r="B2780" s="13" t="s">
        <v>23772</v>
      </c>
    </row>
    <row r="2781" spans="1:2" ht="15" customHeight="1">
      <c r="A2781" s="10" t="s">
        <v>23771</v>
      </c>
      <c r="B2781" s="13" t="s">
        <v>23770</v>
      </c>
    </row>
    <row r="2782" spans="1:2" ht="15" customHeight="1">
      <c r="A2782" s="10" t="s">
        <v>23815</v>
      </c>
      <c r="B2782" s="13" t="s">
        <v>23814</v>
      </c>
    </row>
    <row r="2783" spans="1:2" ht="15" customHeight="1">
      <c r="A2783" s="10" t="s">
        <v>23807</v>
      </c>
      <c r="B2783" s="13" t="s">
        <v>23806</v>
      </c>
    </row>
    <row r="2784" spans="1:2" ht="15" customHeight="1">
      <c r="A2784" s="10" t="s">
        <v>23809</v>
      </c>
      <c r="B2784" s="13" t="s">
        <v>23808</v>
      </c>
    </row>
    <row r="2785" spans="1:2" ht="15" customHeight="1">
      <c r="A2785" s="10" t="s">
        <v>23813</v>
      </c>
      <c r="B2785" s="13" t="s">
        <v>23812</v>
      </c>
    </row>
    <row r="2786" spans="1:2" ht="15" customHeight="1">
      <c r="A2786" s="10" t="s">
        <v>23811</v>
      </c>
      <c r="B2786" s="13" t="s">
        <v>23810</v>
      </c>
    </row>
    <row r="2787" spans="1:2" ht="15" customHeight="1">
      <c r="A2787" s="10" t="s">
        <v>23865</v>
      </c>
      <c r="B2787" s="13" t="s">
        <v>23864</v>
      </c>
    </row>
    <row r="2788" spans="1:2" ht="15" customHeight="1">
      <c r="A2788" s="10" t="s">
        <v>23857</v>
      </c>
      <c r="B2788" s="13" t="s">
        <v>23856</v>
      </c>
    </row>
    <row r="2789" spans="1:2" ht="15" customHeight="1">
      <c r="A2789" s="10" t="s">
        <v>23859</v>
      </c>
      <c r="B2789" s="13" t="s">
        <v>23858</v>
      </c>
    </row>
    <row r="2790" spans="1:2" ht="15" customHeight="1">
      <c r="A2790" s="10" t="s">
        <v>23863</v>
      </c>
      <c r="B2790" s="13" t="s">
        <v>23862</v>
      </c>
    </row>
    <row r="2791" spans="1:2" ht="15" customHeight="1">
      <c r="A2791" s="10" t="s">
        <v>23861</v>
      </c>
      <c r="B2791" s="13" t="s">
        <v>23860</v>
      </c>
    </row>
    <row r="2792" spans="1:2" ht="15" customHeight="1">
      <c r="A2792" s="10" t="s">
        <v>23805</v>
      </c>
      <c r="B2792" s="13" t="s">
        <v>23804</v>
      </c>
    </row>
    <row r="2793" spans="1:2" ht="15" customHeight="1">
      <c r="A2793" s="10" t="s">
        <v>23797</v>
      </c>
      <c r="B2793" s="13" t="s">
        <v>23796</v>
      </c>
    </row>
    <row r="2794" spans="1:2" ht="15" customHeight="1">
      <c r="A2794" s="10" t="s">
        <v>23799</v>
      </c>
      <c r="B2794" s="13" t="s">
        <v>23798</v>
      </c>
    </row>
    <row r="2795" spans="1:2" ht="15" customHeight="1">
      <c r="A2795" s="10" t="s">
        <v>23803</v>
      </c>
      <c r="B2795" s="13" t="s">
        <v>23802</v>
      </c>
    </row>
    <row r="2796" spans="1:2" ht="15" customHeight="1">
      <c r="A2796" s="10" t="s">
        <v>23801</v>
      </c>
      <c r="B2796" s="13" t="s">
        <v>23800</v>
      </c>
    </row>
    <row r="2797" spans="1:2" ht="15" customHeight="1">
      <c r="A2797" s="10" t="s">
        <v>23885</v>
      </c>
      <c r="B2797" s="13" t="s">
        <v>23884</v>
      </c>
    </row>
    <row r="2798" spans="1:2" ht="15" customHeight="1">
      <c r="A2798" s="10" t="s">
        <v>23877</v>
      </c>
      <c r="B2798" s="13" t="s">
        <v>23876</v>
      </c>
    </row>
    <row r="2799" spans="1:2" ht="15" customHeight="1">
      <c r="A2799" s="10" t="s">
        <v>23879</v>
      </c>
      <c r="B2799" s="13" t="s">
        <v>23878</v>
      </c>
    </row>
    <row r="2800" spans="1:2" ht="15" customHeight="1">
      <c r="A2800" s="10" t="s">
        <v>23883</v>
      </c>
      <c r="B2800" s="13" t="s">
        <v>23882</v>
      </c>
    </row>
    <row r="2801" spans="1:2" ht="15" customHeight="1">
      <c r="A2801" s="10" t="s">
        <v>23881</v>
      </c>
      <c r="B2801" s="13" t="s">
        <v>23880</v>
      </c>
    </row>
    <row r="2802" spans="1:2" ht="15" customHeight="1">
      <c r="A2802" s="10" t="s">
        <v>23875</v>
      </c>
      <c r="B2802" s="13" t="s">
        <v>23874</v>
      </c>
    </row>
    <row r="2803" spans="1:2" ht="15" customHeight="1">
      <c r="A2803" s="10" t="s">
        <v>23867</v>
      </c>
      <c r="B2803" s="13" t="s">
        <v>23866</v>
      </c>
    </row>
    <row r="2804" spans="1:2" ht="15" customHeight="1">
      <c r="A2804" s="10" t="s">
        <v>23869</v>
      </c>
      <c r="B2804" s="13" t="s">
        <v>23868</v>
      </c>
    </row>
    <row r="2805" spans="1:2" ht="15" customHeight="1">
      <c r="A2805" s="10" t="s">
        <v>23873</v>
      </c>
      <c r="B2805" s="13" t="s">
        <v>23872</v>
      </c>
    </row>
    <row r="2806" spans="1:2" ht="15" customHeight="1">
      <c r="A2806" s="10" t="s">
        <v>23871</v>
      </c>
      <c r="B2806" s="13" t="s">
        <v>23870</v>
      </c>
    </row>
    <row r="2807" spans="1:2" ht="15" customHeight="1">
      <c r="A2807" s="10" t="s">
        <v>23825</v>
      </c>
      <c r="B2807" s="13" t="s">
        <v>23824</v>
      </c>
    </row>
    <row r="2808" spans="1:2" ht="15" customHeight="1">
      <c r="A2808" s="10" t="s">
        <v>23817</v>
      </c>
      <c r="B2808" s="13" t="s">
        <v>23816</v>
      </c>
    </row>
    <row r="2809" spans="1:2" ht="15" customHeight="1">
      <c r="A2809" s="10" t="s">
        <v>23819</v>
      </c>
      <c r="B2809" s="13" t="s">
        <v>23818</v>
      </c>
    </row>
    <row r="2810" spans="1:2" ht="15" customHeight="1">
      <c r="A2810" s="10" t="s">
        <v>23823</v>
      </c>
      <c r="B2810" s="13" t="s">
        <v>23822</v>
      </c>
    </row>
    <row r="2811" spans="1:2" ht="15" customHeight="1">
      <c r="A2811" s="10" t="s">
        <v>23821</v>
      </c>
      <c r="B2811" s="13" t="s">
        <v>23820</v>
      </c>
    </row>
    <row r="2812" spans="1:2" ht="15" customHeight="1">
      <c r="A2812" s="10" t="s">
        <v>23835</v>
      </c>
      <c r="B2812" s="13" t="s">
        <v>23834</v>
      </c>
    </row>
    <row r="2813" spans="1:2" ht="15" customHeight="1">
      <c r="A2813" s="10" t="s">
        <v>23827</v>
      </c>
      <c r="B2813" s="13" t="s">
        <v>23826</v>
      </c>
    </row>
    <row r="2814" spans="1:2" ht="15" customHeight="1">
      <c r="A2814" s="10" t="s">
        <v>23829</v>
      </c>
      <c r="B2814" s="13" t="s">
        <v>23828</v>
      </c>
    </row>
    <row r="2815" spans="1:2" ht="15" customHeight="1">
      <c r="A2815" s="10" t="s">
        <v>23833</v>
      </c>
      <c r="B2815" s="13" t="s">
        <v>23832</v>
      </c>
    </row>
    <row r="2816" spans="1:2" ht="15" customHeight="1">
      <c r="A2816" s="10" t="s">
        <v>23831</v>
      </c>
      <c r="B2816" s="13" t="s">
        <v>23830</v>
      </c>
    </row>
    <row r="2817" spans="1:2" ht="15" customHeight="1">
      <c r="A2817" s="10" t="s">
        <v>23845</v>
      </c>
      <c r="B2817" s="13" t="s">
        <v>23844</v>
      </c>
    </row>
    <row r="2818" spans="1:2" ht="15" customHeight="1">
      <c r="A2818" s="10" t="s">
        <v>23837</v>
      </c>
      <c r="B2818" s="13" t="s">
        <v>23836</v>
      </c>
    </row>
    <row r="2819" spans="1:2" ht="15" customHeight="1">
      <c r="A2819" s="10" t="s">
        <v>23839</v>
      </c>
      <c r="B2819" s="13" t="s">
        <v>23838</v>
      </c>
    </row>
    <row r="2820" spans="1:2" ht="15" customHeight="1">
      <c r="A2820" s="10" t="s">
        <v>23843</v>
      </c>
      <c r="B2820" s="13" t="s">
        <v>23842</v>
      </c>
    </row>
    <row r="2821" spans="1:2" ht="15" customHeight="1">
      <c r="A2821" s="10" t="s">
        <v>23841</v>
      </c>
      <c r="B2821" s="13" t="s">
        <v>23840</v>
      </c>
    </row>
    <row r="2822" spans="1:2" ht="15" customHeight="1">
      <c r="A2822" s="10" t="s">
        <v>23795</v>
      </c>
      <c r="B2822" s="13" t="s">
        <v>23794</v>
      </c>
    </row>
    <row r="2823" spans="1:2" ht="15" customHeight="1">
      <c r="A2823" s="10" t="s">
        <v>23787</v>
      </c>
      <c r="B2823" s="13" t="s">
        <v>23786</v>
      </c>
    </row>
    <row r="2824" spans="1:2" ht="15" customHeight="1">
      <c r="A2824" s="10" t="s">
        <v>23789</v>
      </c>
      <c r="B2824" s="13" t="s">
        <v>23788</v>
      </c>
    </row>
    <row r="2825" spans="1:2" ht="15" customHeight="1">
      <c r="A2825" s="10" t="s">
        <v>23793</v>
      </c>
      <c r="B2825" s="13" t="s">
        <v>23792</v>
      </c>
    </row>
    <row r="2826" spans="1:2" ht="15" customHeight="1">
      <c r="A2826" s="10" t="s">
        <v>23791</v>
      </c>
      <c r="B2826" s="13" t="s">
        <v>23790</v>
      </c>
    </row>
    <row r="2827" spans="1:2" ht="15" customHeight="1">
      <c r="A2827" s="10" t="s">
        <v>23855</v>
      </c>
      <c r="B2827" s="13" t="s">
        <v>23854</v>
      </c>
    </row>
    <row r="2828" spans="1:2" ht="15" customHeight="1">
      <c r="A2828" s="10" t="s">
        <v>23847</v>
      </c>
      <c r="B2828" s="13" t="s">
        <v>23846</v>
      </c>
    </row>
    <row r="2829" spans="1:2" ht="15" customHeight="1">
      <c r="A2829" s="10" t="s">
        <v>23849</v>
      </c>
      <c r="B2829" s="13" t="s">
        <v>23848</v>
      </c>
    </row>
    <row r="2830" spans="1:2" ht="15" customHeight="1">
      <c r="A2830" s="10" t="s">
        <v>23853</v>
      </c>
      <c r="B2830" s="13" t="s">
        <v>23852</v>
      </c>
    </row>
    <row r="2831" spans="1:2" ht="15" customHeight="1">
      <c r="A2831" s="10" t="s">
        <v>23851</v>
      </c>
      <c r="B2831" s="13" t="s">
        <v>23850</v>
      </c>
    </row>
    <row r="2832" spans="1:2" ht="15" customHeight="1">
      <c r="A2832" s="10" t="s">
        <v>6350</v>
      </c>
      <c r="B2832" s="13" t="s">
        <v>6349</v>
      </c>
    </row>
    <row r="2833" spans="1:2" ht="15" customHeight="1">
      <c r="A2833" s="10" t="s">
        <v>12856</v>
      </c>
      <c r="B2833" s="13" t="s">
        <v>12855</v>
      </c>
    </row>
    <row r="2834" spans="1:2" ht="15" customHeight="1">
      <c r="A2834" s="11" t="s">
        <v>235</v>
      </c>
      <c r="B2834" s="15" t="s">
        <v>236</v>
      </c>
    </row>
    <row r="2835" spans="1:2" ht="15" customHeight="1">
      <c r="A2835" s="10" t="s">
        <v>7661</v>
      </c>
      <c r="B2835" s="13" t="s">
        <v>7660</v>
      </c>
    </row>
    <row r="2836" spans="1:2" ht="15" customHeight="1">
      <c r="A2836" s="10" t="s">
        <v>15132</v>
      </c>
      <c r="B2836" s="13" t="s">
        <v>15131</v>
      </c>
    </row>
    <row r="2837" spans="1:2" ht="15" customHeight="1">
      <c r="A2837" s="10" t="s">
        <v>15134</v>
      </c>
      <c r="B2837" s="13" t="s">
        <v>15133</v>
      </c>
    </row>
    <row r="2838" spans="1:2" ht="15" customHeight="1">
      <c r="A2838" s="10" t="s">
        <v>15136</v>
      </c>
      <c r="B2838" s="13" t="s">
        <v>15135</v>
      </c>
    </row>
    <row r="2839" spans="1:2" ht="15" customHeight="1">
      <c r="A2839" s="10" t="s">
        <v>10457</v>
      </c>
      <c r="B2839" s="13" t="s">
        <v>10456</v>
      </c>
    </row>
    <row r="2840" spans="1:2" ht="15" customHeight="1">
      <c r="A2840" s="10" t="s">
        <v>5362</v>
      </c>
      <c r="B2840" s="13" t="s">
        <v>5361</v>
      </c>
    </row>
    <row r="2841" spans="1:2" ht="15" customHeight="1">
      <c r="A2841" s="10" t="s">
        <v>5902</v>
      </c>
      <c r="B2841" s="13" t="s">
        <v>5901</v>
      </c>
    </row>
    <row r="2842" spans="1:2" ht="15" customHeight="1">
      <c r="A2842" s="10" t="s">
        <v>5900</v>
      </c>
      <c r="B2842" s="13" t="s">
        <v>5899</v>
      </c>
    </row>
    <row r="2843" spans="1:2" ht="15" customHeight="1">
      <c r="A2843" s="10" t="s">
        <v>5914</v>
      </c>
      <c r="B2843" s="13" t="s">
        <v>5913</v>
      </c>
    </row>
    <row r="2844" spans="1:2" ht="15" customHeight="1">
      <c r="A2844" s="10" t="s">
        <v>5904</v>
      </c>
      <c r="B2844" s="13" t="s">
        <v>5903</v>
      </c>
    </row>
    <row r="2845" spans="1:2" ht="15" customHeight="1">
      <c r="A2845" s="10" t="s">
        <v>5908</v>
      </c>
      <c r="B2845" s="13" t="s">
        <v>5907</v>
      </c>
    </row>
    <row r="2846" spans="1:2" ht="15" customHeight="1">
      <c r="A2846" s="10" t="s">
        <v>6695</v>
      </c>
      <c r="B2846" s="13" t="s">
        <v>6694</v>
      </c>
    </row>
    <row r="2847" spans="1:2" ht="15" customHeight="1">
      <c r="A2847" s="10" t="s">
        <v>237</v>
      </c>
      <c r="B2847" s="13" t="s">
        <v>6254</v>
      </c>
    </row>
    <row r="2848" spans="1:2" ht="15" customHeight="1">
      <c r="A2848" s="11" t="s">
        <v>239</v>
      </c>
      <c r="B2848" s="15" t="s">
        <v>238</v>
      </c>
    </row>
    <row r="2849" spans="1:2" ht="15" customHeight="1">
      <c r="A2849" s="10" t="s">
        <v>9567</v>
      </c>
      <c r="B2849" s="13" t="s">
        <v>9566</v>
      </c>
    </row>
    <row r="2850" spans="1:2" ht="15" customHeight="1">
      <c r="A2850" s="10" t="s">
        <v>6591</v>
      </c>
      <c r="B2850" s="13" t="s">
        <v>6590</v>
      </c>
    </row>
    <row r="2851" spans="1:2" ht="15" customHeight="1">
      <c r="A2851" s="10" t="s">
        <v>6741</v>
      </c>
      <c r="B2851" s="13" t="s">
        <v>6740</v>
      </c>
    </row>
    <row r="2852" spans="1:2" ht="15" customHeight="1">
      <c r="A2852" s="10" t="s">
        <v>5736</v>
      </c>
      <c r="B2852" s="13" t="s">
        <v>5735</v>
      </c>
    </row>
    <row r="2853" spans="1:2" ht="15" customHeight="1">
      <c r="A2853" s="10" t="s">
        <v>5718</v>
      </c>
      <c r="B2853" s="13" t="s">
        <v>5717</v>
      </c>
    </row>
    <row r="2854" spans="1:2" ht="15" customHeight="1">
      <c r="A2854" s="10" t="s">
        <v>5716</v>
      </c>
      <c r="B2854" s="13" t="s">
        <v>5715</v>
      </c>
    </row>
    <row r="2855" spans="1:2" ht="15" customHeight="1">
      <c r="A2855" s="10" t="s">
        <v>5714</v>
      </c>
      <c r="B2855" s="13" t="s">
        <v>5713</v>
      </c>
    </row>
    <row r="2856" spans="1:2" ht="15" customHeight="1">
      <c r="A2856" s="10" t="s">
        <v>5726</v>
      </c>
      <c r="B2856" s="13" t="s">
        <v>5725</v>
      </c>
    </row>
    <row r="2857" spans="1:2" ht="15" customHeight="1">
      <c r="A2857" s="10" t="s">
        <v>5720</v>
      </c>
      <c r="B2857" s="13" t="s">
        <v>5719</v>
      </c>
    </row>
    <row r="2858" spans="1:2" ht="15" customHeight="1">
      <c r="A2858" s="10" t="s">
        <v>6080</v>
      </c>
      <c r="B2858" s="13" t="s">
        <v>6079</v>
      </c>
    </row>
    <row r="2859" spans="1:2" ht="15" customHeight="1">
      <c r="A2859" s="10" t="s">
        <v>11878</v>
      </c>
      <c r="B2859" s="13" t="s">
        <v>11877</v>
      </c>
    </row>
    <row r="2860" spans="1:2" ht="15" customHeight="1">
      <c r="A2860" s="10" t="s">
        <v>4954</v>
      </c>
      <c r="B2860" s="13" t="s">
        <v>4953</v>
      </c>
    </row>
    <row r="2861" spans="1:2" ht="15" customHeight="1">
      <c r="A2861" s="10" t="s">
        <v>13104</v>
      </c>
      <c r="B2861" s="13" t="s">
        <v>13103</v>
      </c>
    </row>
    <row r="2862" spans="1:2" ht="15" customHeight="1">
      <c r="A2862" s="10" t="s">
        <v>4938</v>
      </c>
      <c r="B2862" s="13" t="s">
        <v>4937</v>
      </c>
    </row>
    <row r="2863" spans="1:2" ht="15" customHeight="1">
      <c r="A2863" s="10" t="s">
        <v>13180</v>
      </c>
      <c r="B2863" s="13" t="s">
        <v>13179</v>
      </c>
    </row>
    <row r="2864" spans="1:2" ht="15" customHeight="1">
      <c r="A2864" s="10" t="s">
        <v>13142</v>
      </c>
      <c r="B2864" s="13" t="s">
        <v>13141</v>
      </c>
    </row>
    <row r="2865" spans="1:2" ht="15" customHeight="1">
      <c r="A2865" s="10" t="s">
        <v>4828</v>
      </c>
      <c r="B2865" s="13" t="s">
        <v>4827</v>
      </c>
    </row>
    <row r="2866" spans="1:2" ht="15" customHeight="1">
      <c r="A2866" s="10" t="s">
        <v>8385</v>
      </c>
      <c r="B2866" s="13" t="s">
        <v>8384</v>
      </c>
    </row>
    <row r="2867" spans="1:2" ht="15" customHeight="1">
      <c r="A2867" s="10" t="s">
        <v>4890</v>
      </c>
      <c r="B2867" s="13" t="s">
        <v>4889</v>
      </c>
    </row>
    <row r="2868" spans="1:2" ht="15" customHeight="1">
      <c r="A2868" s="10" t="s">
        <v>4874</v>
      </c>
      <c r="B2868" s="13" t="s">
        <v>4873</v>
      </c>
    </row>
    <row r="2869" spans="1:2" ht="15" customHeight="1">
      <c r="A2869" s="10" t="s">
        <v>4768</v>
      </c>
      <c r="B2869" s="13" t="s">
        <v>4767</v>
      </c>
    </row>
    <row r="2870" spans="1:2" ht="15" customHeight="1">
      <c r="A2870" s="10" t="s">
        <v>4774</v>
      </c>
      <c r="B2870" s="13" t="s">
        <v>4773</v>
      </c>
    </row>
    <row r="2871" spans="1:2" ht="15" customHeight="1">
      <c r="A2871" s="10" t="s">
        <v>4814</v>
      </c>
      <c r="B2871" s="13" t="s">
        <v>4813</v>
      </c>
    </row>
    <row r="2872" spans="1:2" ht="15" customHeight="1">
      <c r="A2872" s="10" t="s">
        <v>4848</v>
      </c>
      <c r="B2872" s="13" t="s">
        <v>4847</v>
      </c>
    </row>
    <row r="2873" spans="1:2" ht="15" customHeight="1">
      <c r="A2873" s="10" t="s">
        <v>4866</v>
      </c>
      <c r="B2873" s="13" t="s">
        <v>4865</v>
      </c>
    </row>
    <row r="2874" spans="1:2" ht="15" customHeight="1">
      <c r="A2874" s="10" t="s">
        <v>4840</v>
      </c>
      <c r="B2874" s="13" t="s">
        <v>4839</v>
      </c>
    </row>
    <row r="2875" spans="1:2" ht="15" customHeight="1">
      <c r="A2875" s="10" t="s">
        <v>4792</v>
      </c>
      <c r="B2875" s="13" t="s">
        <v>4791</v>
      </c>
    </row>
    <row r="2876" spans="1:2" ht="15" customHeight="1">
      <c r="A2876" s="10" t="s">
        <v>4906</v>
      </c>
      <c r="B2876" s="13" t="s">
        <v>4905</v>
      </c>
    </row>
    <row r="2877" spans="1:2" ht="15" customHeight="1">
      <c r="A2877" s="11" t="s">
        <v>240</v>
      </c>
      <c r="B2877" s="15" t="s">
        <v>241</v>
      </c>
    </row>
    <row r="2878" spans="1:2" ht="15" customHeight="1">
      <c r="A2878" s="10" t="s">
        <v>5746</v>
      </c>
      <c r="B2878" s="13" t="s">
        <v>5745</v>
      </c>
    </row>
    <row r="2879" spans="1:2" ht="15" customHeight="1">
      <c r="A2879" s="10" t="s">
        <v>6910</v>
      </c>
      <c r="B2879" s="13" t="s">
        <v>6909</v>
      </c>
    </row>
    <row r="2880" spans="1:2" ht="15" customHeight="1">
      <c r="A2880" s="10" t="s">
        <v>5706</v>
      </c>
      <c r="B2880" s="13" t="s">
        <v>5705</v>
      </c>
    </row>
    <row r="2881" spans="1:2" ht="15" customHeight="1">
      <c r="A2881" s="10" t="s">
        <v>8379</v>
      </c>
      <c r="B2881" s="13" t="s">
        <v>8378</v>
      </c>
    </row>
    <row r="2882" spans="1:2" ht="15" customHeight="1">
      <c r="A2882" s="10" t="s">
        <v>6072</v>
      </c>
      <c r="B2882" s="13" t="s">
        <v>6071</v>
      </c>
    </row>
    <row r="2883" spans="1:2" ht="15" customHeight="1">
      <c r="A2883" s="10" t="s">
        <v>13096</v>
      </c>
      <c r="B2883" s="13" t="s">
        <v>13095</v>
      </c>
    </row>
    <row r="2884" spans="1:2" ht="15" customHeight="1">
      <c r="A2884" s="10" t="s">
        <v>13094</v>
      </c>
      <c r="B2884" s="13" t="s">
        <v>13093</v>
      </c>
    </row>
    <row r="2885" spans="1:2" ht="15" customHeight="1">
      <c r="A2885" s="10" t="s">
        <v>6068</v>
      </c>
      <c r="B2885" s="13" t="s">
        <v>6067</v>
      </c>
    </row>
    <row r="2886" spans="1:2" ht="15" customHeight="1">
      <c r="A2886" s="10" t="s">
        <v>4804</v>
      </c>
      <c r="B2886" s="13" t="s">
        <v>4803</v>
      </c>
    </row>
    <row r="2887" spans="1:2" ht="15" customHeight="1">
      <c r="A2887" s="10" t="s">
        <v>4806</v>
      </c>
      <c r="B2887" s="13" t="s">
        <v>4805</v>
      </c>
    </row>
    <row r="2888" spans="1:2" ht="15" customHeight="1">
      <c r="A2888" s="10" t="s">
        <v>4788</v>
      </c>
      <c r="B2888" s="13" t="s">
        <v>4787</v>
      </c>
    </row>
    <row r="2889" spans="1:2" ht="15" customHeight="1">
      <c r="A2889" s="10" t="s">
        <v>4784</v>
      </c>
      <c r="B2889" s="13" t="s">
        <v>4783</v>
      </c>
    </row>
    <row r="2890" spans="1:2" ht="15" customHeight="1">
      <c r="A2890" s="10" t="s">
        <v>4786</v>
      </c>
      <c r="B2890" s="13" t="s">
        <v>4785</v>
      </c>
    </row>
    <row r="2891" spans="1:2" ht="15" customHeight="1">
      <c r="A2891" s="10" t="s">
        <v>4762</v>
      </c>
      <c r="B2891" s="13" t="s">
        <v>4761</v>
      </c>
    </row>
    <row r="2892" spans="1:2" ht="15" customHeight="1">
      <c r="A2892" s="10" t="s">
        <v>4946</v>
      </c>
      <c r="B2892" s="13" t="s">
        <v>4945</v>
      </c>
    </row>
    <row r="2893" spans="1:2" ht="15" customHeight="1">
      <c r="A2893" s="10" t="s">
        <v>4776</v>
      </c>
      <c r="B2893" s="13" t="s">
        <v>4775</v>
      </c>
    </row>
    <row r="2894" spans="1:2" ht="15" customHeight="1">
      <c r="A2894" s="10" t="s">
        <v>4902</v>
      </c>
      <c r="B2894" s="13" t="s">
        <v>4901</v>
      </c>
    </row>
    <row r="2895" spans="1:2" ht="15" customHeight="1">
      <c r="A2895" s="10" t="s">
        <v>4782</v>
      </c>
      <c r="B2895" s="13" t="s">
        <v>4781</v>
      </c>
    </row>
    <row r="2896" spans="1:2" ht="15" customHeight="1">
      <c r="A2896" s="10" t="s">
        <v>4892</v>
      </c>
      <c r="B2896" s="13" t="s">
        <v>4891</v>
      </c>
    </row>
    <row r="2897" spans="1:2" ht="15" customHeight="1">
      <c r="A2897" s="10" t="s">
        <v>4898</v>
      </c>
      <c r="B2897" s="13" t="s">
        <v>4897</v>
      </c>
    </row>
    <row r="2898" spans="1:2" ht="15" customHeight="1">
      <c r="A2898" s="10" t="s">
        <v>4900</v>
      </c>
      <c r="B2898" s="13" t="s">
        <v>4899</v>
      </c>
    </row>
    <row r="2899" spans="1:2" ht="15" customHeight="1">
      <c r="A2899" s="10" t="s">
        <v>4810</v>
      </c>
      <c r="B2899" s="13" t="s">
        <v>4809</v>
      </c>
    </row>
    <row r="2900" spans="1:2" ht="15" customHeight="1">
      <c r="A2900" s="10" t="s">
        <v>4896</v>
      </c>
      <c r="B2900" s="13" t="s">
        <v>4895</v>
      </c>
    </row>
    <row r="2901" spans="1:2" ht="15" customHeight="1">
      <c r="A2901" s="10" t="s">
        <v>4780</v>
      </c>
      <c r="B2901" s="13" t="s">
        <v>4779</v>
      </c>
    </row>
    <row r="2902" spans="1:2" ht="15" customHeight="1">
      <c r="A2902" s="10" t="s">
        <v>6070</v>
      </c>
      <c r="B2902" s="13" t="s">
        <v>6069</v>
      </c>
    </row>
    <row r="2903" spans="1:2" ht="15" customHeight="1">
      <c r="A2903" s="10" t="s">
        <v>4778</v>
      </c>
      <c r="B2903" s="13" t="s">
        <v>4777</v>
      </c>
    </row>
    <row r="2904" spans="1:2" ht="15" customHeight="1">
      <c r="A2904" s="10" t="s">
        <v>11856</v>
      </c>
      <c r="B2904" s="13" t="s">
        <v>11855</v>
      </c>
    </row>
    <row r="2905" spans="1:2" ht="15" customHeight="1">
      <c r="A2905" s="10" t="s">
        <v>8375</v>
      </c>
      <c r="B2905" s="13" t="s">
        <v>8374</v>
      </c>
    </row>
    <row r="2906" spans="1:2" ht="15" customHeight="1">
      <c r="A2906" s="10" t="s">
        <v>6939</v>
      </c>
      <c r="B2906" s="13" t="s">
        <v>6938</v>
      </c>
    </row>
    <row r="2907" spans="1:2" ht="15" customHeight="1">
      <c r="A2907" s="10" t="s">
        <v>6896</v>
      </c>
      <c r="B2907" s="13" t="s">
        <v>6895</v>
      </c>
    </row>
    <row r="2908" spans="1:2" ht="15" customHeight="1">
      <c r="A2908" s="10" t="s">
        <v>242</v>
      </c>
      <c r="B2908" s="13" t="s">
        <v>14634</v>
      </c>
    </row>
    <row r="2909" spans="1:2" ht="15" customHeight="1">
      <c r="A2909" s="11" t="s">
        <v>243</v>
      </c>
      <c r="B2909" s="15" t="s">
        <v>244</v>
      </c>
    </row>
    <row r="2910" spans="1:2" ht="15" customHeight="1">
      <c r="A2910" s="10" t="s">
        <v>13960</v>
      </c>
      <c r="B2910" s="13" t="s">
        <v>13959</v>
      </c>
    </row>
    <row r="2911" spans="1:2" ht="15" customHeight="1">
      <c r="A2911" s="10" t="s">
        <v>11247</v>
      </c>
      <c r="B2911" s="13" t="s">
        <v>11246</v>
      </c>
    </row>
    <row r="2912" spans="1:2" ht="15" customHeight="1">
      <c r="A2912" s="10" t="s">
        <v>13742</v>
      </c>
      <c r="B2912" s="13" t="s">
        <v>13741</v>
      </c>
    </row>
    <row r="2913" spans="1:2" ht="15" customHeight="1">
      <c r="A2913" s="10" t="s">
        <v>8738</v>
      </c>
      <c r="B2913" s="13" t="s">
        <v>8737</v>
      </c>
    </row>
    <row r="2914" spans="1:2" ht="15" customHeight="1">
      <c r="A2914" s="10" t="s">
        <v>13702</v>
      </c>
      <c r="B2914" s="13" t="s">
        <v>13701</v>
      </c>
    </row>
    <row r="2915" spans="1:2" ht="15" customHeight="1">
      <c r="A2915" s="10" t="s">
        <v>8595</v>
      </c>
      <c r="B2915" s="13" t="s">
        <v>8594</v>
      </c>
    </row>
    <row r="2916" spans="1:2" ht="15" customHeight="1">
      <c r="A2916" s="10" t="s">
        <v>8712</v>
      </c>
      <c r="B2916" s="13" t="s">
        <v>8711</v>
      </c>
    </row>
    <row r="2917" spans="1:2" ht="15" customHeight="1">
      <c r="A2917" s="10" t="s">
        <v>11277</v>
      </c>
      <c r="B2917" s="13" t="s">
        <v>11276</v>
      </c>
    </row>
    <row r="2918" spans="1:2" ht="15" customHeight="1">
      <c r="A2918" s="11" t="s">
        <v>245</v>
      </c>
      <c r="B2918" s="15" t="s">
        <v>244</v>
      </c>
    </row>
    <row r="2919" spans="1:2" ht="15" customHeight="1">
      <c r="A2919" s="11" t="s">
        <v>246</v>
      </c>
      <c r="B2919" s="15" t="s">
        <v>241</v>
      </c>
    </row>
    <row r="2920" spans="1:2" ht="15" customHeight="1">
      <c r="A2920" s="10" t="s">
        <v>24587</v>
      </c>
      <c r="B2920" s="13" t="s">
        <v>24586</v>
      </c>
    </row>
    <row r="2921" spans="1:2" ht="15" customHeight="1">
      <c r="A2921" s="10" t="s">
        <v>24583</v>
      </c>
      <c r="B2921" s="13" t="s">
        <v>24582</v>
      </c>
    </row>
    <row r="2922" spans="1:2" ht="15" customHeight="1">
      <c r="A2922" s="10" t="s">
        <v>24585</v>
      </c>
      <c r="B2922" s="13" t="s">
        <v>24584</v>
      </c>
    </row>
    <row r="2923" spans="1:2" ht="15" customHeight="1">
      <c r="A2923" s="10" t="s">
        <v>24579</v>
      </c>
      <c r="B2923" s="13" t="s">
        <v>24578</v>
      </c>
    </row>
    <row r="2924" spans="1:2" ht="15" customHeight="1">
      <c r="A2924" s="10" t="s">
        <v>24591</v>
      </c>
      <c r="B2924" s="13" t="s">
        <v>24590</v>
      </c>
    </row>
    <row r="2925" spans="1:2" ht="15" customHeight="1">
      <c r="A2925" s="10" t="s">
        <v>24577</v>
      </c>
      <c r="B2925" s="13" t="s">
        <v>24576</v>
      </c>
    </row>
    <row r="2926" spans="1:2" ht="15" customHeight="1">
      <c r="A2926" s="10" t="s">
        <v>24589</v>
      </c>
      <c r="B2926" s="13" t="s">
        <v>24588</v>
      </c>
    </row>
    <row r="2927" spans="1:2" ht="15" customHeight="1">
      <c r="A2927" s="10" t="s">
        <v>24575</v>
      </c>
      <c r="B2927" s="13" t="s">
        <v>24574</v>
      </c>
    </row>
    <row r="2928" spans="1:2" ht="15" customHeight="1">
      <c r="A2928" s="10" t="s">
        <v>24581</v>
      </c>
      <c r="B2928" s="13" t="s">
        <v>24580</v>
      </c>
    </row>
    <row r="2929" spans="1:2" ht="15" customHeight="1">
      <c r="A2929" s="10" t="s">
        <v>24573</v>
      </c>
      <c r="B2929" s="13" t="s">
        <v>24572</v>
      </c>
    </row>
    <row r="2930" spans="1:2" ht="15" customHeight="1">
      <c r="A2930" s="10" t="s">
        <v>7061</v>
      </c>
      <c r="B2930" s="13" t="s">
        <v>7060</v>
      </c>
    </row>
    <row r="2931" spans="1:2" ht="15" customHeight="1">
      <c r="A2931" s="11" t="s">
        <v>247</v>
      </c>
      <c r="B2931" s="15" t="s">
        <v>248</v>
      </c>
    </row>
    <row r="2932" spans="1:2" ht="15" customHeight="1">
      <c r="A2932" s="10" t="s">
        <v>8981</v>
      </c>
      <c r="B2932" s="13" t="s">
        <v>8980</v>
      </c>
    </row>
    <row r="2933" spans="1:2" ht="15" customHeight="1">
      <c r="A2933" s="10" t="s">
        <v>7314</v>
      </c>
      <c r="B2933" s="13" t="s">
        <v>7313</v>
      </c>
    </row>
    <row r="2934" spans="1:2" ht="15" customHeight="1">
      <c r="A2934" s="10" t="s">
        <v>1259</v>
      </c>
      <c r="B2934" s="13" t="s">
        <v>1258</v>
      </c>
    </row>
    <row r="2935" spans="1:2" ht="15" customHeight="1">
      <c r="A2935" s="10" t="s">
        <v>9270</v>
      </c>
      <c r="B2935" s="13" t="s">
        <v>9269</v>
      </c>
    </row>
    <row r="2936" spans="1:2" ht="15" customHeight="1">
      <c r="A2936" s="10" t="s">
        <v>9284</v>
      </c>
      <c r="B2936" s="13" t="s">
        <v>9283</v>
      </c>
    </row>
    <row r="2937" spans="1:2" ht="15" customHeight="1">
      <c r="A2937" s="10" t="s">
        <v>7244</v>
      </c>
      <c r="B2937" s="13" t="s">
        <v>7243</v>
      </c>
    </row>
    <row r="2938" spans="1:2" ht="15" customHeight="1">
      <c r="A2938" s="10" t="s">
        <v>7248</v>
      </c>
      <c r="B2938" s="13" t="s">
        <v>7247</v>
      </c>
    </row>
    <row r="2939" spans="1:2" ht="15" customHeight="1">
      <c r="A2939" s="10" t="s">
        <v>7246</v>
      </c>
      <c r="B2939" s="13" t="s">
        <v>7245</v>
      </c>
    </row>
    <row r="2940" spans="1:2" ht="15" customHeight="1">
      <c r="A2940" s="10" t="s">
        <v>11872</v>
      </c>
      <c r="B2940" s="13" t="s">
        <v>11871</v>
      </c>
    </row>
    <row r="2941" spans="1:2" ht="15" customHeight="1">
      <c r="A2941" s="10" t="s">
        <v>7250</v>
      </c>
      <c r="B2941" s="13" t="s">
        <v>7249</v>
      </c>
    </row>
    <row r="2942" spans="1:2" ht="15" customHeight="1">
      <c r="A2942" s="11" t="s">
        <v>249</v>
      </c>
      <c r="B2942" s="15" t="s">
        <v>250</v>
      </c>
    </row>
    <row r="2943" spans="1:2" ht="15" customHeight="1">
      <c r="A2943" s="10" t="s">
        <v>7236</v>
      </c>
      <c r="B2943" s="13" t="s">
        <v>7235</v>
      </c>
    </row>
    <row r="2944" spans="1:2" ht="15" customHeight="1">
      <c r="A2944" s="10" t="s">
        <v>11868</v>
      </c>
      <c r="B2944" s="13" t="s">
        <v>11867</v>
      </c>
    </row>
    <row r="2945" spans="1:2" ht="15" customHeight="1">
      <c r="A2945" s="10" t="s">
        <v>7238</v>
      </c>
      <c r="B2945" s="13" t="s">
        <v>7237</v>
      </c>
    </row>
    <row r="2946" spans="1:2" ht="15" customHeight="1">
      <c r="A2946" s="10" t="s">
        <v>7181</v>
      </c>
      <c r="B2946" s="13" t="s">
        <v>7180</v>
      </c>
    </row>
    <row r="2947" spans="1:2" ht="15" customHeight="1">
      <c r="A2947" s="10" t="s">
        <v>7233</v>
      </c>
      <c r="B2947" s="13" t="s">
        <v>7232</v>
      </c>
    </row>
    <row r="2948" spans="1:2" ht="15" customHeight="1">
      <c r="A2948" s="10" t="s">
        <v>7312</v>
      </c>
      <c r="B2948" s="13" t="s">
        <v>7311</v>
      </c>
    </row>
    <row r="2949" spans="1:2" ht="15" customHeight="1">
      <c r="A2949" s="10" t="s">
        <v>7558</v>
      </c>
      <c r="B2949" s="13" t="s">
        <v>7557</v>
      </c>
    </row>
    <row r="2950" spans="1:2" ht="15" customHeight="1">
      <c r="A2950" s="10" t="s">
        <v>17177</v>
      </c>
      <c r="B2950" s="13" t="s">
        <v>17176</v>
      </c>
    </row>
    <row r="2951" spans="1:2" ht="15" customHeight="1">
      <c r="A2951" s="10" t="s">
        <v>251</v>
      </c>
      <c r="B2951" s="13" t="s">
        <v>9144</v>
      </c>
    </row>
    <row r="2952" spans="1:2" ht="15" customHeight="1">
      <c r="A2952" s="10" t="s">
        <v>7678</v>
      </c>
      <c r="B2952" s="13" t="s">
        <v>7677</v>
      </c>
    </row>
    <row r="2953" spans="1:2" ht="15" customHeight="1">
      <c r="A2953" s="10" t="s">
        <v>13774</v>
      </c>
      <c r="B2953" s="13" t="s">
        <v>13773</v>
      </c>
    </row>
    <row r="2954" spans="1:2" ht="15" customHeight="1">
      <c r="A2954" s="10" t="s">
        <v>13916</v>
      </c>
      <c r="B2954" s="13" t="s">
        <v>13915</v>
      </c>
    </row>
    <row r="2955" spans="1:2" ht="15" customHeight="1">
      <c r="A2955" s="10" t="s">
        <v>1731</v>
      </c>
      <c r="B2955" s="13" t="s">
        <v>1730</v>
      </c>
    </row>
    <row r="2956" spans="1:2" ht="15" customHeight="1">
      <c r="A2956" s="10" t="s">
        <v>8579</v>
      </c>
      <c r="B2956" s="13" t="s">
        <v>8578</v>
      </c>
    </row>
    <row r="2957" spans="1:2" ht="15" customHeight="1">
      <c r="A2957" s="10" t="s">
        <v>4770</v>
      </c>
      <c r="B2957" s="13" t="s">
        <v>4769</v>
      </c>
    </row>
    <row r="2958" spans="1:2" ht="15" customHeight="1">
      <c r="A2958" s="10" t="s">
        <v>9101</v>
      </c>
      <c r="B2958" s="13" t="s">
        <v>9100</v>
      </c>
    </row>
    <row r="2959" spans="1:2" ht="15" customHeight="1">
      <c r="A2959" s="10" t="s">
        <v>9116</v>
      </c>
      <c r="B2959" s="13" t="s">
        <v>9115</v>
      </c>
    </row>
    <row r="2960" spans="1:2" ht="15" customHeight="1">
      <c r="A2960" s="11" t="s">
        <v>252</v>
      </c>
      <c r="B2960" s="15" t="s">
        <v>253</v>
      </c>
    </row>
    <row r="2961" spans="1:2" ht="15" customHeight="1">
      <c r="A2961" s="11" t="s">
        <v>254</v>
      </c>
      <c r="B2961" s="15" t="s">
        <v>255</v>
      </c>
    </row>
    <row r="2962" spans="1:2" ht="15" customHeight="1">
      <c r="A2962" s="10" t="s">
        <v>5936</v>
      </c>
      <c r="B2962" s="13" t="s">
        <v>5935</v>
      </c>
    </row>
    <row r="2963" spans="1:2" ht="15" customHeight="1">
      <c r="A2963" s="10" t="s">
        <v>5938</v>
      </c>
      <c r="B2963" s="13" t="s">
        <v>5937</v>
      </c>
    </row>
    <row r="2964" spans="1:2" ht="15" customHeight="1">
      <c r="A2964" s="10" t="s">
        <v>5942</v>
      </c>
      <c r="B2964" s="13" t="s">
        <v>5941</v>
      </c>
    </row>
    <row r="2965" spans="1:2" ht="15" customHeight="1">
      <c r="A2965" s="10" t="s">
        <v>256</v>
      </c>
      <c r="B2965" s="13" t="s">
        <v>10229</v>
      </c>
    </row>
    <row r="2966" spans="1:2" ht="15" customHeight="1">
      <c r="A2966" s="10" t="s">
        <v>3290</v>
      </c>
      <c r="B2966" s="13" t="s">
        <v>3289</v>
      </c>
    </row>
    <row r="2967" spans="1:2" ht="15" customHeight="1">
      <c r="A2967" s="10" t="s">
        <v>3292</v>
      </c>
      <c r="B2967" s="13" t="s">
        <v>3291</v>
      </c>
    </row>
    <row r="2968" spans="1:2" ht="15" customHeight="1">
      <c r="A2968" s="11" t="s">
        <v>257</v>
      </c>
      <c r="B2968" s="15" t="s">
        <v>258</v>
      </c>
    </row>
    <row r="2969" spans="1:2" ht="15" customHeight="1">
      <c r="A2969" s="10" t="s">
        <v>2205</v>
      </c>
      <c r="B2969" s="13" t="s">
        <v>2204</v>
      </c>
    </row>
    <row r="2970" spans="1:2" ht="15" customHeight="1">
      <c r="A2970" s="10" t="s">
        <v>2211</v>
      </c>
      <c r="B2970" s="13" t="s">
        <v>2210</v>
      </c>
    </row>
    <row r="2971" spans="1:2" ht="15" customHeight="1">
      <c r="A2971" s="10" t="s">
        <v>2207</v>
      </c>
      <c r="B2971" s="13" t="s">
        <v>2206</v>
      </c>
    </row>
    <row r="2972" spans="1:2" ht="15" customHeight="1">
      <c r="A2972" s="10" t="s">
        <v>2209</v>
      </c>
      <c r="B2972" s="13" t="s">
        <v>2208</v>
      </c>
    </row>
    <row r="2973" spans="1:2" ht="15" customHeight="1">
      <c r="A2973" s="10" t="s">
        <v>259</v>
      </c>
      <c r="B2973" s="13" t="s">
        <v>1616</v>
      </c>
    </row>
    <row r="2974" spans="1:2" ht="15" customHeight="1">
      <c r="A2974" s="11" t="s">
        <v>260</v>
      </c>
      <c r="B2974" s="15" t="s">
        <v>261</v>
      </c>
    </row>
    <row r="2975" spans="1:2" ht="15" customHeight="1">
      <c r="A2975" s="10" t="s">
        <v>8806</v>
      </c>
      <c r="B2975" s="13" t="s">
        <v>8805</v>
      </c>
    </row>
    <row r="2976" spans="1:2" ht="15" customHeight="1">
      <c r="A2976" s="10" t="s">
        <v>8800</v>
      </c>
      <c r="B2976" s="13" t="s">
        <v>8799</v>
      </c>
    </row>
    <row r="2977" spans="1:2" ht="15" customHeight="1">
      <c r="A2977" s="10" t="s">
        <v>8802</v>
      </c>
      <c r="B2977" s="13" t="s">
        <v>8801</v>
      </c>
    </row>
    <row r="2978" spans="1:2" ht="15" customHeight="1">
      <c r="A2978" s="10" t="s">
        <v>4802</v>
      </c>
      <c r="B2978" s="13" t="s">
        <v>4801</v>
      </c>
    </row>
    <row r="2979" spans="1:2" ht="15" customHeight="1">
      <c r="A2979" s="10" t="s">
        <v>8539</v>
      </c>
      <c r="B2979" s="13" t="s">
        <v>8538</v>
      </c>
    </row>
    <row r="2980" spans="1:2" ht="15" customHeight="1">
      <c r="A2980" s="10" t="s">
        <v>5890</v>
      </c>
      <c r="B2980" s="13" t="s">
        <v>5889</v>
      </c>
    </row>
    <row r="2981" spans="1:2" ht="15" customHeight="1">
      <c r="A2981" s="10" t="s">
        <v>13744</v>
      </c>
      <c r="B2981" s="13" t="s">
        <v>13743</v>
      </c>
    </row>
    <row r="2982" spans="1:2" ht="15" customHeight="1">
      <c r="A2982" s="11" t="s">
        <v>262</v>
      </c>
      <c r="B2982" s="15" t="s">
        <v>263</v>
      </c>
    </row>
    <row r="2983" spans="1:2" ht="15" customHeight="1">
      <c r="A2983" s="10" t="s">
        <v>3230</v>
      </c>
      <c r="B2983" s="13" t="s">
        <v>3229</v>
      </c>
    </row>
    <row r="2984" spans="1:2" ht="15" customHeight="1">
      <c r="A2984" s="10" t="s">
        <v>3232</v>
      </c>
      <c r="B2984" s="13" t="s">
        <v>3231</v>
      </c>
    </row>
    <row r="2985" spans="1:2" ht="15" customHeight="1">
      <c r="A2985" s="10" t="s">
        <v>3228</v>
      </c>
      <c r="B2985" s="13" t="s">
        <v>3227</v>
      </c>
    </row>
    <row r="2986" spans="1:2" ht="15" customHeight="1">
      <c r="A2986" s="10" t="s">
        <v>3236</v>
      </c>
      <c r="B2986" s="13" t="s">
        <v>3235</v>
      </c>
    </row>
    <row r="2987" spans="1:2" ht="15" customHeight="1">
      <c r="A2987" s="10" t="s">
        <v>3226</v>
      </c>
      <c r="B2987" s="13" t="s">
        <v>3225</v>
      </c>
    </row>
    <row r="2988" spans="1:2" ht="15" customHeight="1">
      <c r="A2988" s="10" t="s">
        <v>264</v>
      </c>
      <c r="B2988" s="13" t="s">
        <v>265</v>
      </c>
    </row>
    <row r="2989" spans="1:2" ht="15" customHeight="1">
      <c r="A2989" s="10" t="s">
        <v>9960</v>
      </c>
      <c r="B2989" s="13" t="s">
        <v>9959</v>
      </c>
    </row>
    <row r="2990" spans="1:2" ht="15" customHeight="1">
      <c r="A2990" s="10" t="s">
        <v>10838</v>
      </c>
      <c r="B2990" s="13" t="s">
        <v>10837</v>
      </c>
    </row>
    <row r="2991" spans="1:2" ht="15" customHeight="1">
      <c r="A2991" s="10" t="s">
        <v>3371</v>
      </c>
      <c r="B2991" s="13" t="s">
        <v>3370</v>
      </c>
    </row>
    <row r="2992" spans="1:2" ht="15" customHeight="1">
      <c r="A2992" s="10" t="s">
        <v>266</v>
      </c>
      <c r="B2992" s="13" t="s">
        <v>1553</v>
      </c>
    </row>
    <row r="2993" spans="1:2" ht="15" customHeight="1">
      <c r="A2993" s="10" t="s">
        <v>1733</v>
      </c>
      <c r="B2993" s="13" t="s">
        <v>1732</v>
      </c>
    </row>
    <row r="2994" spans="1:2" ht="15" customHeight="1">
      <c r="A2994" s="10" t="s">
        <v>7087</v>
      </c>
      <c r="B2994" s="13" t="s">
        <v>7086</v>
      </c>
    </row>
    <row r="2995" spans="1:2" ht="15" customHeight="1">
      <c r="A2995" s="10" t="s">
        <v>7670</v>
      </c>
      <c r="B2995" s="13" t="s">
        <v>7669</v>
      </c>
    </row>
    <row r="2996" spans="1:2" ht="15" customHeight="1">
      <c r="A2996" s="10" t="s">
        <v>10766</v>
      </c>
      <c r="B2996" s="13" t="s">
        <v>10765</v>
      </c>
    </row>
    <row r="2997" spans="1:2" ht="15" customHeight="1">
      <c r="A2997" s="10" t="s">
        <v>10764</v>
      </c>
      <c r="B2997" s="13" t="s">
        <v>10763</v>
      </c>
    </row>
    <row r="2998" spans="1:2" ht="15" customHeight="1">
      <c r="A2998" s="10" t="s">
        <v>10762</v>
      </c>
      <c r="B2998" s="13" t="s">
        <v>10761</v>
      </c>
    </row>
    <row r="2999" spans="1:2" ht="15" customHeight="1">
      <c r="A2999" s="11" t="s">
        <v>267</v>
      </c>
      <c r="B2999" s="15" t="s">
        <v>268</v>
      </c>
    </row>
    <row r="3000" spans="1:2" ht="15" customHeight="1">
      <c r="A3000" s="10" t="s">
        <v>269</v>
      </c>
      <c r="B3000" s="13" t="s">
        <v>270</v>
      </c>
    </row>
    <row r="3001" spans="1:2" ht="15" customHeight="1">
      <c r="A3001" s="11" t="s">
        <v>271</v>
      </c>
      <c r="B3001" s="15" t="s">
        <v>272</v>
      </c>
    </row>
    <row r="3002" spans="1:2" ht="15" customHeight="1">
      <c r="A3002" s="10" t="s">
        <v>8581</v>
      </c>
      <c r="B3002" s="13" t="s">
        <v>8580</v>
      </c>
    </row>
    <row r="3003" spans="1:2" ht="15" customHeight="1">
      <c r="A3003" s="10" t="s">
        <v>8583</v>
      </c>
      <c r="B3003" s="13" t="s">
        <v>8582</v>
      </c>
    </row>
    <row r="3004" spans="1:2" ht="15" customHeight="1">
      <c r="A3004" s="10" t="s">
        <v>6202</v>
      </c>
      <c r="B3004" s="13" t="s">
        <v>6201</v>
      </c>
    </row>
    <row r="3005" spans="1:2" ht="15" customHeight="1">
      <c r="A3005" s="10" t="s">
        <v>273</v>
      </c>
      <c r="B3005" s="13" t="s">
        <v>9861</v>
      </c>
    </row>
    <row r="3006" spans="1:2" ht="15" customHeight="1">
      <c r="A3006" s="10" t="s">
        <v>1956</v>
      </c>
      <c r="B3006" s="13" t="s">
        <v>1955</v>
      </c>
    </row>
    <row r="3007" spans="1:2" ht="15" customHeight="1">
      <c r="A3007" s="10" t="s">
        <v>3270</v>
      </c>
      <c r="B3007" s="13" t="s">
        <v>3269</v>
      </c>
    </row>
    <row r="3008" spans="1:2" ht="15" customHeight="1">
      <c r="A3008" s="10" t="s">
        <v>9888</v>
      </c>
      <c r="B3008" s="13" t="s">
        <v>9887</v>
      </c>
    </row>
    <row r="3009" spans="1:2" ht="15" customHeight="1">
      <c r="A3009" s="10" t="s">
        <v>4101</v>
      </c>
      <c r="B3009" s="13" t="s">
        <v>4100</v>
      </c>
    </row>
    <row r="3010" spans="1:2" ht="15" customHeight="1">
      <c r="A3010" s="10" t="s">
        <v>5952</v>
      </c>
      <c r="B3010" s="13" t="s">
        <v>5951</v>
      </c>
    </row>
    <row r="3011" spans="1:2" ht="15" customHeight="1">
      <c r="A3011" s="10" t="s">
        <v>5898</v>
      </c>
      <c r="B3011" s="13" t="s">
        <v>5897</v>
      </c>
    </row>
    <row r="3012" spans="1:2" ht="15" customHeight="1">
      <c r="A3012" s="10" t="s">
        <v>5980</v>
      </c>
      <c r="B3012" s="13" t="s">
        <v>5979</v>
      </c>
    </row>
    <row r="3013" spans="1:2" ht="15" customHeight="1">
      <c r="A3013" s="10" t="s">
        <v>1755</v>
      </c>
      <c r="B3013" s="13" t="s">
        <v>1754</v>
      </c>
    </row>
    <row r="3014" spans="1:2" ht="15" customHeight="1">
      <c r="A3014" s="10" t="s">
        <v>8866</v>
      </c>
      <c r="B3014" s="13" t="s">
        <v>8865</v>
      </c>
    </row>
    <row r="3015" spans="1:2" ht="15" customHeight="1">
      <c r="A3015" s="10" t="s">
        <v>8868</v>
      </c>
      <c r="B3015" s="13" t="s">
        <v>8867</v>
      </c>
    </row>
    <row r="3016" spans="1:2" ht="15" customHeight="1">
      <c r="A3016" s="11" t="s">
        <v>274</v>
      </c>
      <c r="B3016" s="15" t="s">
        <v>244</v>
      </c>
    </row>
    <row r="3017" spans="1:2" ht="15" customHeight="1">
      <c r="A3017" s="10" t="s">
        <v>8858</v>
      </c>
      <c r="B3017" s="13" t="s">
        <v>8857</v>
      </c>
    </row>
    <row r="3018" spans="1:2" ht="15" customHeight="1">
      <c r="A3018" s="10" t="s">
        <v>8860</v>
      </c>
      <c r="B3018" s="13" t="s">
        <v>8859</v>
      </c>
    </row>
    <row r="3019" spans="1:2" ht="15" customHeight="1">
      <c r="A3019" s="10" t="s">
        <v>8862</v>
      </c>
      <c r="B3019" s="13" t="s">
        <v>8861</v>
      </c>
    </row>
    <row r="3020" spans="1:2" ht="15" customHeight="1">
      <c r="A3020" s="10" t="s">
        <v>8864</v>
      </c>
      <c r="B3020" s="13" t="s">
        <v>8863</v>
      </c>
    </row>
    <row r="3021" spans="1:2" ht="15" customHeight="1">
      <c r="A3021" s="10" t="s">
        <v>8870</v>
      </c>
      <c r="B3021" s="13" t="s">
        <v>8869</v>
      </c>
    </row>
    <row r="3022" spans="1:2" ht="15" customHeight="1">
      <c r="A3022" s="10" t="s">
        <v>8872</v>
      </c>
      <c r="B3022" s="13" t="s">
        <v>8871</v>
      </c>
    </row>
    <row r="3023" spans="1:2" ht="15" customHeight="1">
      <c r="A3023" s="10" t="s">
        <v>8929</v>
      </c>
      <c r="B3023" s="13" t="s">
        <v>8928</v>
      </c>
    </row>
    <row r="3024" spans="1:2" ht="15" customHeight="1">
      <c r="A3024" s="10" t="s">
        <v>9180</v>
      </c>
      <c r="B3024" s="13" t="s">
        <v>9179</v>
      </c>
    </row>
    <row r="3025" spans="1:2" ht="15" customHeight="1">
      <c r="A3025" s="10" t="s">
        <v>8744</v>
      </c>
      <c r="B3025" s="13" t="s">
        <v>8743</v>
      </c>
    </row>
    <row r="3026" spans="1:2" ht="15" customHeight="1">
      <c r="A3026" s="10" t="s">
        <v>8602</v>
      </c>
      <c r="B3026" s="13" t="s">
        <v>8601</v>
      </c>
    </row>
    <row r="3027" spans="1:2" ht="15" customHeight="1">
      <c r="A3027" s="10" t="s">
        <v>8945</v>
      </c>
      <c r="B3027" s="13" t="s">
        <v>8944</v>
      </c>
    </row>
    <row r="3028" spans="1:2" ht="15" customHeight="1">
      <c r="A3028" s="10" t="s">
        <v>4894</v>
      </c>
      <c r="B3028" s="13" t="s">
        <v>4893</v>
      </c>
    </row>
    <row r="3029" spans="1:2" ht="15" customHeight="1">
      <c r="A3029" s="10" t="s">
        <v>5862</v>
      </c>
      <c r="B3029" s="13" t="s">
        <v>5861</v>
      </c>
    </row>
    <row r="3030" spans="1:2" ht="15" customHeight="1">
      <c r="A3030" s="10" t="s">
        <v>9139</v>
      </c>
      <c r="B3030" s="13" t="s">
        <v>9138</v>
      </c>
    </row>
    <row r="3031" spans="1:2" ht="15" customHeight="1">
      <c r="A3031" s="10" t="s">
        <v>4600</v>
      </c>
      <c r="B3031" s="13" t="s">
        <v>4599</v>
      </c>
    </row>
    <row r="3032" spans="1:2" ht="15" customHeight="1">
      <c r="A3032" s="10" t="s">
        <v>8217</v>
      </c>
      <c r="B3032" s="13" t="s">
        <v>8216</v>
      </c>
    </row>
    <row r="3033" spans="1:2" ht="15" customHeight="1">
      <c r="A3033" s="10" t="s">
        <v>275</v>
      </c>
      <c r="B3033" s="13" t="s">
        <v>1392</v>
      </c>
    </row>
    <row r="3034" spans="1:2" ht="15" customHeight="1">
      <c r="A3034" s="10" t="s">
        <v>1394</v>
      </c>
      <c r="B3034" s="13" t="s">
        <v>1393</v>
      </c>
    </row>
    <row r="3035" spans="1:2" ht="15" customHeight="1">
      <c r="A3035" s="10" t="s">
        <v>8519</v>
      </c>
      <c r="B3035" s="13" t="s">
        <v>8518</v>
      </c>
    </row>
    <row r="3036" spans="1:2" ht="15" customHeight="1">
      <c r="A3036" s="10" t="s">
        <v>8423</v>
      </c>
      <c r="B3036" s="13" t="s">
        <v>8422</v>
      </c>
    </row>
    <row r="3037" spans="1:2" ht="15" customHeight="1">
      <c r="A3037" s="10" t="s">
        <v>7457</v>
      </c>
      <c r="B3037" s="13" t="s">
        <v>7456</v>
      </c>
    </row>
    <row r="3038" spans="1:2" ht="15" customHeight="1">
      <c r="A3038" s="10" t="s">
        <v>12994</v>
      </c>
      <c r="B3038" s="13" t="s">
        <v>12993</v>
      </c>
    </row>
    <row r="3039" spans="1:2" ht="15" customHeight="1">
      <c r="A3039" s="10" t="s">
        <v>12968</v>
      </c>
      <c r="B3039" s="13" t="s">
        <v>12967</v>
      </c>
    </row>
    <row r="3040" spans="1:2" ht="15" customHeight="1">
      <c r="A3040" s="10" t="s">
        <v>9042</v>
      </c>
      <c r="B3040" s="13" t="s">
        <v>9041</v>
      </c>
    </row>
    <row r="3041" spans="1:2" ht="15" customHeight="1">
      <c r="A3041" s="11" t="s">
        <v>276</v>
      </c>
      <c r="B3041" s="15" t="s">
        <v>277</v>
      </c>
    </row>
    <row r="3042" spans="1:2" ht="15" customHeight="1">
      <c r="A3042" s="10" t="s">
        <v>8983</v>
      </c>
      <c r="B3042" s="13" t="s">
        <v>8982</v>
      </c>
    </row>
    <row r="3043" spans="1:2" ht="15" customHeight="1">
      <c r="A3043" s="10" t="s">
        <v>8997</v>
      </c>
      <c r="B3043" s="13" t="s">
        <v>8996</v>
      </c>
    </row>
    <row r="3044" spans="1:2" ht="15" customHeight="1">
      <c r="A3044" s="10" t="s">
        <v>8987</v>
      </c>
      <c r="B3044" s="13" t="s">
        <v>8986</v>
      </c>
    </row>
    <row r="3045" spans="1:2" ht="15" customHeight="1">
      <c r="A3045" s="10" t="s">
        <v>8993</v>
      </c>
      <c r="B3045" s="13" t="s">
        <v>8992</v>
      </c>
    </row>
    <row r="3046" spans="1:2" ht="15" customHeight="1">
      <c r="A3046" s="10" t="s">
        <v>8991</v>
      </c>
      <c r="B3046" s="13" t="s">
        <v>8990</v>
      </c>
    </row>
    <row r="3047" spans="1:2" ht="15" customHeight="1">
      <c r="A3047" s="10" t="s">
        <v>8989</v>
      </c>
      <c r="B3047" s="13" t="s">
        <v>8988</v>
      </c>
    </row>
    <row r="3048" spans="1:2" ht="15" customHeight="1">
      <c r="A3048" s="10" t="s">
        <v>8995</v>
      </c>
      <c r="B3048" s="13" t="s">
        <v>8994</v>
      </c>
    </row>
    <row r="3049" spans="1:2" ht="15" customHeight="1">
      <c r="A3049" s="10" t="s">
        <v>8985</v>
      </c>
      <c r="B3049" s="13" t="s">
        <v>8984</v>
      </c>
    </row>
    <row r="3050" spans="1:2" ht="15" customHeight="1">
      <c r="A3050" s="10" t="s">
        <v>8999</v>
      </c>
      <c r="B3050" s="13" t="s">
        <v>8998</v>
      </c>
    </row>
    <row r="3051" spans="1:2" ht="15" customHeight="1">
      <c r="A3051" s="10" t="s">
        <v>9001</v>
      </c>
      <c r="B3051" s="13" t="s">
        <v>9000</v>
      </c>
    </row>
    <row r="3052" spans="1:2" ht="15" customHeight="1">
      <c r="A3052" s="10" t="s">
        <v>9054</v>
      </c>
      <c r="B3052" s="13" t="s">
        <v>9053</v>
      </c>
    </row>
    <row r="3053" spans="1:2" ht="15" customHeight="1">
      <c r="A3053" s="10" t="s">
        <v>9061</v>
      </c>
      <c r="B3053" s="13" t="s">
        <v>9060</v>
      </c>
    </row>
    <row r="3054" spans="1:2" ht="15" customHeight="1">
      <c r="A3054" s="10" t="s">
        <v>3294</v>
      </c>
      <c r="B3054" s="13" t="s">
        <v>3293</v>
      </c>
    </row>
    <row r="3055" spans="1:2" ht="15" customHeight="1">
      <c r="A3055" s="10" t="s">
        <v>3298</v>
      </c>
      <c r="B3055" s="13" t="s">
        <v>3297</v>
      </c>
    </row>
    <row r="3056" spans="1:2" ht="15" customHeight="1">
      <c r="A3056" s="10" t="s">
        <v>12910</v>
      </c>
      <c r="B3056" s="13" t="s">
        <v>12909</v>
      </c>
    </row>
    <row r="3057" spans="1:2" ht="15" customHeight="1">
      <c r="A3057" s="10" t="s">
        <v>11432</v>
      </c>
      <c r="B3057" s="13" t="s">
        <v>11431</v>
      </c>
    </row>
    <row r="3058" spans="1:2" ht="15" customHeight="1">
      <c r="A3058" s="10" t="s">
        <v>11434</v>
      </c>
      <c r="B3058" s="13" t="s">
        <v>11433</v>
      </c>
    </row>
    <row r="3059" spans="1:2" ht="15" customHeight="1">
      <c r="A3059" s="10" t="s">
        <v>11438</v>
      </c>
      <c r="B3059" s="13" t="s">
        <v>11437</v>
      </c>
    </row>
    <row r="3060" spans="1:2" ht="15" customHeight="1">
      <c r="A3060" s="10" t="s">
        <v>11456</v>
      </c>
      <c r="B3060" s="13" t="s">
        <v>11455</v>
      </c>
    </row>
    <row r="3061" spans="1:2" ht="15" customHeight="1">
      <c r="A3061" s="10" t="s">
        <v>11315</v>
      </c>
      <c r="B3061" s="13" t="s">
        <v>11314</v>
      </c>
    </row>
    <row r="3062" spans="1:2" ht="15" customHeight="1">
      <c r="A3062" s="10" t="s">
        <v>11436</v>
      </c>
      <c r="B3062" s="13" t="s">
        <v>11435</v>
      </c>
    </row>
    <row r="3063" spans="1:2" ht="15" customHeight="1">
      <c r="A3063" s="11" t="s">
        <v>278</v>
      </c>
      <c r="B3063" s="15" t="s">
        <v>279</v>
      </c>
    </row>
    <row r="3064" spans="1:2" ht="15" customHeight="1">
      <c r="A3064" s="10" t="s">
        <v>1084</v>
      </c>
      <c r="B3064" s="13" t="s">
        <v>1083</v>
      </c>
    </row>
    <row r="3065" spans="1:2" ht="15" customHeight="1">
      <c r="A3065" s="10" t="s">
        <v>7310</v>
      </c>
      <c r="B3065" s="13" t="s">
        <v>7309</v>
      </c>
    </row>
    <row r="3066" spans="1:2" ht="15" customHeight="1">
      <c r="A3066" s="10" t="s">
        <v>7327</v>
      </c>
      <c r="B3066" s="13" t="s">
        <v>7326</v>
      </c>
    </row>
    <row r="3067" spans="1:2" ht="15" customHeight="1">
      <c r="A3067" s="10" t="s">
        <v>3931</v>
      </c>
      <c r="B3067" s="13" t="s">
        <v>3930</v>
      </c>
    </row>
    <row r="3068" spans="1:2" ht="15" customHeight="1">
      <c r="A3068" s="10" t="s">
        <v>11476</v>
      </c>
      <c r="B3068" s="13" t="s">
        <v>11475</v>
      </c>
    </row>
    <row r="3069" spans="1:2" ht="15" customHeight="1">
      <c r="A3069" s="10" t="s">
        <v>6405</v>
      </c>
      <c r="B3069" s="13" t="s">
        <v>6404</v>
      </c>
    </row>
    <row r="3070" spans="1:2" ht="15" customHeight="1">
      <c r="A3070" s="10" t="s">
        <v>7194</v>
      </c>
      <c r="B3070" s="13" t="s">
        <v>7193</v>
      </c>
    </row>
    <row r="3071" spans="1:2" ht="15" customHeight="1">
      <c r="A3071" s="10" t="s">
        <v>7212</v>
      </c>
      <c r="B3071" s="13" t="s">
        <v>7211</v>
      </c>
    </row>
    <row r="3072" spans="1:2" ht="15" customHeight="1">
      <c r="A3072" s="10" t="s">
        <v>8152</v>
      </c>
      <c r="B3072" s="13" t="s">
        <v>8151</v>
      </c>
    </row>
    <row r="3073" spans="1:2" ht="15" customHeight="1">
      <c r="A3073" s="10" t="s">
        <v>7224</v>
      </c>
      <c r="B3073" s="13" t="s">
        <v>7223</v>
      </c>
    </row>
    <row r="3074" spans="1:2" ht="15" customHeight="1">
      <c r="A3074" s="10" t="s">
        <v>2233</v>
      </c>
      <c r="B3074" s="13" t="s">
        <v>2232</v>
      </c>
    </row>
    <row r="3075" spans="1:2" ht="15" customHeight="1">
      <c r="A3075" s="10" t="s">
        <v>4155</v>
      </c>
      <c r="B3075" s="13" t="s">
        <v>4154</v>
      </c>
    </row>
    <row r="3076" spans="1:2" ht="15" customHeight="1">
      <c r="A3076" s="10" t="s">
        <v>7564</v>
      </c>
      <c r="B3076" s="13" t="s">
        <v>7563</v>
      </c>
    </row>
    <row r="3077" spans="1:2" ht="15" customHeight="1">
      <c r="A3077" s="10" t="s">
        <v>7369</v>
      </c>
      <c r="B3077" s="13" t="s">
        <v>7368</v>
      </c>
    </row>
    <row r="3078" spans="1:2" ht="15" customHeight="1">
      <c r="A3078" s="10" t="s">
        <v>4171</v>
      </c>
      <c r="B3078" s="13" t="s">
        <v>4170</v>
      </c>
    </row>
    <row r="3079" spans="1:2" ht="15" customHeight="1">
      <c r="A3079" s="10" t="s">
        <v>7349</v>
      </c>
      <c r="B3079" s="13" t="s">
        <v>7348</v>
      </c>
    </row>
    <row r="3080" spans="1:2" ht="15" customHeight="1">
      <c r="A3080" s="10" t="s">
        <v>1920</v>
      </c>
      <c r="B3080" s="13" t="s">
        <v>1919</v>
      </c>
    </row>
    <row r="3081" spans="1:2" ht="15" customHeight="1">
      <c r="A3081" s="10" t="s">
        <v>10692</v>
      </c>
      <c r="B3081" s="13" t="s">
        <v>10691</v>
      </c>
    </row>
    <row r="3082" spans="1:2" ht="15" customHeight="1">
      <c r="A3082" s="10" t="s">
        <v>2422</v>
      </c>
      <c r="B3082" s="13" t="s">
        <v>2421</v>
      </c>
    </row>
    <row r="3083" spans="1:2" ht="15" customHeight="1">
      <c r="A3083" s="10" t="s">
        <v>1907</v>
      </c>
      <c r="B3083" s="13" t="s">
        <v>1906</v>
      </c>
    </row>
    <row r="3084" spans="1:2" ht="15" customHeight="1">
      <c r="A3084" s="10" t="s">
        <v>1869</v>
      </c>
      <c r="B3084" s="13" t="s">
        <v>1868</v>
      </c>
    </row>
    <row r="3085" spans="1:2" ht="15" customHeight="1">
      <c r="A3085" s="10" t="s">
        <v>1865</v>
      </c>
      <c r="B3085" s="13" t="s">
        <v>1864</v>
      </c>
    </row>
    <row r="3086" spans="1:2" ht="15" customHeight="1">
      <c r="A3086" s="10" t="s">
        <v>1879</v>
      </c>
      <c r="B3086" s="13" t="s">
        <v>1878</v>
      </c>
    </row>
    <row r="3087" spans="1:2" ht="15" customHeight="1">
      <c r="A3087" s="10" t="s">
        <v>1901</v>
      </c>
      <c r="B3087" s="13" t="s">
        <v>1900</v>
      </c>
    </row>
    <row r="3088" spans="1:2" ht="15" customHeight="1">
      <c r="A3088" s="10" t="s">
        <v>1895</v>
      </c>
      <c r="B3088" s="13" t="s">
        <v>1894</v>
      </c>
    </row>
    <row r="3089" spans="1:2" ht="15" customHeight="1">
      <c r="A3089" s="10" t="s">
        <v>1861</v>
      </c>
      <c r="B3089" s="13" t="s">
        <v>1860</v>
      </c>
    </row>
    <row r="3090" spans="1:2" ht="15" customHeight="1">
      <c r="A3090" s="10" t="s">
        <v>1875</v>
      </c>
      <c r="B3090" s="13" t="s">
        <v>1874</v>
      </c>
    </row>
    <row r="3091" spans="1:2" ht="15" customHeight="1">
      <c r="A3091" s="10" t="s">
        <v>1905</v>
      </c>
      <c r="B3091" s="13" t="s">
        <v>1904</v>
      </c>
    </row>
    <row r="3092" spans="1:2" ht="15" customHeight="1">
      <c r="A3092" s="10" t="s">
        <v>1883</v>
      </c>
      <c r="B3092" s="13" t="s">
        <v>1882</v>
      </c>
    </row>
    <row r="3093" spans="1:2" ht="15" customHeight="1">
      <c r="A3093" s="10" t="s">
        <v>1889</v>
      </c>
      <c r="B3093" s="13" t="s">
        <v>1888</v>
      </c>
    </row>
    <row r="3094" spans="1:2" ht="15" customHeight="1">
      <c r="A3094" s="10" t="s">
        <v>1893</v>
      </c>
      <c r="B3094" s="13" t="s">
        <v>1892</v>
      </c>
    </row>
    <row r="3095" spans="1:2" ht="15" customHeight="1">
      <c r="A3095" s="10" t="s">
        <v>1909</v>
      </c>
      <c r="B3095" s="13" t="s">
        <v>1908</v>
      </c>
    </row>
    <row r="3096" spans="1:2" ht="15" customHeight="1">
      <c r="A3096" s="10" t="s">
        <v>1877</v>
      </c>
      <c r="B3096" s="13" t="s">
        <v>1876</v>
      </c>
    </row>
    <row r="3097" spans="1:2" ht="15" customHeight="1">
      <c r="A3097" s="10" t="s">
        <v>1863</v>
      </c>
      <c r="B3097" s="13" t="s">
        <v>1862</v>
      </c>
    </row>
    <row r="3098" spans="1:2" ht="15" customHeight="1">
      <c r="A3098" s="10" t="s">
        <v>1867</v>
      </c>
      <c r="B3098" s="13" t="s">
        <v>1866</v>
      </c>
    </row>
    <row r="3099" spans="1:2" ht="15" customHeight="1">
      <c r="A3099" s="10" t="s">
        <v>1871</v>
      </c>
      <c r="B3099" s="13" t="s">
        <v>1870</v>
      </c>
    </row>
    <row r="3100" spans="1:2" ht="15" customHeight="1">
      <c r="A3100" s="10" t="s">
        <v>1891</v>
      </c>
      <c r="B3100" s="13" t="s">
        <v>1890</v>
      </c>
    </row>
    <row r="3101" spans="1:2" ht="15" customHeight="1">
      <c r="A3101" s="10" t="s">
        <v>1887</v>
      </c>
      <c r="B3101" s="13" t="s">
        <v>1886</v>
      </c>
    </row>
    <row r="3102" spans="1:2" ht="15" customHeight="1">
      <c r="A3102" s="10" t="s">
        <v>1885</v>
      </c>
      <c r="B3102" s="13" t="s">
        <v>1884</v>
      </c>
    </row>
    <row r="3103" spans="1:2" ht="15" customHeight="1">
      <c r="A3103" s="10" t="s">
        <v>1873</v>
      </c>
      <c r="B3103" s="13" t="s">
        <v>1872</v>
      </c>
    </row>
    <row r="3104" spans="1:2" ht="15" customHeight="1">
      <c r="A3104" s="10" t="s">
        <v>1897</v>
      </c>
      <c r="B3104" s="13" t="s">
        <v>1896</v>
      </c>
    </row>
    <row r="3105" spans="1:2" ht="15" customHeight="1">
      <c r="A3105" s="10" t="s">
        <v>1881</v>
      </c>
      <c r="B3105" s="13" t="s">
        <v>1880</v>
      </c>
    </row>
    <row r="3106" spans="1:2" ht="15" customHeight="1">
      <c r="A3106" s="10" t="s">
        <v>1899</v>
      </c>
      <c r="B3106" s="13" t="s">
        <v>1898</v>
      </c>
    </row>
    <row r="3107" spans="1:2" ht="15" customHeight="1">
      <c r="A3107" s="10" t="s">
        <v>1910</v>
      </c>
      <c r="B3107" s="13" t="s">
        <v>27</v>
      </c>
    </row>
    <row r="3108" spans="1:2" ht="15" customHeight="1">
      <c r="A3108" s="10" t="s">
        <v>1643</v>
      </c>
      <c r="B3108" s="13" t="s">
        <v>1642</v>
      </c>
    </row>
    <row r="3109" spans="1:2" ht="15" customHeight="1">
      <c r="A3109" s="10" t="s">
        <v>1735</v>
      </c>
      <c r="B3109" s="13" t="s">
        <v>1734</v>
      </c>
    </row>
    <row r="3110" spans="1:2" ht="15" customHeight="1">
      <c r="A3110" s="10" t="s">
        <v>8457</v>
      </c>
      <c r="B3110" s="13" t="s">
        <v>8456</v>
      </c>
    </row>
    <row r="3111" spans="1:2" ht="15" customHeight="1">
      <c r="A3111" s="10" t="s">
        <v>280</v>
      </c>
      <c r="B3111" s="13" t="s">
        <v>1253</v>
      </c>
    </row>
    <row r="3112" spans="1:2" ht="15" customHeight="1">
      <c r="A3112" s="11" t="s">
        <v>281</v>
      </c>
      <c r="B3112" s="15" t="s">
        <v>144</v>
      </c>
    </row>
    <row r="3113" spans="1:2" ht="15" customHeight="1">
      <c r="A3113" s="10" t="s">
        <v>9948</v>
      </c>
      <c r="B3113" s="13" t="s">
        <v>9947</v>
      </c>
    </row>
    <row r="3114" spans="1:2" ht="15" customHeight="1">
      <c r="A3114" s="10" t="s">
        <v>8237</v>
      </c>
      <c r="B3114" s="13" t="s">
        <v>8236</v>
      </c>
    </row>
    <row r="3115" spans="1:2" ht="15" customHeight="1">
      <c r="A3115" s="10" t="s">
        <v>8286</v>
      </c>
      <c r="B3115" s="13" t="s">
        <v>8285</v>
      </c>
    </row>
    <row r="3116" spans="1:2" ht="15" customHeight="1">
      <c r="A3116" s="10" t="s">
        <v>8175</v>
      </c>
      <c r="B3116" s="13" t="s">
        <v>8174</v>
      </c>
    </row>
    <row r="3117" spans="1:2" ht="15" customHeight="1">
      <c r="A3117" s="10" t="s">
        <v>8173</v>
      </c>
      <c r="B3117" s="13" t="s">
        <v>8172</v>
      </c>
    </row>
    <row r="3118" spans="1:2" ht="15" customHeight="1">
      <c r="A3118" s="10" t="s">
        <v>8179</v>
      </c>
      <c r="B3118" s="13" t="s">
        <v>8178</v>
      </c>
    </row>
    <row r="3119" spans="1:2" ht="15" customHeight="1">
      <c r="A3119" s="10" t="s">
        <v>8361</v>
      </c>
      <c r="B3119" s="13" t="s">
        <v>8360</v>
      </c>
    </row>
    <row r="3120" spans="1:2" ht="15" customHeight="1">
      <c r="A3120" s="10" t="s">
        <v>11158</v>
      </c>
      <c r="B3120" s="13" t="s">
        <v>11157</v>
      </c>
    </row>
    <row r="3121" spans="1:2" ht="15" customHeight="1">
      <c r="A3121" s="11" t="s">
        <v>282</v>
      </c>
      <c r="B3121" s="15" t="s">
        <v>283</v>
      </c>
    </row>
    <row r="3122" spans="1:2" ht="15" customHeight="1">
      <c r="A3122" s="10" t="s">
        <v>7240</v>
      </c>
      <c r="B3122" s="13" t="s">
        <v>7239</v>
      </c>
    </row>
    <row r="3123" spans="1:2" ht="15" customHeight="1">
      <c r="A3123" s="10" t="s">
        <v>11870</v>
      </c>
      <c r="B3123" s="13" t="s">
        <v>11869</v>
      </c>
    </row>
    <row r="3124" spans="1:2" ht="15" customHeight="1">
      <c r="A3124" s="10" t="s">
        <v>7242</v>
      </c>
      <c r="B3124" s="13" t="s">
        <v>7241</v>
      </c>
    </row>
    <row r="3125" spans="1:2" ht="15" customHeight="1">
      <c r="A3125" s="10" t="s">
        <v>11132</v>
      </c>
      <c r="B3125" s="13" t="s">
        <v>11131</v>
      </c>
    </row>
    <row r="3126" spans="1:2" ht="15" customHeight="1">
      <c r="A3126" s="10" t="s">
        <v>12836</v>
      </c>
      <c r="B3126" s="13" t="s">
        <v>12835</v>
      </c>
    </row>
    <row r="3127" spans="1:2" ht="15" customHeight="1">
      <c r="A3127" s="10" t="s">
        <v>7204</v>
      </c>
      <c r="B3127" s="13" t="s">
        <v>7203</v>
      </c>
    </row>
    <row r="3128" spans="1:2" ht="15" customHeight="1">
      <c r="A3128" s="10" t="s">
        <v>9876</v>
      </c>
      <c r="B3128" s="13" t="s">
        <v>9875</v>
      </c>
    </row>
    <row r="3129" spans="1:2" ht="15" customHeight="1">
      <c r="A3129" s="10" t="s">
        <v>12878</v>
      </c>
      <c r="B3129" s="13" t="s">
        <v>12877</v>
      </c>
    </row>
    <row r="3130" spans="1:2" ht="15" customHeight="1">
      <c r="A3130" s="10" t="s">
        <v>12534</v>
      </c>
      <c r="B3130" s="13" t="s">
        <v>12533</v>
      </c>
    </row>
    <row r="3131" spans="1:2" ht="15" customHeight="1">
      <c r="A3131" s="10" t="s">
        <v>12554</v>
      </c>
      <c r="B3131" s="13" t="s">
        <v>12553</v>
      </c>
    </row>
    <row r="3132" spans="1:2" ht="15" customHeight="1">
      <c r="A3132" s="10" t="s">
        <v>8118</v>
      </c>
      <c r="B3132" s="13" t="s">
        <v>8117</v>
      </c>
    </row>
    <row r="3133" spans="1:2" ht="15" customHeight="1">
      <c r="A3133" s="10" t="s">
        <v>8221</v>
      </c>
      <c r="B3133" s="13" t="s">
        <v>8220</v>
      </c>
    </row>
    <row r="3134" spans="1:2" ht="15" customHeight="1">
      <c r="A3134" s="10" t="s">
        <v>12548</v>
      </c>
      <c r="B3134" s="13" t="s">
        <v>12547</v>
      </c>
    </row>
    <row r="3135" spans="1:2" ht="15" customHeight="1">
      <c r="A3135" s="10" t="s">
        <v>12552</v>
      </c>
      <c r="B3135" s="13" t="s">
        <v>12551</v>
      </c>
    </row>
    <row r="3136" spans="1:2" ht="15" customHeight="1">
      <c r="A3136" s="10" t="s">
        <v>12550</v>
      </c>
      <c r="B3136" s="13" t="s">
        <v>12549</v>
      </c>
    </row>
    <row r="3137" spans="1:2" ht="15" customHeight="1">
      <c r="A3137" s="10" t="s">
        <v>8722</v>
      </c>
      <c r="B3137" s="13" t="s">
        <v>8721</v>
      </c>
    </row>
    <row r="3138" spans="1:2" ht="15" customHeight="1">
      <c r="A3138" s="10" t="s">
        <v>8353</v>
      </c>
      <c r="B3138" s="13" t="s">
        <v>8352</v>
      </c>
    </row>
    <row r="3139" spans="1:2" ht="15" customHeight="1">
      <c r="A3139" s="10" t="s">
        <v>8547</v>
      </c>
      <c r="B3139" s="13" t="s">
        <v>8546</v>
      </c>
    </row>
    <row r="3140" spans="1:2" ht="15" customHeight="1">
      <c r="A3140" s="10" t="s">
        <v>12544</v>
      </c>
      <c r="B3140" s="13" t="s">
        <v>12543</v>
      </c>
    </row>
    <row r="3141" spans="1:2" ht="15" customHeight="1">
      <c r="A3141" s="10" t="s">
        <v>5934</v>
      </c>
      <c r="B3141" s="13" t="s">
        <v>5933</v>
      </c>
    </row>
    <row r="3142" spans="1:2" ht="15" customHeight="1">
      <c r="A3142" s="10" t="s">
        <v>5932</v>
      </c>
      <c r="B3142" s="13" t="s">
        <v>5931</v>
      </c>
    </row>
    <row r="3143" spans="1:2" ht="15" customHeight="1">
      <c r="A3143" s="10" t="s">
        <v>12538</v>
      </c>
      <c r="B3143" s="13" t="s">
        <v>12537</v>
      </c>
    </row>
    <row r="3144" spans="1:2" ht="15" customHeight="1">
      <c r="A3144" s="10" t="s">
        <v>2501</v>
      </c>
      <c r="B3144" s="13" t="s">
        <v>2500</v>
      </c>
    </row>
    <row r="3145" spans="1:2" ht="15" customHeight="1">
      <c r="A3145" s="10" t="s">
        <v>7789</v>
      </c>
      <c r="B3145" s="13" t="s">
        <v>7788</v>
      </c>
    </row>
    <row r="3146" spans="1:2" ht="15" customHeight="1">
      <c r="A3146" s="10" t="s">
        <v>7227</v>
      </c>
      <c r="B3146" s="13" t="s">
        <v>7226</v>
      </c>
    </row>
    <row r="3147" spans="1:2" ht="15" customHeight="1">
      <c r="A3147" s="10" t="s">
        <v>1510</v>
      </c>
      <c r="B3147" s="13" t="s">
        <v>1509</v>
      </c>
    </row>
    <row r="3148" spans="1:2" ht="15" customHeight="1">
      <c r="A3148" s="10" t="s">
        <v>10255</v>
      </c>
      <c r="B3148" s="13" t="s">
        <v>10254</v>
      </c>
    </row>
    <row r="3149" spans="1:2" ht="15" customHeight="1">
      <c r="A3149" s="10" t="s">
        <v>7747</v>
      </c>
      <c r="B3149" s="13" t="s">
        <v>7746</v>
      </c>
    </row>
    <row r="3150" spans="1:2" ht="15" customHeight="1">
      <c r="A3150" s="10" t="s">
        <v>14010</v>
      </c>
      <c r="B3150" s="13" t="s">
        <v>14009</v>
      </c>
    </row>
    <row r="3151" spans="1:2" ht="15" customHeight="1">
      <c r="A3151" s="11" t="s">
        <v>284</v>
      </c>
      <c r="B3151" s="15" t="s">
        <v>285</v>
      </c>
    </row>
    <row r="3152" spans="1:2" ht="15" customHeight="1">
      <c r="A3152" s="10" t="s">
        <v>14751</v>
      </c>
      <c r="B3152" s="13" t="s">
        <v>14750</v>
      </c>
    </row>
    <row r="3153" spans="1:2" ht="15" customHeight="1">
      <c r="A3153" s="10" t="s">
        <v>10162</v>
      </c>
      <c r="B3153" s="13" t="s">
        <v>10161</v>
      </c>
    </row>
    <row r="3154" spans="1:2" ht="15" customHeight="1">
      <c r="A3154" s="10" t="s">
        <v>14753</v>
      </c>
      <c r="B3154" s="13" t="s">
        <v>14752</v>
      </c>
    </row>
    <row r="3155" spans="1:2" ht="15" customHeight="1">
      <c r="A3155" s="10" t="s">
        <v>14503</v>
      </c>
      <c r="B3155" s="13" t="s">
        <v>14502</v>
      </c>
    </row>
    <row r="3156" spans="1:2" ht="15" customHeight="1">
      <c r="A3156" s="10" t="s">
        <v>10637</v>
      </c>
      <c r="B3156" s="13" t="s">
        <v>10636</v>
      </c>
    </row>
    <row r="3157" spans="1:2" ht="15" customHeight="1">
      <c r="A3157" s="10" t="s">
        <v>6083</v>
      </c>
      <c r="B3157" s="13" t="s">
        <v>6082</v>
      </c>
    </row>
    <row r="3158" spans="1:2" ht="15" customHeight="1">
      <c r="A3158" s="10" t="s">
        <v>14528</v>
      </c>
      <c r="B3158" s="13" t="s">
        <v>14527</v>
      </c>
    </row>
    <row r="3159" spans="1:2" ht="15" customHeight="1">
      <c r="A3159" s="10" t="s">
        <v>14524</v>
      </c>
      <c r="B3159" s="13" t="s">
        <v>14523</v>
      </c>
    </row>
    <row r="3160" spans="1:2" ht="15" customHeight="1">
      <c r="A3160" s="10" t="s">
        <v>10413</v>
      </c>
      <c r="B3160" s="13" t="s">
        <v>10412</v>
      </c>
    </row>
    <row r="3161" spans="1:2" ht="15" customHeight="1">
      <c r="A3161" s="10" t="s">
        <v>10415</v>
      </c>
      <c r="B3161" s="13" t="s">
        <v>10414</v>
      </c>
    </row>
    <row r="3162" spans="1:2" ht="15" customHeight="1">
      <c r="A3162" s="10" t="s">
        <v>14757</v>
      </c>
      <c r="B3162" s="13" t="s">
        <v>14756</v>
      </c>
    </row>
    <row r="3163" spans="1:2" ht="15" customHeight="1">
      <c r="A3163" s="10" t="s">
        <v>6931</v>
      </c>
      <c r="B3163" s="13" t="s">
        <v>6930</v>
      </c>
    </row>
    <row r="3164" spans="1:2" ht="15" customHeight="1">
      <c r="A3164" s="10" t="s">
        <v>14526</v>
      </c>
      <c r="B3164" s="13" t="s">
        <v>14525</v>
      </c>
    </row>
    <row r="3165" spans="1:2" ht="15" customHeight="1">
      <c r="A3165" s="10" t="s">
        <v>14507</v>
      </c>
      <c r="B3165" s="13" t="s">
        <v>14506</v>
      </c>
    </row>
    <row r="3166" spans="1:2" ht="15" customHeight="1">
      <c r="A3166" s="10" t="s">
        <v>14505</v>
      </c>
      <c r="B3166" s="13" t="s">
        <v>14504</v>
      </c>
    </row>
    <row r="3167" spans="1:2" ht="15" customHeight="1">
      <c r="A3167" s="10" t="s">
        <v>14511</v>
      </c>
      <c r="B3167" s="13" t="s">
        <v>14510</v>
      </c>
    </row>
    <row r="3168" spans="1:2" ht="15" customHeight="1">
      <c r="A3168" s="10" t="s">
        <v>10419</v>
      </c>
      <c r="B3168" s="13" t="s">
        <v>10418</v>
      </c>
    </row>
    <row r="3169" spans="1:2" ht="15" customHeight="1">
      <c r="A3169" s="10" t="s">
        <v>10307</v>
      </c>
      <c r="B3169" s="13" t="s">
        <v>10306</v>
      </c>
    </row>
    <row r="3170" spans="1:2" ht="15" customHeight="1">
      <c r="A3170" s="10" t="s">
        <v>10402</v>
      </c>
      <c r="B3170" s="13" t="s">
        <v>10401</v>
      </c>
    </row>
    <row r="3171" spans="1:2" ht="15" customHeight="1">
      <c r="A3171" s="11" t="s">
        <v>286</v>
      </c>
      <c r="B3171" s="15" t="s">
        <v>287</v>
      </c>
    </row>
    <row r="3172" spans="1:2" ht="15" customHeight="1">
      <c r="A3172" s="11" t="s">
        <v>288</v>
      </c>
      <c r="B3172" s="15" t="s">
        <v>287</v>
      </c>
    </row>
    <row r="3173" spans="1:2" ht="15" customHeight="1">
      <c r="A3173" s="11" t="s">
        <v>289</v>
      </c>
      <c r="B3173" s="15" t="s">
        <v>287</v>
      </c>
    </row>
    <row r="3174" spans="1:2" ht="15" customHeight="1">
      <c r="A3174" s="11" t="s">
        <v>290</v>
      </c>
      <c r="B3174" s="15" t="s">
        <v>213</v>
      </c>
    </row>
    <row r="3175" spans="1:2" ht="15" customHeight="1">
      <c r="A3175" s="10" t="s">
        <v>2309</v>
      </c>
      <c r="B3175" s="13" t="s">
        <v>2308</v>
      </c>
    </row>
    <row r="3176" spans="1:2" ht="15" customHeight="1">
      <c r="A3176" s="10" t="s">
        <v>8698</v>
      </c>
      <c r="B3176" s="13" t="s">
        <v>8697</v>
      </c>
    </row>
    <row r="3177" spans="1:2" ht="15" customHeight="1">
      <c r="A3177" s="10" t="s">
        <v>14352</v>
      </c>
      <c r="B3177" s="13" t="s">
        <v>14351</v>
      </c>
    </row>
    <row r="3178" spans="1:2" ht="15" customHeight="1">
      <c r="A3178" s="10" t="s">
        <v>13826</v>
      </c>
      <c r="B3178" s="13" t="s">
        <v>13825</v>
      </c>
    </row>
    <row r="3179" spans="1:2" ht="15" customHeight="1">
      <c r="A3179" s="10" t="s">
        <v>13750</v>
      </c>
      <c r="B3179" s="13" t="s">
        <v>13749</v>
      </c>
    </row>
    <row r="3180" spans="1:2" ht="15" customHeight="1">
      <c r="A3180" s="10" t="s">
        <v>13928</v>
      </c>
      <c r="B3180" s="13" t="s">
        <v>13927</v>
      </c>
    </row>
    <row r="3181" spans="1:2" ht="15" customHeight="1">
      <c r="A3181" s="10" t="s">
        <v>14350</v>
      </c>
      <c r="B3181" s="13" t="s">
        <v>14349</v>
      </c>
    </row>
    <row r="3182" spans="1:2" ht="15" customHeight="1">
      <c r="A3182" s="11" t="s">
        <v>291</v>
      </c>
      <c r="B3182" s="15" t="s">
        <v>218</v>
      </c>
    </row>
    <row r="3183" spans="1:2" ht="15" customHeight="1">
      <c r="A3183" s="10" t="s">
        <v>11894</v>
      </c>
      <c r="B3183" s="13" t="s">
        <v>11893</v>
      </c>
    </row>
    <row r="3184" spans="1:2" ht="15" customHeight="1">
      <c r="A3184" s="10" t="s">
        <v>11900</v>
      </c>
      <c r="B3184" s="13" t="s">
        <v>11899</v>
      </c>
    </row>
    <row r="3185" spans="1:2" ht="15" customHeight="1">
      <c r="A3185" s="10" t="s">
        <v>11898</v>
      </c>
      <c r="B3185" s="13" t="s">
        <v>11897</v>
      </c>
    </row>
    <row r="3186" spans="1:2" ht="15" customHeight="1">
      <c r="A3186" s="10" t="s">
        <v>11896</v>
      </c>
      <c r="B3186" s="13" t="s">
        <v>11895</v>
      </c>
    </row>
    <row r="3187" spans="1:2" ht="15" customHeight="1">
      <c r="A3187" s="10" t="s">
        <v>11398</v>
      </c>
      <c r="B3187" s="13" t="s">
        <v>11397</v>
      </c>
    </row>
    <row r="3188" spans="1:2" ht="15" customHeight="1">
      <c r="A3188" s="10" t="s">
        <v>13560</v>
      </c>
      <c r="B3188" s="13" t="s">
        <v>13559</v>
      </c>
    </row>
    <row r="3189" spans="1:2" ht="15" customHeight="1">
      <c r="A3189" s="10" t="s">
        <v>13314</v>
      </c>
      <c r="B3189" s="13" t="s">
        <v>13313</v>
      </c>
    </row>
    <row r="3190" spans="1:2" ht="15" customHeight="1">
      <c r="A3190" s="10" t="s">
        <v>6447</v>
      </c>
      <c r="B3190" s="13" t="s">
        <v>6446</v>
      </c>
    </row>
    <row r="3191" spans="1:2" ht="15" customHeight="1">
      <c r="A3191" s="10" t="s">
        <v>1743</v>
      </c>
      <c r="B3191" s="13" t="s">
        <v>1742</v>
      </c>
    </row>
    <row r="3192" spans="1:2" ht="15" customHeight="1">
      <c r="A3192" s="10" t="s">
        <v>17189</v>
      </c>
      <c r="B3192" s="13" t="s">
        <v>17188</v>
      </c>
    </row>
    <row r="3193" spans="1:2" ht="15" customHeight="1">
      <c r="A3193" s="10" t="s">
        <v>292</v>
      </c>
      <c r="B3193" s="13" t="s">
        <v>6381</v>
      </c>
    </row>
    <row r="3194" spans="1:2" ht="15" customHeight="1">
      <c r="A3194" s="10" t="s">
        <v>12690</v>
      </c>
      <c r="B3194" s="13" t="s">
        <v>12689</v>
      </c>
    </row>
    <row r="3195" spans="1:2" ht="15" customHeight="1">
      <c r="A3195" s="10" t="s">
        <v>15044</v>
      </c>
      <c r="B3195" s="13" t="s">
        <v>15043</v>
      </c>
    </row>
    <row r="3196" spans="1:2" ht="15" customHeight="1">
      <c r="A3196" s="10" t="s">
        <v>8134</v>
      </c>
      <c r="B3196" s="13" t="s">
        <v>8133</v>
      </c>
    </row>
    <row r="3197" spans="1:2" ht="15" customHeight="1">
      <c r="A3197" s="10" t="s">
        <v>17125</v>
      </c>
      <c r="B3197" s="13" t="s">
        <v>17124</v>
      </c>
    </row>
    <row r="3198" spans="1:2" ht="15" customHeight="1">
      <c r="A3198" s="10" t="s">
        <v>14782</v>
      </c>
      <c r="B3198" s="13" t="s">
        <v>14781</v>
      </c>
    </row>
    <row r="3199" spans="1:2" ht="15" customHeight="1">
      <c r="A3199" s="10" t="s">
        <v>11880</v>
      </c>
      <c r="B3199" s="13" t="s">
        <v>11879</v>
      </c>
    </row>
    <row r="3200" spans="1:2" ht="15" customHeight="1">
      <c r="A3200" s="10" t="s">
        <v>11884</v>
      </c>
      <c r="B3200" s="13" t="s">
        <v>11883</v>
      </c>
    </row>
    <row r="3201" spans="1:2" ht="15" customHeight="1">
      <c r="A3201" s="10" t="s">
        <v>293</v>
      </c>
      <c r="B3201" s="13" t="s">
        <v>14780</v>
      </c>
    </row>
    <row r="3202" spans="1:2" ht="15" customHeight="1">
      <c r="A3202" s="10" t="s">
        <v>14784</v>
      </c>
      <c r="B3202" s="13" t="s">
        <v>14783</v>
      </c>
    </row>
    <row r="3203" spans="1:2" ht="15" customHeight="1">
      <c r="A3203" s="10" t="s">
        <v>8245</v>
      </c>
      <c r="B3203" s="13" t="s">
        <v>8244</v>
      </c>
    </row>
    <row r="3204" spans="1:2" ht="15" customHeight="1">
      <c r="A3204" s="10" t="s">
        <v>8278</v>
      </c>
      <c r="B3204" s="13" t="s">
        <v>8277</v>
      </c>
    </row>
    <row r="3205" spans="1:2" ht="15" customHeight="1">
      <c r="A3205" s="10" t="s">
        <v>24749</v>
      </c>
      <c r="B3205" s="13" t="s">
        <v>24748</v>
      </c>
    </row>
    <row r="3206" spans="1:2" ht="15" customHeight="1">
      <c r="A3206" s="10" t="s">
        <v>17195</v>
      </c>
      <c r="B3206" s="13" t="s">
        <v>17194</v>
      </c>
    </row>
    <row r="3207" spans="1:2" ht="15" customHeight="1">
      <c r="A3207" s="10" t="s">
        <v>17373</v>
      </c>
      <c r="B3207" s="13" t="s">
        <v>17372</v>
      </c>
    </row>
    <row r="3208" spans="1:2" ht="15" customHeight="1">
      <c r="A3208" s="10" t="s">
        <v>17129</v>
      </c>
      <c r="B3208" s="13" t="s">
        <v>17128</v>
      </c>
    </row>
    <row r="3209" spans="1:2" ht="15" customHeight="1">
      <c r="A3209" s="10" t="s">
        <v>17147</v>
      </c>
      <c r="B3209" s="13" t="s">
        <v>17146</v>
      </c>
    </row>
    <row r="3210" spans="1:2" ht="15" customHeight="1">
      <c r="A3210" s="10" t="s">
        <v>17163</v>
      </c>
      <c r="B3210" s="13" t="s">
        <v>17162</v>
      </c>
    </row>
    <row r="3211" spans="1:2" ht="15" customHeight="1">
      <c r="A3211" s="10" t="s">
        <v>17137</v>
      </c>
      <c r="B3211" s="13" t="s">
        <v>17136</v>
      </c>
    </row>
    <row r="3212" spans="1:2" ht="15" customHeight="1">
      <c r="A3212" s="10" t="s">
        <v>17089</v>
      </c>
      <c r="B3212" s="13" t="s">
        <v>17088</v>
      </c>
    </row>
    <row r="3213" spans="1:2" ht="15" customHeight="1">
      <c r="A3213" s="10" t="s">
        <v>17093</v>
      </c>
      <c r="B3213" s="13" t="s">
        <v>17092</v>
      </c>
    </row>
    <row r="3214" spans="1:2" ht="15" customHeight="1">
      <c r="A3214" s="10" t="s">
        <v>17101</v>
      </c>
      <c r="B3214" s="13" t="s">
        <v>17100</v>
      </c>
    </row>
    <row r="3215" spans="1:2" ht="15" customHeight="1">
      <c r="A3215" s="10" t="s">
        <v>16976</v>
      </c>
      <c r="B3215" s="13" t="s">
        <v>16975</v>
      </c>
    </row>
    <row r="3216" spans="1:2" ht="15" customHeight="1">
      <c r="A3216" s="10" t="s">
        <v>16938</v>
      </c>
      <c r="B3216" s="13" t="s">
        <v>16937</v>
      </c>
    </row>
    <row r="3217" spans="1:2" ht="15" customHeight="1">
      <c r="A3217" s="10" t="s">
        <v>16978</v>
      </c>
      <c r="B3217" s="13" t="s">
        <v>16977</v>
      </c>
    </row>
    <row r="3218" spans="1:2" ht="15" customHeight="1">
      <c r="A3218" s="10" t="s">
        <v>16948</v>
      </c>
      <c r="B3218" s="13" t="s">
        <v>16947</v>
      </c>
    </row>
    <row r="3219" spans="1:2" ht="15" customHeight="1">
      <c r="A3219" s="10" t="s">
        <v>17091</v>
      </c>
      <c r="B3219" s="13" t="s">
        <v>17090</v>
      </c>
    </row>
    <row r="3220" spans="1:2" ht="15" customHeight="1">
      <c r="A3220" s="10" t="s">
        <v>17087</v>
      </c>
      <c r="B3220" s="13" t="s">
        <v>17086</v>
      </c>
    </row>
    <row r="3221" spans="1:2" ht="15" customHeight="1">
      <c r="A3221" s="10" t="s">
        <v>17083</v>
      </c>
      <c r="B3221" s="13" t="s">
        <v>17082</v>
      </c>
    </row>
    <row r="3222" spans="1:2" ht="15" customHeight="1">
      <c r="A3222" s="10" t="s">
        <v>17085</v>
      </c>
      <c r="B3222" s="13" t="s">
        <v>17084</v>
      </c>
    </row>
    <row r="3223" spans="1:2" ht="15" customHeight="1">
      <c r="A3223" s="10" t="s">
        <v>17081</v>
      </c>
      <c r="B3223" s="13" t="s">
        <v>17080</v>
      </c>
    </row>
    <row r="3224" spans="1:2" ht="15" customHeight="1">
      <c r="A3224" s="10" t="s">
        <v>16940</v>
      </c>
      <c r="B3224" s="13" t="s">
        <v>16939</v>
      </c>
    </row>
    <row r="3225" spans="1:2" ht="15" customHeight="1">
      <c r="A3225" s="10" t="s">
        <v>16970</v>
      </c>
      <c r="B3225" s="13" t="s">
        <v>16969</v>
      </c>
    </row>
    <row r="3226" spans="1:2" ht="15" customHeight="1">
      <c r="A3226" s="10" t="s">
        <v>16968</v>
      </c>
      <c r="B3226" s="13" t="s">
        <v>16967</v>
      </c>
    </row>
    <row r="3227" spans="1:2" ht="15" customHeight="1">
      <c r="A3227" s="10" t="s">
        <v>17021</v>
      </c>
      <c r="B3227" s="13" t="s">
        <v>17020</v>
      </c>
    </row>
    <row r="3228" spans="1:2" ht="15" customHeight="1">
      <c r="A3228" s="10" t="s">
        <v>17059</v>
      </c>
      <c r="B3228" s="13" t="s">
        <v>17058</v>
      </c>
    </row>
    <row r="3229" spans="1:2" ht="15" customHeight="1">
      <c r="A3229" s="10" t="s">
        <v>17035</v>
      </c>
      <c r="B3229" s="13" t="s">
        <v>17034</v>
      </c>
    </row>
    <row r="3230" spans="1:2" ht="15" customHeight="1">
      <c r="A3230" s="10" t="s">
        <v>16946</v>
      </c>
      <c r="B3230" s="13" t="s">
        <v>16945</v>
      </c>
    </row>
    <row r="3231" spans="1:2" ht="15" customHeight="1">
      <c r="A3231" s="10" t="s">
        <v>17043</v>
      </c>
      <c r="B3231" s="13" t="s">
        <v>17042</v>
      </c>
    </row>
    <row r="3232" spans="1:2" ht="15" customHeight="1">
      <c r="A3232" s="10" t="s">
        <v>16944</v>
      </c>
      <c r="B3232" s="13" t="s">
        <v>16943</v>
      </c>
    </row>
    <row r="3233" spans="1:2" ht="15" customHeight="1">
      <c r="A3233" s="10" t="s">
        <v>17061</v>
      </c>
      <c r="B3233" s="13" t="s">
        <v>17060</v>
      </c>
    </row>
    <row r="3234" spans="1:2" ht="15" customHeight="1">
      <c r="A3234" s="10" t="s">
        <v>17063</v>
      </c>
      <c r="B3234" s="13" t="s">
        <v>17062</v>
      </c>
    </row>
    <row r="3235" spans="1:2" ht="15" customHeight="1">
      <c r="A3235" s="10" t="s">
        <v>17065</v>
      </c>
      <c r="B3235" s="13" t="s">
        <v>17064</v>
      </c>
    </row>
    <row r="3236" spans="1:2" ht="15" customHeight="1">
      <c r="A3236" s="10" t="s">
        <v>17039</v>
      </c>
      <c r="B3236" s="13" t="s">
        <v>17038</v>
      </c>
    </row>
    <row r="3237" spans="1:2" ht="15" customHeight="1">
      <c r="A3237" s="10" t="s">
        <v>17037</v>
      </c>
      <c r="B3237" s="13" t="s">
        <v>17036</v>
      </c>
    </row>
    <row r="3238" spans="1:2" ht="15" customHeight="1">
      <c r="A3238" s="10" t="s">
        <v>17002</v>
      </c>
      <c r="B3238" s="13" t="s">
        <v>17001</v>
      </c>
    </row>
    <row r="3239" spans="1:2" ht="15" customHeight="1">
      <c r="A3239" s="10" t="s">
        <v>17097</v>
      </c>
      <c r="B3239" s="13" t="s">
        <v>17096</v>
      </c>
    </row>
    <row r="3240" spans="1:2" ht="15" customHeight="1">
      <c r="A3240" s="10" t="s">
        <v>17105</v>
      </c>
      <c r="B3240" s="13" t="s">
        <v>17104</v>
      </c>
    </row>
    <row r="3241" spans="1:2" ht="15" customHeight="1">
      <c r="A3241" s="10" t="s">
        <v>17012</v>
      </c>
      <c r="B3241" s="13" t="s">
        <v>17011</v>
      </c>
    </row>
    <row r="3242" spans="1:2" ht="15" customHeight="1">
      <c r="A3242" s="10" t="s">
        <v>17067</v>
      </c>
      <c r="B3242" s="13" t="s">
        <v>17066</v>
      </c>
    </row>
    <row r="3243" spans="1:2" ht="15" customHeight="1">
      <c r="A3243" s="10" t="s">
        <v>16936</v>
      </c>
      <c r="B3243" s="13" t="s">
        <v>16935</v>
      </c>
    </row>
    <row r="3244" spans="1:2" ht="15" customHeight="1">
      <c r="A3244" s="10" t="s">
        <v>16974</v>
      </c>
      <c r="B3244" s="13" t="s">
        <v>16973</v>
      </c>
    </row>
    <row r="3245" spans="1:2" ht="15" customHeight="1">
      <c r="A3245" s="10" t="s">
        <v>16966</v>
      </c>
      <c r="B3245" s="13" t="s">
        <v>16965</v>
      </c>
    </row>
    <row r="3246" spans="1:2" ht="15" customHeight="1">
      <c r="A3246" s="10" t="s">
        <v>17057</v>
      </c>
      <c r="B3246" s="13" t="s">
        <v>17056</v>
      </c>
    </row>
    <row r="3247" spans="1:2" ht="15" customHeight="1">
      <c r="A3247" s="10" t="s">
        <v>17033</v>
      </c>
      <c r="B3247" s="13" t="s">
        <v>17032</v>
      </c>
    </row>
    <row r="3248" spans="1:2" ht="15" customHeight="1">
      <c r="A3248" s="10" t="s">
        <v>17041</v>
      </c>
      <c r="B3248" s="13" t="s">
        <v>17040</v>
      </c>
    </row>
    <row r="3249" spans="1:2" ht="15" customHeight="1">
      <c r="A3249" s="10" t="s">
        <v>17000</v>
      </c>
      <c r="B3249" s="13" t="s">
        <v>16999</v>
      </c>
    </row>
    <row r="3250" spans="1:2" ht="15" customHeight="1">
      <c r="A3250" s="10" t="s">
        <v>17047</v>
      </c>
      <c r="B3250" s="13" t="s">
        <v>17046</v>
      </c>
    </row>
    <row r="3251" spans="1:2" ht="15" customHeight="1">
      <c r="A3251" s="10" t="s">
        <v>16950</v>
      </c>
      <c r="B3251" s="13" t="s">
        <v>16949</v>
      </c>
    </row>
    <row r="3252" spans="1:2" ht="15" customHeight="1">
      <c r="A3252" s="10" t="s">
        <v>17017</v>
      </c>
      <c r="B3252" s="13" t="s">
        <v>17016</v>
      </c>
    </row>
    <row r="3253" spans="1:2" ht="15" customHeight="1">
      <c r="A3253" s="10" t="s">
        <v>17049</v>
      </c>
      <c r="B3253" s="13" t="s">
        <v>17048</v>
      </c>
    </row>
    <row r="3254" spans="1:2" ht="15" customHeight="1">
      <c r="A3254" s="10" t="s">
        <v>17045</v>
      </c>
      <c r="B3254" s="13" t="s">
        <v>17044</v>
      </c>
    </row>
    <row r="3255" spans="1:2" ht="15" customHeight="1">
      <c r="A3255" s="10" t="s">
        <v>16982</v>
      </c>
      <c r="B3255" s="13" t="s">
        <v>16981</v>
      </c>
    </row>
    <row r="3256" spans="1:2" ht="15" customHeight="1">
      <c r="A3256" s="10" t="s">
        <v>16952</v>
      </c>
      <c r="B3256" s="13" t="s">
        <v>16951</v>
      </c>
    </row>
    <row r="3257" spans="1:2" ht="15" customHeight="1">
      <c r="A3257" s="10" t="s">
        <v>16980</v>
      </c>
      <c r="B3257" s="13" t="s">
        <v>16979</v>
      </c>
    </row>
    <row r="3258" spans="1:2" ht="15" customHeight="1">
      <c r="A3258" s="10" t="s">
        <v>17014</v>
      </c>
      <c r="B3258" s="13" t="s">
        <v>17013</v>
      </c>
    </row>
    <row r="3259" spans="1:2" ht="15" customHeight="1">
      <c r="A3259" s="10" t="s">
        <v>17107</v>
      </c>
      <c r="B3259" s="13" t="s">
        <v>17106</v>
      </c>
    </row>
    <row r="3260" spans="1:2" ht="15" customHeight="1">
      <c r="A3260" s="10" t="s">
        <v>17069</v>
      </c>
      <c r="B3260" s="13" t="s">
        <v>17068</v>
      </c>
    </row>
    <row r="3261" spans="1:2" ht="15" customHeight="1">
      <c r="A3261" s="10" t="s">
        <v>17103</v>
      </c>
      <c r="B3261" s="13" t="s">
        <v>17102</v>
      </c>
    </row>
    <row r="3262" spans="1:2" ht="15" customHeight="1">
      <c r="A3262" s="10" t="s">
        <v>16932</v>
      </c>
      <c r="B3262" s="13" t="s">
        <v>16931</v>
      </c>
    </row>
    <row r="3263" spans="1:2" ht="15" customHeight="1">
      <c r="A3263" s="10" t="s">
        <v>17029</v>
      </c>
      <c r="B3263" s="13" t="s">
        <v>17028</v>
      </c>
    </row>
    <row r="3264" spans="1:2" ht="15" customHeight="1">
      <c r="A3264" s="10" t="s">
        <v>17004</v>
      </c>
      <c r="B3264" s="13" t="s">
        <v>17003</v>
      </c>
    </row>
    <row r="3265" spans="1:2" ht="15" customHeight="1">
      <c r="A3265" s="10" t="s">
        <v>16942</v>
      </c>
      <c r="B3265" s="13" t="s">
        <v>16941</v>
      </c>
    </row>
    <row r="3266" spans="1:2" ht="15" customHeight="1">
      <c r="A3266" s="10" t="s">
        <v>16998</v>
      </c>
      <c r="B3266" s="13" t="s">
        <v>16997</v>
      </c>
    </row>
    <row r="3267" spans="1:2" ht="15" customHeight="1">
      <c r="A3267" s="10" t="s">
        <v>16990</v>
      </c>
      <c r="B3267" s="13" t="s">
        <v>16989</v>
      </c>
    </row>
    <row r="3268" spans="1:2" ht="15" customHeight="1">
      <c r="A3268" s="10" t="s">
        <v>16984</v>
      </c>
      <c r="B3268" s="13" t="s">
        <v>16983</v>
      </c>
    </row>
    <row r="3269" spans="1:2" ht="15" customHeight="1">
      <c r="A3269" s="10" t="s">
        <v>17010</v>
      </c>
      <c r="B3269" s="13" t="s">
        <v>17009</v>
      </c>
    </row>
    <row r="3270" spans="1:2" ht="15" customHeight="1">
      <c r="A3270" s="10" t="s">
        <v>17025</v>
      </c>
      <c r="B3270" s="13" t="s">
        <v>17024</v>
      </c>
    </row>
    <row r="3271" spans="1:2" ht="15" customHeight="1">
      <c r="A3271" s="10" t="s">
        <v>16964</v>
      </c>
      <c r="B3271" s="13" t="s">
        <v>16963</v>
      </c>
    </row>
    <row r="3272" spans="1:2" ht="15" customHeight="1">
      <c r="A3272" s="10" t="s">
        <v>16956</v>
      </c>
      <c r="B3272" s="13" t="s">
        <v>16955</v>
      </c>
    </row>
    <row r="3273" spans="1:2" ht="15" customHeight="1">
      <c r="A3273" s="10" t="s">
        <v>16992</v>
      </c>
      <c r="B3273" s="13" t="s">
        <v>16991</v>
      </c>
    </row>
    <row r="3274" spans="1:2" ht="15" customHeight="1">
      <c r="A3274" s="10" t="s">
        <v>16988</v>
      </c>
      <c r="B3274" s="13" t="s">
        <v>16987</v>
      </c>
    </row>
    <row r="3275" spans="1:2" ht="15" customHeight="1">
      <c r="A3275" s="10" t="s">
        <v>16962</v>
      </c>
      <c r="B3275" s="13" t="s">
        <v>16961</v>
      </c>
    </row>
    <row r="3276" spans="1:2" ht="15" customHeight="1">
      <c r="A3276" s="10" t="s">
        <v>17031</v>
      </c>
      <c r="B3276" s="13" t="s">
        <v>17030</v>
      </c>
    </row>
    <row r="3277" spans="1:2" ht="15" customHeight="1">
      <c r="A3277" s="10" t="s">
        <v>17019</v>
      </c>
      <c r="B3277" s="13" t="s">
        <v>17018</v>
      </c>
    </row>
    <row r="3278" spans="1:2" ht="15" customHeight="1">
      <c r="A3278" s="10" t="s">
        <v>17099</v>
      </c>
      <c r="B3278" s="13" t="s">
        <v>17098</v>
      </c>
    </row>
    <row r="3279" spans="1:2" ht="15" customHeight="1">
      <c r="A3279" s="10" t="s">
        <v>16996</v>
      </c>
      <c r="B3279" s="13" t="s">
        <v>16995</v>
      </c>
    </row>
    <row r="3280" spans="1:2" ht="15" customHeight="1">
      <c r="A3280" s="10" t="s">
        <v>16928</v>
      </c>
      <c r="B3280" s="13" t="s">
        <v>16927</v>
      </c>
    </row>
    <row r="3281" spans="1:2" ht="15" customHeight="1">
      <c r="A3281" s="10" t="s">
        <v>16972</v>
      </c>
      <c r="B3281" s="13" t="s">
        <v>16971</v>
      </c>
    </row>
    <row r="3282" spans="1:2" ht="15" customHeight="1">
      <c r="A3282" s="10" t="s">
        <v>17027</v>
      </c>
      <c r="B3282" s="13" t="s">
        <v>17026</v>
      </c>
    </row>
    <row r="3283" spans="1:2" ht="15" customHeight="1">
      <c r="A3283" s="10" t="s">
        <v>17006</v>
      </c>
      <c r="B3283" s="13" t="s">
        <v>17005</v>
      </c>
    </row>
    <row r="3284" spans="1:2" ht="15" customHeight="1">
      <c r="A3284" s="10" t="s">
        <v>17023</v>
      </c>
      <c r="B3284" s="13" t="s">
        <v>17022</v>
      </c>
    </row>
    <row r="3285" spans="1:2" ht="15" customHeight="1">
      <c r="A3285" s="10" t="s">
        <v>17008</v>
      </c>
      <c r="B3285" s="13" t="s">
        <v>17007</v>
      </c>
    </row>
    <row r="3286" spans="1:2" ht="15" customHeight="1">
      <c r="A3286" s="10" t="s">
        <v>16986</v>
      </c>
      <c r="B3286" s="13" t="s">
        <v>16985</v>
      </c>
    </row>
    <row r="3287" spans="1:2" ht="15" customHeight="1">
      <c r="A3287" s="10" t="s">
        <v>16930</v>
      </c>
      <c r="B3287" s="13" t="s">
        <v>16929</v>
      </c>
    </row>
    <row r="3288" spans="1:2" ht="15" customHeight="1">
      <c r="A3288" s="10" t="s">
        <v>17015</v>
      </c>
      <c r="B3288" s="13" t="s">
        <v>578</v>
      </c>
    </row>
    <row r="3289" spans="1:2" ht="15" customHeight="1">
      <c r="A3289" s="10" t="s">
        <v>16934</v>
      </c>
      <c r="B3289" s="13" t="s">
        <v>16933</v>
      </c>
    </row>
    <row r="3290" spans="1:2" ht="15" customHeight="1">
      <c r="A3290" s="10" t="s">
        <v>17095</v>
      </c>
      <c r="B3290" s="13" t="s">
        <v>17094</v>
      </c>
    </row>
    <row r="3291" spans="1:2" ht="15" customHeight="1">
      <c r="A3291" s="10" t="s">
        <v>16954</v>
      </c>
      <c r="B3291" s="13" t="s">
        <v>16953</v>
      </c>
    </row>
    <row r="3292" spans="1:2" ht="15" customHeight="1">
      <c r="A3292" s="10" t="s">
        <v>16960</v>
      </c>
      <c r="B3292" s="13" t="s">
        <v>16959</v>
      </c>
    </row>
    <row r="3293" spans="1:2" ht="15" customHeight="1">
      <c r="A3293" s="10" t="s">
        <v>16958</v>
      </c>
      <c r="B3293" s="13" t="s">
        <v>16957</v>
      </c>
    </row>
    <row r="3294" spans="1:2" ht="15" customHeight="1">
      <c r="A3294" s="10" t="s">
        <v>17077</v>
      </c>
      <c r="B3294" s="13" t="s">
        <v>17076</v>
      </c>
    </row>
    <row r="3295" spans="1:2" ht="15" customHeight="1">
      <c r="A3295" s="10" t="s">
        <v>17075</v>
      </c>
      <c r="B3295" s="13" t="s">
        <v>17074</v>
      </c>
    </row>
    <row r="3296" spans="1:2" ht="15" customHeight="1">
      <c r="A3296" s="10" t="s">
        <v>17079</v>
      </c>
      <c r="B3296" s="13" t="s">
        <v>17078</v>
      </c>
    </row>
    <row r="3297" spans="1:2" ht="15" customHeight="1">
      <c r="A3297" s="10" t="s">
        <v>17073</v>
      </c>
      <c r="B3297" s="13" t="s">
        <v>17072</v>
      </c>
    </row>
    <row r="3298" spans="1:2" ht="15" customHeight="1">
      <c r="A3298" s="10" t="s">
        <v>17071</v>
      </c>
      <c r="B3298" s="13" t="s">
        <v>17070</v>
      </c>
    </row>
    <row r="3299" spans="1:2" ht="15" customHeight="1">
      <c r="A3299" s="10" t="s">
        <v>16994</v>
      </c>
      <c r="B3299" s="13" t="s">
        <v>16993</v>
      </c>
    </row>
    <row r="3300" spans="1:2" ht="15" customHeight="1">
      <c r="A3300" s="10" t="s">
        <v>23665</v>
      </c>
      <c r="B3300" s="13" t="s">
        <v>23664</v>
      </c>
    </row>
    <row r="3301" spans="1:2" ht="15" customHeight="1">
      <c r="A3301" s="10" t="s">
        <v>23645</v>
      </c>
      <c r="B3301" s="13" t="s">
        <v>23644</v>
      </c>
    </row>
    <row r="3302" spans="1:2" ht="15" customHeight="1">
      <c r="A3302" s="10" t="s">
        <v>23651</v>
      </c>
      <c r="B3302" s="13" t="s">
        <v>23650</v>
      </c>
    </row>
    <row r="3303" spans="1:2" ht="15" customHeight="1">
      <c r="A3303" s="10" t="s">
        <v>23653</v>
      </c>
      <c r="B3303" s="13" t="s">
        <v>23652</v>
      </c>
    </row>
    <row r="3304" spans="1:2" ht="15" customHeight="1">
      <c r="A3304" s="10" t="s">
        <v>23647</v>
      </c>
      <c r="B3304" s="13" t="s">
        <v>23646</v>
      </c>
    </row>
    <row r="3305" spans="1:2" ht="15" customHeight="1">
      <c r="A3305" s="10" t="s">
        <v>23649</v>
      </c>
      <c r="B3305" s="13" t="s">
        <v>23648</v>
      </c>
    </row>
    <row r="3306" spans="1:2" ht="15" customHeight="1">
      <c r="A3306" s="10" t="s">
        <v>23641</v>
      </c>
      <c r="B3306" s="13" t="s">
        <v>23640</v>
      </c>
    </row>
    <row r="3307" spans="1:2" ht="15" customHeight="1">
      <c r="A3307" s="10" t="s">
        <v>23397</v>
      </c>
      <c r="B3307" s="13" t="s">
        <v>23396</v>
      </c>
    </row>
    <row r="3308" spans="1:2" ht="15" customHeight="1">
      <c r="A3308" s="10" t="s">
        <v>23387</v>
      </c>
      <c r="B3308" s="13" t="s">
        <v>23386</v>
      </c>
    </row>
    <row r="3309" spans="1:2" ht="15" customHeight="1">
      <c r="A3309" s="10" t="s">
        <v>23605</v>
      </c>
      <c r="B3309" s="13" t="s">
        <v>23604</v>
      </c>
    </row>
    <row r="3310" spans="1:2" ht="15" customHeight="1">
      <c r="A3310" s="10" t="s">
        <v>23505</v>
      </c>
      <c r="B3310" s="13" t="s">
        <v>23504</v>
      </c>
    </row>
    <row r="3311" spans="1:2" ht="15" customHeight="1">
      <c r="A3311" s="10" t="s">
        <v>23385</v>
      </c>
      <c r="B3311" s="13" t="s">
        <v>23384</v>
      </c>
    </row>
    <row r="3312" spans="1:2" ht="15" customHeight="1">
      <c r="A3312" s="10" t="s">
        <v>23577</v>
      </c>
      <c r="B3312" s="13" t="s">
        <v>23576</v>
      </c>
    </row>
    <row r="3313" spans="1:2" ht="15" customHeight="1">
      <c r="A3313" s="10" t="s">
        <v>23513</v>
      </c>
      <c r="B3313" s="13" t="s">
        <v>23512</v>
      </c>
    </row>
    <row r="3314" spans="1:2" ht="15" customHeight="1">
      <c r="A3314" s="10" t="s">
        <v>23515</v>
      </c>
      <c r="B3314" s="13" t="s">
        <v>23514</v>
      </c>
    </row>
    <row r="3315" spans="1:2" ht="15" customHeight="1">
      <c r="A3315" s="10" t="s">
        <v>23331</v>
      </c>
      <c r="B3315" s="13" t="s">
        <v>23330</v>
      </c>
    </row>
    <row r="3316" spans="1:2" ht="15" customHeight="1">
      <c r="A3316" s="10" t="s">
        <v>23495</v>
      </c>
      <c r="B3316" s="13" t="s">
        <v>23494</v>
      </c>
    </row>
    <row r="3317" spans="1:2" ht="15" customHeight="1">
      <c r="A3317" s="10" t="s">
        <v>23371</v>
      </c>
      <c r="B3317" s="13" t="s">
        <v>23370</v>
      </c>
    </row>
    <row r="3318" spans="1:2" ht="15" customHeight="1">
      <c r="A3318" s="10" t="s">
        <v>23471</v>
      </c>
      <c r="B3318" s="13" t="s">
        <v>23470</v>
      </c>
    </row>
    <row r="3319" spans="1:2" ht="15" customHeight="1">
      <c r="A3319" s="10" t="s">
        <v>23469</v>
      </c>
      <c r="B3319" s="13" t="s">
        <v>23468</v>
      </c>
    </row>
    <row r="3320" spans="1:2" ht="15" customHeight="1">
      <c r="A3320" s="10" t="s">
        <v>23463</v>
      </c>
      <c r="B3320" s="13" t="s">
        <v>23462</v>
      </c>
    </row>
    <row r="3321" spans="1:2" ht="15" customHeight="1">
      <c r="A3321" s="10" t="s">
        <v>23465</v>
      </c>
      <c r="B3321" s="13" t="s">
        <v>23464</v>
      </c>
    </row>
    <row r="3322" spans="1:2" ht="15" customHeight="1">
      <c r="A3322" s="10" t="s">
        <v>23517</v>
      </c>
      <c r="B3322" s="13" t="s">
        <v>23516</v>
      </c>
    </row>
    <row r="3323" spans="1:2" ht="15" customHeight="1">
      <c r="A3323" s="10" t="s">
        <v>23519</v>
      </c>
      <c r="B3323" s="13" t="s">
        <v>23518</v>
      </c>
    </row>
    <row r="3324" spans="1:2" ht="15" customHeight="1">
      <c r="A3324" s="10" t="s">
        <v>23401</v>
      </c>
      <c r="B3324" s="13" t="s">
        <v>23400</v>
      </c>
    </row>
    <row r="3325" spans="1:2" ht="15" customHeight="1">
      <c r="A3325" s="10" t="s">
        <v>23497</v>
      </c>
      <c r="B3325" s="13" t="s">
        <v>23496</v>
      </c>
    </row>
    <row r="3326" spans="1:2" ht="15" customHeight="1">
      <c r="A3326" s="10" t="s">
        <v>23527</v>
      </c>
      <c r="B3326" s="13" t="s">
        <v>23526</v>
      </c>
    </row>
    <row r="3327" spans="1:2" ht="15" customHeight="1">
      <c r="A3327" s="10" t="s">
        <v>23567</v>
      </c>
      <c r="B3327" s="13" t="s">
        <v>23566</v>
      </c>
    </row>
    <row r="3328" spans="1:2" ht="15" customHeight="1">
      <c r="A3328" s="10" t="s">
        <v>23545</v>
      </c>
      <c r="B3328" s="13" t="s">
        <v>23544</v>
      </c>
    </row>
    <row r="3329" spans="1:2" ht="15" customHeight="1">
      <c r="A3329" s="10" t="s">
        <v>23597</v>
      </c>
      <c r="B3329" s="13" t="s">
        <v>23596</v>
      </c>
    </row>
    <row r="3330" spans="1:2" ht="15" customHeight="1">
      <c r="A3330" s="10" t="s">
        <v>23339</v>
      </c>
      <c r="B3330" s="13" t="s">
        <v>23338</v>
      </c>
    </row>
    <row r="3331" spans="1:2" ht="15" customHeight="1">
      <c r="A3331" s="10" t="s">
        <v>23335</v>
      </c>
      <c r="B3331" s="13" t="s">
        <v>23334</v>
      </c>
    </row>
    <row r="3332" spans="1:2" ht="15" customHeight="1">
      <c r="A3332" s="10" t="s">
        <v>23399</v>
      </c>
      <c r="B3332" s="13" t="s">
        <v>23398</v>
      </c>
    </row>
    <row r="3333" spans="1:2" ht="15" customHeight="1">
      <c r="A3333" s="10" t="s">
        <v>23365</v>
      </c>
      <c r="B3333" s="13" t="s">
        <v>23364</v>
      </c>
    </row>
    <row r="3334" spans="1:2" ht="15" customHeight="1">
      <c r="A3334" s="10" t="s">
        <v>23477</v>
      </c>
      <c r="B3334" s="13" t="s">
        <v>23476</v>
      </c>
    </row>
    <row r="3335" spans="1:2" ht="15" customHeight="1">
      <c r="A3335" s="10" t="s">
        <v>23475</v>
      </c>
      <c r="B3335" s="13" t="s">
        <v>23474</v>
      </c>
    </row>
    <row r="3336" spans="1:2" ht="15" customHeight="1">
      <c r="A3336" s="10" t="s">
        <v>23557</v>
      </c>
      <c r="B3336" s="13" t="s">
        <v>23556</v>
      </c>
    </row>
    <row r="3337" spans="1:2" ht="15" customHeight="1">
      <c r="A3337" s="10" t="s">
        <v>23625</v>
      </c>
      <c r="B3337" s="13" t="s">
        <v>23624</v>
      </c>
    </row>
    <row r="3338" spans="1:2" ht="15" customHeight="1">
      <c r="A3338" s="10" t="s">
        <v>23369</v>
      </c>
      <c r="B3338" s="13" t="s">
        <v>23368</v>
      </c>
    </row>
    <row r="3339" spans="1:2" ht="15" customHeight="1">
      <c r="A3339" s="10" t="s">
        <v>23349</v>
      </c>
      <c r="B3339" s="13" t="s">
        <v>23348</v>
      </c>
    </row>
    <row r="3340" spans="1:2" ht="15" customHeight="1">
      <c r="A3340" s="10" t="s">
        <v>23355</v>
      </c>
      <c r="B3340" s="13" t="s">
        <v>23354</v>
      </c>
    </row>
    <row r="3341" spans="1:2" ht="15" customHeight="1">
      <c r="A3341" s="10" t="s">
        <v>23345</v>
      </c>
      <c r="B3341" s="13" t="s">
        <v>23344</v>
      </c>
    </row>
    <row r="3342" spans="1:2" ht="15" customHeight="1">
      <c r="A3342" s="10" t="s">
        <v>23379</v>
      </c>
      <c r="B3342" s="13" t="s">
        <v>23378</v>
      </c>
    </row>
    <row r="3343" spans="1:2" ht="15" customHeight="1">
      <c r="A3343" s="10" t="s">
        <v>23603</v>
      </c>
      <c r="B3343" s="13" t="s">
        <v>23602</v>
      </c>
    </row>
    <row r="3344" spans="1:2" ht="15" customHeight="1">
      <c r="A3344" s="10" t="s">
        <v>23481</v>
      </c>
      <c r="B3344" s="13" t="s">
        <v>23480</v>
      </c>
    </row>
    <row r="3345" spans="1:2" ht="15" customHeight="1">
      <c r="A3345" s="10" t="s">
        <v>23421</v>
      </c>
      <c r="B3345" s="13" t="s">
        <v>23420</v>
      </c>
    </row>
    <row r="3346" spans="1:2" ht="15" customHeight="1">
      <c r="A3346" s="10" t="s">
        <v>23591</v>
      </c>
      <c r="B3346" s="13" t="s">
        <v>23590</v>
      </c>
    </row>
    <row r="3347" spans="1:2" ht="15" customHeight="1">
      <c r="A3347" s="10" t="s">
        <v>23447</v>
      </c>
      <c r="B3347" s="13" t="s">
        <v>23446</v>
      </c>
    </row>
    <row r="3348" spans="1:2" ht="15" customHeight="1">
      <c r="A3348" s="10" t="s">
        <v>23449</v>
      </c>
      <c r="B3348" s="13" t="s">
        <v>23448</v>
      </c>
    </row>
    <row r="3349" spans="1:2" ht="15" customHeight="1">
      <c r="A3349" s="10" t="s">
        <v>23521</v>
      </c>
      <c r="B3349" s="13" t="s">
        <v>23520</v>
      </c>
    </row>
    <row r="3350" spans="1:2" ht="15" customHeight="1">
      <c r="A3350" s="10" t="s">
        <v>23323</v>
      </c>
      <c r="B3350" s="13" t="s">
        <v>23322</v>
      </c>
    </row>
    <row r="3351" spans="1:2" ht="15" customHeight="1">
      <c r="A3351" s="10" t="s">
        <v>23609</v>
      </c>
      <c r="B3351" s="13" t="s">
        <v>23608</v>
      </c>
    </row>
    <row r="3352" spans="1:2" ht="15" customHeight="1">
      <c r="A3352" s="10" t="s">
        <v>23455</v>
      </c>
      <c r="B3352" s="13" t="s">
        <v>23454</v>
      </c>
    </row>
    <row r="3353" spans="1:2" ht="15" customHeight="1">
      <c r="A3353" s="10" t="s">
        <v>23621</v>
      </c>
      <c r="B3353" s="13" t="s">
        <v>23620</v>
      </c>
    </row>
    <row r="3354" spans="1:2" ht="15" customHeight="1">
      <c r="A3354" s="10" t="s">
        <v>23571</v>
      </c>
      <c r="B3354" s="13" t="s">
        <v>23570</v>
      </c>
    </row>
    <row r="3355" spans="1:2" ht="15" customHeight="1">
      <c r="A3355" s="10" t="s">
        <v>23433</v>
      </c>
      <c r="B3355" s="13" t="s">
        <v>23432</v>
      </c>
    </row>
    <row r="3356" spans="1:2" ht="15" customHeight="1">
      <c r="A3356" s="10" t="s">
        <v>23423</v>
      </c>
      <c r="B3356" s="13" t="s">
        <v>23422</v>
      </c>
    </row>
    <row r="3357" spans="1:2" ht="15" customHeight="1">
      <c r="A3357" s="10" t="s">
        <v>23417</v>
      </c>
      <c r="B3357" s="13" t="s">
        <v>23416</v>
      </c>
    </row>
    <row r="3358" spans="1:2" ht="15" customHeight="1">
      <c r="A3358" s="10" t="s">
        <v>23451</v>
      </c>
      <c r="B3358" s="13" t="s">
        <v>23450</v>
      </c>
    </row>
    <row r="3359" spans="1:2" ht="15" customHeight="1">
      <c r="A3359" s="10" t="s">
        <v>23435</v>
      </c>
      <c r="B3359" s="13" t="s">
        <v>23434</v>
      </c>
    </row>
    <row r="3360" spans="1:2" ht="15" customHeight="1">
      <c r="A3360" s="10" t="s">
        <v>23573</v>
      </c>
      <c r="B3360" s="13" t="s">
        <v>23572</v>
      </c>
    </row>
    <row r="3361" spans="1:2" ht="15" customHeight="1">
      <c r="A3361" s="10" t="s">
        <v>23639</v>
      </c>
      <c r="B3361" s="13" t="s">
        <v>23638</v>
      </c>
    </row>
    <row r="3362" spans="1:2" ht="15" customHeight="1">
      <c r="A3362" s="10" t="s">
        <v>23377</v>
      </c>
      <c r="B3362" s="13" t="s">
        <v>23376</v>
      </c>
    </row>
    <row r="3363" spans="1:2" ht="15" customHeight="1">
      <c r="A3363" s="10" t="s">
        <v>23601</v>
      </c>
      <c r="B3363" s="13" t="s">
        <v>23600</v>
      </c>
    </row>
    <row r="3364" spans="1:2" ht="15" customHeight="1">
      <c r="A3364" s="10" t="s">
        <v>23537</v>
      </c>
      <c r="B3364" s="13" t="s">
        <v>23536</v>
      </c>
    </row>
    <row r="3365" spans="1:2" ht="15" customHeight="1">
      <c r="A3365" s="10" t="s">
        <v>23343</v>
      </c>
      <c r="B3365" s="13" t="s">
        <v>23342</v>
      </c>
    </row>
    <row r="3366" spans="1:2" ht="15" customHeight="1">
      <c r="A3366" s="10" t="s">
        <v>23443</v>
      </c>
      <c r="B3366" s="13" t="s">
        <v>23442</v>
      </c>
    </row>
    <row r="3367" spans="1:2" ht="15" customHeight="1">
      <c r="A3367" s="10" t="s">
        <v>23595</v>
      </c>
      <c r="B3367" s="13" t="s">
        <v>23594</v>
      </c>
    </row>
    <row r="3368" spans="1:2" ht="15" customHeight="1">
      <c r="A3368" s="10" t="s">
        <v>23361</v>
      </c>
      <c r="B3368" s="13" t="s">
        <v>23360</v>
      </c>
    </row>
    <row r="3369" spans="1:2" ht="15" customHeight="1">
      <c r="A3369" s="10" t="s">
        <v>23403</v>
      </c>
      <c r="B3369" s="13" t="s">
        <v>23402</v>
      </c>
    </row>
    <row r="3370" spans="1:2" ht="15" customHeight="1">
      <c r="A3370" s="10" t="s">
        <v>23541</v>
      </c>
      <c r="B3370" s="13" t="s">
        <v>23540</v>
      </c>
    </row>
    <row r="3371" spans="1:2" ht="15" customHeight="1">
      <c r="A3371" s="10" t="s">
        <v>23351</v>
      </c>
      <c r="B3371" s="13" t="s">
        <v>23350</v>
      </c>
    </row>
    <row r="3372" spans="1:2" ht="15" customHeight="1">
      <c r="A3372" s="10" t="s">
        <v>23615</v>
      </c>
      <c r="B3372" s="13" t="s">
        <v>23614</v>
      </c>
    </row>
    <row r="3373" spans="1:2" ht="15" customHeight="1">
      <c r="A3373" s="10" t="s">
        <v>23581</v>
      </c>
      <c r="B3373" s="13" t="s">
        <v>23580</v>
      </c>
    </row>
    <row r="3374" spans="1:2" ht="15" customHeight="1">
      <c r="A3374" s="10" t="s">
        <v>23559</v>
      </c>
      <c r="B3374" s="13" t="s">
        <v>23558</v>
      </c>
    </row>
    <row r="3375" spans="1:2" ht="15" customHeight="1">
      <c r="A3375" s="10" t="s">
        <v>23607</v>
      </c>
      <c r="B3375" s="13" t="s">
        <v>23606</v>
      </c>
    </row>
    <row r="3376" spans="1:2" ht="15" customHeight="1">
      <c r="A3376" s="10" t="s">
        <v>23389</v>
      </c>
      <c r="B3376" s="13" t="s">
        <v>23388</v>
      </c>
    </row>
    <row r="3377" spans="1:2" ht="15" customHeight="1">
      <c r="A3377" s="10" t="s">
        <v>23503</v>
      </c>
      <c r="B3377" s="13" t="s">
        <v>23502</v>
      </c>
    </row>
    <row r="3378" spans="1:2" ht="15" customHeight="1">
      <c r="A3378" s="10" t="s">
        <v>23629</v>
      </c>
      <c r="B3378" s="13" t="s">
        <v>23628</v>
      </c>
    </row>
    <row r="3379" spans="1:2" ht="15" customHeight="1">
      <c r="A3379" s="10" t="s">
        <v>23593</v>
      </c>
      <c r="B3379" s="13" t="s">
        <v>23592</v>
      </c>
    </row>
    <row r="3380" spans="1:2" ht="15" customHeight="1">
      <c r="A3380" s="10" t="s">
        <v>23509</v>
      </c>
      <c r="B3380" s="13" t="s">
        <v>23508</v>
      </c>
    </row>
    <row r="3381" spans="1:2" ht="15" customHeight="1">
      <c r="A3381" s="10" t="s">
        <v>23473</v>
      </c>
      <c r="B3381" s="13" t="s">
        <v>23472</v>
      </c>
    </row>
    <row r="3382" spans="1:2" ht="15" customHeight="1">
      <c r="A3382" s="10" t="s">
        <v>23357</v>
      </c>
      <c r="B3382" s="13" t="s">
        <v>23356</v>
      </c>
    </row>
    <row r="3383" spans="1:2" ht="15" customHeight="1">
      <c r="A3383" s="10" t="s">
        <v>23525</v>
      </c>
      <c r="B3383" s="13" t="s">
        <v>23524</v>
      </c>
    </row>
    <row r="3384" spans="1:2" ht="15" customHeight="1">
      <c r="A3384" s="10" t="s">
        <v>23359</v>
      </c>
      <c r="B3384" s="13" t="s">
        <v>23358</v>
      </c>
    </row>
    <row r="3385" spans="1:2" ht="15" customHeight="1">
      <c r="A3385" s="10" t="s">
        <v>23437</v>
      </c>
      <c r="B3385" s="13" t="s">
        <v>23436</v>
      </c>
    </row>
    <row r="3386" spans="1:2" ht="15" customHeight="1">
      <c r="A3386" s="10" t="s">
        <v>23569</v>
      </c>
      <c r="B3386" s="13" t="s">
        <v>23568</v>
      </c>
    </row>
    <row r="3387" spans="1:2" ht="15" customHeight="1">
      <c r="A3387" s="10" t="s">
        <v>23533</v>
      </c>
      <c r="B3387" s="13" t="s">
        <v>23532</v>
      </c>
    </row>
    <row r="3388" spans="1:2" ht="15" customHeight="1">
      <c r="A3388" s="10" t="s">
        <v>23363</v>
      </c>
      <c r="B3388" s="13" t="s">
        <v>23362</v>
      </c>
    </row>
    <row r="3389" spans="1:2" ht="15" customHeight="1">
      <c r="A3389" s="10" t="s">
        <v>23549</v>
      </c>
      <c r="B3389" s="13" t="s">
        <v>23548</v>
      </c>
    </row>
    <row r="3390" spans="1:2" ht="15" customHeight="1">
      <c r="A3390" s="10" t="s">
        <v>23551</v>
      </c>
      <c r="B3390" s="13" t="s">
        <v>23550</v>
      </c>
    </row>
    <row r="3391" spans="1:2" ht="15" customHeight="1">
      <c r="A3391" s="10" t="s">
        <v>23623</v>
      </c>
      <c r="B3391" s="13" t="s">
        <v>23622</v>
      </c>
    </row>
    <row r="3392" spans="1:2" ht="15" customHeight="1">
      <c r="A3392" s="10" t="s">
        <v>23327</v>
      </c>
      <c r="B3392" s="13" t="s">
        <v>23326</v>
      </c>
    </row>
    <row r="3393" spans="1:2" ht="15" customHeight="1">
      <c r="A3393" s="10" t="s">
        <v>23611</v>
      </c>
      <c r="B3393" s="13" t="s">
        <v>23610</v>
      </c>
    </row>
    <row r="3394" spans="1:2" ht="15" customHeight="1">
      <c r="A3394" s="10" t="s">
        <v>23613</v>
      </c>
      <c r="B3394" s="13" t="s">
        <v>23612</v>
      </c>
    </row>
    <row r="3395" spans="1:2" ht="15" customHeight="1">
      <c r="A3395" s="10" t="s">
        <v>23579</v>
      </c>
      <c r="B3395" s="13" t="s">
        <v>23578</v>
      </c>
    </row>
    <row r="3396" spans="1:2" ht="15" customHeight="1">
      <c r="A3396" s="10" t="s">
        <v>23555</v>
      </c>
      <c r="B3396" s="13" t="s">
        <v>23554</v>
      </c>
    </row>
    <row r="3397" spans="1:2" ht="15" customHeight="1">
      <c r="A3397" s="10" t="s">
        <v>23499</v>
      </c>
      <c r="B3397" s="13" t="s">
        <v>23498</v>
      </c>
    </row>
    <row r="3398" spans="1:2" ht="15" customHeight="1">
      <c r="A3398" s="10" t="s">
        <v>23565</v>
      </c>
      <c r="B3398" s="13" t="s">
        <v>23564</v>
      </c>
    </row>
    <row r="3399" spans="1:2" ht="15" customHeight="1">
      <c r="A3399" s="10" t="s">
        <v>23483</v>
      </c>
      <c r="B3399" s="13" t="s">
        <v>23482</v>
      </c>
    </row>
    <row r="3400" spans="1:2" ht="15" customHeight="1">
      <c r="A3400" s="10" t="s">
        <v>23585</v>
      </c>
      <c r="B3400" s="13" t="s">
        <v>23584</v>
      </c>
    </row>
    <row r="3401" spans="1:2" ht="15" customHeight="1">
      <c r="A3401" s="10" t="s">
        <v>23413</v>
      </c>
      <c r="B3401" s="13" t="s">
        <v>23412</v>
      </c>
    </row>
    <row r="3402" spans="1:2" ht="15" customHeight="1">
      <c r="A3402" s="10" t="s">
        <v>23529</v>
      </c>
      <c r="B3402" s="13" t="s">
        <v>23528</v>
      </c>
    </row>
    <row r="3403" spans="1:2" ht="15" customHeight="1">
      <c r="A3403" s="10" t="s">
        <v>23535</v>
      </c>
      <c r="B3403" s="13" t="s">
        <v>23534</v>
      </c>
    </row>
    <row r="3404" spans="1:2" ht="15" customHeight="1">
      <c r="A3404" s="10" t="s">
        <v>23419</v>
      </c>
      <c r="B3404" s="13" t="s">
        <v>23418</v>
      </c>
    </row>
    <row r="3405" spans="1:2" ht="15" customHeight="1">
      <c r="A3405" s="10" t="s">
        <v>23383</v>
      </c>
      <c r="B3405" s="13" t="s">
        <v>23382</v>
      </c>
    </row>
    <row r="3406" spans="1:2" ht="15" customHeight="1">
      <c r="A3406" s="10" t="s">
        <v>23347</v>
      </c>
      <c r="B3406" s="13" t="s">
        <v>23346</v>
      </c>
    </row>
    <row r="3407" spans="1:2" ht="15" customHeight="1">
      <c r="A3407" s="10" t="s">
        <v>23637</v>
      </c>
      <c r="B3407" s="13" t="s">
        <v>23636</v>
      </c>
    </row>
    <row r="3408" spans="1:2" ht="15" customHeight="1">
      <c r="A3408" s="10" t="s">
        <v>23543</v>
      </c>
      <c r="B3408" s="13" t="s">
        <v>23542</v>
      </c>
    </row>
    <row r="3409" spans="1:2" ht="15" customHeight="1">
      <c r="A3409" s="10" t="s">
        <v>23523</v>
      </c>
      <c r="B3409" s="13" t="s">
        <v>23522</v>
      </c>
    </row>
    <row r="3410" spans="1:2" ht="15" customHeight="1">
      <c r="A3410" s="10" t="s">
        <v>23599</v>
      </c>
      <c r="B3410" s="13" t="s">
        <v>23598</v>
      </c>
    </row>
    <row r="3411" spans="1:2" ht="15" customHeight="1">
      <c r="A3411" s="10" t="s">
        <v>23617</v>
      </c>
      <c r="B3411" s="13" t="s">
        <v>23616</v>
      </c>
    </row>
    <row r="3412" spans="1:2" ht="15" customHeight="1">
      <c r="A3412" s="10" t="s">
        <v>23391</v>
      </c>
      <c r="B3412" s="13" t="s">
        <v>23390</v>
      </c>
    </row>
    <row r="3413" spans="1:2" ht="15" customHeight="1">
      <c r="A3413" s="10" t="s">
        <v>23411</v>
      </c>
      <c r="B3413" s="13" t="s">
        <v>23410</v>
      </c>
    </row>
    <row r="3414" spans="1:2" ht="15" customHeight="1">
      <c r="A3414" s="10" t="s">
        <v>23633</v>
      </c>
      <c r="B3414" s="13" t="s">
        <v>23632</v>
      </c>
    </row>
    <row r="3415" spans="1:2" ht="15" customHeight="1">
      <c r="A3415" s="10" t="s">
        <v>23491</v>
      </c>
      <c r="B3415" s="13" t="s">
        <v>23490</v>
      </c>
    </row>
    <row r="3416" spans="1:2" ht="15" customHeight="1">
      <c r="A3416" s="10" t="s">
        <v>23561</v>
      </c>
      <c r="B3416" s="13" t="s">
        <v>23560</v>
      </c>
    </row>
    <row r="3417" spans="1:2" ht="15" customHeight="1">
      <c r="A3417" s="10" t="s">
        <v>23589</v>
      </c>
      <c r="B3417" s="13" t="s">
        <v>23588</v>
      </c>
    </row>
    <row r="3418" spans="1:2" ht="15" customHeight="1">
      <c r="A3418" s="10" t="s">
        <v>23657</v>
      </c>
      <c r="B3418" s="13" t="s">
        <v>23656</v>
      </c>
    </row>
    <row r="3419" spans="1:2" ht="15" customHeight="1">
      <c r="A3419" s="10" t="s">
        <v>23667</v>
      </c>
      <c r="B3419" s="13" t="s">
        <v>23666</v>
      </c>
    </row>
    <row r="3420" spans="1:2" ht="15" customHeight="1">
      <c r="A3420" s="10" t="s">
        <v>23425</v>
      </c>
      <c r="B3420" s="13" t="s">
        <v>23424</v>
      </c>
    </row>
    <row r="3421" spans="1:2" ht="15" customHeight="1">
      <c r="A3421" s="10" t="s">
        <v>23467</v>
      </c>
      <c r="B3421" s="13" t="s">
        <v>23466</v>
      </c>
    </row>
    <row r="3422" spans="1:2" ht="15" customHeight="1">
      <c r="A3422" s="10" t="s">
        <v>23375</v>
      </c>
      <c r="B3422" s="13" t="s">
        <v>23374</v>
      </c>
    </row>
    <row r="3423" spans="1:2" ht="15" customHeight="1">
      <c r="A3423" s="10" t="s">
        <v>23337</v>
      </c>
      <c r="B3423" s="13" t="s">
        <v>23336</v>
      </c>
    </row>
    <row r="3424" spans="1:2" ht="15" customHeight="1">
      <c r="A3424" s="10" t="s">
        <v>23441</v>
      </c>
      <c r="B3424" s="13" t="s">
        <v>23440</v>
      </c>
    </row>
    <row r="3425" spans="1:2" ht="15" customHeight="1">
      <c r="A3425" s="10" t="s">
        <v>23479</v>
      </c>
      <c r="B3425" s="13" t="s">
        <v>23478</v>
      </c>
    </row>
    <row r="3426" spans="1:2" ht="15" customHeight="1">
      <c r="A3426" s="10" t="s">
        <v>23353</v>
      </c>
      <c r="B3426" s="13" t="s">
        <v>23352</v>
      </c>
    </row>
    <row r="3427" spans="1:2" ht="15" customHeight="1">
      <c r="A3427" s="10" t="s">
        <v>23485</v>
      </c>
      <c r="B3427" s="13" t="s">
        <v>23484</v>
      </c>
    </row>
    <row r="3428" spans="1:2" ht="15" customHeight="1">
      <c r="A3428" s="10" t="s">
        <v>23575</v>
      </c>
      <c r="B3428" s="13" t="s">
        <v>23574</v>
      </c>
    </row>
    <row r="3429" spans="1:2" ht="15" customHeight="1">
      <c r="A3429" s="10" t="s">
        <v>23501</v>
      </c>
      <c r="B3429" s="13" t="s">
        <v>23500</v>
      </c>
    </row>
    <row r="3430" spans="1:2" ht="15" customHeight="1">
      <c r="A3430" s="10" t="s">
        <v>23367</v>
      </c>
      <c r="B3430" s="13" t="s">
        <v>23366</v>
      </c>
    </row>
    <row r="3431" spans="1:2" ht="15" customHeight="1">
      <c r="A3431" s="10" t="s">
        <v>23373</v>
      </c>
      <c r="B3431" s="13" t="s">
        <v>23372</v>
      </c>
    </row>
    <row r="3432" spans="1:2" ht="15" customHeight="1">
      <c r="A3432" s="10" t="s">
        <v>23553</v>
      </c>
      <c r="B3432" s="13" t="s">
        <v>23552</v>
      </c>
    </row>
    <row r="3433" spans="1:2" ht="15" customHeight="1">
      <c r="A3433" s="10" t="s">
        <v>23547</v>
      </c>
      <c r="B3433" s="13" t="s">
        <v>23546</v>
      </c>
    </row>
    <row r="3434" spans="1:2" ht="15" customHeight="1">
      <c r="A3434" s="10" t="s">
        <v>23507</v>
      </c>
      <c r="B3434" s="13" t="s">
        <v>23506</v>
      </c>
    </row>
    <row r="3435" spans="1:2" ht="15" customHeight="1">
      <c r="A3435" s="10" t="s">
        <v>23511</v>
      </c>
      <c r="B3435" s="13" t="s">
        <v>23510</v>
      </c>
    </row>
    <row r="3436" spans="1:2" ht="15" customHeight="1">
      <c r="A3436" s="10" t="s">
        <v>23459</v>
      </c>
      <c r="B3436" s="13" t="s">
        <v>23458</v>
      </c>
    </row>
    <row r="3437" spans="1:2" ht="15" customHeight="1">
      <c r="A3437" s="10" t="s">
        <v>23431</v>
      </c>
      <c r="B3437" s="13" t="s">
        <v>23430</v>
      </c>
    </row>
    <row r="3438" spans="1:2" ht="15" customHeight="1">
      <c r="A3438" s="10" t="s">
        <v>23453</v>
      </c>
      <c r="B3438" s="13" t="s">
        <v>23452</v>
      </c>
    </row>
    <row r="3439" spans="1:2" ht="15" customHeight="1">
      <c r="A3439" s="10" t="s">
        <v>23321</v>
      </c>
      <c r="B3439" s="13" t="s">
        <v>23320</v>
      </c>
    </row>
    <row r="3440" spans="1:2" ht="15" customHeight="1">
      <c r="A3440" s="10" t="s">
        <v>23395</v>
      </c>
      <c r="B3440" s="13" t="s">
        <v>23394</v>
      </c>
    </row>
    <row r="3441" spans="1:2" ht="15" customHeight="1">
      <c r="A3441" s="10" t="s">
        <v>23381</v>
      </c>
      <c r="B3441" s="13" t="s">
        <v>23380</v>
      </c>
    </row>
    <row r="3442" spans="1:2" ht="15" customHeight="1">
      <c r="A3442" s="10" t="s">
        <v>23487</v>
      </c>
      <c r="B3442" s="13" t="s">
        <v>23486</v>
      </c>
    </row>
    <row r="3443" spans="1:2" ht="15" customHeight="1">
      <c r="A3443" s="10" t="s">
        <v>23489</v>
      </c>
      <c r="B3443" s="13" t="s">
        <v>23488</v>
      </c>
    </row>
    <row r="3444" spans="1:2" ht="15" customHeight="1">
      <c r="A3444" s="10" t="s">
        <v>23587</v>
      </c>
      <c r="B3444" s="13" t="s">
        <v>23586</v>
      </c>
    </row>
    <row r="3445" spans="1:2" ht="15" customHeight="1">
      <c r="A3445" s="10" t="s">
        <v>23333</v>
      </c>
      <c r="B3445" s="13" t="s">
        <v>23332</v>
      </c>
    </row>
    <row r="3446" spans="1:2" ht="15" customHeight="1">
      <c r="A3446" s="10" t="s">
        <v>23583</v>
      </c>
      <c r="B3446" s="13" t="s">
        <v>23582</v>
      </c>
    </row>
    <row r="3447" spans="1:2" ht="15" customHeight="1">
      <c r="A3447" s="10" t="s">
        <v>23415</v>
      </c>
      <c r="B3447" s="13" t="s">
        <v>23414</v>
      </c>
    </row>
    <row r="3448" spans="1:2" ht="15" customHeight="1">
      <c r="A3448" s="10" t="s">
        <v>23457</v>
      </c>
      <c r="B3448" s="13" t="s">
        <v>23456</v>
      </c>
    </row>
    <row r="3449" spans="1:2" ht="15" customHeight="1">
      <c r="A3449" s="10" t="s">
        <v>23461</v>
      </c>
      <c r="B3449" s="13" t="s">
        <v>23460</v>
      </c>
    </row>
    <row r="3450" spans="1:2" ht="15" customHeight="1">
      <c r="A3450" s="10" t="s">
        <v>23393</v>
      </c>
      <c r="B3450" s="13" t="s">
        <v>23392</v>
      </c>
    </row>
    <row r="3451" spans="1:2" ht="15" customHeight="1">
      <c r="A3451" s="10" t="s">
        <v>23619</v>
      </c>
      <c r="B3451" s="13" t="s">
        <v>23618</v>
      </c>
    </row>
    <row r="3452" spans="1:2" ht="15" customHeight="1">
      <c r="A3452" s="10" t="s">
        <v>23493</v>
      </c>
      <c r="B3452" s="13" t="s">
        <v>23492</v>
      </c>
    </row>
    <row r="3453" spans="1:2" ht="15" customHeight="1">
      <c r="A3453" s="10" t="s">
        <v>23427</v>
      </c>
      <c r="B3453" s="13" t="s">
        <v>23426</v>
      </c>
    </row>
    <row r="3454" spans="1:2" ht="15" customHeight="1">
      <c r="A3454" s="10" t="s">
        <v>23445</v>
      </c>
      <c r="B3454" s="13" t="s">
        <v>23444</v>
      </c>
    </row>
    <row r="3455" spans="1:2" ht="15" customHeight="1">
      <c r="A3455" s="10" t="s">
        <v>23627</v>
      </c>
      <c r="B3455" s="13" t="s">
        <v>23626</v>
      </c>
    </row>
    <row r="3456" spans="1:2" ht="15" customHeight="1">
      <c r="A3456" s="10" t="s">
        <v>23563</v>
      </c>
      <c r="B3456" s="13" t="s">
        <v>23562</v>
      </c>
    </row>
    <row r="3457" spans="1:2" ht="15" customHeight="1">
      <c r="A3457" s="10" t="s">
        <v>23631</v>
      </c>
      <c r="B3457" s="13" t="s">
        <v>23630</v>
      </c>
    </row>
    <row r="3458" spans="1:2" ht="15" customHeight="1">
      <c r="A3458" s="10" t="s">
        <v>23409</v>
      </c>
      <c r="B3458" s="13" t="s">
        <v>23408</v>
      </c>
    </row>
    <row r="3459" spans="1:2" ht="15" customHeight="1">
      <c r="A3459" s="10" t="s">
        <v>23429</v>
      </c>
      <c r="B3459" s="13" t="s">
        <v>23428</v>
      </c>
    </row>
    <row r="3460" spans="1:2" ht="15" customHeight="1">
      <c r="A3460" s="10" t="s">
        <v>23341</v>
      </c>
      <c r="B3460" s="13" t="s">
        <v>23340</v>
      </c>
    </row>
    <row r="3461" spans="1:2" ht="15" customHeight="1">
      <c r="A3461" s="10" t="s">
        <v>23329</v>
      </c>
      <c r="B3461" s="13" t="s">
        <v>23328</v>
      </c>
    </row>
    <row r="3462" spans="1:2" ht="15" customHeight="1">
      <c r="A3462" s="10" t="s">
        <v>23405</v>
      </c>
      <c r="B3462" s="13" t="s">
        <v>23404</v>
      </c>
    </row>
    <row r="3463" spans="1:2" ht="15" customHeight="1">
      <c r="A3463" s="10" t="s">
        <v>23669</v>
      </c>
      <c r="B3463" s="13" t="s">
        <v>23668</v>
      </c>
    </row>
    <row r="3464" spans="1:2" ht="15" customHeight="1">
      <c r="A3464" s="10" t="s">
        <v>23663</v>
      </c>
      <c r="B3464" s="13" t="s">
        <v>23662</v>
      </c>
    </row>
    <row r="3465" spans="1:2" ht="15" customHeight="1">
      <c r="A3465" s="10" t="s">
        <v>23661</v>
      </c>
      <c r="B3465" s="13" t="s">
        <v>23660</v>
      </c>
    </row>
    <row r="3466" spans="1:2" ht="15" customHeight="1">
      <c r="A3466" s="10" t="s">
        <v>23643</v>
      </c>
      <c r="B3466" s="13" t="s">
        <v>23642</v>
      </c>
    </row>
    <row r="3467" spans="1:2" ht="15" customHeight="1">
      <c r="A3467" s="10" t="s">
        <v>23659</v>
      </c>
      <c r="B3467" s="13" t="s">
        <v>23658</v>
      </c>
    </row>
    <row r="3468" spans="1:2" ht="15" customHeight="1">
      <c r="A3468" s="10" t="s">
        <v>23655</v>
      </c>
      <c r="B3468" s="13" t="s">
        <v>23654</v>
      </c>
    </row>
    <row r="3469" spans="1:2" ht="15" customHeight="1">
      <c r="A3469" s="10" t="s">
        <v>23531</v>
      </c>
      <c r="B3469" s="13" t="s">
        <v>23530</v>
      </c>
    </row>
    <row r="3470" spans="1:2" ht="15" customHeight="1">
      <c r="A3470" s="10" t="s">
        <v>23539</v>
      </c>
      <c r="B3470" s="13" t="s">
        <v>23538</v>
      </c>
    </row>
    <row r="3471" spans="1:2" ht="15" customHeight="1">
      <c r="A3471" s="10" t="s">
        <v>23635</v>
      </c>
      <c r="B3471" s="13" t="s">
        <v>23634</v>
      </c>
    </row>
    <row r="3472" spans="1:2" ht="15" customHeight="1">
      <c r="A3472" s="10" t="s">
        <v>23439</v>
      </c>
      <c r="B3472" s="13" t="s">
        <v>23438</v>
      </c>
    </row>
    <row r="3473" spans="1:2" ht="15" customHeight="1">
      <c r="A3473" s="10" t="s">
        <v>23325</v>
      </c>
      <c r="B3473" s="13" t="s">
        <v>23324</v>
      </c>
    </row>
    <row r="3474" spans="1:2" ht="15" customHeight="1">
      <c r="A3474" s="10" t="s">
        <v>23407</v>
      </c>
      <c r="B3474" s="13" t="s">
        <v>23406</v>
      </c>
    </row>
    <row r="3475" spans="1:2" ht="15" customHeight="1">
      <c r="A3475" s="10" t="s">
        <v>17179</v>
      </c>
      <c r="B3475" s="13" t="s">
        <v>17178</v>
      </c>
    </row>
    <row r="3476" spans="1:2" ht="15" customHeight="1">
      <c r="A3476" s="10" t="s">
        <v>17153</v>
      </c>
      <c r="B3476" s="13" t="s">
        <v>17152</v>
      </c>
    </row>
    <row r="3477" spans="1:2" ht="15" customHeight="1">
      <c r="A3477" s="10" t="s">
        <v>17155</v>
      </c>
      <c r="B3477" s="13" t="s">
        <v>17154</v>
      </c>
    </row>
    <row r="3478" spans="1:2" ht="15" customHeight="1">
      <c r="A3478" s="10" t="s">
        <v>17175</v>
      </c>
      <c r="B3478" s="13" t="s">
        <v>17174</v>
      </c>
    </row>
    <row r="3479" spans="1:2" ht="15" customHeight="1">
      <c r="A3479" s="10" t="s">
        <v>17171</v>
      </c>
      <c r="B3479" s="13" t="s">
        <v>17170</v>
      </c>
    </row>
    <row r="3480" spans="1:2" ht="15" customHeight="1">
      <c r="A3480" s="10" t="s">
        <v>7108</v>
      </c>
      <c r="B3480" s="13" t="s">
        <v>7107</v>
      </c>
    </row>
    <row r="3481" spans="1:2" ht="15" customHeight="1">
      <c r="A3481" s="10" t="s">
        <v>17151</v>
      </c>
      <c r="B3481" s="13" t="s">
        <v>17150</v>
      </c>
    </row>
    <row r="3482" spans="1:2" ht="15" customHeight="1">
      <c r="A3482" s="10" t="s">
        <v>17109</v>
      </c>
      <c r="B3482" s="13" t="s">
        <v>17108</v>
      </c>
    </row>
    <row r="3483" spans="1:2" ht="15" customHeight="1">
      <c r="A3483" s="10" t="s">
        <v>9599</v>
      </c>
      <c r="B3483" s="13" t="s">
        <v>9598</v>
      </c>
    </row>
    <row r="3484" spans="1:2" ht="15" customHeight="1">
      <c r="A3484" s="10" t="s">
        <v>9597</v>
      </c>
      <c r="B3484" s="13" t="s">
        <v>9596</v>
      </c>
    </row>
    <row r="3485" spans="1:2" ht="15" customHeight="1">
      <c r="A3485" s="10" t="s">
        <v>5498</v>
      </c>
      <c r="B3485" s="13" t="s">
        <v>5497</v>
      </c>
    </row>
    <row r="3486" spans="1:2" ht="15" customHeight="1">
      <c r="A3486" s="10" t="s">
        <v>9736</v>
      </c>
      <c r="B3486" s="13" t="s">
        <v>9735</v>
      </c>
    </row>
    <row r="3487" spans="1:2" ht="15" customHeight="1">
      <c r="A3487" s="10" t="s">
        <v>4035</v>
      </c>
      <c r="B3487" s="13" t="s">
        <v>4034</v>
      </c>
    </row>
    <row r="3488" spans="1:2" ht="15" customHeight="1">
      <c r="A3488" s="10" t="s">
        <v>17217</v>
      </c>
      <c r="B3488" s="13" t="s">
        <v>17216</v>
      </c>
    </row>
    <row r="3489" spans="1:2" ht="15" customHeight="1">
      <c r="A3489" s="10" t="s">
        <v>12450</v>
      </c>
      <c r="B3489" s="13" t="s">
        <v>12449</v>
      </c>
    </row>
    <row r="3490" spans="1:2" ht="15" customHeight="1">
      <c r="A3490" s="10" t="s">
        <v>11850</v>
      </c>
      <c r="B3490" s="13" t="s">
        <v>11849</v>
      </c>
    </row>
    <row r="3491" spans="1:2" ht="15" customHeight="1">
      <c r="A3491" s="10" t="s">
        <v>7749</v>
      </c>
      <c r="B3491" s="13" t="s">
        <v>7748</v>
      </c>
    </row>
    <row r="3492" spans="1:2" ht="15" customHeight="1">
      <c r="A3492" s="10" t="s">
        <v>7759</v>
      </c>
      <c r="B3492" s="13" t="s">
        <v>7758</v>
      </c>
    </row>
    <row r="3493" spans="1:2" ht="15" customHeight="1">
      <c r="A3493" s="10" t="s">
        <v>7763</v>
      </c>
      <c r="B3493" s="13" t="s">
        <v>7762</v>
      </c>
    </row>
    <row r="3494" spans="1:2" ht="15" customHeight="1">
      <c r="A3494" s="10" t="s">
        <v>7755</v>
      </c>
      <c r="B3494" s="13" t="s">
        <v>7754</v>
      </c>
    </row>
    <row r="3495" spans="1:2" ht="15" customHeight="1">
      <c r="A3495" s="10" t="s">
        <v>7757</v>
      </c>
      <c r="B3495" s="13" t="s">
        <v>7756</v>
      </c>
    </row>
    <row r="3496" spans="1:2" ht="15" customHeight="1">
      <c r="A3496" s="10" t="s">
        <v>7753</v>
      </c>
      <c r="B3496" s="13" t="s">
        <v>7752</v>
      </c>
    </row>
    <row r="3497" spans="1:2" ht="15" customHeight="1">
      <c r="A3497" s="10" t="s">
        <v>7761</v>
      </c>
      <c r="B3497" s="13" t="s">
        <v>7760</v>
      </c>
    </row>
    <row r="3498" spans="1:2" ht="15" customHeight="1">
      <c r="A3498" s="10" t="s">
        <v>7751</v>
      </c>
      <c r="B3498" s="13" t="s">
        <v>7750</v>
      </c>
    </row>
    <row r="3499" spans="1:2" ht="15" customHeight="1">
      <c r="A3499" s="10" t="s">
        <v>7818</v>
      </c>
      <c r="B3499" s="13" t="s">
        <v>7817</v>
      </c>
    </row>
    <row r="3500" spans="1:2" ht="15" customHeight="1">
      <c r="A3500" s="10" t="s">
        <v>7814</v>
      </c>
      <c r="B3500" s="13" t="s">
        <v>7813</v>
      </c>
    </row>
    <row r="3501" spans="1:2" ht="15" customHeight="1">
      <c r="A3501" s="10" t="s">
        <v>7816</v>
      </c>
      <c r="B3501" s="13" t="s">
        <v>7815</v>
      </c>
    </row>
    <row r="3502" spans="1:2" ht="15" customHeight="1">
      <c r="A3502" s="10" t="s">
        <v>7820</v>
      </c>
      <c r="B3502" s="13" t="s">
        <v>7819</v>
      </c>
    </row>
    <row r="3503" spans="1:2" ht="15" customHeight="1">
      <c r="A3503" s="11" t="s">
        <v>294</v>
      </c>
      <c r="B3503" s="15" t="s">
        <v>295</v>
      </c>
    </row>
    <row r="3504" spans="1:2" ht="15" customHeight="1">
      <c r="A3504" s="10" t="s">
        <v>17197</v>
      </c>
      <c r="B3504" s="13" t="s">
        <v>17196</v>
      </c>
    </row>
    <row r="3505" spans="1:2" ht="15" customHeight="1">
      <c r="A3505" s="10" t="s">
        <v>12448</v>
      </c>
      <c r="B3505" s="13" t="s">
        <v>12447</v>
      </c>
    </row>
    <row r="3506" spans="1:2" ht="15" customHeight="1">
      <c r="A3506" s="11" t="s">
        <v>296</v>
      </c>
      <c r="B3506" s="15" t="s">
        <v>297</v>
      </c>
    </row>
    <row r="3507" spans="1:2" ht="15" customHeight="1">
      <c r="A3507" s="10" t="s">
        <v>17199</v>
      </c>
      <c r="B3507" s="13" t="s">
        <v>17198</v>
      </c>
    </row>
    <row r="3508" spans="1:2" ht="15" customHeight="1">
      <c r="A3508" s="10" t="s">
        <v>12452</v>
      </c>
      <c r="B3508" s="13" t="s">
        <v>12451</v>
      </c>
    </row>
    <row r="3509" spans="1:2" ht="15" customHeight="1">
      <c r="A3509" s="11" t="s">
        <v>298</v>
      </c>
      <c r="B3509" s="15" t="s">
        <v>299</v>
      </c>
    </row>
    <row r="3510" spans="1:2" ht="15" customHeight="1">
      <c r="A3510" s="10" t="s">
        <v>7329</v>
      </c>
      <c r="B3510" s="13" t="s">
        <v>7328</v>
      </c>
    </row>
    <row r="3511" spans="1:2" ht="15" customHeight="1">
      <c r="A3511" s="10" t="s">
        <v>7331</v>
      </c>
      <c r="B3511" s="13" t="s">
        <v>7330</v>
      </c>
    </row>
    <row r="3512" spans="1:2" ht="15" customHeight="1">
      <c r="A3512" s="10" t="s">
        <v>12454</v>
      </c>
      <c r="B3512" s="13" t="s">
        <v>12453</v>
      </c>
    </row>
    <row r="3513" spans="1:2" ht="15" customHeight="1">
      <c r="A3513" s="10" t="s">
        <v>24881</v>
      </c>
      <c r="B3513" s="13" t="s">
        <v>24880</v>
      </c>
    </row>
    <row r="3514" spans="1:2" ht="15" customHeight="1">
      <c r="A3514" s="10" t="s">
        <v>5814</v>
      </c>
      <c r="B3514" s="13" t="s">
        <v>5813</v>
      </c>
    </row>
    <row r="3515" spans="1:2" ht="15" customHeight="1">
      <c r="A3515" s="10" t="s">
        <v>1639</v>
      </c>
      <c r="B3515" s="13" t="s">
        <v>1638</v>
      </c>
    </row>
    <row r="3516" spans="1:2" ht="15" customHeight="1">
      <c r="A3516" s="10" t="s">
        <v>1641</v>
      </c>
      <c r="B3516" s="13" t="s">
        <v>1640</v>
      </c>
    </row>
    <row r="3517" spans="1:2" ht="15" customHeight="1">
      <c r="A3517" s="10" t="s">
        <v>1651</v>
      </c>
      <c r="B3517" s="13" t="s">
        <v>1650</v>
      </c>
    </row>
    <row r="3518" spans="1:2" ht="15" customHeight="1">
      <c r="A3518" s="10" t="s">
        <v>1649</v>
      </c>
      <c r="B3518" s="13" t="s">
        <v>1648</v>
      </c>
    </row>
    <row r="3519" spans="1:2" ht="15" customHeight="1">
      <c r="A3519" s="10" t="s">
        <v>1637</v>
      </c>
      <c r="B3519" s="13" t="s">
        <v>1636</v>
      </c>
    </row>
    <row r="3520" spans="1:2" ht="15" customHeight="1">
      <c r="A3520" s="10" t="s">
        <v>1751</v>
      </c>
      <c r="B3520" s="13" t="s">
        <v>1750</v>
      </c>
    </row>
    <row r="3521" spans="1:2" ht="15" customHeight="1">
      <c r="A3521" s="10" t="s">
        <v>1633</v>
      </c>
      <c r="B3521" s="13" t="s">
        <v>1632</v>
      </c>
    </row>
    <row r="3522" spans="1:2" ht="15" customHeight="1">
      <c r="A3522" s="10" t="s">
        <v>1635</v>
      </c>
      <c r="B3522" s="13" t="s">
        <v>1634</v>
      </c>
    </row>
    <row r="3523" spans="1:2" ht="15" customHeight="1">
      <c r="A3523" s="10" t="s">
        <v>1631</v>
      </c>
      <c r="B3523" s="13" t="s">
        <v>1630</v>
      </c>
    </row>
    <row r="3524" spans="1:2" ht="15" customHeight="1">
      <c r="A3524" s="10" t="s">
        <v>1655</v>
      </c>
      <c r="B3524" s="13" t="s">
        <v>1654</v>
      </c>
    </row>
    <row r="3525" spans="1:2" ht="15" customHeight="1">
      <c r="A3525" s="10" t="s">
        <v>1647</v>
      </c>
      <c r="B3525" s="13" t="s">
        <v>1646</v>
      </c>
    </row>
    <row r="3526" spans="1:2" ht="15" customHeight="1">
      <c r="A3526" s="10" t="s">
        <v>1771</v>
      </c>
      <c r="B3526" s="13" t="s">
        <v>1770</v>
      </c>
    </row>
    <row r="3527" spans="1:2" ht="15" customHeight="1">
      <c r="A3527" s="10" t="s">
        <v>1659</v>
      </c>
      <c r="B3527" s="13" t="s">
        <v>1658</v>
      </c>
    </row>
    <row r="3528" spans="1:2" ht="15" customHeight="1">
      <c r="A3528" s="10" t="s">
        <v>1926</v>
      </c>
      <c r="B3528" s="13" t="s">
        <v>1925</v>
      </c>
    </row>
    <row r="3529" spans="1:2" ht="15" customHeight="1">
      <c r="A3529" s="10" t="s">
        <v>1657</v>
      </c>
      <c r="B3529" s="13" t="s">
        <v>1656</v>
      </c>
    </row>
    <row r="3530" spans="1:2" ht="15" customHeight="1">
      <c r="A3530" s="10" t="s">
        <v>1763</v>
      </c>
      <c r="B3530" s="13" t="s">
        <v>1762</v>
      </c>
    </row>
    <row r="3531" spans="1:2" ht="15" customHeight="1">
      <c r="A3531" s="10" t="s">
        <v>1661</v>
      </c>
      <c r="B3531" s="13" t="s">
        <v>1660</v>
      </c>
    </row>
    <row r="3532" spans="1:2" ht="15" customHeight="1">
      <c r="A3532" s="10" t="s">
        <v>1665</v>
      </c>
      <c r="B3532" s="13" t="s">
        <v>1664</v>
      </c>
    </row>
    <row r="3533" spans="1:2" ht="15" customHeight="1">
      <c r="A3533" s="10" t="s">
        <v>5824</v>
      </c>
      <c r="B3533" s="13" t="s">
        <v>5823</v>
      </c>
    </row>
    <row r="3534" spans="1:2" ht="15" customHeight="1">
      <c r="A3534" s="10" t="s">
        <v>5826</v>
      </c>
      <c r="B3534" s="13" t="s">
        <v>5825</v>
      </c>
    </row>
    <row r="3535" spans="1:2" ht="15" customHeight="1">
      <c r="A3535" s="10" t="s">
        <v>5830</v>
      </c>
      <c r="B3535" s="13" t="s">
        <v>5829</v>
      </c>
    </row>
    <row r="3536" spans="1:2" ht="15" customHeight="1">
      <c r="A3536" s="10" t="s">
        <v>5828</v>
      </c>
      <c r="B3536" s="13" t="s">
        <v>5827</v>
      </c>
    </row>
    <row r="3537" spans="1:2" ht="15" customHeight="1">
      <c r="A3537" s="10" t="s">
        <v>5822</v>
      </c>
      <c r="B3537" s="13" t="s">
        <v>5821</v>
      </c>
    </row>
    <row r="3538" spans="1:2" ht="15" customHeight="1">
      <c r="A3538" s="10" t="s">
        <v>13240</v>
      </c>
      <c r="B3538" s="13" t="s">
        <v>13239</v>
      </c>
    </row>
    <row r="3539" spans="1:2" ht="15" customHeight="1">
      <c r="A3539" s="10" t="s">
        <v>13234</v>
      </c>
      <c r="B3539" s="13" t="s">
        <v>13233</v>
      </c>
    </row>
    <row r="3540" spans="1:2" ht="15" customHeight="1">
      <c r="A3540" s="10" t="s">
        <v>13242</v>
      </c>
      <c r="B3540" s="13" t="s">
        <v>13241</v>
      </c>
    </row>
    <row r="3541" spans="1:2" ht="15" customHeight="1">
      <c r="A3541" s="10" t="s">
        <v>13236</v>
      </c>
      <c r="B3541" s="13" t="s">
        <v>13235</v>
      </c>
    </row>
    <row r="3542" spans="1:2" ht="15" customHeight="1">
      <c r="A3542" s="10" t="s">
        <v>13238</v>
      </c>
      <c r="B3542" s="13" t="s">
        <v>13237</v>
      </c>
    </row>
    <row r="3543" spans="1:2" ht="15" customHeight="1">
      <c r="A3543" s="10" t="s">
        <v>4660</v>
      </c>
      <c r="B3543" s="13" t="s">
        <v>4659</v>
      </c>
    </row>
    <row r="3544" spans="1:2" ht="15" customHeight="1">
      <c r="A3544" s="10" t="s">
        <v>300</v>
      </c>
      <c r="B3544" s="13" t="s">
        <v>7668</v>
      </c>
    </row>
    <row r="3545" spans="1:2" ht="15" customHeight="1">
      <c r="A3545" s="10" t="s">
        <v>13176</v>
      </c>
      <c r="B3545" s="13" t="s">
        <v>13175</v>
      </c>
    </row>
    <row r="3546" spans="1:2" ht="15" customHeight="1">
      <c r="A3546" s="10" t="s">
        <v>6378</v>
      </c>
      <c r="B3546" s="13" t="s">
        <v>6377</v>
      </c>
    </row>
    <row r="3547" spans="1:2" ht="15" customHeight="1">
      <c r="A3547" s="10" t="s">
        <v>6368</v>
      </c>
      <c r="B3547" s="13" t="s">
        <v>6367</v>
      </c>
    </row>
    <row r="3548" spans="1:2" ht="15" customHeight="1">
      <c r="A3548" s="10" t="s">
        <v>14176</v>
      </c>
      <c r="B3548" s="13" t="s">
        <v>14175</v>
      </c>
    </row>
    <row r="3549" spans="1:2" ht="15" customHeight="1">
      <c r="A3549" s="10" t="s">
        <v>5766</v>
      </c>
      <c r="B3549" s="13" t="s">
        <v>5765</v>
      </c>
    </row>
    <row r="3550" spans="1:2" ht="15" customHeight="1">
      <c r="A3550" s="10" t="s">
        <v>14032</v>
      </c>
      <c r="B3550" s="13" t="s">
        <v>14031</v>
      </c>
    </row>
    <row r="3551" spans="1:2" ht="15" customHeight="1">
      <c r="A3551" s="10" t="s">
        <v>14034</v>
      </c>
      <c r="B3551" s="13" t="s">
        <v>14033</v>
      </c>
    </row>
    <row r="3552" spans="1:2" ht="15" customHeight="1">
      <c r="A3552" s="10" t="s">
        <v>14030</v>
      </c>
      <c r="B3552" s="13" t="s">
        <v>14029</v>
      </c>
    </row>
    <row r="3553" spans="1:2" ht="15" customHeight="1">
      <c r="A3553" s="11" t="s">
        <v>301</v>
      </c>
      <c r="B3553" s="15" t="s">
        <v>302</v>
      </c>
    </row>
    <row r="3554" spans="1:2" ht="15" customHeight="1">
      <c r="A3554" s="10" t="s">
        <v>7379</v>
      </c>
      <c r="B3554" s="13" t="s">
        <v>7378</v>
      </c>
    </row>
    <row r="3555" spans="1:2" ht="15" customHeight="1">
      <c r="A3555" s="10" t="s">
        <v>7421</v>
      </c>
      <c r="B3555" s="13" t="s">
        <v>7420</v>
      </c>
    </row>
    <row r="3556" spans="1:2" ht="15" customHeight="1">
      <c r="A3556" s="11" t="s">
        <v>303</v>
      </c>
      <c r="B3556" s="15" t="s">
        <v>302</v>
      </c>
    </row>
    <row r="3557" spans="1:2" ht="15" customHeight="1">
      <c r="A3557" s="10" t="s">
        <v>7377</v>
      </c>
      <c r="B3557" s="13" t="s">
        <v>7376</v>
      </c>
    </row>
    <row r="3558" spans="1:2" ht="15" customHeight="1">
      <c r="A3558" s="10" t="s">
        <v>2022</v>
      </c>
      <c r="B3558" s="13" t="s">
        <v>2021</v>
      </c>
    </row>
    <row r="3559" spans="1:2" ht="15" customHeight="1">
      <c r="A3559" s="10" t="s">
        <v>7176</v>
      </c>
      <c r="B3559" s="13" t="s">
        <v>7175</v>
      </c>
    </row>
    <row r="3560" spans="1:2" ht="15" customHeight="1">
      <c r="A3560" s="10" t="s">
        <v>7433</v>
      </c>
      <c r="B3560" s="13" t="s">
        <v>7432</v>
      </c>
    </row>
    <row r="3561" spans="1:2" ht="15" customHeight="1">
      <c r="A3561" s="10" t="s">
        <v>6810</v>
      </c>
      <c r="B3561" s="13" t="s">
        <v>6809</v>
      </c>
    </row>
    <row r="3562" spans="1:2" ht="15" customHeight="1">
      <c r="A3562" s="10" t="s">
        <v>6788</v>
      </c>
      <c r="B3562" s="13" t="s">
        <v>6787</v>
      </c>
    </row>
    <row r="3563" spans="1:2" ht="15" customHeight="1">
      <c r="A3563" s="11" t="s">
        <v>304</v>
      </c>
      <c r="B3563" s="15" t="s">
        <v>305</v>
      </c>
    </row>
    <row r="3564" spans="1:2" ht="15" customHeight="1">
      <c r="A3564" s="10" t="s">
        <v>11504</v>
      </c>
      <c r="B3564" s="13" t="s">
        <v>11503</v>
      </c>
    </row>
    <row r="3565" spans="1:2" ht="15" customHeight="1">
      <c r="A3565" s="10" t="s">
        <v>11510</v>
      </c>
      <c r="B3565" s="13" t="s">
        <v>11509</v>
      </c>
    </row>
    <row r="3566" spans="1:2" ht="15" customHeight="1">
      <c r="A3566" s="10" t="s">
        <v>11502</v>
      </c>
      <c r="B3566" s="13" t="s">
        <v>11501</v>
      </c>
    </row>
    <row r="3567" spans="1:2" ht="15" customHeight="1">
      <c r="A3567" s="10" t="s">
        <v>11506</v>
      </c>
      <c r="B3567" s="13" t="s">
        <v>11505</v>
      </c>
    </row>
    <row r="3568" spans="1:2" ht="15" customHeight="1">
      <c r="A3568" s="10" t="s">
        <v>11508</v>
      </c>
      <c r="B3568" s="13" t="s">
        <v>11507</v>
      </c>
    </row>
    <row r="3569" spans="1:2" ht="15" customHeight="1">
      <c r="A3569" s="10" t="s">
        <v>11500</v>
      </c>
      <c r="B3569" s="13" t="s">
        <v>11499</v>
      </c>
    </row>
    <row r="3570" spans="1:2" ht="15" customHeight="1">
      <c r="A3570" s="10" t="s">
        <v>11512</v>
      </c>
      <c r="B3570" s="13" t="s">
        <v>11511</v>
      </c>
    </row>
    <row r="3571" spans="1:2" ht="15" customHeight="1">
      <c r="A3571" s="10" t="s">
        <v>11516</v>
      </c>
      <c r="B3571" s="13" t="s">
        <v>11515</v>
      </c>
    </row>
    <row r="3572" spans="1:2" ht="15" customHeight="1">
      <c r="A3572" s="11" t="s">
        <v>306</v>
      </c>
      <c r="B3572" s="15" t="s">
        <v>307</v>
      </c>
    </row>
    <row r="3573" spans="1:2" ht="15" customHeight="1">
      <c r="A3573" s="10" t="s">
        <v>8167</v>
      </c>
      <c r="B3573" s="13" t="s">
        <v>8166</v>
      </c>
    </row>
    <row r="3574" spans="1:2" ht="15" customHeight="1">
      <c r="A3574" s="10" t="s">
        <v>8349</v>
      </c>
      <c r="B3574" s="13" t="s">
        <v>8348</v>
      </c>
    </row>
    <row r="3575" spans="1:2" ht="15" customHeight="1">
      <c r="A3575" s="10" t="s">
        <v>8347</v>
      </c>
      <c r="B3575" s="13" t="s">
        <v>8346</v>
      </c>
    </row>
    <row r="3576" spans="1:2" ht="15" customHeight="1">
      <c r="A3576" s="10" t="s">
        <v>12812</v>
      </c>
      <c r="B3576" s="13" t="s">
        <v>12811</v>
      </c>
    </row>
    <row r="3577" spans="1:2" ht="15" customHeight="1">
      <c r="A3577" s="10" t="s">
        <v>8171</v>
      </c>
      <c r="B3577" s="13" t="s">
        <v>8170</v>
      </c>
    </row>
    <row r="3578" spans="1:2" ht="15" customHeight="1">
      <c r="A3578" s="10" t="s">
        <v>8165</v>
      </c>
      <c r="B3578" s="13" t="s">
        <v>8164</v>
      </c>
    </row>
    <row r="3579" spans="1:2" ht="15" customHeight="1">
      <c r="A3579" s="11" t="s">
        <v>308</v>
      </c>
      <c r="B3579" s="15" t="s">
        <v>309</v>
      </c>
    </row>
    <row r="3580" spans="1:2" ht="15" customHeight="1">
      <c r="A3580" s="10" t="s">
        <v>17211</v>
      </c>
      <c r="B3580" s="13" t="s">
        <v>17210</v>
      </c>
    </row>
    <row r="3581" spans="1:2" ht="15" customHeight="1">
      <c r="A3581" s="10" t="s">
        <v>22991</v>
      </c>
      <c r="B3581" s="13" t="s">
        <v>22990</v>
      </c>
    </row>
    <row r="3582" spans="1:2" ht="15" customHeight="1">
      <c r="A3582" s="10" t="s">
        <v>22995</v>
      </c>
      <c r="B3582" s="13" t="s">
        <v>22994</v>
      </c>
    </row>
    <row r="3583" spans="1:2" ht="15" customHeight="1">
      <c r="A3583" s="10" t="s">
        <v>22997</v>
      </c>
      <c r="B3583" s="13" t="s">
        <v>22996</v>
      </c>
    </row>
    <row r="3584" spans="1:2" ht="15" customHeight="1">
      <c r="A3584" s="10" t="s">
        <v>22989</v>
      </c>
      <c r="B3584" s="13" t="s">
        <v>22988</v>
      </c>
    </row>
    <row r="3585" spans="1:2" ht="15" customHeight="1">
      <c r="A3585" s="10" t="s">
        <v>22999</v>
      </c>
      <c r="B3585" s="13" t="s">
        <v>22998</v>
      </c>
    </row>
    <row r="3586" spans="1:2" ht="15" customHeight="1">
      <c r="A3586" s="10" t="s">
        <v>22987</v>
      </c>
      <c r="B3586" s="13" t="s">
        <v>22986</v>
      </c>
    </row>
    <row r="3587" spans="1:2" ht="15" customHeight="1">
      <c r="A3587" s="10" t="s">
        <v>23003</v>
      </c>
      <c r="B3587" s="13" t="s">
        <v>23002</v>
      </c>
    </row>
    <row r="3588" spans="1:2" ht="15" customHeight="1">
      <c r="A3588" s="10" t="s">
        <v>23001</v>
      </c>
      <c r="B3588" s="13" t="s">
        <v>23000</v>
      </c>
    </row>
    <row r="3589" spans="1:2" ht="15" customHeight="1">
      <c r="A3589" s="10" t="s">
        <v>22985</v>
      </c>
      <c r="B3589" s="13" t="s">
        <v>22984</v>
      </c>
    </row>
    <row r="3590" spans="1:2" ht="15" customHeight="1">
      <c r="A3590" s="10" t="s">
        <v>22993</v>
      </c>
      <c r="B3590" s="13" t="s">
        <v>22992</v>
      </c>
    </row>
    <row r="3591" spans="1:2" ht="15" customHeight="1">
      <c r="A3591" s="10" t="s">
        <v>6497</v>
      </c>
      <c r="B3591" s="13" t="s">
        <v>6496</v>
      </c>
    </row>
    <row r="3592" spans="1:2" ht="15" customHeight="1">
      <c r="A3592" s="10" t="s">
        <v>1036</v>
      </c>
      <c r="B3592" s="13" t="s">
        <v>1035</v>
      </c>
    </row>
    <row r="3593" spans="1:2" ht="15" customHeight="1">
      <c r="A3593" s="10" t="s">
        <v>1089</v>
      </c>
      <c r="B3593" s="13" t="s">
        <v>1088</v>
      </c>
    </row>
    <row r="3594" spans="1:2" ht="15" customHeight="1">
      <c r="A3594" s="10" t="s">
        <v>1034</v>
      </c>
      <c r="B3594" s="13" t="s">
        <v>1033</v>
      </c>
    </row>
    <row r="3595" spans="1:2" ht="15" customHeight="1">
      <c r="A3595" s="10" t="s">
        <v>310</v>
      </c>
      <c r="B3595" s="13" t="s">
        <v>1085</v>
      </c>
    </row>
    <row r="3596" spans="1:2" ht="15" customHeight="1">
      <c r="A3596" s="10" t="s">
        <v>1003</v>
      </c>
      <c r="B3596" s="13" t="s">
        <v>1002</v>
      </c>
    </row>
    <row r="3597" spans="1:2" ht="15" customHeight="1">
      <c r="A3597" s="11" t="s">
        <v>311</v>
      </c>
      <c r="B3597" s="15" t="s">
        <v>312</v>
      </c>
    </row>
    <row r="3598" spans="1:2" ht="15" customHeight="1">
      <c r="A3598" s="10" t="s">
        <v>11528</v>
      </c>
      <c r="B3598" s="13" t="s">
        <v>11527</v>
      </c>
    </row>
    <row r="3599" spans="1:2" ht="15" customHeight="1">
      <c r="A3599" s="10" t="s">
        <v>313</v>
      </c>
      <c r="B3599" s="13" t="s">
        <v>1037</v>
      </c>
    </row>
    <row r="3600" spans="1:2" ht="15" customHeight="1">
      <c r="A3600" s="10" t="s">
        <v>13118</v>
      </c>
      <c r="B3600" s="13" t="s">
        <v>13117</v>
      </c>
    </row>
    <row r="3601" spans="1:2" ht="15" customHeight="1">
      <c r="A3601" s="10" t="s">
        <v>8808</v>
      </c>
      <c r="B3601" s="13" t="s">
        <v>8807</v>
      </c>
    </row>
    <row r="3602" spans="1:2" ht="15" customHeight="1">
      <c r="A3602" s="10" t="s">
        <v>8939</v>
      </c>
      <c r="B3602" s="13" t="s">
        <v>8938</v>
      </c>
    </row>
    <row r="3603" spans="1:2" ht="15" customHeight="1">
      <c r="A3603" s="10" t="s">
        <v>25249</v>
      </c>
      <c r="B3603" s="13" t="s">
        <v>8920</v>
      </c>
    </row>
    <row r="3604" spans="1:2" ht="15" customHeight="1">
      <c r="A3604" s="10" t="s">
        <v>2485</v>
      </c>
      <c r="B3604" s="13" t="s">
        <v>2484</v>
      </c>
    </row>
    <row r="3605" spans="1:2" ht="15" customHeight="1">
      <c r="A3605" s="10" t="s">
        <v>10607</v>
      </c>
      <c r="B3605" s="13" t="s">
        <v>10606</v>
      </c>
    </row>
    <row r="3606" spans="1:2" ht="15" customHeight="1">
      <c r="A3606" s="10" t="s">
        <v>10623</v>
      </c>
      <c r="B3606" s="13" t="s">
        <v>10622</v>
      </c>
    </row>
    <row r="3607" spans="1:2" ht="15" customHeight="1">
      <c r="A3607" s="10" t="s">
        <v>10310</v>
      </c>
      <c r="B3607" s="13" t="s">
        <v>10309</v>
      </c>
    </row>
    <row r="3608" spans="1:2" ht="15" customHeight="1">
      <c r="A3608" s="10" t="s">
        <v>15500</v>
      </c>
      <c r="B3608" s="13" t="s">
        <v>15499</v>
      </c>
    </row>
    <row r="3609" spans="1:2" ht="15" customHeight="1">
      <c r="A3609" s="10" t="s">
        <v>15502</v>
      </c>
      <c r="B3609" s="13" t="s">
        <v>15501</v>
      </c>
    </row>
    <row r="3610" spans="1:2" ht="15" customHeight="1">
      <c r="A3610" s="10" t="s">
        <v>15362</v>
      </c>
      <c r="B3610" s="13" t="s">
        <v>15361</v>
      </c>
    </row>
    <row r="3611" spans="1:2" ht="15" customHeight="1">
      <c r="A3611" s="10" t="s">
        <v>15000</v>
      </c>
      <c r="B3611" s="13" t="s">
        <v>14999</v>
      </c>
    </row>
    <row r="3612" spans="1:2" ht="15" customHeight="1">
      <c r="A3612" s="10" t="s">
        <v>15360</v>
      </c>
      <c r="B3612" s="13" t="s">
        <v>15359</v>
      </c>
    </row>
    <row r="3613" spans="1:2" ht="15" customHeight="1">
      <c r="A3613" s="10" t="s">
        <v>15230</v>
      </c>
      <c r="B3613" s="13" t="s">
        <v>15229</v>
      </c>
    </row>
    <row r="3614" spans="1:2" ht="15" customHeight="1">
      <c r="A3614" s="10" t="s">
        <v>15232</v>
      </c>
      <c r="B3614" s="13" t="s">
        <v>15231</v>
      </c>
    </row>
    <row r="3615" spans="1:2" ht="15" customHeight="1">
      <c r="A3615" s="10" t="s">
        <v>15498</v>
      </c>
      <c r="B3615" s="13" t="s">
        <v>15497</v>
      </c>
    </row>
    <row r="3616" spans="1:2" ht="15" customHeight="1">
      <c r="A3616" s="10" t="s">
        <v>15234</v>
      </c>
      <c r="B3616" s="13" t="s">
        <v>15233</v>
      </c>
    </row>
    <row r="3617" spans="1:2" ht="15" customHeight="1">
      <c r="A3617" s="10" t="s">
        <v>15364</v>
      </c>
      <c r="B3617" s="13" t="s">
        <v>15363</v>
      </c>
    </row>
    <row r="3618" spans="1:2" ht="15" customHeight="1">
      <c r="A3618" s="10" t="s">
        <v>15728</v>
      </c>
      <c r="B3618" s="13" t="s">
        <v>15727</v>
      </c>
    </row>
    <row r="3619" spans="1:2" ht="15" customHeight="1">
      <c r="A3619" s="10" t="s">
        <v>15950</v>
      </c>
      <c r="B3619" s="13" t="s">
        <v>15949</v>
      </c>
    </row>
    <row r="3620" spans="1:2" ht="15" customHeight="1">
      <c r="A3620" s="10" t="s">
        <v>15504</v>
      </c>
      <c r="B3620" s="13" t="s">
        <v>15503</v>
      </c>
    </row>
    <row r="3621" spans="1:2" ht="15" customHeight="1">
      <c r="A3621" s="10" t="s">
        <v>16066</v>
      </c>
      <c r="B3621" s="13" t="s">
        <v>16065</v>
      </c>
    </row>
    <row r="3622" spans="1:2" ht="15" customHeight="1">
      <c r="A3622" s="10" t="s">
        <v>15612</v>
      </c>
      <c r="B3622" s="13" t="s">
        <v>15611</v>
      </c>
    </row>
    <row r="3623" spans="1:2" ht="15" customHeight="1">
      <c r="A3623" s="10" t="s">
        <v>14998</v>
      </c>
      <c r="B3623" s="13" t="s">
        <v>14997</v>
      </c>
    </row>
    <row r="3624" spans="1:2" ht="15" customHeight="1">
      <c r="A3624" s="10" t="s">
        <v>15724</v>
      </c>
      <c r="B3624" s="13" t="s">
        <v>15723</v>
      </c>
    </row>
    <row r="3625" spans="1:2" ht="15" customHeight="1">
      <c r="A3625" s="10" t="s">
        <v>15844</v>
      </c>
      <c r="B3625" s="13" t="s">
        <v>15843</v>
      </c>
    </row>
    <row r="3626" spans="1:2" ht="15" customHeight="1">
      <c r="A3626" s="10" t="s">
        <v>16062</v>
      </c>
      <c r="B3626" s="13" t="s">
        <v>16061</v>
      </c>
    </row>
    <row r="3627" spans="1:2" ht="15" customHeight="1">
      <c r="A3627" s="10" t="s">
        <v>16064</v>
      </c>
      <c r="B3627" s="13" t="s">
        <v>16063</v>
      </c>
    </row>
    <row r="3628" spans="1:2" ht="15" customHeight="1">
      <c r="A3628" s="10" t="s">
        <v>15726</v>
      </c>
      <c r="B3628" s="13" t="s">
        <v>15725</v>
      </c>
    </row>
    <row r="3629" spans="1:2" ht="15" customHeight="1">
      <c r="A3629" s="10" t="s">
        <v>15946</v>
      </c>
      <c r="B3629" s="13" t="s">
        <v>15945</v>
      </c>
    </row>
    <row r="3630" spans="1:2" ht="15" customHeight="1">
      <c r="A3630" s="10" t="s">
        <v>15948</v>
      </c>
      <c r="B3630" s="13" t="s">
        <v>15947</v>
      </c>
    </row>
    <row r="3631" spans="1:2" ht="15" customHeight="1">
      <c r="A3631" s="10" t="s">
        <v>13316</v>
      </c>
      <c r="B3631" s="13" t="s">
        <v>13315</v>
      </c>
    </row>
    <row r="3632" spans="1:2" ht="15" customHeight="1">
      <c r="A3632" s="10" t="s">
        <v>6445</v>
      </c>
      <c r="B3632" s="13" t="s">
        <v>6444</v>
      </c>
    </row>
    <row r="3633" spans="1:2" ht="15" customHeight="1">
      <c r="A3633" s="10" t="s">
        <v>17367</v>
      </c>
      <c r="B3633" s="13" t="s">
        <v>17366</v>
      </c>
    </row>
    <row r="3634" spans="1:2" ht="15" customHeight="1">
      <c r="A3634" s="10" t="s">
        <v>5764</v>
      </c>
      <c r="B3634" s="13" t="s">
        <v>5763</v>
      </c>
    </row>
    <row r="3635" spans="1:2" ht="15" customHeight="1">
      <c r="A3635" s="10" t="s">
        <v>21465</v>
      </c>
      <c r="B3635" s="13" t="s">
        <v>21464</v>
      </c>
    </row>
    <row r="3636" spans="1:2" ht="15" customHeight="1">
      <c r="A3636" s="10" t="s">
        <v>21469</v>
      </c>
      <c r="B3636" s="13" t="s">
        <v>21468</v>
      </c>
    </row>
    <row r="3637" spans="1:2" ht="15" customHeight="1">
      <c r="A3637" s="10" t="s">
        <v>21471</v>
      </c>
      <c r="B3637" s="13" t="s">
        <v>21470</v>
      </c>
    </row>
    <row r="3638" spans="1:2" ht="15" customHeight="1">
      <c r="A3638" s="10" t="s">
        <v>21463</v>
      </c>
      <c r="B3638" s="13" t="s">
        <v>21462</v>
      </c>
    </row>
    <row r="3639" spans="1:2" ht="15" customHeight="1">
      <c r="A3639" s="10" t="s">
        <v>21473</v>
      </c>
      <c r="B3639" s="13" t="s">
        <v>21472</v>
      </c>
    </row>
    <row r="3640" spans="1:2" ht="15" customHeight="1">
      <c r="A3640" s="10" t="s">
        <v>21461</v>
      </c>
      <c r="B3640" s="13" t="s">
        <v>21460</v>
      </c>
    </row>
    <row r="3641" spans="1:2" ht="15" customHeight="1">
      <c r="A3641" s="10" t="s">
        <v>21477</v>
      </c>
      <c r="B3641" s="13" t="s">
        <v>21476</v>
      </c>
    </row>
    <row r="3642" spans="1:2" ht="15" customHeight="1">
      <c r="A3642" s="10" t="s">
        <v>21475</v>
      </c>
      <c r="B3642" s="13" t="s">
        <v>21474</v>
      </c>
    </row>
    <row r="3643" spans="1:2" ht="15" customHeight="1">
      <c r="A3643" s="10" t="s">
        <v>21459</v>
      </c>
      <c r="B3643" s="13" t="s">
        <v>21458</v>
      </c>
    </row>
    <row r="3644" spans="1:2" ht="15" customHeight="1">
      <c r="A3644" s="10" t="s">
        <v>21467</v>
      </c>
      <c r="B3644" s="13" t="s">
        <v>21466</v>
      </c>
    </row>
    <row r="3645" spans="1:2" ht="15" customHeight="1">
      <c r="A3645" s="10" t="s">
        <v>21485</v>
      </c>
      <c r="B3645" s="13" t="s">
        <v>21484</v>
      </c>
    </row>
    <row r="3646" spans="1:2" ht="15" customHeight="1">
      <c r="A3646" s="10" t="s">
        <v>21489</v>
      </c>
      <c r="B3646" s="13" t="s">
        <v>21488</v>
      </c>
    </row>
    <row r="3647" spans="1:2" ht="15" customHeight="1">
      <c r="A3647" s="10" t="s">
        <v>21491</v>
      </c>
      <c r="B3647" s="13" t="s">
        <v>21490</v>
      </c>
    </row>
    <row r="3648" spans="1:2" ht="15" customHeight="1">
      <c r="A3648" s="10" t="s">
        <v>21483</v>
      </c>
      <c r="B3648" s="13" t="s">
        <v>21482</v>
      </c>
    </row>
    <row r="3649" spans="1:2" ht="15" customHeight="1">
      <c r="A3649" s="10" t="s">
        <v>21493</v>
      </c>
      <c r="B3649" s="13" t="s">
        <v>21492</v>
      </c>
    </row>
    <row r="3650" spans="1:2" ht="15" customHeight="1">
      <c r="A3650" s="10" t="s">
        <v>21481</v>
      </c>
      <c r="B3650" s="13" t="s">
        <v>21480</v>
      </c>
    </row>
    <row r="3651" spans="1:2" ht="15" customHeight="1">
      <c r="A3651" s="10" t="s">
        <v>21497</v>
      </c>
      <c r="B3651" s="13" t="s">
        <v>21496</v>
      </c>
    </row>
    <row r="3652" spans="1:2" ht="15" customHeight="1">
      <c r="A3652" s="10" t="s">
        <v>21495</v>
      </c>
      <c r="B3652" s="13" t="s">
        <v>21494</v>
      </c>
    </row>
    <row r="3653" spans="1:2" ht="15" customHeight="1">
      <c r="A3653" s="10" t="s">
        <v>21479</v>
      </c>
      <c r="B3653" s="13" t="s">
        <v>21478</v>
      </c>
    </row>
    <row r="3654" spans="1:2" ht="15" customHeight="1">
      <c r="A3654" s="10" t="s">
        <v>21487</v>
      </c>
      <c r="B3654" s="13" t="s">
        <v>21486</v>
      </c>
    </row>
    <row r="3655" spans="1:2" ht="15" customHeight="1">
      <c r="A3655" s="10" t="s">
        <v>21505</v>
      </c>
      <c r="B3655" s="13" t="s">
        <v>21504</v>
      </c>
    </row>
    <row r="3656" spans="1:2" ht="15" customHeight="1">
      <c r="A3656" s="10" t="s">
        <v>21509</v>
      </c>
      <c r="B3656" s="13" t="s">
        <v>21508</v>
      </c>
    </row>
    <row r="3657" spans="1:2" ht="15" customHeight="1">
      <c r="A3657" s="10" t="s">
        <v>21511</v>
      </c>
      <c r="B3657" s="13" t="s">
        <v>21510</v>
      </c>
    </row>
    <row r="3658" spans="1:2" ht="15" customHeight="1">
      <c r="A3658" s="10" t="s">
        <v>21503</v>
      </c>
      <c r="B3658" s="13" t="s">
        <v>21502</v>
      </c>
    </row>
    <row r="3659" spans="1:2" ht="15" customHeight="1">
      <c r="A3659" s="10" t="s">
        <v>21513</v>
      </c>
      <c r="B3659" s="13" t="s">
        <v>21512</v>
      </c>
    </row>
    <row r="3660" spans="1:2" ht="15" customHeight="1">
      <c r="A3660" s="10" t="s">
        <v>21501</v>
      </c>
      <c r="B3660" s="13" t="s">
        <v>21500</v>
      </c>
    </row>
    <row r="3661" spans="1:2" ht="15" customHeight="1">
      <c r="A3661" s="10" t="s">
        <v>21517</v>
      </c>
      <c r="B3661" s="13" t="s">
        <v>21516</v>
      </c>
    </row>
    <row r="3662" spans="1:2" ht="15" customHeight="1">
      <c r="A3662" s="10" t="s">
        <v>21515</v>
      </c>
      <c r="B3662" s="13" t="s">
        <v>21514</v>
      </c>
    </row>
    <row r="3663" spans="1:2" ht="15" customHeight="1">
      <c r="A3663" s="10" t="s">
        <v>21499</v>
      </c>
      <c r="B3663" s="13" t="s">
        <v>21498</v>
      </c>
    </row>
    <row r="3664" spans="1:2" ht="15" customHeight="1">
      <c r="A3664" s="10" t="s">
        <v>21507</v>
      </c>
      <c r="B3664" s="13" t="s">
        <v>21506</v>
      </c>
    </row>
    <row r="3665" spans="1:2" ht="15" customHeight="1">
      <c r="A3665" s="10" t="s">
        <v>21545</v>
      </c>
      <c r="B3665" s="13" t="s">
        <v>21544</v>
      </c>
    </row>
    <row r="3666" spans="1:2" ht="15" customHeight="1">
      <c r="A3666" s="10" t="s">
        <v>21549</v>
      </c>
      <c r="B3666" s="13" t="s">
        <v>21548</v>
      </c>
    </row>
    <row r="3667" spans="1:2" ht="15" customHeight="1">
      <c r="A3667" s="10" t="s">
        <v>21551</v>
      </c>
      <c r="B3667" s="13" t="s">
        <v>21550</v>
      </c>
    </row>
    <row r="3668" spans="1:2" ht="15" customHeight="1">
      <c r="A3668" s="10" t="s">
        <v>21543</v>
      </c>
      <c r="B3668" s="13" t="s">
        <v>21542</v>
      </c>
    </row>
    <row r="3669" spans="1:2" ht="15" customHeight="1">
      <c r="A3669" s="10" t="s">
        <v>21553</v>
      </c>
      <c r="B3669" s="13" t="s">
        <v>21552</v>
      </c>
    </row>
    <row r="3670" spans="1:2" ht="15" customHeight="1">
      <c r="A3670" s="10" t="s">
        <v>21541</v>
      </c>
      <c r="B3670" s="13" t="s">
        <v>21540</v>
      </c>
    </row>
    <row r="3671" spans="1:2" ht="15" customHeight="1">
      <c r="A3671" s="10" t="s">
        <v>21557</v>
      </c>
      <c r="B3671" s="13" t="s">
        <v>21556</v>
      </c>
    </row>
    <row r="3672" spans="1:2" ht="15" customHeight="1">
      <c r="A3672" s="10" t="s">
        <v>21555</v>
      </c>
      <c r="B3672" s="13" t="s">
        <v>21554</v>
      </c>
    </row>
    <row r="3673" spans="1:2" ht="15" customHeight="1">
      <c r="A3673" s="10" t="s">
        <v>21539</v>
      </c>
      <c r="B3673" s="13" t="s">
        <v>21538</v>
      </c>
    </row>
    <row r="3674" spans="1:2" ht="15" customHeight="1">
      <c r="A3674" s="10" t="s">
        <v>21547</v>
      </c>
      <c r="B3674" s="13" t="s">
        <v>21546</v>
      </c>
    </row>
    <row r="3675" spans="1:2" ht="15" customHeight="1">
      <c r="A3675" s="10" t="s">
        <v>21525</v>
      </c>
      <c r="B3675" s="13" t="s">
        <v>21524</v>
      </c>
    </row>
    <row r="3676" spans="1:2" ht="15" customHeight="1">
      <c r="A3676" s="10" t="s">
        <v>21529</v>
      </c>
      <c r="B3676" s="13" t="s">
        <v>21528</v>
      </c>
    </row>
    <row r="3677" spans="1:2" ht="15" customHeight="1">
      <c r="A3677" s="10" t="s">
        <v>21531</v>
      </c>
      <c r="B3677" s="13" t="s">
        <v>21530</v>
      </c>
    </row>
    <row r="3678" spans="1:2" ht="15" customHeight="1">
      <c r="A3678" s="10" t="s">
        <v>21523</v>
      </c>
      <c r="B3678" s="13" t="s">
        <v>21522</v>
      </c>
    </row>
    <row r="3679" spans="1:2" ht="15" customHeight="1">
      <c r="A3679" s="10" t="s">
        <v>21533</v>
      </c>
      <c r="B3679" s="13" t="s">
        <v>21532</v>
      </c>
    </row>
    <row r="3680" spans="1:2" ht="15" customHeight="1">
      <c r="A3680" s="10" t="s">
        <v>21521</v>
      </c>
      <c r="B3680" s="13" t="s">
        <v>21520</v>
      </c>
    </row>
    <row r="3681" spans="1:2" ht="15" customHeight="1">
      <c r="A3681" s="10" t="s">
        <v>21537</v>
      </c>
      <c r="B3681" s="13" t="s">
        <v>21536</v>
      </c>
    </row>
    <row r="3682" spans="1:2" ht="15" customHeight="1">
      <c r="A3682" s="10" t="s">
        <v>21535</v>
      </c>
      <c r="B3682" s="13" t="s">
        <v>21534</v>
      </c>
    </row>
    <row r="3683" spans="1:2" ht="15" customHeight="1">
      <c r="A3683" s="10" t="s">
        <v>21519</v>
      </c>
      <c r="B3683" s="13" t="s">
        <v>21518</v>
      </c>
    </row>
    <row r="3684" spans="1:2" ht="15" customHeight="1">
      <c r="A3684" s="10" t="s">
        <v>21527</v>
      </c>
      <c r="B3684" s="13" t="s">
        <v>21526</v>
      </c>
    </row>
    <row r="3685" spans="1:2" ht="15" customHeight="1">
      <c r="A3685" s="10" t="s">
        <v>21645</v>
      </c>
      <c r="B3685" s="13" t="s">
        <v>21644</v>
      </c>
    </row>
    <row r="3686" spans="1:2" ht="15" customHeight="1">
      <c r="A3686" s="10" t="s">
        <v>21649</v>
      </c>
      <c r="B3686" s="13" t="s">
        <v>21648</v>
      </c>
    </row>
    <row r="3687" spans="1:2" ht="15" customHeight="1">
      <c r="A3687" s="10" t="s">
        <v>21651</v>
      </c>
      <c r="B3687" s="13" t="s">
        <v>21650</v>
      </c>
    </row>
    <row r="3688" spans="1:2" ht="15" customHeight="1">
      <c r="A3688" s="10" t="s">
        <v>21643</v>
      </c>
      <c r="B3688" s="13" t="s">
        <v>21642</v>
      </c>
    </row>
    <row r="3689" spans="1:2" ht="15" customHeight="1">
      <c r="A3689" s="10" t="s">
        <v>21653</v>
      </c>
      <c r="B3689" s="13" t="s">
        <v>21652</v>
      </c>
    </row>
    <row r="3690" spans="1:2" ht="15" customHeight="1">
      <c r="A3690" s="10" t="s">
        <v>21641</v>
      </c>
      <c r="B3690" s="13" t="s">
        <v>21640</v>
      </c>
    </row>
    <row r="3691" spans="1:2" ht="15" customHeight="1">
      <c r="A3691" s="10" t="s">
        <v>21657</v>
      </c>
      <c r="B3691" s="13" t="s">
        <v>21656</v>
      </c>
    </row>
    <row r="3692" spans="1:2" ht="15" customHeight="1">
      <c r="A3692" s="10" t="s">
        <v>21655</v>
      </c>
      <c r="B3692" s="13" t="s">
        <v>21654</v>
      </c>
    </row>
    <row r="3693" spans="1:2" ht="15" customHeight="1">
      <c r="A3693" s="10" t="s">
        <v>21639</v>
      </c>
      <c r="B3693" s="13" t="s">
        <v>21638</v>
      </c>
    </row>
    <row r="3694" spans="1:2" ht="15" customHeight="1">
      <c r="A3694" s="10" t="s">
        <v>21647</v>
      </c>
      <c r="B3694" s="13" t="s">
        <v>21646</v>
      </c>
    </row>
    <row r="3695" spans="1:2" ht="15" customHeight="1">
      <c r="A3695" s="10" t="s">
        <v>21625</v>
      </c>
      <c r="B3695" s="13" t="s">
        <v>21624</v>
      </c>
    </row>
    <row r="3696" spans="1:2" ht="15" customHeight="1">
      <c r="A3696" s="10" t="s">
        <v>21629</v>
      </c>
      <c r="B3696" s="13" t="s">
        <v>21628</v>
      </c>
    </row>
    <row r="3697" spans="1:2" ht="15" customHeight="1">
      <c r="A3697" s="10" t="s">
        <v>21631</v>
      </c>
      <c r="B3697" s="13" t="s">
        <v>21630</v>
      </c>
    </row>
    <row r="3698" spans="1:2" ht="15" customHeight="1">
      <c r="A3698" s="10" t="s">
        <v>21623</v>
      </c>
      <c r="B3698" s="13" t="s">
        <v>21622</v>
      </c>
    </row>
    <row r="3699" spans="1:2" ht="15" customHeight="1">
      <c r="A3699" s="10" t="s">
        <v>21633</v>
      </c>
      <c r="B3699" s="13" t="s">
        <v>21632</v>
      </c>
    </row>
    <row r="3700" spans="1:2" ht="15" customHeight="1">
      <c r="A3700" s="10" t="s">
        <v>21621</v>
      </c>
      <c r="B3700" s="13" t="s">
        <v>21620</v>
      </c>
    </row>
    <row r="3701" spans="1:2" ht="15" customHeight="1">
      <c r="A3701" s="10" t="s">
        <v>21637</v>
      </c>
      <c r="B3701" s="13" t="s">
        <v>21636</v>
      </c>
    </row>
    <row r="3702" spans="1:2" ht="15" customHeight="1">
      <c r="A3702" s="10" t="s">
        <v>21635</v>
      </c>
      <c r="B3702" s="13" t="s">
        <v>21634</v>
      </c>
    </row>
    <row r="3703" spans="1:2" ht="15" customHeight="1">
      <c r="A3703" s="10" t="s">
        <v>21619</v>
      </c>
      <c r="B3703" s="13" t="s">
        <v>21618</v>
      </c>
    </row>
    <row r="3704" spans="1:2" ht="15" customHeight="1">
      <c r="A3704" s="10" t="s">
        <v>21627</v>
      </c>
      <c r="B3704" s="13" t="s">
        <v>21626</v>
      </c>
    </row>
    <row r="3705" spans="1:2" ht="15" customHeight="1">
      <c r="A3705" s="10" t="s">
        <v>21585</v>
      </c>
      <c r="B3705" s="13" t="s">
        <v>21584</v>
      </c>
    </row>
    <row r="3706" spans="1:2" ht="15" customHeight="1">
      <c r="A3706" s="10" t="s">
        <v>21589</v>
      </c>
      <c r="B3706" s="13" t="s">
        <v>21588</v>
      </c>
    </row>
    <row r="3707" spans="1:2" ht="15" customHeight="1">
      <c r="A3707" s="10" t="s">
        <v>21591</v>
      </c>
      <c r="B3707" s="13" t="s">
        <v>21590</v>
      </c>
    </row>
    <row r="3708" spans="1:2" ht="15" customHeight="1">
      <c r="A3708" s="10" t="s">
        <v>21583</v>
      </c>
      <c r="B3708" s="13" t="s">
        <v>21582</v>
      </c>
    </row>
    <row r="3709" spans="1:2" ht="15" customHeight="1">
      <c r="A3709" s="10" t="s">
        <v>21593</v>
      </c>
      <c r="B3709" s="13" t="s">
        <v>21592</v>
      </c>
    </row>
    <row r="3710" spans="1:2" ht="15" customHeight="1">
      <c r="A3710" s="10" t="s">
        <v>21581</v>
      </c>
      <c r="B3710" s="13" t="s">
        <v>21580</v>
      </c>
    </row>
    <row r="3711" spans="1:2" ht="15" customHeight="1">
      <c r="A3711" s="10" t="s">
        <v>21597</v>
      </c>
      <c r="B3711" s="13" t="s">
        <v>21596</v>
      </c>
    </row>
    <row r="3712" spans="1:2" ht="15" customHeight="1">
      <c r="A3712" s="10" t="s">
        <v>21595</v>
      </c>
      <c r="B3712" s="13" t="s">
        <v>21594</v>
      </c>
    </row>
    <row r="3713" spans="1:2" ht="15" customHeight="1">
      <c r="A3713" s="10" t="s">
        <v>21579</v>
      </c>
      <c r="B3713" s="13" t="s">
        <v>21578</v>
      </c>
    </row>
    <row r="3714" spans="1:2" ht="15" customHeight="1">
      <c r="A3714" s="10" t="s">
        <v>21587</v>
      </c>
      <c r="B3714" s="13" t="s">
        <v>21586</v>
      </c>
    </row>
    <row r="3715" spans="1:2" ht="15" customHeight="1">
      <c r="A3715" s="10" t="s">
        <v>21565</v>
      </c>
      <c r="B3715" s="13" t="s">
        <v>21564</v>
      </c>
    </row>
    <row r="3716" spans="1:2" ht="15" customHeight="1">
      <c r="A3716" s="10" t="s">
        <v>21569</v>
      </c>
      <c r="B3716" s="13" t="s">
        <v>21568</v>
      </c>
    </row>
    <row r="3717" spans="1:2" ht="15" customHeight="1">
      <c r="A3717" s="10" t="s">
        <v>21571</v>
      </c>
      <c r="B3717" s="13" t="s">
        <v>21570</v>
      </c>
    </row>
    <row r="3718" spans="1:2" ht="15" customHeight="1">
      <c r="A3718" s="10" t="s">
        <v>21563</v>
      </c>
      <c r="B3718" s="13" t="s">
        <v>21562</v>
      </c>
    </row>
    <row r="3719" spans="1:2" ht="15" customHeight="1">
      <c r="A3719" s="10" t="s">
        <v>21573</v>
      </c>
      <c r="B3719" s="13" t="s">
        <v>21572</v>
      </c>
    </row>
    <row r="3720" spans="1:2" ht="15" customHeight="1">
      <c r="A3720" s="10" t="s">
        <v>21561</v>
      </c>
      <c r="B3720" s="13" t="s">
        <v>21560</v>
      </c>
    </row>
    <row r="3721" spans="1:2" ht="15" customHeight="1">
      <c r="A3721" s="10" t="s">
        <v>21577</v>
      </c>
      <c r="B3721" s="13" t="s">
        <v>21576</v>
      </c>
    </row>
    <row r="3722" spans="1:2" ht="15" customHeight="1">
      <c r="A3722" s="10" t="s">
        <v>21575</v>
      </c>
      <c r="B3722" s="13" t="s">
        <v>21574</v>
      </c>
    </row>
    <row r="3723" spans="1:2" ht="15" customHeight="1">
      <c r="A3723" s="10" t="s">
        <v>21559</v>
      </c>
      <c r="B3723" s="13" t="s">
        <v>21558</v>
      </c>
    </row>
    <row r="3724" spans="1:2" ht="15" customHeight="1">
      <c r="A3724" s="10" t="s">
        <v>21567</v>
      </c>
      <c r="B3724" s="13" t="s">
        <v>21566</v>
      </c>
    </row>
    <row r="3725" spans="1:2" ht="15" customHeight="1">
      <c r="A3725" s="10" t="s">
        <v>22791</v>
      </c>
      <c r="B3725" s="13" t="s">
        <v>22790</v>
      </c>
    </row>
    <row r="3726" spans="1:2" ht="15" customHeight="1">
      <c r="A3726" s="10" t="s">
        <v>22795</v>
      </c>
      <c r="B3726" s="13" t="s">
        <v>22794</v>
      </c>
    </row>
    <row r="3727" spans="1:2" ht="15" customHeight="1">
      <c r="A3727" s="10" t="s">
        <v>22797</v>
      </c>
      <c r="B3727" s="13" t="s">
        <v>22796</v>
      </c>
    </row>
    <row r="3728" spans="1:2" ht="15" customHeight="1">
      <c r="A3728" s="10" t="s">
        <v>22789</v>
      </c>
      <c r="B3728" s="13" t="s">
        <v>22788</v>
      </c>
    </row>
    <row r="3729" spans="1:2" ht="15" customHeight="1">
      <c r="A3729" s="10" t="s">
        <v>22799</v>
      </c>
      <c r="B3729" s="13" t="s">
        <v>22798</v>
      </c>
    </row>
    <row r="3730" spans="1:2" ht="15" customHeight="1">
      <c r="A3730" s="10" t="s">
        <v>22787</v>
      </c>
      <c r="B3730" s="13" t="s">
        <v>22786</v>
      </c>
    </row>
    <row r="3731" spans="1:2" ht="15" customHeight="1">
      <c r="A3731" s="10" t="s">
        <v>22803</v>
      </c>
      <c r="B3731" s="13" t="s">
        <v>22802</v>
      </c>
    </row>
    <row r="3732" spans="1:2" ht="15" customHeight="1">
      <c r="A3732" s="10" t="s">
        <v>22801</v>
      </c>
      <c r="B3732" s="13" t="s">
        <v>22800</v>
      </c>
    </row>
    <row r="3733" spans="1:2" ht="15" customHeight="1">
      <c r="A3733" s="10" t="s">
        <v>22785</v>
      </c>
      <c r="B3733" s="13" t="s">
        <v>22784</v>
      </c>
    </row>
    <row r="3734" spans="1:2" ht="15" customHeight="1">
      <c r="A3734" s="10" t="s">
        <v>22793</v>
      </c>
      <c r="B3734" s="13" t="s">
        <v>22792</v>
      </c>
    </row>
    <row r="3735" spans="1:2" ht="15" customHeight="1">
      <c r="A3735" s="10" t="s">
        <v>22811</v>
      </c>
      <c r="B3735" s="13" t="s">
        <v>22810</v>
      </c>
    </row>
    <row r="3736" spans="1:2" ht="15" customHeight="1">
      <c r="A3736" s="10" t="s">
        <v>22815</v>
      </c>
      <c r="B3736" s="13" t="s">
        <v>22814</v>
      </c>
    </row>
    <row r="3737" spans="1:2" ht="15" customHeight="1">
      <c r="A3737" s="10" t="s">
        <v>22817</v>
      </c>
      <c r="B3737" s="13" t="s">
        <v>22816</v>
      </c>
    </row>
    <row r="3738" spans="1:2" ht="15" customHeight="1">
      <c r="A3738" s="12" t="s">
        <v>22809</v>
      </c>
      <c r="B3738" s="13" t="s">
        <v>22808</v>
      </c>
    </row>
    <row r="3739" spans="1:2" ht="15" customHeight="1">
      <c r="A3739" s="10" t="s">
        <v>22819</v>
      </c>
      <c r="B3739" s="13" t="s">
        <v>22818</v>
      </c>
    </row>
    <row r="3740" spans="1:2" ht="15" customHeight="1">
      <c r="A3740" s="10" t="s">
        <v>22807</v>
      </c>
      <c r="B3740" s="13" t="s">
        <v>22806</v>
      </c>
    </row>
    <row r="3741" spans="1:2" ht="15" customHeight="1">
      <c r="A3741" s="10" t="s">
        <v>22823</v>
      </c>
      <c r="B3741" s="13" t="s">
        <v>22822</v>
      </c>
    </row>
    <row r="3742" spans="1:2" ht="15" customHeight="1">
      <c r="A3742" s="10" t="s">
        <v>22821</v>
      </c>
      <c r="B3742" s="13" t="s">
        <v>22820</v>
      </c>
    </row>
    <row r="3743" spans="1:2" ht="15" customHeight="1">
      <c r="A3743" s="10" t="s">
        <v>22805</v>
      </c>
      <c r="B3743" s="13" t="s">
        <v>22804</v>
      </c>
    </row>
    <row r="3744" spans="1:2" ht="15" customHeight="1">
      <c r="A3744" s="10" t="s">
        <v>22813</v>
      </c>
      <c r="B3744" s="13" t="s">
        <v>22812</v>
      </c>
    </row>
    <row r="3745" spans="1:2" ht="15" customHeight="1">
      <c r="A3745" s="10" t="s">
        <v>22831</v>
      </c>
      <c r="B3745" s="13" t="s">
        <v>22830</v>
      </c>
    </row>
    <row r="3746" spans="1:2" ht="15" customHeight="1">
      <c r="A3746" s="10" t="s">
        <v>22835</v>
      </c>
      <c r="B3746" s="13" t="s">
        <v>22834</v>
      </c>
    </row>
    <row r="3747" spans="1:2" ht="15" customHeight="1">
      <c r="A3747" s="10" t="s">
        <v>22837</v>
      </c>
      <c r="B3747" s="13" t="s">
        <v>22836</v>
      </c>
    </row>
    <row r="3748" spans="1:2" ht="15" customHeight="1">
      <c r="A3748" s="10" t="s">
        <v>22829</v>
      </c>
      <c r="B3748" s="13" t="s">
        <v>22828</v>
      </c>
    </row>
    <row r="3749" spans="1:2" ht="15" customHeight="1">
      <c r="A3749" s="10" t="s">
        <v>22839</v>
      </c>
      <c r="B3749" s="13" t="s">
        <v>22838</v>
      </c>
    </row>
    <row r="3750" spans="1:2" ht="15" customHeight="1">
      <c r="A3750" s="10" t="s">
        <v>22827</v>
      </c>
      <c r="B3750" s="13" t="s">
        <v>22826</v>
      </c>
    </row>
    <row r="3751" spans="1:2" ht="15" customHeight="1">
      <c r="A3751" s="10" t="s">
        <v>22843</v>
      </c>
      <c r="B3751" s="13" t="s">
        <v>22842</v>
      </c>
    </row>
    <row r="3752" spans="1:2" ht="15" customHeight="1">
      <c r="A3752" s="10" t="s">
        <v>22841</v>
      </c>
      <c r="B3752" s="13" t="s">
        <v>22840</v>
      </c>
    </row>
    <row r="3753" spans="1:2" ht="15" customHeight="1">
      <c r="A3753" s="10" t="s">
        <v>22825</v>
      </c>
      <c r="B3753" s="13" t="s">
        <v>22824</v>
      </c>
    </row>
    <row r="3754" spans="1:2" ht="15" customHeight="1">
      <c r="A3754" s="10" t="s">
        <v>22833</v>
      </c>
      <c r="B3754" s="13" t="s">
        <v>22832</v>
      </c>
    </row>
    <row r="3755" spans="1:2" ht="15" customHeight="1">
      <c r="A3755" s="10" t="s">
        <v>22871</v>
      </c>
      <c r="B3755" s="13" t="s">
        <v>22870</v>
      </c>
    </row>
    <row r="3756" spans="1:2" ht="15" customHeight="1">
      <c r="A3756" s="10" t="s">
        <v>22875</v>
      </c>
      <c r="B3756" s="13" t="s">
        <v>22874</v>
      </c>
    </row>
    <row r="3757" spans="1:2" ht="15" customHeight="1">
      <c r="A3757" s="10" t="s">
        <v>22877</v>
      </c>
      <c r="B3757" s="13" t="s">
        <v>22876</v>
      </c>
    </row>
    <row r="3758" spans="1:2" ht="15" customHeight="1">
      <c r="A3758" s="10" t="s">
        <v>22869</v>
      </c>
      <c r="B3758" s="13" t="s">
        <v>22868</v>
      </c>
    </row>
    <row r="3759" spans="1:2" ht="15" customHeight="1">
      <c r="A3759" s="10" t="s">
        <v>22879</v>
      </c>
      <c r="B3759" s="13" t="s">
        <v>22878</v>
      </c>
    </row>
    <row r="3760" spans="1:2" ht="15" customHeight="1">
      <c r="A3760" s="10" t="s">
        <v>22867</v>
      </c>
      <c r="B3760" s="13" t="s">
        <v>22866</v>
      </c>
    </row>
    <row r="3761" spans="1:2" ht="15" customHeight="1">
      <c r="A3761" s="10" t="s">
        <v>22883</v>
      </c>
      <c r="B3761" s="13" t="s">
        <v>22882</v>
      </c>
    </row>
    <row r="3762" spans="1:2" ht="15" customHeight="1">
      <c r="A3762" s="10" t="s">
        <v>22881</v>
      </c>
      <c r="B3762" s="13" t="s">
        <v>22880</v>
      </c>
    </row>
    <row r="3763" spans="1:2" ht="15" customHeight="1">
      <c r="A3763" s="10" t="s">
        <v>22865</v>
      </c>
      <c r="B3763" s="13" t="s">
        <v>22864</v>
      </c>
    </row>
    <row r="3764" spans="1:2" ht="15" customHeight="1">
      <c r="A3764" s="10" t="s">
        <v>22873</v>
      </c>
      <c r="B3764" s="13" t="s">
        <v>22872</v>
      </c>
    </row>
    <row r="3765" spans="1:2" ht="15" customHeight="1">
      <c r="A3765" s="10" t="s">
        <v>22851</v>
      </c>
      <c r="B3765" s="13" t="s">
        <v>22850</v>
      </c>
    </row>
    <row r="3766" spans="1:2" ht="15" customHeight="1">
      <c r="A3766" s="10" t="s">
        <v>22855</v>
      </c>
      <c r="B3766" s="13" t="s">
        <v>22854</v>
      </c>
    </row>
    <row r="3767" spans="1:2" ht="15" customHeight="1">
      <c r="A3767" s="10" t="s">
        <v>22857</v>
      </c>
      <c r="B3767" s="13" t="s">
        <v>22856</v>
      </c>
    </row>
    <row r="3768" spans="1:2" ht="15" customHeight="1">
      <c r="A3768" s="10" t="s">
        <v>22849</v>
      </c>
      <c r="B3768" s="13" t="s">
        <v>22848</v>
      </c>
    </row>
    <row r="3769" spans="1:2" ht="15" customHeight="1">
      <c r="A3769" s="10" t="s">
        <v>22859</v>
      </c>
      <c r="B3769" s="13" t="s">
        <v>22858</v>
      </c>
    </row>
    <row r="3770" spans="1:2" ht="15" customHeight="1">
      <c r="A3770" s="10" t="s">
        <v>22847</v>
      </c>
      <c r="B3770" s="13" t="s">
        <v>22846</v>
      </c>
    </row>
    <row r="3771" spans="1:2" ht="15" customHeight="1">
      <c r="A3771" s="10" t="s">
        <v>22863</v>
      </c>
      <c r="B3771" s="13" t="s">
        <v>22862</v>
      </c>
    </row>
    <row r="3772" spans="1:2" ht="15" customHeight="1">
      <c r="A3772" s="10" t="s">
        <v>22861</v>
      </c>
      <c r="B3772" s="13" t="s">
        <v>22860</v>
      </c>
    </row>
    <row r="3773" spans="1:2" ht="15" customHeight="1">
      <c r="A3773" s="10" t="s">
        <v>22845</v>
      </c>
      <c r="B3773" s="13" t="s">
        <v>22844</v>
      </c>
    </row>
    <row r="3774" spans="1:2" ht="15" customHeight="1">
      <c r="A3774" s="10" t="s">
        <v>22853</v>
      </c>
      <c r="B3774" s="13" t="s">
        <v>22852</v>
      </c>
    </row>
    <row r="3775" spans="1:2" ht="15" customHeight="1">
      <c r="A3775" s="10" t="s">
        <v>22931</v>
      </c>
      <c r="B3775" s="13" t="s">
        <v>22930</v>
      </c>
    </row>
    <row r="3776" spans="1:2" ht="15" customHeight="1">
      <c r="A3776" s="10" t="s">
        <v>22935</v>
      </c>
      <c r="B3776" s="13" t="s">
        <v>22934</v>
      </c>
    </row>
    <row r="3777" spans="1:2" ht="15" customHeight="1">
      <c r="A3777" s="10" t="s">
        <v>22937</v>
      </c>
      <c r="B3777" s="13" t="s">
        <v>22936</v>
      </c>
    </row>
    <row r="3778" spans="1:2" ht="15" customHeight="1">
      <c r="A3778" s="10" t="s">
        <v>22929</v>
      </c>
      <c r="B3778" s="13" t="s">
        <v>22928</v>
      </c>
    </row>
    <row r="3779" spans="1:2" ht="15" customHeight="1">
      <c r="A3779" s="10" t="s">
        <v>22939</v>
      </c>
      <c r="B3779" s="13" t="s">
        <v>22938</v>
      </c>
    </row>
    <row r="3780" spans="1:2" ht="15" customHeight="1">
      <c r="A3780" s="10" t="s">
        <v>22927</v>
      </c>
      <c r="B3780" s="13" t="s">
        <v>22926</v>
      </c>
    </row>
    <row r="3781" spans="1:2" ht="15" customHeight="1">
      <c r="A3781" s="10" t="s">
        <v>22943</v>
      </c>
      <c r="B3781" s="13" t="s">
        <v>22942</v>
      </c>
    </row>
    <row r="3782" spans="1:2" ht="15" customHeight="1">
      <c r="A3782" s="10" t="s">
        <v>22941</v>
      </c>
      <c r="B3782" s="13" t="s">
        <v>22940</v>
      </c>
    </row>
    <row r="3783" spans="1:2" ht="15" customHeight="1">
      <c r="A3783" s="10" t="s">
        <v>22925</v>
      </c>
      <c r="B3783" s="13" t="s">
        <v>22924</v>
      </c>
    </row>
    <row r="3784" spans="1:2" ht="15" customHeight="1">
      <c r="A3784" s="10" t="s">
        <v>22933</v>
      </c>
      <c r="B3784" s="13" t="s">
        <v>22932</v>
      </c>
    </row>
    <row r="3785" spans="1:2" ht="15" customHeight="1">
      <c r="A3785" s="10" t="s">
        <v>22971</v>
      </c>
      <c r="B3785" s="13" t="s">
        <v>22970</v>
      </c>
    </row>
    <row r="3786" spans="1:2" ht="15" customHeight="1">
      <c r="A3786" s="10" t="s">
        <v>22975</v>
      </c>
      <c r="B3786" s="13" t="s">
        <v>22974</v>
      </c>
    </row>
    <row r="3787" spans="1:2" ht="15" customHeight="1">
      <c r="A3787" s="10" t="s">
        <v>22977</v>
      </c>
      <c r="B3787" s="13" t="s">
        <v>22976</v>
      </c>
    </row>
    <row r="3788" spans="1:2" ht="15" customHeight="1">
      <c r="A3788" s="10" t="s">
        <v>22969</v>
      </c>
      <c r="B3788" s="13" t="s">
        <v>22968</v>
      </c>
    </row>
    <row r="3789" spans="1:2" ht="15" customHeight="1">
      <c r="A3789" s="10" t="s">
        <v>22979</v>
      </c>
      <c r="B3789" s="13" t="s">
        <v>22978</v>
      </c>
    </row>
    <row r="3790" spans="1:2" ht="15" customHeight="1">
      <c r="A3790" s="10" t="s">
        <v>22967</v>
      </c>
      <c r="B3790" s="13" t="s">
        <v>22966</v>
      </c>
    </row>
    <row r="3791" spans="1:2" ht="15" customHeight="1">
      <c r="A3791" s="10" t="s">
        <v>22983</v>
      </c>
      <c r="B3791" s="13" t="s">
        <v>22982</v>
      </c>
    </row>
    <row r="3792" spans="1:2" ht="15" customHeight="1">
      <c r="A3792" s="10" t="s">
        <v>22981</v>
      </c>
      <c r="B3792" s="13" t="s">
        <v>22980</v>
      </c>
    </row>
    <row r="3793" spans="1:2" ht="15" customHeight="1">
      <c r="A3793" s="10" t="s">
        <v>22965</v>
      </c>
      <c r="B3793" s="13" t="s">
        <v>22964</v>
      </c>
    </row>
    <row r="3794" spans="1:2" ht="15" customHeight="1">
      <c r="A3794" s="10" t="s">
        <v>22973</v>
      </c>
      <c r="B3794" s="13" t="s">
        <v>22972</v>
      </c>
    </row>
    <row r="3795" spans="1:2" ht="15" customHeight="1">
      <c r="A3795" s="10" t="s">
        <v>22951</v>
      </c>
      <c r="B3795" s="13" t="s">
        <v>22950</v>
      </c>
    </row>
    <row r="3796" spans="1:2" ht="15" customHeight="1">
      <c r="A3796" s="10" t="s">
        <v>22955</v>
      </c>
      <c r="B3796" s="13" t="s">
        <v>22954</v>
      </c>
    </row>
    <row r="3797" spans="1:2" ht="15" customHeight="1">
      <c r="A3797" s="10" t="s">
        <v>22957</v>
      </c>
      <c r="B3797" s="13" t="s">
        <v>22956</v>
      </c>
    </row>
    <row r="3798" spans="1:2" ht="15" customHeight="1">
      <c r="A3798" s="10" t="s">
        <v>22949</v>
      </c>
      <c r="B3798" s="13" t="s">
        <v>22948</v>
      </c>
    </row>
    <row r="3799" spans="1:2" ht="15" customHeight="1">
      <c r="A3799" s="10" t="s">
        <v>22959</v>
      </c>
      <c r="B3799" s="13" t="s">
        <v>22958</v>
      </c>
    </row>
    <row r="3800" spans="1:2" ht="15" customHeight="1">
      <c r="A3800" s="10" t="s">
        <v>22947</v>
      </c>
      <c r="B3800" s="13" t="s">
        <v>22946</v>
      </c>
    </row>
    <row r="3801" spans="1:2" ht="15" customHeight="1">
      <c r="A3801" s="10" t="s">
        <v>22963</v>
      </c>
      <c r="B3801" s="13" t="s">
        <v>22962</v>
      </c>
    </row>
    <row r="3802" spans="1:2" ht="15" customHeight="1">
      <c r="A3802" s="10" t="s">
        <v>22961</v>
      </c>
      <c r="B3802" s="13" t="s">
        <v>22960</v>
      </c>
    </row>
    <row r="3803" spans="1:2" ht="15" customHeight="1">
      <c r="A3803" s="10" t="s">
        <v>22945</v>
      </c>
      <c r="B3803" s="13" t="s">
        <v>22944</v>
      </c>
    </row>
    <row r="3804" spans="1:2" ht="15" customHeight="1">
      <c r="A3804" s="10" t="s">
        <v>22953</v>
      </c>
      <c r="B3804" s="13" t="s">
        <v>22952</v>
      </c>
    </row>
    <row r="3805" spans="1:2" ht="15" customHeight="1">
      <c r="A3805" s="10" t="s">
        <v>22911</v>
      </c>
      <c r="B3805" s="13" t="s">
        <v>22910</v>
      </c>
    </row>
    <row r="3806" spans="1:2" ht="15" customHeight="1">
      <c r="A3806" s="10" t="s">
        <v>22915</v>
      </c>
      <c r="B3806" s="13" t="s">
        <v>22914</v>
      </c>
    </row>
    <row r="3807" spans="1:2" ht="15" customHeight="1">
      <c r="A3807" s="10" t="s">
        <v>22917</v>
      </c>
      <c r="B3807" s="13" t="s">
        <v>22916</v>
      </c>
    </row>
    <row r="3808" spans="1:2" ht="15" customHeight="1">
      <c r="A3808" s="10" t="s">
        <v>22909</v>
      </c>
      <c r="B3808" s="13" t="s">
        <v>22908</v>
      </c>
    </row>
    <row r="3809" spans="1:2" ht="15" customHeight="1">
      <c r="A3809" s="10" t="s">
        <v>22919</v>
      </c>
      <c r="B3809" s="13" t="s">
        <v>22918</v>
      </c>
    </row>
    <row r="3810" spans="1:2" ht="15" customHeight="1">
      <c r="A3810" s="10" t="s">
        <v>22907</v>
      </c>
      <c r="B3810" s="13" t="s">
        <v>22906</v>
      </c>
    </row>
    <row r="3811" spans="1:2" ht="15" customHeight="1">
      <c r="A3811" s="10" t="s">
        <v>22923</v>
      </c>
      <c r="B3811" s="13" t="s">
        <v>22922</v>
      </c>
    </row>
    <row r="3812" spans="1:2" ht="15" customHeight="1">
      <c r="A3812" s="10" t="s">
        <v>22921</v>
      </c>
      <c r="B3812" s="13" t="s">
        <v>22920</v>
      </c>
    </row>
    <row r="3813" spans="1:2" ht="15" customHeight="1">
      <c r="A3813" s="10" t="s">
        <v>22905</v>
      </c>
      <c r="B3813" s="13" t="s">
        <v>22904</v>
      </c>
    </row>
    <row r="3814" spans="1:2" ht="15" customHeight="1">
      <c r="A3814" s="10" t="s">
        <v>22913</v>
      </c>
      <c r="B3814" s="13" t="s">
        <v>22912</v>
      </c>
    </row>
    <row r="3815" spans="1:2" ht="15" customHeight="1">
      <c r="A3815" s="10" t="s">
        <v>22891</v>
      </c>
      <c r="B3815" s="13" t="s">
        <v>22890</v>
      </c>
    </row>
    <row r="3816" spans="1:2" ht="15" customHeight="1">
      <c r="A3816" s="10" t="s">
        <v>22895</v>
      </c>
      <c r="B3816" s="13" t="s">
        <v>22894</v>
      </c>
    </row>
    <row r="3817" spans="1:2" ht="15" customHeight="1">
      <c r="A3817" s="10" t="s">
        <v>22897</v>
      </c>
      <c r="B3817" s="13" t="s">
        <v>22896</v>
      </c>
    </row>
    <row r="3818" spans="1:2" ht="15" customHeight="1">
      <c r="A3818" s="10" t="s">
        <v>22889</v>
      </c>
      <c r="B3818" s="13" t="s">
        <v>22888</v>
      </c>
    </row>
    <row r="3819" spans="1:2" ht="15" customHeight="1">
      <c r="A3819" s="10" t="s">
        <v>22899</v>
      </c>
      <c r="B3819" s="13" t="s">
        <v>22898</v>
      </c>
    </row>
    <row r="3820" spans="1:2" ht="15" customHeight="1">
      <c r="A3820" s="10" t="s">
        <v>22887</v>
      </c>
      <c r="B3820" s="13" t="s">
        <v>22886</v>
      </c>
    </row>
    <row r="3821" spans="1:2" ht="15" customHeight="1">
      <c r="A3821" s="10" t="s">
        <v>22903</v>
      </c>
      <c r="B3821" s="13" t="s">
        <v>22902</v>
      </c>
    </row>
    <row r="3822" spans="1:2" ht="15" customHeight="1">
      <c r="A3822" s="10" t="s">
        <v>22901</v>
      </c>
      <c r="B3822" s="13" t="s">
        <v>22900</v>
      </c>
    </row>
    <row r="3823" spans="1:2" ht="15" customHeight="1">
      <c r="A3823" s="10" t="s">
        <v>22885</v>
      </c>
      <c r="B3823" s="13" t="s">
        <v>22884</v>
      </c>
    </row>
    <row r="3824" spans="1:2" ht="15" customHeight="1">
      <c r="A3824" s="10" t="s">
        <v>22893</v>
      </c>
      <c r="B3824" s="13" t="s">
        <v>22892</v>
      </c>
    </row>
    <row r="3825" spans="1:2" ht="15" customHeight="1">
      <c r="A3825" s="10" t="s">
        <v>23989</v>
      </c>
      <c r="B3825" s="13" t="s">
        <v>23988</v>
      </c>
    </row>
    <row r="3826" spans="1:2" ht="15" customHeight="1">
      <c r="A3826" s="11" t="s">
        <v>314</v>
      </c>
      <c r="B3826" s="15" t="s">
        <v>315</v>
      </c>
    </row>
    <row r="3827" spans="1:2" ht="15" customHeight="1">
      <c r="A3827" s="10" t="s">
        <v>6014</v>
      </c>
      <c r="B3827" s="13" t="s">
        <v>6013</v>
      </c>
    </row>
    <row r="3828" spans="1:2" ht="15" customHeight="1">
      <c r="A3828" s="10" t="s">
        <v>6018</v>
      </c>
      <c r="B3828" s="13" t="s">
        <v>6017</v>
      </c>
    </row>
    <row r="3829" spans="1:2" ht="15" customHeight="1">
      <c r="A3829" s="10" t="s">
        <v>6012</v>
      </c>
      <c r="B3829" s="13" t="s">
        <v>6011</v>
      </c>
    </row>
    <row r="3830" spans="1:2" ht="15" customHeight="1">
      <c r="A3830" s="10" t="s">
        <v>6022</v>
      </c>
      <c r="B3830" s="13" t="s">
        <v>6021</v>
      </c>
    </row>
    <row r="3831" spans="1:2" ht="15" customHeight="1">
      <c r="A3831" s="10" t="s">
        <v>4136</v>
      </c>
      <c r="B3831" s="13" t="s">
        <v>4135</v>
      </c>
    </row>
    <row r="3832" spans="1:2" ht="15" customHeight="1">
      <c r="A3832" s="10" t="s">
        <v>8280</v>
      </c>
      <c r="B3832" s="13" t="s">
        <v>8279</v>
      </c>
    </row>
    <row r="3833" spans="1:2" ht="15" customHeight="1">
      <c r="A3833" s="10" t="s">
        <v>10611</v>
      </c>
      <c r="B3833" s="13" t="s">
        <v>10610</v>
      </c>
    </row>
    <row r="3834" spans="1:2" ht="15" customHeight="1">
      <c r="A3834" s="10" t="s">
        <v>10609</v>
      </c>
      <c r="B3834" s="13" t="s">
        <v>10608</v>
      </c>
    </row>
    <row r="3835" spans="1:2" ht="15" customHeight="1">
      <c r="A3835" s="10" t="s">
        <v>9272</v>
      </c>
      <c r="B3835" s="13" t="s">
        <v>9271</v>
      </c>
    </row>
    <row r="3836" spans="1:2" ht="15" customHeight="1">
      <c r="A3836" s="10" t="s">
        <v>14222</v>
      </c>
      <c r="B3836" s="13" t="s">
        <v>14221</v>
      </c>
    </row>
    <row r="3837" spans="1:2" ht="15" customHeight="1">
      <c r="A3837" s="10" t="s">
        <v>14220</v>
      </c>
      <c r="B3837" s="13" t="s">
        <v>14219</v>
      </c>
    </row>
    <row r="3838" spans="1:2" ht="15" customHeight="1">
      <c r="A3838" s="10" t="s">
        <v>14226</v>
      </c>
      <c r="B3838" s="13" t="s">
        <v>14225</v>
      </c>
    </row>
    <row r="3839" spans="1:2" ht="15" customHeight="1">
      <c r="A3839" s="10" t="s">
        <v>14218</v>
      </c>
      <c r="B3839" s="13" t="s">
        <v>14217</v>
      </c>
    </row>
    <row r="3840" spans="1:2" ht="15" customHeight="1">
      <c r="A3840" s="10" t="s">
        <v>6475</v>
      </c>
      <c r="B3840" s="13" t="s">
        <v>6474</v>
      </c>
    </row>
    <row r="3841" spans="1:2" ht="15" customHeight="1">
      <c r="A3841" s="10" t="s">
        <v>7955</v>
      </c>
      <c r="B3841" s="13" t="s">
        <v>7954</v>
      </c>
    </row>
    <row r="3842" spans="1:2" ht="15" customHeight="1">
      <c r="A3842" s="11" t="s">
        <v>316</v>
      </c>
      <c r="B3842" s="15" t="s">
        <v>317</v>
      </c>
    </row>
    <row r="3843" spans="1:2" ht="15" customHeight="1">
      <c r="A3843" s="10" t="s">
        <v>5988</v>
      </c>
      <c r="B3843" s="13" t="s">
        <v>5987</v>
      </c>
    </row>
    <row r="3844" spans="1:2" ht="15" customHeight="1">
      <c r="A3844" s="10" t="s">
        <v>5982</v>
      </c>
      <c r="B3844" s="13" t="s">
        <v>5981</v>
      </c>
    </row>
    <row r="3845" spans="1:2" ht="15" customHeight="1">
      <c r="A3845" s="10" t="s">
        <v>5986</v>
      </c>
      <c r="B3845" s="13" t="s">
        <v>5985</v>
      </c>
    </row>
    <row r="3846" spans="1:2" ht="15" customHeight="1">
      <c r="A3846" s="10" t="s">
        <v>5984</v>
      </c>
      <c r="B3846" s="13" t="s">
        <v>5983</v>
      </c>
    </row>
    <row r="3847" spans="1:2" ht="15" customHeight="1">
      <c r="A3847" s="10" t="s">
        <v>6000</v>
      </c>
      <c r="B3847" s="13" t="s">
        <v>5999</v>
      </c>
    </row>
    <row r="3848" spans="1:2" ht="15" customHeight="1">
      <c r="A3848" s="10" t="s">
        <v>6555</v>
      </c>
      <c r="B3848" s="13" t="s">
        <v>6554</v>
      </c>
    </row>
    <row r="3849" spans="1:2" ht="15" customHeight="1">
      <c r="A3849" s="10" t="s">
        <v>5340</v>
      </c>
      <c r="B3849" s="13" t="s">
        <v>5339</v>
      </c>
    </row>
    <row r="3850" spans="1:2" ht="15" customHeight="1">
      <c r="A3850" s="10" t="s">
        <v>5338</v>
      </c>
      <c r="B3850" s="13" t="s">
        <v>5337</v>
      </c>
    </row>
    <row r="3851" spans="1:2" ht="15" customHeight="1">
      <c r="A3851" s="10" t="s">
        <v>5334</v>
      </c>
      <c r="B3851" s="13" t="s">
        <v>5333</v>
      </c>
    </row>
    <row r="3852" spans="1:2" ht="15" customHeight="1">
      <c r="A3852" s="10" t="s">
        <v>5336</v>
      </c>
      <c r="B3852" s="13" t="s">
        <v>5335</v>
      </c>
    </row>
    <row r="3853" spans="1:2" ht="15" customHeight="1">
      <c r="A3853" s="10" t="s">
        <v>5344</v>
      </c>
      <c r="B3853" s="13" t="s">
        <v>5343</v>
      </c>
    </row>
    <row r="3854" spans="1:2" ht="15" customHeight="1">
      <c r="A3854" s="10" t="s">
        <v>5312</v>
      </c>
      <c r="B3854" s="13" t="s">
        <v>5311</v>
      </c>
    </row>
    <row r="3855" spans="1:2" ht="15" customHeight="1">
      <c r="A3855" s="10" t="s">
        <v>13948</v>
      </c>
      <c r="B3855" s="13" t="s">
        <v>13947</v>
      </c>
    </row>
    <row r="3856" spans="1:2" ht="15" customHeight="1">
      <c r="A3856" s="11" t="s">
        <v>318</v>
      </c>
      <c r="B3856" s="15" t="s">
        <v>319</v>
      </c>
    </row>
    <row r="3857" spans="1:2" ht="15" customHeight="1">
      <c r="A3857" s="10" t="s">
        <v>14474</v>
      </c>
      <c r="B3857" s="13" t="s">
        <v>14473</v>
      </c>
    </row>
    <row r="3858" spans="1:2" ht="15" customHeight="1">
      <c r="A3858" s="11" t="s">
        <v>320</v>
      </c>
      <c r="B3858" s="15" t="s">
        <v>321</v>
      </c>
    </row>
    <row r="3859" spans="1:2" ht="15" customHeight="1">
      <c r="A3859" s="10" t="s">
        <v>14593</v>
      </c>
      <c r="B3859" s="13" t="s">
        <v>14592</v>
      </c>
    </row>
    <row r="3860" spans="1:2" ht="15" customHeight="1">
      <c r="A3860" s="10" t="s">
        <v>322</v>
      </c>
      <c r="B3860" s="13" t="s">
        <v>323</v>
      </c>
    </row>
    <row r="3861" spans="1:2" ht="15" customHeight="1">
      <c r="A3861" s="11" t="s">
        <v>324</v>
      </c>
      <c r="B3861" s="15" t="s">
        <v>323</v>
      </c>
    </row>
    <row r="3862" spans="1:2" ht="15" customHeight="1">
      <c r="A3862" s="10" t="s">
        <v>1238</v>
      </c>
      <c r="B3862" s="13" t="s">
        <v>1237</v>
      </c>
    </row>
    <row r="3863" spans="1:2" ht="15" customHeight="1">
      <c r="A3863" s="10" t="s">
        <v>1244</v>
      </c>
      <c r="B3863" s="13" t="s">
        <v>1243</v>
      </c>
    </row>
    <row r="3864" spans="1:2" ht="15" customHeight="1">
      <c r="A3864" s="10" t="s">
        <v>9496</v>
      </c>
      <c r="B3864" s="13" t="s">
        <v>9495</v>
      </c>
    </row>
    <row r="3865" spans="1:2" ht="15" customHeight="1">
      <c r="A3865" s="10" t="s">
        <v>9555</v>
      </c>
      <c r="B3865" s="13" t="s">
        <v>9554</v>
      </c>
    </row>
    <row r="3866" spans="1:2" ht="15" customHeight="1">
      <c r="A3866" s="10" t="s">
        <v>14574</v>
      </c>
      <c r="B3866" s="13" t="s">
        <v>14573</v>
      </c>
    </row>
    <row r="3867" spans="1:2" ht="15" customHeight="1">
      <c r="A3867" s="10" t="s">
        <v>9801</v>
      </c>
      <c r="B3867" s="13" t="s">
        <v>9800</v>
      </c>
    </row>
    <row r="3868" spans="1:2" ht="15" customHeight="1">
      <c r="A3868" s="10" t="s">
        <v>9508</v>
      </c>
      <c r="B3868" s="13" t="s">
        <v>9507</v>
      </c>
    </row>
    <row r="3869" spans="1:2" ht="15" customHeight="1">
      <c r="A3869" s="10" t="s">
        <v>1817</v>
      </c>
      <c r="B3869" s="13" t="s">
        <v>1816</v>
      </c>
    </row>
    <row r="3870" spans="1:2" ht="15" customHeight="1">
      <c r="A3870" s="10" t="s">
        <v>9498</v>
      </c>
      <c r="B3870" s="13" t="s">
        <v>9497</v>
      </c>
    </row>
    <row r="3871" spans="1:2" ht="15" customHeight="1">
      <c r="A3871" s="10" t="s">
        <v>9506</v>
      </c>
      <c r="B3871" s="13" t="s">
        <v>9505</v>
      </c>
    </row>
    <row r="3872" spans="1:2" ht="15" customHeight="1">
      <c r="A3872" s="11" t="s">
        <v>325</v>
      </c>
      <c r="B3872" s="15" t="s">
        <v>326</v>
      </c>
    </row>
    <row r="3873" spans="1:2" ht="15" customHeight="1">
      <c r="A3873" s="10" t="s">
        <v>9486</v>
      </c>
      <c r="B3873" s="13" t="s">
        <v>9485</v>
      </c>
    </row>
    <row r="3874" spans="1:2" ht="15" customHeight="1">
      <c r="A3874" s="10" t="s">
        <v>9484</v>
      </c>
      <c r="B3874" s="13" t="s">
        <v>9483</v>
      </c>
    </row>
    <row r="3875" spans="1:2" ht="15" customHeight="1">
      <c r="A3875" s="10" t="s">
        <v>9492</v>
      </c>
      <c r="B3875" s="13" t="s">
        <v>9491</v>
      </c>
    </row>
    <row r="3876" spans="1:2" ht="15" customHeight="1">
      <c r="A3876" s="10" t="s">
        <v>327</v>
      </c>
      <c r="B3876" s="13" t="s">
        <v>328</v>
      </c>
    </row>
    <row r="3877" spans="1:2" ht="15" customHeight="1">
      <c r="A3877" s="10" t="s">
        <v>9494</v>
      </c>
      <c r="B3877" s="13" t="s">
        <v>9493</v>
      </c>
    </row>
    <row r="3878" spans="1:2" ht="15" customHeight="1">
      <c r="A3878" s="10" t="s">
        <v>13146</v>
      </c>
      <c r="B3878" s="13" t="s">
        <v>13145</v>
      </c>
    </row>
    <row r="3879" spans="1:2" ht="15" customHeight="1">
      <c r="A3879" s="10" t="s">
        <v>9238</v>
      </c>
      <c r="B3879" s="13" t="s">
        <v>9237</v>
      </c>
    </row>
    <row r="3880" spans="1:2" ht="15" customHeight="1">
      <c r="A3880" s="10" t="s">
        <v>3349</v>
      </c>
      <c r="B3880" s="13" t="s">
        <v>3348</v>
      </c>
    </row>
    <row r="3881" spans="1:2" ht="15" customHeight="1">
      <c r="A3881" s="10" t="s">
        <v>3347</v>
      </c>
      <c r="B3881" s="13" t="s">
        <v>3346</v>
      </c>
    </row>
    <row r="3882" spans="1:2" ht="15" customHeight="1">
      <c r="A3882" s="10" t="s">
        <v>4163</v>
      </c>
      <c r="B3882" s="13" t="s">
        <v>4162</v>
      </c>
    </row>
    <row r="3883" spans="1:2" ht="15" customHeight="1">
      <c r="A3883" s="10" t="s">
        <v>14210</v>
      </c>
      <c r="B3883" s="13" t="s">
        <v>14209</v>
      </c>
    </row>
    <row r="3884" spans="1:2" ht="15" customHeight="1">
      <c r="A3884" s="10" t="s">
        <v>8409</v>
      </c>
      <c r="B3884" s="13" t="s">
        <v>8408</v>
      </c>
    </row>
    <row r="3885" spans="1:2" ht="15" customHeight="1">
      <c r="A3885" s="10" t="s">
        <v>11604</v>
      </c>
      <c r="B3885" s="13" t="s">
        <v>11603</v>
      </c>
    </row>
    <row r="3886" spans="1:2" ht="15" customHeight="1">
      <c r="A3886" s="10" t="s">
        <v>23735</v>
      </c>
      <c r="B3886" s="13" t="s">
        <v>23734</v>
      </c>
    </row>
    <row r="3887" spans="1:2" ht="15" customHeight="1">
      <c r="A3887" s="10" t="s">
        <v>23743</v>
      </c>
      <c r="B3887" s="13" t="s">
        <v>23742</v>
      </c>
    </row>
    <row r="3888" spans="1:2" ht="15" customHeight="1">
      <c r="A3888" s="10" t="s">
        <v>23741</v>
      </c>
      <c r="B3888" s="13" t="s">
        <v>23740</v>
      </c>
    </row>
    <row r="3889" spans="1:2" ht="15" customHeight="1">
      <c r="A3889" s="10" t="s">
        <v>9362</v>
      </c>
      <c r="B3889" s="13" t="s">
        <v>9361</v>
      </c>
    </row>
    <row r="3890" spans="1:2" ht="15" customHeight="1">
      <c r="A3890" s="10" t="s">
        <v>9364</v>
      </c>
      <c r="B3890" s="13" t="s">
        <v>9363</v>
      </c>
    </row>
    <row r="3891" spans="1:2" ht="15" customHeight="1">
      <c r="A3891" s="10" t="s">
        <v>9528</v>
      </c>
      <c r="B3891" s="13" t="s">
        <v>9527</v>
      </c>
    </row>
    <row r="3892" spans="1:2" ht="15" customHeight="1">
      <c r="A3892" s="11" t="s">
        <v>329</v>
      </c>
      <c r="B3892" s="15" t="s">
        <v>330</v>
      </c>
    </row>
    <row r="3893" spans="1:2" ht="15" customHeight="1">
      <c r="A3893" s="10" t="s">
        <v>2394</v>
      </c>
      <c r="B3893" s="13" t="s">
        <v>330</v>
      </c>
    </row>
    <row r="3894" spans="1:2" ht="15" customHeight="1">
      <c r="A3894" s="10" t="s">
        <v>331</v>
      </c>
      <c r="B3894" s="13" t="s">
        <v>332</v>
      </c>
    </row>
    <row r="3895" spans="1:2" ht="15" customHeight="1">
      <c r="A3895" s="10" t="s">
        <v>14518</v>
      </c>
      <c r="B3895" s="13" t="s">
        <v>14517</v>
      </c>
    </row>
    <row r="3896" spans="1:2" ht="15" customHeight="1">
      <c r="A3896" s="10" t="s">
        <v>2469</v>
      </c>
      <c r="B3896" s="13" t="s">
        <v>2468</v>
      </c>
    </row>
    <row r="3897" spans="1:2" ht="15" customHeight="1">
      <c r="A3897" s="10" t="s">
        <v>13144</v>
      </c>
      <c r="B3897" s="13" t="s">
        <v>13143</v>
      </c>
    </row>
    <row r="3898" spans="1:2" ht="15" customHeight="1">
      <c r="A3898" s="10" t="s">
        <v>6553</v>
      </c>
      <c r="B3898" s="13" t="s">
        <v>6552</v>
      </c>
    </row>
    <row r="3899" spans="1:2" ht="15" customHeight="1">
      <c r="A3899" s="10" t="s">
        <v>6601</v>
      </c>
      <c r="B3899" s="13" t="s">
        <v>6600</v>
      </c>
    </row>
    <row r="3900" spans="1:2" ht="15" customHeight="1">
      <c r="A3900" s="10" t="s">
        <v>9787</v>
      </c>
      <c r="B3900" s="13" t="s">
        <v>9786</v>
      </c>
    </row>
    <row r="3901" spans="1:2" ht="15" customHeight="1">
      <c r="A3901" s="10" t="s">
        <v>9783</v>
      </c>
      <c r="B3901" s="13" t="s">
        <v>9782</v>
      </c>
    </row>
    <row r="3902" spans="1:2" ht="15" customHeight="1">
      <c r="A3902" s="10" t="s">
        <v>9781</v>
      </c>
      <c r="B3902" s="13" t="s">
        <v>9780</v>
      </c>
    </row>
    <row r="3903" spans="1:2" ht="15" customHeight="1">
      <c r="A3903" s="10" t="s">
        <v>5976</v>
      </c>
      <c r="B3903" s="13" t="s">
        <v>5975</v>
      </c>
    </row>
    <row r="3904" spans="1:2" ht="15" customHeight="1">
      <c r="A3904" s="10" t="s">
        <v>5966</v>
      </c>
      <c r="B3904" s="13" t="s">
        <v>5965</v>
      </c>
    </row>
    <row r="3905" spans="1:2" ht="15" customHeight="1">
      <c r="A3905" s="10" t="s">
        <v>9021</v>
      </c>
      <c r="B3905" s="13" t="s">
        <v>9020</v>
      </c>
    </row>
    <row r="3906" spans="1:2" ht="15" customHeight="1">
      <c r="A3906" s="10" t="s">
        <v>333</v>
      </c>
      <c r="B3906" s="13" t="s">
        <v>334</v>
      </c>
    </row>
    <row r="3907" spans="1:2" ht="15" customHeight="1">
      <c r="A3907" s="10" t="s">
        <v>10220</v>
      </c>
      <c r="B3907" s="13" t="s">
        <v>10219</v>
      </c>
    </row>
    <row r="3908" spans="1:2" ht="15" customHeight="1">
      <c r="A3908" s="10" t="s">
        <v>10224</v>
      </c>
      <c r="B3908" s="13" t="s">
        <v>10223</v>
      </c>
    </row>
    <row r="3909" spans="1:2" ht="15" customHeight="1">
      <c r="A3909" s="10" t="s">
        <v>10216</v>
      </c>
      <c r="B3909" s="13" t="s">
        <v>10215</v>
      </c>
    </row>
    <row r="3910" spans="1:2" ht="15" customHeight="1">
      <c r="A3910" s="10" t="s">
        <v>14276</v>
      </c>
      <c r="B3910" s="13" t="s">
        <v>14275</v>
      </c>
    </row>
    <row r="3911" spans="1:2" ht="15" customHeight="1">
      <c r="A3911" s="10" t="s">
        <v>13358</v>
      </c>
      <c r="B3911" s="13" t="s">
        <v>13357</v>
      </c>
    </row>
    <row r="3912" spans="1:2" ht="15" customHeight="1">
      <c r="A3912" s="10" t="s">
        <v>24621</v>
      </c>
      <c r="B3912" s="13" t="s">
        <v>24620</v>
      </c>
    </row>
    <row r="3913" spans="1:2" ht="15" customHeight="1">
      <c r="A3913" s="10" t="s">
        <v>14134</v>
      </c>
      <c r="B3913" s="13" t="s">
        <v>14133</v>
      </c>
    </row>
    <row r="3914" spans="1:2" ht="15" customHeight="1">
      <c r="A3914" s="10" t="s">
        <v>10269</v>
      </c>
      <c r="B3914" s="13" t="s">
        <v>10268</v>
      </c>
    </row>
    <row r="3915" spans="1:2" ht="15" customHeight="1">
      <c r="A3915" s="10" t="s">
        <v>10271</v>
      </c>
      <c r="B3915" s="13" t="s">
        <v>10270</v>
      </c>
    </row>
    <row r="3916" spans="1:2" ht="15" customHeight="1">
      <c r="A3916" s="10" t="s">
        <v>10283</v>
      </c>
      <c r="B3916" s="13" t="s">
        <v>10282</v>
      </c>
    </row>
    <row r="3917" spans="1:2" ht="15" customHeight="1">
      <c r="A3917" s="10" t="s">
        <v>10277</v>
      </c>
      <c r="B3917" s="13" t="s">
        <v>10276</v>
      </c>
    </row>
    <row r="3918" spans="1:2" ht="15" customHeight="1">
      <c r="A3918" s="10" t="s">
        <v>10884</v>
      </c>
      <c r="B3918" s="13" t="s">
        <v>10883</v>
      </c>
    </row>
    <row r="3919" spans="1:2" ht="15" customHeight="1">
      <c r="A3919" s="10" t="s">
        <v>10275</v>
      </c>
      <c r="B3919" s="13" t="s">
        <v>10274</v>
      </c>
    </row>
    <row r="3920" spans="1:2" ht="15" customHeight="1">
      <c r="A3920" s="10" t="s">
        <v>4033</v>
      </c>
      <c r="B3920" s="13" t="s">
        <v>4032</v>
      </c>
    </row>
    <row r="3921" spans="1:2" ht="15" customHeight="1">
      <c r="A3921" s="10" t="s">
        <v>13342</v>
      </c>
      <c r="B3921" s="13" t="s">
        <v>13341</v>
      </c>
    </row>
    <row r="3922" spans="1:2" ht="15" customHeight="1">
      <c r="A3922" s="10" t="s">
        <v>4822</v>
      </c>
      <c r="B3922" s="13" t="s">
        <v>4821</v>
      </c>
    </row>
    <row r="3923" spans="1:2" ht="15" customHeight="1">
      <c r="A3923" s="10" t="s">
        <v>24837</v>
      </c>
      <c r="B3923" s="13" t="s">
        <v>24836</v>
      </c>
    </row>
    <row r="3924" spans="1:2" ht="15" customHeight="1">
      <c r="A3924" s="10" t="s">
        <v>19925</v>
      </c>
      <c r="B3924" s="13" t="s">
        <v>19924</v>
      </c>
    </row>
    <row r="3925" spans="1:2" ht="15" customHeight="1">
      <c r="A3925" s="10" t="s">
        <v>19929</v>
      </c>
      <c r="B3925" s="13" t="s">
        <v>19928</v>
      </c>
    </row>
    <row r="3926" spans="1:2" ht="15" customHeight="1">
      <c r="A3926" s="10" t="s">
        <v>19931</v>
      </c>
      <c r="B3926" s="13" t="s">
        <v>19930</v>
      </c>
    </row>
    <row r="3927" spans="1:2" ht="15" customHeight="1">
      <c r="A3927" s="10" t="s">
        <v>19923</v>
      </c>
      <c r="B3927" s="13" t="s">
        <v>19922</v>
      </c>
    </row>
    <row r="3928" spans="1:2" ht="15" customHeight="1">
      <c r="A3928" s="10" t="s">
        <v>19933</v>
      </c>
      <c r="B3928" s="13" t="s">
        <v>19932</v>
      </c>
    </row>
    <row r="3929" spans="1:2" ht="15" customHeight="1">
      <c r="A3929" s="10" t="s">
        <v>19921</v>
      </c>
      <c r="B3929" s="13" t="s">
        <v>19920</v>
      </c>
    </row>
    <row r="3930" spans="1:2" ht="15" customHeight="1">
      <c r="A3930" s="10" t="s">
        <v>19937</v>
      </c>
      <c r="B3930" s="13" t="s">
        <v>19936</v>
      </c>
    </row>
    <row r="3931" spans="1:2" ht="15" customHeight="1">
      <c r="A3931" s="10" t="s">
        <v>19935</v>
      </c>
      <c r="B3931" s="13" t="s">
        <v>19934</v>
      </c>
    </row>
    <row r="3932" spans="1:2" ht="15" customHeight="1">
      <c r="A3932" s="10" t="s">
        <v>19919</v>
      </c>
      <c r="B3932" s="13" t="s">
        <v>19918</v>
      </c>
    </row>
    <row r="3933" spans="1:2" ht="15" customHeight="1">
      <c r="A3933" s="10" t="s">
        <v>19927</v>
      </c>
      <c r="B3933" s="13" t="s">
        <v>19926</v>
      </c>
    </row>
    <row r="3934" spans="1:2" ht="15" customHeight="1">
      <c r="A3934" s="10" t="s">
        <v>12710</v>
      </c>
      <c r="B3934" s="13" t="s">
        <v>12709</v>
      </c>
    </row>
    <row r="3935" spans="1:2" ht="15" customHeight="1">
      <c r="A3935" s="10" t="s">
        <v>15294</v>
      </c>
      <c r="B3935" s="13" t="s">
        <v>15293</v>
      </c>
    </row>
    <row r="3936" spans="1:2" ht="15" customHeight="1">
      <c r="A3936" s="10" t="s">
        <v>335</v>
      </c>
      <c r="B3936" s="13" t="s">
        <v>336</v>
      </c>
    </row>
    <row r="3937" spans="1:2" ht="15" customHeight="1">
      <c r="A3937" s="10" t="s">
        <v>8604</v>
      </c>
      <c r="B3937" s="13" t="s">
        <v>8603</v>
      </c>
    </row>
    <row r="3938" spans="1:2" ht="15" customHeight="1">
      <c r="A3938" s="10" t="s">
        <v>337</v>
      </c>
      <c r="B3938" s="13" t="s">
        <v>8598</v>
      </c>
    </row>
    <row r="3939" spans="1:2" ht="15" customHeight="1">
      <c r="A3939" s="10" t="s">
        <v>2299</v>
      </c>
      <c r="B3939" s="13" t="s">
        <v>2298</v>
      </c>
    </row>
    <row r="3940" spans="1:2" ht="15" customHeight="1">
      <c r="A3940" s="10" t="s">
        <v>8886</v>
      </c>
      <c r="B3940" s="13" t="s">
        <v>8885</v>
      </c>
    </row>
    <row r="3941" spans="1:2" ht="15" customHeight="1">
      <c r="A3941" s="10" t="s">
        <v>8136</v>
      </c>
      <c r="B3941" s="13" t="s">
        <v>8135</v>
      </c>
    </row>
    <row r="3942" spans="1:2" ht="15" customHeight="1">
      <c r="A3942" s="10" t="s">
        <v>9110</v>
      </c>
      <c r="B3942" s="13" t="s">
        <v>9109</v>
      </c>
    </row>
    <row r="3943" spans="1:2" ht="15" customHeight="1">
      <c r="A3943" s="10" t="s">
        <v>8710</v>
      </c>
      <c r="B3943" s="13" t="s">
        <v>8709</v>
      </c>
    </row>
    <row r="3944" spans="1:2" ht="15" customHeight="1">
      <c r="A3944" s="10" t="s">
        <v>6095</v>
      </c>
      <c r="B3944" s="13" t="s">
        <v>6094</v>
      </c>
    </row>
    <row r="3945" spans="1:2" ht="15" customHeight="1">
      <c r="A3945" s="10" t="s">
        <v>11335</v>
      </c>
      <c r="B3945" s="13" t="s">
        <v>11334</v>
      </c>
    </row>
    <row r="3946" spans="1:2" ht="15" customHeight="1">
      <c r="A3946" s="10" t="s">
        <v>9728</v>
      </c>
      <c r="B3946" s="13" t="s">
        <v>9727</v>
      </c>
    </row>
    <row r="3947" spans="1:2" ht="15" customHeight="1">
      <c r="A3947" s="10" t="s">
        <v>13272</v>
      </c>
      <c r="B3947" s="13" t="s">
        <v>13271</v>
      </c>
    </row>
    <row r="3948" spans="1:2" ht="15" customHeight="1">
      <c r="A3948" s="10" t="s">
        <v>13282</v>
      </c>
      <c r="B3948" s="13" t="s">
        <v>13281</v>
      </c>
    </row>
    <row r="3949" spans="1:2" ht="15" customHeight="1">
      <c r="A3949" s="10" t="s">
        <v>13276</v>
      </c>
      <c r="B3949" s="13" t="s">
        <v>13275</v>
      </c>
    </row>
    <row r="3950" spans="1:2" ht="15" customHeight="1">
      <c r="A3950" s="10" t="s">
        <v>13286</v>
      </c>
      <c r="B3950" s="13" t="s">
        <v>13285</v>
      </c>
    </row>
    <row r="3951" spans="1:2" ht="15" customHeight="1">
      <c r="A3951" s="10" t="s">
        <v>13290</v>
      </c>
      <c r="B3951" s="13" t="s">
        <v>13289</v>
      </c>
    </row>
    <row r="3952" spans="1:2" ht="15" customHeight="1">
      <c r="A3952" s="10" t="s">
        <v>13280</v>
      </c>
      <c r="B3952" s="13" t="s">
        <v>13279</v>
      </c>
    </row>
    <row r="3953" spans="1:2" ht="15" customHeight="1">
      <c r="A3953" s="10" t="s">
        <v>14128</v>
      </c>
      <c r="B3953" s="13" t="s">
        <v>14127</v>
      </c>
    </row>
    <row r="3954" spans="1:2" ht="15" customHeight="1">
      <c r="A3954" s="10" t="s">
        <v>13278</v>
      </c>
      <c r="B3954" s="13" t="s">
        <v>13277</v>
      </c>
    </row>
    <row r="3955" spans="1:2" ht="15" customHeight="1">
      <c r="A3955" s="10" t="s">
        <v>13288</v>
      </c>
      <c r="B3955" s="13" t="s">
        <v>13287</v>
      </c>
    </row>
    <row r="3956" spans="1:2" ht="15" customHeight="1">
      <c r="A3956" s="10" t="s">
        <v>13274</v>
      </c>
      <c r="B3956" s="13" t="s">
        <v>13273</v>
      </c>
    </row>
    <row r="3957" spans="1:2" ht="15" customHeight="1">
      <c r="A3957" s="10" t="s">
        <v>13284</v>
      </c>
      <c r="B3957" s="13" t="s">
        <v>13283</v>
      </c>
    </row>
    <row r="3958" spans="1:2" ht="15" customHeight="1">
      <c r="A3958" s="10" t="s">
        <v>1232</v>
      </c>
      <c r="B3958" s="13" t="s">
        <v>1231</v>
      </c>
    </row>
    <row r="3959" spans="1:2" ht="15" customHeight="1">
      <c r="A3959" s="10" t="s">
        <v>14499</v>
      </c>
      <c r="B3959" s="13" t="s">
        <v>14498</v>
      </c>
    </row>
    <row r="3960" spans="1:2" ht="15" customHeight="1">
      <c r="A3960" s="10" t="s">
        <v>4145</v>
      </c>
      <c r="B3960" s="13" t="s">
        <v>4144</v>
      </c>
    </row>
    <row r="3961" spans="1:2" ht="15" customHeight="1">
      <c r="A3961" s="10" t="s">
        <v>14544</v>
      </c>
      <c r="B3961" s="13" t="s">
        <v>14543</v>
      </c>
    </row>
    <row r="3962" spans="1:2" ht="15" customHeight="1">
      <c r="A3962" s="10" t="s">
        <v>10308</v>
      </c>
      <c r="B3962" s="13" t="s">
        <v>339</v>
      </c>
    </row>
    <row r="3963" spans="1:2" ht="15" customHeight="1">
      <c r="A3963" s="10" t="s">
        <v>9916</v>
      </c>
      <c r="B3963" s="13" t="s">
        <v>9915</v>
      </c>
    </row>
    <row r="3964" spans="1:2" ht="15" customHeight="1">
      <c r="A3964" s="11" t="s">
        <v>338</v>
      </c>
      <c r="B3964" s="15" t="s">
        <v>339</v>
      </c>
    </row>
    <row r="3965" spans="1:2" ht="15" customHeight="1">
      <c r="A3965" s="10" t="s">
        <v>10354</v>
      </c>
      <c r="B3965" s="13" t="s">
        <v>10353</v>
      </c>
    </row>
    <row r="3966" spans="1:2" ht="15" customHeight="1">
      <c r="A3966" s="10" t="s">
        <v>10356</v>
      </c>
      <c r="B3966" s="13" t="s">
        <v>10355</v>
      </c>
    </row>
    <row r="3967" spans="1:2" ht="15" customHeight="1">
      <c r="A3967" s="10" t="s">
        <v>9904</v>
      </c>
      <c r="B3967" s="13" t="s">
        <v>9903</v>
      </c>
    </row>
    <row r="3968" spans="1:2" ht="15" customHeight="1">
      <c r="A3968" s="10" t="s">
        <v>10291</v>
      </c>
      <c r="B3968" s="13" t="s">
        <v>10290</v>
      </c>
    </row>
    <row r="3969" spans="1:2" ht="15" customHeight="1">
      <c r="A3969" s="10" t="s">
        <v>10293</v>
      </c>
      <c r="B3969" s="13" t="s">
        <v>10292</v>
      </c>
    </row>
    <row r="3970" spans="1:2" ht="15" customHeight="1">
      <c r="A3970" s="10" t="s">
        <v>14132</v>
      </c>
      <c r="B3970" s="13" t="s">
        <v>14131</v>
      </c>
    </row>
    <row r="3971" spans="1:2" ht="15" customHeight="1">
      <c r="A3971" s="10" t="s">
        <v>10364</v>
      </c>
      <c r="B3971" s="13" t="s">
        <v>10363</v>
      </c>
    </row>
    <row r="3972" spans="1:2" ht="15" customHeight="1">
      <c r="A3972" s="10" t="s">
        <v>10358</v>
      </c>
      <c r="B3972" s="13" t="s">
        <v>10357</v>
      </c>
    </row>
    <row r="3973" spans="1:2" ht="15" customHeight="1">
      <c r="A3973" s="10" t="s">
        <v>10324</v>
      </c>
      <c r="B3973" s="13" t="s">
        <v>10323</v>
      </c>
    </row>
    <row r="3974" spans="1:2" ht="15" customHeight="1">
      <c r="A3974" s="10" t="s">
        <v>10350</v>
      </c>
      <c r="B3974" s="13" t="s">
        <v>10349</v>
      </c>
    </row>
    <row r="3975" spans="1:2" ht="15" customHeight="1">
      <c r="A3975" s="10" t="s">
        <v>10360</v>
      </c>
      <c r="B3975" s="13" t="s">
        <v>10359</v>
      </c>
    </row>
    <row r="3976" spans="1:2" ht="15" customHeight="1">
      <c r="A3976" s="10" t="s">
        <v>10342</v>
      </c>
      <c r="B3976" s="13" t="s">
        <v>10341</v>
      </c>
    </row>
    <row r="3977" spans="1:2" ht="15" customHeight="1">
      <c r="A3977" s="10" t="s">
        <v>10334</v>
      </c>
      <c r="B3977" s="13" t="s">
        <v>10333</v>
      </c>
    </row>
    <row r="3978" spans="1:2" ht="15" customHeight="1">
      <c r="A3978" s="10" t="s">
        <v>10593</v>
      </c>
      <c r="B3978" s="13" t="s">
        <v>10592</v>
      </c>
    </row>
    <row r="3979" spans="1:2" ht="15" customHeight="1">
      <c r="A3979" s="10" t="s">
        <v>10615</v>
      </c>
      <c r="B3979" s="13" t="s">
        <v>10614</v>
      </c>
    </row>
    <row r="3980" spans="1:2" ht="15" customHeight="1">
      <c r="A3980" s="10" t="s">
        <v>2086</v>
      </c>
      <c r="B3980" s="13" t="s">
        <v>2085</v>
      </c>
    </row>
    <row r="3981" spans="1:2" ht="15" customHeight="1">
      <c r="A3981" s="10" t="s">
        <v>2084</v>
      </c>
      <c r="B3981" s="13" t="s">
        <v>2083</v>
      </c>
    </row>
    <row r="3982" spans="1:2" ht="15" customHeight="1">
      <c r="A3982" s="10" t="s">
        <v>2090</v>
      </c>
      <c r="B3982" s="13" t="s">
        <v>2089</v>
      </c>
    </row>
    <row r="3983" spans="1:2" ht="15" customHeight="1">
      <c r="A3983" s="10" t="s">
        <v>2082</v>
      </c>
      <c r="B3983" s="13" t="s">
        <v>2081</v>
      </c>
    </row>
    <row r="3984" spans="1:2" ht="15" customHeight="1">
      <c r="A3984" s="10" t="s">
        <v>9146</v>
      </c>
      <c r="B3984" s="13" t="s">
        <v>9145</v>
      </c>
    </row>
    <row r="3985" spans="1:2" ht="15" customHeight="1">
      <c r="A3985" s="11" t="s">
        <v>340</v>
      </c>
      <c r="B3985" s="15" t="s">
        <v>341</v>
      </c>
    </row>
    <row r="3986" spans="1:2" ht="15" customHeight="1">
      <c r="A3986" s="10" t="s">
        <v>2235</v>
      </c>
      <c r="B3986" s="13" t="s">
        <v>2234</v>
      </c>
    </row>
    <row r="3987" spans="1:2" ht="15" customHeight="1">
      <c r="A3987" s="10" t="s">
        <v>2239</v>
      </c>
      <c r="B3987" s="13" t="s">
        <v>2238</v>
      </c>
    </row>
    <row r="3988" spans="1:2" ht="15" customHeight="1">
      <c r="A3988" s="10" t="s">
        <v>2237</v>
      </c>
      <c r="B3988" s="13" t="s">
        <v>2236</v>
      </c>
    </row>
    <row r="3989" spans="1:2" ht="15" customHeight="1">
      <c r="A3989" s="10" t="s">
        <v>2245</v>
      </c>
      <c r="B3989" s="13" t="s">
        <v>2244</v>
      </c>
    </row>
    <row r="3990" spans="1:2" ht="15" customHeight="1">
      <c r="A3990" s="11" t="s">
        <v>342</v>
      </c>
      <c r="B3990" s="15" t="s">
        <v>343</v>
      </c>
    </row>
    <row r="3991" spans="1:2" ht="15" customHeight="1">
      <c r="A3991" s="10" t="s">
        <v>5255</v>
      </c>
      <c r="B3991" s="13" t="s">
        <v>5254</v>
      </c>
    </row>
    <row r="3992" spans="1:2" ht="15" customHeight="1">
      <c r="A3992" s="10" t="s">
        <v>5253</v>
      </c>
      <c r="B3992" s="13" t="s">
        <v>5252</v>
      </c>
    </row>
    <row r="3993" spans="1:2" ht="15" customHeight="1">
      <c r="A3993" s="10" t="s">
        <v>5257</v>
      </c>
      <c r="B3993" s="13" t="s">
        <v>5256</v>
      </c>
    </row>
    <row r="3994" spans="1:2" ht="15" customHeight="1">
      <c r="A3994" s="10" t="s">
        <v>5267</v>
      </c>
      <c r="B3994" s="13" t="s">
        <v>5266</v>
      </c>
    </row>
    <row r="3995" spans="1:2" ht="15" customHeight="1">
      <c r="A3995" s="10" t="s">
        <v>5251</v>
      </c>
      <c r="B3995" s="13" t="s">
        <v>5250</v>
      </c>
    </row>
    <row r="3996" spans="1:2" ht="15" customHeight="1">
      <c r="A3996" s="10" t="s">
        <v>5261</v>
      </c>
      <c r="B3996" s="13" t="s">
        <v>5260</v>
      </c>
    </row>
    <row r="3997" spans="1:2" ht="15" customHeight="1">
      <c r="A3997" s="10" t="s">
        <v>5263</v>
      </c>
      <c r="B3997" s="13" t="s">
        <v>5262</v>
      </c>
    </row>
    <row r="3998" spans="1:2" ht="15" customHeight="1">
      <c r="A3998" s="10" t="s">
        <v>21705</v>
      </c>
      <c r="B3998" s="13" t="s">
        <v>21704</v>
      </c>
    </row>
    <row r="3999" spans="1:2" ht="15" customHeight="1">
      <c r="A3999" s="10" t="s">
        <v>21709</v>
      </c>
      <c r="B3999" s="13" t="s">
        <v>21708</v>
      </c>
    </row>
    <row r="4000" spans="1:2" ht="15" customHeight="1">
      <c r="A4000" s="10" t="s">
        <v>21711</v>
      </c>
      <c r="B4000" s="13" t="s">
        <v>21710</v>
      </c>
    </row>
    <row r="4001" spans="1:2" ht="15" customHeight="1">
      <c r="A4001" s="10" t="s">
        <v>21703</v>
      </c>
      <c r="B4001" s="13" t="s">
        <v>21702</v>
      </c>
    </row>
    <row r="4002" spans="1:2" ht="15" customHeight="1">
      <c r="A4002" s="10" t="s">
        <v>21713</v>
      </c>
      <c r="B4002" s="13" t="s">
        <v>21712</v>
      </c>
    </row>
    <row r="4003" spans="1:2" ht="15" customHeight="1">
      <c r="A4003" s="10" t="s">
        <v>21701</v>
      </c>
      <c r="B4003" s="13" t="s">
        <v>21700</v>
      </c>
    </row>
    <row r="4004" spans="1:2" ht="15" customHeight="1">
      <c r="A4004" s="10" t="s">
        <v>21717</v>
      </c>
      <c r="B4004" s="13" t="s">
        <v>21716</v>
      </c>
    </row>
    <row r="4005" spans="1:2" ht="15" customHeight="1">
      <c r="A4005" s="10" t="s">
        <v>21715</v>
      </c>
      <c r="B4005" s="13" t="s">
        <v>21714</v>
      </c>
    </row>
    <row r="4006" spans="1:2" ht="15" customHeight="1">
      <c r="A4006" s="10" t="s">
        <v>21699</v>
      </c>
      <c r="B4006" s="13" t="s">
        <v>21698</v>
      </c>
    </row>
    <row r="4007" spans="1:2" ht="15" customHeight="1">
      <c r="A4007" s="10" t="s">
        <v>21707</v>
      </c>
      <c r="B4007" s="13" t="s">
        <v>21706</v>
      </c>
    </row>
    <row r="4008" spans="1:2" ht="15" customHeight="1">
      <c r="A4008" s="10" t="s">
        <v>5021</v>
      </c>
      <c r="B4008" s="13" t="s">
        <v>5020</v>
      </c>
    </row>
    <row r="4009" spans="1:2" ht="15" customHeight="1">
      <c r="A4009" s="10" t="s">
        <v>11719</v>
      </c>
      <c r="B4009" s="13" t="s">
        <v>11718</v>
      </c>
    </row>
    <row r="4010" spans="1:2" ht="15" customHeight="1">
      <c r="A4010" s="10" t="s">
        <v>5410</v>
      </c>
      <c r="B4010" s="13" t="s">
        <v>5409</v>
      </c>
    </row>
    <row r="4011" spans="1:2" ht="15" customHeight="1">
      <c r="A4011" s="11" t="s">
        <v>344</v>
      </c>
      <c r="B4011" s="15" t="s">
        <v>345</v>
      </c>
    </row>
    <row r="4012" spans="1:2" ht="15" customHeight="1">
      <c r="A4012" s="10" t="s">
        <v>14701</v>
      </c>
      <c r="B4012" s="13" t="s">
        <v>14700</v>
      </c>
    </row>
    <row r="4013" spans="1:2" ht="15" customHeight="1">
      <c r="A4013" s="10" t="s">
        <v>6002</v>
      </c>
      <c r="B4013" s="13" t="s">
        <v>6001</v>
      </c>
    </row>
    <row r="4014" spans="1:2" ht="15" customHeight="1">
      <c r="A4014" s="10" t="s">
        <v>24205</v>
      </c>
      <c r="B4014" s="13" t="s">
        <v>24204</v>
      </c>
    </row>
    <row r="4015" spans="1:2" ht="15" customHeight="1">
      <c r="A4015" s="10" t="s">
        <v>346</v>
      </c>
      <c r="B4015" s="13" t="s">
        <v>347</v>
      </c>
    </row>
    <row r="4016" spans="1:2" ht="15" customHeight="1">
      <c r="A4016" s="10" t="s">
        <v>6016</v>
      </c>
      <c r="B4016" s="13" t="s">
        <v>6015</v>
      </c>
    </row>
    <row r="4017" spans="1:2" ht="15" customHeight="1">
      <c r="A4017" s="11" t="s">
        <v>348</v>
      </c>
      <c r="B4017" s="15" t="s">
        <v>349</v>
      </c>
    </row>
    <row r="4018" spans="1:2" ht="15" customHeight="1">
      <c r="A4018" s="10" t="s">
        <v>6006</v>
      </c>
      <c r="B4018" s="13" t="s">
        <v>6005</v>
      </c>
    </row>
    <row r="4019" spans="1:2" ht="15" customHeight="1">
      <c r="A4019" s="10" t="s">
        <v>6010</v>
      </c>
      <c r="B4019" s="13" t="s">
        <v>6009</v>
      </c>
    </row>
    <row r="4020" spans="1:2" ht="15" customHeight="1">
      <c r="A4020" s="10" t="s">
        <v>6004</v>
      </c>
      <c r="B4020" s="13" t="s">
        <v>6003</v>
      </c>
    </row>
    <row r="4021" spans="1:2" ht="15" customHeight="1">
      <c r="A4021" s="10" t="s">
        <v>5424</v>
      </c>
      <c r="B4021" s="13" t="s">
        <v>5423</v>
      </c>
    </row>
    <row r="4022" spans="1:2" ht="15" customHeight="1">
      <c r="A4022" s="10" t="s">
        <v>2463</v>
      </c>
      <c r="B4022" s="13" t="s">
        <v>2462</v>
      </c>
    </row>
    <row r="4023" spans="1:2" ht="15" customHeight="1">
      <c r="A4023" s="10" t="s">
        <v>8208</v>
      </c>
      <c r="B4023" s="13" t="s">
        <v>8207</v>
      </c>
    </row>
    <row r="4024" spans="1:2" ht="15" customHeight="1">
      <c r="A4024" s="10" t="s">
        <v>9656</v>
      </c>
      <c r="B4024" s="13" t="s">
        <v>9655</v>
      </c>
    </row>
    <row r="4025" spans="1:2" ht="15" customHeight="1">
      <c r="A4025" s="10" t="s">
        <v>9150</v>
      </c>
      <c r="B4025" s="13" t="s">
        <v>9149</v>
      </c>
    </row>
    <row r="4026" spans="1:2" ht="15" customHeight="1">
      <c r="A4026" s="11" t="s">
        <v>350</v>
      </c>
      <c r="B4026" s="15" t="s">
        <v>351</v>
      </c>
    </row>
    <row r="4027" spans="1:2" ht="15" customHeight="1">
      <c r="A4027" s="10" t="s">
        <v>7391</v>
      </c>
      <c r="B4027" s="13" t="s">
        <v>7390</v>
      </c>
    </row>
    <row r="4028" spans="1:2" ht="15" customHeight="1">
      <c r="A4028" s="10" t="s">
        <v>7395</v>
      </c>
      <c r="B4028" s="13" t="s">
        <v>7394</v>
      </c>
    </row>
    <row r="4029" spans="1:2" ht="15" customHeight="1">
      <c r="A4029" s="10" t="s">
        <v>7385</v>
      </c>
      <c r="B4029" s="13" t="s">
        <v>7384</v>
      </c>
    </row>
    <row r="4030" spans="1:2" ht="15" customHeight="1">
      <c r="A4030" s="10" t="s">
        <v>7405</v>
      </c>
      <c r="B4030" s="13" t="s">
        <v>7404</v>
      </c>
    </row>
    <row r="4031" spans="1:2" ht="15" customHeight="1">
      <c r="A4031" s="10" t="s">
        <v>7401</v>
      </c>
      <c r="B4031" s="13" t="s">
        <v>7400</v>
      </c>
    </row>
    <row r="4032" spans="1:2" ht="15" customHeight="1">
      <c r="A4032" s="10" t="s">
        <v>11273</v>
      </c>
      <c r="B4032" s="13" t="s">
        <v>11272</v>
      </c>
    </row>
    <row r="4033" spans="1:2" ht="15" customHeight="1">
      <c r="A4033" s="10" t="s">
        <v>6971</v>
      </c>
      <c r="B4033" s="13" t="s">
        <v>6970</v>
      </c>
    </row>
    <row r="4034" spans="1:2" ht="15" customHeight="1">
      <c r="A4034" s="11" t="s">
        <v>352</v>
      </c>
      <c r="B4034" s="15" t="s">
        <v>353</v>
      </c>
    </row>
    <row r="4035" spans="1:2" ht="15" customHeight="1">
      <c r="A4035" s="10" t="s">
        <v>7196</v>
      </c>
      <c r="B4035" s="13" t="s">
        <v>7195</v>
      </c>
    </row>
    <row r="4036" spans="1:2" ht="15" customHeight="1">
      <c r="A4036" s="10" t="s">
        <v>7200</v>
      </c>
      <c r="B4036" s="13" t="s">
        <v>7199</v>
      </c>
    </row>
    <row r="4037" spans="1:2" ht="15" customHeight="1">
      <c r="A4037" s="10" t="s">
        <v>13554</v>
      </c>
      <c r="B4037" s="13" t="s">
        <v>13553</v>
      </c>
    </row>
    <row r="4038" spans="1:2" ht="15" customHeight="1">
      <c r="A4038" s="10" t="s">
        <v>13482</v>
      </c>
      <c r="B4038" s="13" t="s">
        <v>13481</v>
      </c>
    </row>
    <row r="4039" spans="1:2" ht="15" customHeight="1">
      <c r="A4039" s="10" t="s">
        <v>13466</v>
      </c>
      <c r="B4039" s="13" t="s">
        <v>13465</v>
      </c>
    </row>
    <row r="4040" spans="1:2" ht="15" customHeight="1">
      <c r="A4040" s="10" t="s">
        <v>13472</v>
      </c>
      <c r="B4040" s="13" t="s">
        <v>13471</v>
      </c>
    </row>
    <row r="4041" spans="1:2" ht="15" customHeight="1">
      <c r="A4041" s="10" t="s">
        <v>13534</v>
      </c>
      <c r="B4041" s="13" t="s">
        <v>13533</v>
      </c>
    </row>
    <row r="4042" spans="1:2" ht="15" customHeight="1">
      <c r="A4042" s="10" t="s">
        <v>13610</v>
      </c>
      <c r="B4042" s="13" t="s">
        <v>13609</v>
      </c>
    </row>
    <row r="4043" spans="1:2" ht="15" customHeight="1">
      <c r="A4043" s="10" t="s">
        <v>13696</v>
      </c>
      <c r="B4043" s="13" t="s">
        <v>13695</v>
      </c>
    </row>
    <row r="4044" spans="1:2" ht="15" customHeight="1">
      <c r="A4044" s="10" t="s">
        <v>13520</v>
      </c>
      <c r="B4044" s="13" t="s">
        <v>13519</v>
      </c>
    </row>
    <row r="4045" spans="1:2" ht="15" customHeight="1">
      <c r="A4045" s="10" t="s">
        <v>13526</v>
      </c>
      <c r="B4045" s="13" t="s">
        <v>13525</v>
      </c>
    </row>
    <row r="4046" spans="1:2" ht="15" customHeight="1">
      <c r="A4046" s="10" t="s">
        <v>10336</v>
      </c>
      <c r="B4046" s="13" t="s">
        <v>10335</v>
      </c>
    </row>
    <row r="4047" spans="1:2" ht="15" customHeight="1">
      <c r="A4047" s="10" t="s">
        <v>8138</v>
      </c>
      <c r="B4047" s="13" t="s">
        <v>8137</v>
      </c>
    </row>
    <row r="4048" spans="1:2" ht="15" customHeight="1">
      <c r="A4048" s="10" t="s">
        <v>7411</v>
      </c>
      <c r="B4048" s="13" t="s">
        <v>7410</v>
      </c>
    </row>
    <row r="4049" spans="1:2" ht="15" customHeight="1">
      <c r="A4049" s="10" t="s">
        <v>7415</v>
      </c>
      <c r="B4049" s="13" t="s">
        <v>7414</v>
      </c>
    </row>
    <row r="4050" spans="1:2" ht="15" customHeight="1">
      <c r="A4050" s="10" t="s">
        <v>7767</v>
      </c>
      <c r="B4050" s="13" t="s">
        <v>7766</v>
      </c>
    </row>
    <row r="4051" spans="1:2" ht="15" customHeight="1">
      <c r="A4051" s="10" t="s">
        <v>10902</v>
      </c>
      <c r="B4051" s="13" t="s">
        <v>10901</v>
      </c>
    </row>
    <row r="4052" spans="1:2" ht="15" customHeight="1">
      <c r="A4052" s="10" t="s">
        <v>10896</v>
      </c>
      <c r="B4052" s="13" t="s">
        <v>10895</v>
      </c>
    </row>
    <row r="4053" spans="1:2" ht="15" customHeight="1">
      <c r="A4053" s="10" t="s">
        <v>10900</v>
      </c>
      <c r="B4053" s="13" t="s">
        <v>10899</v>
      </c>
    </row>
    <row r="4054" spans="1:2" ht="15" customHeight="1">
      <c r="A4054" s="10" t="s">
        <v>10906</v>
      </c>
      <c r="B4054" s="13" t="s">
        <v>10905</v>
      </c>
    </row>
    <row r="4055" spans="1:2" ht="15" customHeight="1">
      <c r="A4055" s="10" t="s">
        <v>8919</v>
      </c>
      <c r="B4055" s="13" t="s">
        <v>8918</v>
      </c>
    </row>
    <row r="4056" spans="1:2" ht="15" customHeight="1">
      <c r="A4056" s="10" t="s">
        <v>13502</v>
      </c>
      <c r="B4056" s="13" t="s">
        <v>13501</v>
      </c>
    </row>
    <row r="4057" spans="1:2" ht="15" customHeight="1">
      <c r="A4057" s="10" t="s">
        <v>13768</v>
      </c>
      <c r="B4057" s="13" t="s">
        <v>13767</v>
      </c>
    </row>
    <row r="4058" spans="1:2" ht="15" customHeight="1">
      <c r="A4058" s="10" t="s">
        <v>8708</v>
      </c>
      <c r="B4058" s="13" t="s">
        <v>8707</v>
      </c>
    </row>
    <row r="4059" spans="1:2" ht="15" customHeight="1">
      <c r="A4059" s="10" t="s">
        <v>6481</v>
      </c>
      <c r="B4059" s="13" t="s">
        <v>6480</v>
      </c>
    </row>
    <row r="4060" spans="1:2" ht="15" customHeight="1">
      <c r="A4060" s="10" t="s">
        <v>13708</v>
      </c>
      <c r="B4060" s="13" t="s">
        <v>13707</v>
      </c>
    </row>
    <row r="4061" spans="1:2" ht="15" customHeight="1">
      <c r="A4061" s="10" t="s">
        <v>354</v>
      </c>
      <c r="B4061" s="13" t="s">
        <v>7186</v>
      </c>
    </row>
    <row r="4062" spans="1:2" ht="15" customHeight="1">
      <c r="A4062" s="10" t="s">
        <v>7190</v>
      </c>
      <c r="B4062" s="13" t="s">
        <v>7189</v>
      </c>
    </row>
    <row r="4063" spans="1:2" ht="15" customHeight="1">
      <c r="A4063" s="10" t="s">
        <v>13486</v>
      </c>
      <c r="B4063" s="13" t="s">
        <v>13485</v>
      </c>
    </row>
    <row r="4064" spans="1:2" ht="15" customHeight="1">
      <c r="A4064" s="10" t="s">
        <v>10898</v>
      </c>
      <c r="B4064" s="13" t="s">
        <v>10897</v>
      </c>
    </row>
    <row r="4065" spans="1:2" ht="15" customHeight="1">
      <c r="A4065" s="10" t="s">
        <v>10904</v>
      </c>
      <c r="B4065" s="13" t="s">
        <v>10903</v>
      </c>
    </row>
    <row r="4066" spans="1:2" ht="15" customHeight="1">
      <c r="A4066" s="10" t="s">
        <v>13322</v>
      </c>
      <c r="B4066" s="13" t="s">
        <v>13321</v>
      </c>
    </row>
    <row r="4067" spans="1:2" ht="15" customHeight="1">
      <c r="A4067" s="10" t="s">
        <v>8706</v>
      </c>
      <c r="B4067" s="13" t="s">
        <v>8705</v>
      </c>
    </row>
    <row r="4068" spans="1:2" ht="15" customHeight="1">
      <c r="A4068" s="11" t="s">
        <v>355</v>
      </c>
      <c r="B4068" s="15" t="s">
        <v>356</v>
      </c>
    </row>
    <row r="4069" spans="1:2" ht="15" customHeight="1">
      <c r="A4069" s="10" t="s">
        <v>13504</v>
      </c>
      <c r="B4069" s="13" t="s">
        <v>13503</v>
      </c>
    </row>
    <row r="4070" spans="1:2" ht="15" customHeight="1">
      <c r="A4070" s="10" t="s">
        <v>13592</v>
      </c>
      <c r="B4070" s="13" t="s">
        <v>13591</v>
      </c>
    </row>
    <row r="4071" spans="1:2" ht="15" customHeight="1">
      <c r="A4071" s="10" t="s">
        <v>8333</v>
      </c>
      <c r="B4071" s="13" t="s">
        <v>8332</v>
      </c>
    </row>
    <row r="4072" spans="1:2" ht="15" customHeight="1">
      <c r="A4072" s="10" t="s">
        <v>357</v>
      </c>
      <c r="B4072" s="13" t="s">
        <v>7205</v>
      </c>
    </row>
    <row r="4073" spans="1:2" ht="15" customHeight="1">
      <c r="A4073" s="10" t="s">
        <v>7208</v>
      </c>
      <c r="B4073" s="13" t="s">
        <v>7207</v>
      </c>
    </row>
    <row r="4074" spans="1:2" ht="15" customHeight="1">
      <c r="A4074" s="10" t="s">
        <v>11269</v>
      </c>
      <c r="B4074" s="13" t="s">
        <v>11268</v>
      </c>
    </row>
    <row r="4075" spans="1:2" ht="15" customHeight="1">
      <c r="A4075" s="10" t="s">
        <v>11267</v>
      </c>
      <c r="B4075" s="13" t="s">
        <v>11266</v>
      </c>
    </row>
    <row r="4076" spans="1:2" ht="15" customHeight="1">
      <c r="A4076" s="10" t="s">
        <v>5772</v>
      </c>
      <c r="B4076" s="13" t="s">
        <v>5771</v>
      </c>
    </row>
    <row r="4077" spans="1:2" ht="15" customHeight="1">
      <c r="A4077" s="10" t="s">
        <v>24305</v>
      </c>
      <c r="B4077" s="13" t="s">
        <v>24304</v>
      </c>
    </row>
    <row r="4078" spans="1:2" ht="15" customHeight="1">
      <c r="A4078" s="10" t="s">
        <v>4029</v>
      </c>
      <c r="B4078" s="13" t="s">
        <v>4028</v>
      </c>
    </row>
    <row r="4079" spans="1:2" ht="15" customHeight="1">
      <c r="A4079" s="10" t="s">
        <v>4015</v>
      </c>
      <c r="B4079" s="13" t="s">
        <v>4014</v>
      </c>
    </row>
    <row r="4080" spans="1:2" ht="15" customHeight="1">
      <c r="A4080" s="10" t="s">
        <v>2010</v>
      </c>
      <c r="B4080" s="13" t="s">
        <v>2009</v>
      </c>
    </row>
    <row r="4081" spans="1:2" ht="15" customHeight="1">
      <c r="A4081" s="10" t="s">
        <v>1550</v>
      </c>
      <c r="B4081" s="13" t="s">
        <v>1549</v>
      </c>
    </row>
    <row r="4082" spans="1:2" ht="15" customHeight="1">
      <c r="A4082" s="10" t="s">
        <v>1819</v>
      </c>
      <c r="B4082" s="13" t="s">
        <v>1818</v>
      </c>
    </row>
    <row r="4083" spans="1:2" ht="15" customHeight="1">
      <c r="A4083" s="10" t="s">
        <v>6850</v>
      </c>
      <c r="B4083" s="13" t="s">
        <v>6849</v>
      </c>
    </row>
    <row r="4084" spans="1:2" ht="15" customHeight="1">
      <c r="A4084" s="10" t="s">
        <v>6852</v>
      </c>
      <c r="B4084" s="13" t="s">
        <v>6851</v>
      </c>
    </row>
    <row r="4085" spans="1:2" ht="15" customHeight="1">
      <c r="A4085" s="10" t="s">
        <v>6862</v>
      </c>
      <c r="B4085" s="13" t="s">
        <v>6861</v>
      </c>
    </row>
    <row r="4086" spans="1:2" ht="15" customHeight="1">
      <c r="A4086" s="10" t="s">
        <v>6866</v>
      </c>
      <c r="B4086" s="13" t="s">
        <v>6865</v>
      </c>
    </row>
    <row r="4087" spans="1:2" ht="15" customHeight="1">
      <c r="A4087" s="11" t="s">
        <v>358</v>
      </c>
      <c r="B4087" s="15" t="s">
        <v>359</v>
      </c>
    </row>
    <row r="4088" spans="1:2" ht="15" customHeight="1">
      <c r="A4088" s="10" t="s">
        <v>6848</v>
      </c>
      <c r="B4088" s="13" t="s">
        <v>6847</v>
      </c>
    </row>
    <row r="4089" spans="1:2" ht="15" customHeight="1">
      <c r="A4089" s="10" t="s">
        <v>6854</v>
      </c>
      <c r="B4089" s="13" t="s">
        <v>6853</v>
      </c>
    </row>
    <row r="4090" spans="1:2" ht="15" customHeight="1">
      <c r="A4090" s="10" t="s">
        <v>11759</v>
      </c>
      <c r="B4090" s="13" t="s">
        <v>11758</v>
      </c>
    </row>
    <row r="4091" spans="1:2" ht="15" customHeight="1">
      <c r="A4091" s="10" t="s">
        <v>11638</v>
      </c>
      <c r="B4091" s="13" t="s">
        <v>11637</v>
      </c>
    </row>
    <row r="4092" spans="1:2" ht="15" customHeight="1">
      <c r="A4092" s="10" t="s">
        <v>11618</v>
      </c>
      <c r="B4092" s="13" t="s">
        <v>11617</v>
      </c>
    </row>
    <row r="4093" spans="1:2" ht="15" customHeight="1">
      <c r="A4093" s="10" t="s">
        <v>1234</v>
      </c>
      <c r="B4093" s="13" t="s">
        <v>1233</v>
      </c>
    </row>
    <row r="4094" spans="1:2" ht="15" customHeight="1">
      <c r="A4094" s="10" t="s">
        <v>2447</v>
      </c>
      <c r="B4094" s="13" t="s">
        <v>2446</v>
      </c>
    </row>
    <row r="4095" spans="1:2" ht="15" customHeight="1">
      <c r="A4095" s="10" t="s">
        <v>2449</v>
      </c>
      <c r="B4095" s="13" t="s">
        <v>2448</v>
      </c>
    </row>
    <row r="4096" spans="1:2" ht="15" customHeight="1">
      <c r="A4096" s="10" t="s">
        <v>2451</v>
      </c>
      <c r="B4096" s="13" t="s">
        <v>2450</v>
      </c>
    </row>
    <row r="4097" spans="1:2" ht="15" customHeight="1">
      <c r="A4097" s="10" t="s">
        <v>2457</v>
      </c>
      <c r="B4097" s="13" t="s">
        <v>2456</v>
      </c>
    </row>
    <row r="4098" spans="1:2" ht="15" customHeight="1">
      <c r="A4098" s="10" t="s">
        <v>9754</v>
      </c>
      <c r="B4098" s="13" t="s">
        <v>9753</v>
      </c>
    </row>
    <row r="4099" spans="1:2" ht="15" customHeight="1">
      <c r="A4099" s="10" t="s">
        <v>14487</v>
      </c>
      <c r="B4099" s="13" t="s">
        <v>14486</v>
      </c>
    </row>
    <row r="4100" spans="1:2" ht="15" customHeight="1">
      <c r="A4100" s="11" t="s">
        <v>360</v>
      </c>
      <c r="B4100" s="15" t="s">
        <v>361</v>
      </c>
    </row>
    <row r="4101" spans="1:2" ht="15" customHeight="1">
      <c r="A4101" s="10" t="s">
        <v>2345</v>
      </c>
      <c r="B4101" s="13" t="s">
        <v>2344</v>
      </c>
    </row>
    <row r="4102" spans="1:2" ht="15" customHeight="1">
      <c r="A4102" s="10" t="s">
        <v>2347</v>
      </c>
      <c r="B4102" s="13" t="s">
        <v>2346</v>
      </c>
    </row>
    <row r="4103" spans="1:2" ht="15" customHeight="1">
      <c r="A4103" s="10" t="s">
        <v>2343</v>
      </c>
      <c r="B4103" s="13" t="s">
        <v>2342</v>
      </c>
    </row>
    <row r="4104" spans="1:2" ht="15" customHeight="1">
      <c r="A4104" s="10" t="s">
        <v>2349</v>
      </c>
      <c r="B4104" s="13" t="s">
        <v>2348</v>
      </c>
    </row>
    <row r="4105" spans="1:2" ht="15" customHeight="1">
      <c r="A4105" s="10" t="s">
        <v>362</v>
      </c>
      <c r="B4105" s="13" t="s">
        <v>14656</v>
      </c>
    </row>
    <row r="4106" spans="1:2" ht="15" customHeight="1">
      <c r="A4106" s="10" t="s">
        <v>5422</v>
      </c>
      <c r="B4106" s="13" t="s">
        <v>5421</v>
      </c>
    </row>
    <row r="4107" spans="1:2" ht="15" customHeight="1">
      <c r="A4107" s="10" t="s">
        <v>2142</v>
      </c>
      <c r="B4107" s="13" t="s">
        <v>2141</v>
      </c>
    </row>
    <row r="4108" spans="1:2" ht="15" customHeight="1">
      <c r="A4108" s="10" t="s">
        <v>24743</v>
      </c>
      <c r="B4108" s="13" t="s">
        <v>24742</v>
      </c>
    </row>
    <row r="4109" spans="1:2" ht="15" customHeight="1">
      <c r="A4109" s="10" t="s">
        <v>24731</v>
      </c>
      <c r="B4109" s="13" t="s">
        <v>24730</v>
      </c>
    </row>
    <row r="4110" spans="1:2" ht="15" customHeight="1">
      <c r="A4110" s="10" t="s">
        <v>14839</v>
      </c>
      <c r="B4110" s="13" t="s">
        <v>14838</v>
      </c>
    </row>
    <row r="4111" spans="1:2" ht="15" customHeight="1">
      <c r="A4111" s="10" t="s">
        <v>24021</v>
      </c>
      <c r="B4111" s="13" t="s">
        <v>24020</v>
      </c>
    </row>
    <row r="4112" spans="1:2" ht="15" customHeight="1">
      <c r="A4112" s="10" t="s">
        <v>24009</v>
      </c>
      <c r="B4112" s="13" t="s">
        <v>24008</v>
      </c>
    </row>
    <row r="4113" spans="1:2" ht="15" customHeight="1">
      <c r="A4113" s="10" t="s">
        <v>24029</v>
      </c>
      <c r="B4113" s="13" t="s">
        <v>24028</v>
      </c>
    </row>
    <row r="4114" spans="1:2" ht="15" customHeight="1">
      <c r="A4114" s="10" t="s">
        <v>24001</v>
      </c>
      <c r="B4114" s="13" t="s">
        <v>24000</v>
      </c>
    </row>
    <row r="4115" spans="1:2" ht="15" customHeight="1">
      <c r="A4115" s="10" t="s">
        <v>24119</v>
      </c>
      <c r="B4115" s="13" t="s">
        <v>24118</v>
      </c>
    </row>
    <row r="4116" spans="1:2" ht="15" customHeight="1">
      <c r="A4116" s="10" t="s">
        <v>24103</v>
      </c>
      <c r="B4116" s="13" t="s">
        <v>24102</v>
      </c>
    </row>
    <row r="4117" spans="1:2" ht="15" customHeight="1">
      <c r="A4117" s="10" t="s">
        <v>24099</v>
      </c>
      <c r="B4117" s="13" t="s">
        <v>24098</v>
      </c>
    </row>
    <row r="4118" spans="1:2" ht="15" customHeight="1">
      <c r="A4118" s="10" t="s">
        <v>24115</v>
      </c>
      <c r="B4118" s="13" t="s">
        <v>24114</v>
      </c>
    </row>
    <row r="4119" spans="1:2" ht="15" customHeight="1">
      <c r="A4119" s="10" t="s">
        <v>24109</v>
      </c>
      <c r="B4119" s="13" t="s">
        <v>24108</v>
      </c>
    </row>
    <row r="4120" spans="1:2" ht="15" customHeight="1">
      <c r="A4120" s="10" t="s">
        <v>24095</v>
      </c>
      <c r="B4120" s="13" t="s">
        <v>24094</v>
      </c>
    </row>
    <row r="4121" spans="1:2" ht="15" customHeight="1">
      <c r="A4121" s="10" t="s">
        <v>24107</v>
      </c>
      <c r="B4121" s="13" t="s">
        <v>24106</v>
      </c>
    </row>
    <row r="4122" spans="1:2" ht="15" customHeight="1">
      <c r="A4122" s="10" t="s">
        <v>24093</v>
      </c>
      <c r="B4122" s="13" t="s">
        <v>24092</v>
      </c>
    </row>
    <row r="4123" spans="1:2" ht="15" customHeight="1">
      <c r="A4123" s="10" t="s">
        <v>24105</v>
      </c>
      <c r="B4123" s="13" t="s">
        <v>24104</v>
      </c>
    </row>
    <row r="4124" spans="1:2" ht="15" customHeight="1">
      <c r="A4124" s="10" t="s">
        <v>24091</v>
      </c>
      <c r="B4124" s="13" t="s">
        <v>24090</v>
      </c>
    </row>
    <row r="4125" spans="1:2" ht="15" customHeight="1">
      <c r="A4125" s="10" t="s">
        <v>24113</v>
      </c>
      <c r="B4125" s="13" t="s">
        <v>24112</v>
      </c>
    </row>
    <row r="4126" spans="1:2" ht="15" customHeight="1">
      <c r="A4126" s="10" t="s">
        <v>24111</v>
      </c>
      <c r="B4126" s="13" t="s">
        <v>24110</v>
      </c>
    </row>
    <row r="4127" spans="1:2" ht="15" customHeight="1">
      <c r="A4127" s="10" t="s">
        <v>24097</v>
      </c>
      <c r="B4127" s="13" t="s">
        <v>24096</v>
      </c>
    </row>
    <row r="4128" spans="1:2" ht="15" customHeight="1">
      <c r="A4128" s="10" t="s">
        <v>24101</v>
      </c>
      <c r="B4128" s="13" t="s">
        <v>24100</v>
      </c>
    </row>
    <row r="4129" spans="1:2" ht="15" customHeight="1">
      <c r="A4129" s="10" t="s">
        <v>24117</v>
      </c>
      <c r="B4129" s="13" t="s">
        <v>24116</v>
      </c>
    </row>
    <row r="4130" spans="1:2" ht="15" customHeight="1">
      <c r="A4130" s="10" t="s">
        <v>24019</v>
      </c>
      <c r="B4130" s="13" t="s">
        <v>24018</v>
      </c>
    </row>
    <row r="4131" spans="1:2" ht="15" customHeight="1">
      <c r="A4131" s="10" t="s">
        <v>24005</v>
      </c>
      <c r="B4131" s="13" t="s">
        <v>24004</v>
      </c>
    </row>
    <row r="4132" spans="1:2" ht="15" customHeight="1">
      <c r="A4132" s="10" t="s">
        <v>24015</v>
      </c>
      <c r="B4132" s="13" t="s">
        <v>24014</v>
      </c>
    </row>
    <row r="4133" spans="1:2" ht="15" customHeight="1">
      <c r="A4133" s="10" t="s">
        <v>24017</v>
      </c>
      <c r="B4133" s="13" t="s">
        <v>24016</v>
      </c>
    </row>
    <row r="4134" spans="1:2" ht="15" customHeight="1">
      <c r="A4134" s="10" t="s">
        <v>24077</v>
      </c>
      <c r="B4134" s="13" t="s">
        <v>24076</v>
      </c>
    </row>
    <row r="4135" spans="1:2" ht="15" customHeight="1">
      <c r="A4135" s="10" t="s">
        <v>24075</v>
      </c>
      <c r="B4135" s="13" t="s">
        <v>24074</v>
      </c>
    </row>
    <row r="4136" spans="1:2" ht="15" customHeight="1">
      <c r="A4136" s="10" t="s">
        <v>24081</v>
      </c>
      <c r="B4136" s="13" t="s">
        <v>24080</v>
      </c>
    </row>
    <row r="4137" spans="1:2" ht="15" customHeight="1">
      <c r="A4137" s="10" t="s">
        <v>24079</v>
      </c>
      <c r="B4137" s="13" t="s">
        <v>24078</v>
      </c>
    </row>
    <row r="4138" spans="1:2" ht="15" customHeight="1">
      <c r="A4138" s="10" t="s">
        <v>24083</v>
      </c>
      <c r="B4138" s="13" t="s">
        <v>24082</v>
      </c>
    </row>
    <row r="4139" spans="1:2" ht="15" customHeight="1">
      <c r="A4139" s="10" t="s">
        <v>24087</v>
      </c>
      <c r="B4139" s="13" t="s">
        <v>24086</v>
      </c>
    </row>
    <row r="4140" spans="1:2" ht="15" customHeight="1">
      <c r="A4140" s="10" t="s">
        <v>24089</v>
      </c>
      <c r="B4140" s="13" t="s">
        <v>24088</v>
      </c>
    </row>
    <row r="4141" spans="1:2" ht="15" customHeight="1">
      <c r="A4141" s="10" t="s">
        <v>24173</v>
      </c>
      <c r="B4141" s="13" t="s">
        <v>24172</v>
      </c>
    </row>
    <row r="4142" spans="1:2" ht="15" customHeight="1">
      <c r="A4142" s="10" t="s">
        <v>24167</v>
      </c>
      <c r="B4142" s="13" t="s">
        <v>24166</v>
      </c>
    </row>
    <row r="4143" spans="1:2" ht="15" customHeight="1">
      <c r="A4143" s="10" t="s">
        <v>24177</v>
      </c>
      <c r="B4143" s="13" t="s">
        <v>24176</v>
      </c>
    </row>
    <row r="4144" spans="1:2" ht="15" customHeight="1">
      <c r="A4144" s="10" t="s">
        <v>24165</v>
      </c>
      <c r="B4144" s="13" t="s">
        <v>24164</v>
      </c>
    </row>
    <row r="4145" spans="1:2" ht="15" customHeight="1">
      <c r="A4145" s="10" t="s">
        <v>24175</v>
      </c>
      <c r="B4145" s="13" t="s">
        <v>24174</v>
      </c>
    </row>
    <row r="4146" spans="1:2" ht="15" customHeight="1">
      <c r="A4146" s="10" t="s">
        <v>24129</v>
      </c>
      <c r="B4146" s="13" t="s">
        <v>24128</v>
      </c>
    </row>
    <row r="4147" spans="1:2" ht="15" customHeight="1">
      <c r="A4147" s="10" t="s">
        <v>24135</v>
      </c>
      <c r="B4147" s="13" t="s">
        <v>24134</v>
      </c>
    </row>
    <row r="4148" spans="1:2" ht="15" customHeight="1">
      <c r="A4148" s="10" t="s">
        <v>24179</v>
      </c>
      <c r="B4148" s="13" t="s">
        <v>24178</v>
      </c>
    </row>
    <row r="4149" spans="1:2" ht="15" customHeight="1">
      <c r="A4149" s="10" t="s">
        <v>24159</v>
      </c>
      <c r="B4149" s="13" t="s">
        <v>24158</v>
      </c>
    </row>
    <row r="4150" spans="1:2" ht="15" customHeight="1">
      <c r="A4150" s="10" t="s">
        <v>24157</v>
      </c>
      <c r="B4150" s="13" t="s">
        <v>24156</v>
      </c>
    </row>
    <row r="4151" spans="1:2" ht="15" customHeight="1">
      <c r="A4151" s="10" t="s">
        <v>24153</v>
      </c>
      <c r="B4151" s="13" t="s">
        <v>24152</v>
      </c>
    </row>
    <row r="4152" spans="1:2" ht="15" customHeight="1">
      <c r="A4152" s="10" t="s">
        <v>24151</v>
      </c>
      <c r="B4152" s="13" t="s">
        <v>24150</v>
      </c>
    </row>
    <row r="4153" spans="1:2" ht="15" customHeight="1">
      <c r="A4153" s="10" t="s">
        <v>24155</v>
      </c>
      <c r="B4153" s="13" t="s">
        <v>24154</v>
      </c>
    </row>
    <row r="4154" spans="1:2" ht="15" customHeight="1">
      <c r="A4154" s="10" t="s">
        <v>24147</v>
      </c>
      <c r="B4154" s="13" t="s">
        <v>24146</v>
      </c>
    </row>
    <row r="4155" spans="1:2" ht="15" customHeight="1">
      <c r="A4155" s="10" t="s">
        <v>24149</v>
      </c>
      <c r="B4155" s="13" t="s">
        <v>24148</v>
      </c>
    </row>
    <row r="4156" spans="1:2" ht="15" customHeight="1">
      <c r="A4156" s="10" t="s">
        <v>24163</v>
      </c>
      <c r="B4156" s="13" t="s">
        <v>24162</v>
      </c>
    </row>
    <row r="4157" spans="1:2" ht="15" customHeight="1">
      <c r="A4157" s="10" t="s">
        <v>24161</v>
      </c>
      <c r="B4157" s="13" t="s">
        <v>24160</v>
      </c>
    </row>
    <row r="4158" spans="1:2" ht="15" customHeight="1">
      <c r="A4158" s="10" t="s">
        <v>24133</v>
      </c>
      <c r="B4158" s="13" t="s">
        <v>24132</v>
      </c>
    </row>
    <row r="4159" spans="1:2" ht="15" customHeight="1">
      <c r="A4159" s="10" t="s">
        <v>24181</v>
      </c>
      <c r="B4159" s="13" t="s">
        <v>24180</v>
      </c>
    </row>
    <row r="4160" spans="1:2" ht="15" customHeight="1">
      <c r="A4160" s="10" t="s">
        <v>24143</v>
      </c>
      <c r="B4160" s="13" t="s">
        <v>24142</v>
      </c>
    </row>
    <row r="4161" spans="1:2" ht="15" customHeight="1">
      <c r="A4161" s="10" t="s">
        <v>24141</v>
      </c>
      <c r="B4161" s="13" t="s">
        <v>24140</v>
      </c>
    </row>
    <row r="4162" spans="1:2" ht="15" customHeight="1">
      <c r="A4162" s="10" t="s">
        <v>24139</v>
      </c>
      <c r="B4162" s="13" t="s">
        <v>24138</v>
      </c>
    </row>
    <row r="4163" spans="1:2" ht="15" customHeight="1">
      <c r="A4163" s="10" t="s">
        <v>24171</v>
      </c>
      <c r="B4163" s="13" t="s">
        <v>24170</v>
      </c>
    </row>
    <row r="4164" spans="1:2" ht="15" customHeight="1">
      <c r="A4164" s="10" t="s">
        <v>24169</v>
      </c>
      <c r="B4164" s="13" t="s">
        <v>24168</v>
      </c>
    </row>
    <row r="4165" spans="1:2" ht="15" customHeight="1">
      <c r="A4165" s="10" t="s">
        <v>24131</v>
      </c>
      <c r="B4165" s="13" t="s">
        <v>24130</v>
      </c>
    </row>
    <row r="4166" spans="1:2" ht="15" customHeight="1">
      <c r="A4166" s="10" t="s">
        <v>24137</v>
      </c>
      <c r="B4166" s="13" t="s">
        <v>24136</v>
      </c>
    </row>
    <row r="4167" spans="1:2" ht="15" customHeight="1">
      <c r="A4167" s="10" t="s">
        <v>24183</v>
      </c>
      <c r="B4167" s="13" t="s">
        <v>24182</v>
      </c>
    </row>
    <row r="4168" spans="1:2" ht="15" customHeight="1">
      <c r="A4168" s="10" t="s">
        <v>24145</v>
      </c>
      <c r="B4168" s="13" t="s">
        <v>24144</v>
      </c>
    </row>
    <row r="4169" spans="1:2" ht="15" customHeight="1">
      <c r="A4169" s="10" t="s">
        <v>24033</v>
      </c>
      <c r="B4169" s="13" t="s">
        <v>24032</v>
      </c>
    </row>
    <row r="4170" spans="1:2" ht="15" customHeight="1">
      <c r="A4170" s="10" t="s">
        <v>24125</v>
      </c>
      <c r="B4170" s="13" t="s">
        <v>24124</v>
      </c>
    </row>
    <row r="4171" spans="1:2" ht="15" customHeight="1">
      <c r="A4171" s="10" t="s">
        <v>24127</v>
      </c>
      <c r="B4171" s="13" t="s">
        <v>24126</v>
      </c>
    </row>
    <row r="4172" spans="1:2" ht="15" customHeight="1">
      <c r="A4172" s="10" t="s">
        <v>24123</v>
      </c>
      <c r="B4172" s="13" t="s">
        <v>24122</v>
      </c>
    </row>
    <row r="4173" spans="1:2" ht="15" customHeight="1">
      <c r="A4173" s="10" t="s">
        <v>24121</v>
      </c>
      <c r="B4173" s="13" t="s">
        <v>24120</v>
      </c>
    </row>
    <row r="4174" spans="1:2" ht="15" customHeight="1">
      <c r="A4174" s="10" t="s">
        <v>24023</v>
      </c>
      <c r="B4174" s="13" t="s">
        <v>24022</v>
      </c>
    </row>
    <row r="4175" spans="1:2" ht="15" customHeight="1">
      <c r="A4175" s="10" t="s">
        <v>23999</v>
      </c>
      <c r="B4175" s="13" t="s">
        <v>23998</v>
      </c>
    </row>
    <row r="4176" spans="1:2" ht="15" customHeight="1">
      <c r="A4176" s="10" t="s">
        <v>24053</v>
      </c>
      <c r="B4176" s="13" t="s">
        <v>24052</v>
      </c>
    </row>
    <row r="4177" spans="1:2" ht="15" customHeight="1">
      <c r="A4177" s="10" t="s">
        <v>24003</v>
      </c>
      <c r="B4177" s="13" t="s">
        <v>24002</v>
      </c>
    </row>
    <row r="4178" spans="1:2" ht="15" customHeight="1">
      <c r="A4178" s="10" t="s">
        <v>24041</v>
      </c>
      <c r="B4178" s="13" t="s">
        <v>24040</v>
      </c>
    </row>
    <row r="4179" spans="1:2" ht="15" customHeight="1">
      <c r="A4179" s="10" t="s">
        <v>24035</v>
      </c>
      <c r="B4179" s="13" t="s">
        <v>24034</v>
      </c>
    </row>
    <row r="4180" spans="1:2" ht="15" customHeight="1">
      <c r="A4180" s="10" t="s">
        <v>24039</v>
      </c>
      <c r="B4180" s="13" t="s">
        <v>24038</v>
      </c>
    </row>
    <row r="4181" spans="1:2" ht="15" customHeight="1">
      <c r="A4181" s="10" t="s">
        <v>24011</v>
      </c>
      <c r="B4181" s="13" t="s">
        <v>24010</v>
      </c>
    </row>
    <row r="4182" spans="1:2" ht="15" customHeight="1">
      <c r="A4182" s="10" t="s">
        <v>24047</v>
      </c>
      <c r="B4182" s="13" t="s">
        <v>24046</v>
      </c>
    </row>
    <row r="4183" spans="1:2" ht="15" customHeight="1">
      <c r="A4183" s="10" t="s">
        <v>24043</v>
      </c>
      <c r="B4183" s="13" t="s">
        <v>24042</v>
      </c>
    </row>
    <row r="4184" spans="1:2" ht="15" customHeight="1">
      <c r="A4184" s="10" t="s">
        <v>24045</v>
      </c>
      <c r="B4184" s="13" t="s">
        <v>24044</v>
      </c>
    </row>
    <row r="4185" spans="1:2" ht="15" customHeight="1">
      <c r="A4185" s="10" t="s">
        <v>24037</v>
      </c>
      <c r="B4185" s="13" t="s">
        <v>24036</v>
      </c>
    </row>
    <row r="4186" spans="1:2" ht="15" customHeight="1">
      <c r="A4186" s="10" t="s">
        <v>24007</v>
      </c>
      <c r="B4186" s="13" t="s">
        <v>24006</v>
      </c>
    </row>
    <row r="4187" spans="1:2" ht="15" customHeight="1">
      <c r="A4187" s="10" t="s">
        <v>24085</v>
      </c>
      <c r="B4187" s="13" t="s">
        <v>24084</v>
      </c>
    </row>
    <row r="4188" spans="1:2" ht="15" customHeight="1">
      <c r="A4188" s="10" t="s">
        <v>24027</v>
      </c>
      <c r="B4188" s="13" t="s">
        <v>24026</v>
      </c>
    </row>
    <row r="4189" spans="1:2" ht="15" customHeight="1">
      <c r="A4189" s="10" t="s">
        <v>14845</v>
      </c>
      <c r="B4189" s="13" t="s">
        <v>14844</v>
      </c>
    </row>
    <row r="4190" spans="1:2" ht="15" customHeight="1">
      <c r="A4190" s="10" t="s">
        <v>1815</v>
      </c>
      <c r="B4190" s="13" t="s">
        <v>1814</v>
      </c>
    </row>
    <row r="4191" spans="1:2" ht="15" customHeight="1">
      <c r="A4191" s="10" t="s">
        <v>17119</v>
      </c>
      <c r="B4191" s="13" t="s">
        <v>17118</v>
      </c>
    </row>
    <row r="4192" spans="1:2" ht="15" customHeight="1">
      <c r="A4192" s="10" t="s">
        <v>17117</v>
      </c>
      <c r="B4192" s="13" t="s">
        <v>17116</v>
      </c>
    </row>
    <row r="4193" spans="1:2" ht="15" customHeight="1">
      <c r="A4193" s="10" t="s">
        <v>17121</v>
      </c>
      <c r="B4193" s="13" t="s">
        <v>17120</v>
      </c>
    </row>
    <row r="4194" spans="1:2" ht="15" customHeight="1">
      <c r="A4194" s="10" t="s">
        <v>17157</v>
      </c>
      <c r="B4194" s="13" t="s">
        <v>17156</v>
      </c>
    </row>
    <row r="4195" spans="1:2" ht="15" customHeight="1">
      <c r="A4195" s="10" t="s">
        <v>17159</v>
      </c>
      <c r="B4195" s="13" t="s">
        <v>17158</v>
      </c>
    </row>
    <row r="4196" spans="1:2" ht="15" customHeight="1">
      <c r="A4196" s="10" t="s">
        <v>4560</v>
      </c>
      <c r="B4196" s="13" t="s">
        <v>4559</v>
      </c>
    </row>
    <row r="4197" spans="1:2" ht="15" customHeight="1">
      <c r="A4197" s="10" t="s">
        <v>4558</v>
      </c>
      <c r="B4197" s="13" t="s">
        <v>4557</v>
      </c>
    </row>
    <row r="4198" spans="1:2" ht="15" customHeight="1">
      <c r="A4198" s="10" t="s">
        <v>21665</v>
      </c>
      <c r="B4198" s="13" t="s">
        <v>21664</v>
      </c>
    </row>
    <row r="4199" spans="1:2" ht="15" customHeight="1">
      <c r="A4199" s="10" t="s">
        <v>21669</v>
      </c>
      <c r="B4199" s="13" t="s">
        <v>21668</v>
      </c>
    </row>
    <row r="4200" spans="1:2" ht="15" customHeight="1">
      <c r="A4200" s="10" t="s">
        <v>21671</v>
      </c>
      <c r="B4200" s="13" t="s">
        <v>21670</v>
      </c>
    </row>
    <row r="4201" spans="1:2" ht="15" customHeight="1">
      <c r="A4201" s="10" t="s">
        <v>21663</v>
      </c>
      <c r="B4201" s="13" t="s">
        <v>21662</v>
      </c>
    </row>
    <row r="4202" spans="1:2" ht="15" customHeight="1">
      <c r="A4202" s="10" t="s">
        <v>21673</v>
      </c>
      <c r="B4202" s="13" t="s">
        <v>21672</v>
      </c>
    </row>
    <row r="4203" spans="1:2" ht="15" customHeight="1">
      <c r="A4203" s="10" t="s">
        <v>21661</v>
      </c>
      <c r="B4203" s="13" t="s">
        <v>21660</v>
      </c>
    </row>
    <row r="4204" spans="1:2" ht="15" customHeight="1">
      <c r="A4204" s="10" t="s">
        <v>21677</v>
      </c>
      <c r="B4204" s="13" t="s">
        <v>21676</v>
      </c>
    </row>
    <row r="4205" spans="1:2" ht="15" customHeight="1">
      <c r="A4205" s="10" t="s">
        <v>21675</v>
      </c>
      <c r="B4205" s="13" t="s">
        <v>21674</v>
      </c>
    </row>
    <row r="4206" spans="1:2" ht="15" customHeight="1">
      <c r="A4206" s="10" t="s">
        <v>21659</v>
      </c>
      <c r="B4206" s="13" t="s">
        <v>21658</v>
      </c>
    </row>
    <row r="4207" spans="1:2" ht="15" customHeight="1">
      <c r="A4207" s="10" t="s">
        <v>21667</v>
      </c>
      <c r="B4207" s="13" t="s">
        <v>21666</v>
      </c>
    </row>
    <row r="4208" spans="1:2" ht="15" customHeight="1">
      <c r="A4208" s="10" t="s">
        <v>24717</v>
      </c>
      <c r="B4208" s="13" t="s">
        <v>24716</v>
      </c>
    </row>
    <row r="4209" spans="1:2" ht="15" customHeight="1">
      <c r="A4209" s="10" t="s">
        <v>23295</v>
      </c>
      <c r="B4209" s="13" t="s">
        <v>23294</v>
      </c>
    </row>
    <row r="4210" spans="1:2" ht="15" customHeight="1">
      <c r="A4210" s="10" t="s">
        <v>8487</v>
      </c>
      <c r="B4210" s="13" t="s">
        <v>8486</v>
      </c>
    </row>
    <row r="4211" spans="1:2" ht="15" customHeight="1">
      <c r="A4211" s="10" t="s">
        <v>5578</v>
      </c>
      <c r="B4211" s="13" t="s">
        <v>5577</v>
      </c>
    </row>
    <row r="4212" spans="1:2" ht="15" customHeight="1">
      <c r="A4212" s="10" t="s">
        <v>6509</v>
      </c>
      <c r="B4212" s="13" t="s">
        <v>6508</v>
      </c>
    </row>
    <row r="4213" spans="1:2" ht="15" customHeight="1">
      <c r="A4213" s="10" t="s">
        <v>14190</v>
      </c>
      <c r="B4213" s="13" t="s">
        <v>14189</v>
      </c>
    </row>
    <row r="4214" spans="1:2" ht="15" customHeight="1">
      <c r="A4214" s="10" t="s">
        <v>14180</v>
      </c>
      <c r="B4214" s="13" t="s">
        <v>14179</v>
      </c>
    </row>
    <row r="4215" spans="1:2" ht="15" customHeight="1">
      <c r="A4215" s="10" t="s">
        <v>24739</v>
      </c>
      <c r="B4215" s="13" t="s">
        <v>24738</v>
      </c>
    </row>
    <row r="4216" spans="1:2" ht="15" customHeight="1">
      <c r="A4216" s="10" t="s">
        <v>19725</v>
      </c>
      <c r="B4216" s="13" t="s">
        <v>19724</v>
      </c>
    </row>
    <row r="4217" spans="1:2" ht="15" customHeight="1">
      <c r="A4217" s="10" t="s">
        <v>19729</v>
      </c>
      <c r="B4217" s="13" t="s">
        <v>19728</v>
      </c>
    </row>
    <row r="4218" spans="1:2" ht="15" customHeight="1">
      <c r="A4218" s="10" t="s">
        <v>19731</v>
      </c>
      <c r="B4218" s="13" t="s">
        <v>19730</v>
      </c>
    </row>
    <row r="4219" spans="1:2" ht="15" customHeight="1">
      <c r="A4219" s="10" t="s">
        <v>19723</v>
      </c>
      <c r="B4219" s="13" t="s">
        <v>19722</v>
      </c>
    </row>
    <row r="4220" spans="1:2" ht="15" customHeight="1">
      <c r="A4220" s="10" t="s">
        <v>19733</v>
      </c>
      <c r="B4220" s="13" t="s">
        <v>19732</v>
      </c>
    </row>
    <row r="4221" spans="1:2" ht="15" customHeight="1">
      <c r="A4221" s="10" t="s">
        <v>19721</v>
      </c>
      <c r="B4221" s="13" t="s">
        <v>19720</v>
      </c>
    </row>
    <row r="4222" spans="1:2" ht="15" customHeight="1">
      <c r="A4222" s="10" t="s">
        <v>19737</v>
      </c>
      <c r="B4222" s="13" t="s">
        <v>19736</v>
      </c>
    </row>
    <row r="4223" spans="1:2" ht="15" customHeight="1">
      <c r="A4223" s="10" t="s">
        <v>19735</v>
      </c>
      <c r="B4223" s="13" t="s">
        <v>19734</v>
      </c>
    </row>
    <row r="4224" spans="1:2" ht="15" customHeight="1">
      <c r="A4224" s="10" t="s">
        <v>19719</v>
      </c>
      <c r="B4224" s="13" t="s">
        <v>19718</v>
      </c>
    </row>
    <row r="4225" spans="1:2" ht="15" customHeight="1">
      <c r="A4225" s="10" t="s">
        <v>19727</v>
      </c>
      <c r="B4225" s="13" t="s">
        <v>19726</v>
      </c>
    </row>
    <row r="4226" spans="1:2" ht="15" customHeight="1">
      <c r="A4226" s="10" t="s">
        <v>19625</v>
      </c>
      <c r="B4226" s="13" t="s">
        <v>19624</v>
      </c>
    </row>
    <row r="4227" spans="1:2" ht="15" customHeight="1">
      <c r="A4227" s="10" t="s">
        <v>19629</v>
      </c>
      <c r="B4227" s="13" t="s">
        <v>19628</v>
      </c>
    </row>
    <row r="4228" spans="1:2" ht="15" customHeight="1">
      <c r="A4228" s="10" t="s">
        <v>19631</v>
      </c>
      <c r="B4228" s="13" t="s">
        <v>19630</v>
      </c>
    </row>
    <row r="4229" spans="1:2" ht="15" customHeight="1">
      <c r="A4229" s="10" t="s">
        <v>19623</v>
      </c>
      <c r="B4229" s="13" t="s">
        <v>19622</v>
      </c>
    </row>
    <row r="4230" spans="1:2" ht="15" customHeight="1">
      <c r="A4230" s="10" t="s">
        <v>19633</v>
      </c>
      <c r="B4230" s="13" t="s">
        <v>19632</v>
      </c>
    </row>
    <row r="4231" spans="1:2" ht="15" customHeight="1">
      <c r="A4231" s="10" t="s">
        <v>19621</v>
      </c>
      <c r="B4231" s="13" t="s">
        <v>19620</v>
      </c>
    </row>
    <row r="4232" spans="1:2" ht="15" customHeight="1">
      <c r="A4232" s="10" t="s">
        <v>19637</v>
      </c>
      <c r="B4232" s="13" t="s">
        <v>19636</v>
      </c>
    </row>
    <row r="4233" spans="1:2" ht="15" customHeight="1">
      <c r="A4233" s="10" t="s">
        <v>19635</v>
      </c>
      <c r="B4233" s="13" t="s">
        <v>19634</v>
      </c>
    </row>
    <row r="4234" spans="1:2" ht="15" customHeight="1">
      <c r="A4234" s="10" t="s">
        <v>19619</v>
      </c>
      <c r="B4234" s="13" t="s">
        <v>19618</v>
      </c>
    </row>
    <row r="4235" spans="1:2" ht="15" customHeight="1">
      <c r="A4235" s="10" t="s">
        <v>19627</v>
      </c>
      <c r="B4235" s="13" t="s">
        <v>19626</v>
      </c>
    </row>
    <row r="4236" spans="1:2" ht="15" customHeight="1">
      <c r="A4236" s="10" t="s">
        <v>19645</v>
      </c>
      <c r="B4236" s="13" t="s">
        <v>19644</v>
      </c>
    </row>
    <row r="4237" spans="1:2" ht="15" customHeight="1">
      <c r="A4237" s="10" t="s">
        <v>19649</v>
      </c>
      <c r="B4237" s="13" t="s">
        <v>19648</v>
      </c>
    </row>
    <row r="4238" spans="1:2" ht="15" customHeight="1">
      <c r="A4238" s="10" t="s">
        <v>19651</v>
      </c>
      <c r="B4238" s="13" t="s">
        <v>19650</v>
      </c>
    </row>
    <row r="4239" spans="1:2" ht="15" customHeight="1">
      <c r="A4239" s="10" t="s">
        <v>19643</v>
      </c>
      <c r="B4239" s="13" t="s">
        <v>19642</v>
      </c>
    </row>
    <row r="4240" spans="1:2" ht="15" customHeight="1">
      <c r="A4240" s="10" t="s">
        <v>19653</v>
      </c>
      <c r="B4240" s="13" t="s">
        <v>19652</v>
      </c>
    </row>
    <row r="4241" spans="1:2" ht="15" customHeight="1">
      <c r="A4241" s="10" t="s">
        <v>19641</v>
      </c>
      <c r="B4241" s="13" t="s">
        <v>19640</v>
      </c>
    </row>
    <row r="4242" spans="1:2" ht="15" customHeight="1">
      <c r="A4242" s="10" t="s">
        <v>19657</v>
      </c>
      <c r="B4242" s="13" t="s">
        <v>19656</v>
      </c>
    </row>
    <row r="4243" spans="1:2" ht="15" customHeight="1">
      <c r="A4243" s="10" t="s">
        <v>19655</v>
      </c>
      <c r="B4243" s="13" t="s">
        <v>19654</v>
      </c>
    </row>
    <row r="4244" spans="1:2" ht="15" customHeight="1">
      <c r="A4244" s="10" t="s">
        <v>19639</v>
      </c>
      <c r="B4244" s="13" t="s">
        <v>19638</v>
      </c>
    </row>
    <row r="4245" spans="1:2" ht="15" customHeight="1">
      <c r="A4245" s="10" t="s">
        <v>19647</v>
      </c>
      <c r="B4245" s="13" t="s">
        <v>19646</v>
      </c>
    </row>
    <row r="4246" spans="1:2" ht="15" customHeight="1">
      <c r="A4246" s="10" t="s">
        <v>19685</v>
      </c>
      <c r="B4246" s="13" t="s">
        <v>19684</v>
      </c>
    </row>
    <row r="4247" spans="1:2" ht="15" customHeight="1">
      <c r="A4247" s="10" t="s">
        <v>19689</v>
      </c>
      <c r="B4247" s="13" t="s">
        <v>19688</v>
      </c>
    </row>
    <row r="4248" spans="1:2" ht="15" customHeight="1">
      <c r="A4248" s="10" t="s">
        <v>19691</v>
      </c>
      <c r="B4248" s="13" t="s">
        <v>19690</v>
      </c>
    </row>
    <row r="4249" spans="1:2" ht="15" customHeight="1">
      <c r="A4249" s="10" t="s">
        <v>19683</v>
      </c>
      <c r="B4249" s="13" t="s">
        <v>19682</v>
      </c>
    </row>
    <row r="4250" spans="1:2" ht="15" customHeight="1">
      <c r="A4250" s="10" t="s">
        <v>19693</v>
      </c>
      <c r="B4250" s="13" t="s">
        <v>19692</v>
      </c>
    </row>
    <row r="4251" spans="1:2" ht="15" customHeight="1">
      <c r="A4251" s="10" t="s">
        <v>19681</v>
      </c>
      <c r="B4251" s="13" t="s">
        <v>19680</v>
      </c>
    </row>
    <row r="4252" spans="1:2" ht="15" customHeight="1">
      <c r="A4252" s="10" t="s">
        <v>19697</v>
      </c>
      <c r="B4252" s="13" t="s">
        <v>19696</v>
      </c>
    </row>
    <row r="4253" spans="1:2" ht="15" customHeight="1">
      <c r="A4253" s="10" t="s">
        <v>19695</v>
      </c>
      <c r="B4253" s="13" t="s">
        <v>19694</v>
      </c>
    </row>
    <row r="4254" spans="1:2" ht="15" customHeight="1">
      <c r="A4254" s="10" t="s">
        <v>19679</v>
      </c>
      <c r="B4254" s="13" t="s">
        <v>19678</v>
      </c>
    </row>
    <row r="4255" spans="1:2" ht="15" customHeight="1">
      <c r="A4255" s="10" t="s">
        <v>19687</v>
      </c>
      <c r="B4255" s="13" t="s">
        <v>19686</v>
      </c>
    </row>
    <row r="4256" spans="1:2" ht="15" customHeight="1">
      <c r="A4256" s="10" t="s">
        <v>19665</v>
      </c>
      <c r="B4256" s="13" t="s">
        <v>19664</v>
      </c>
    </row>
    <row r="4257" spans="1:2" ht="15" customHeight="1">
      <c r="A4257" s="10" t="s">
        <v>19669</v>
      </c>
      <c r="B4257" s="13" t="s">
        <v>19668</v>
      </c>
    </row>
    <row r="4258" spans="1:2" ht="15" customHeight="1">
      <c r="A4258" s="10" t="s">
        <v>19671</v>
      </c>
      <c r="B4258" s="13" t="s">
        <v>19670</v>
      </c>
    </row>
    <row r="4259" spans="1:2" ht="15" customHeight="1">
      <c r="A4259" s="10" t="s">
        <v>19663</v>
      </c>
      <c r="B4259" s="13" t="s">
        <v>19662</v>
      </c>
    </row>
    <row r="4260" spans="1:2" ht="15" customHeight="1">
      <c r="A4260" s="10" t="s">
        <v>19673</v>
      </c>
      <c r="B4260" s="13" t="s">
        <v>19672</v>
      </c>
    </row>
    <row r="4261" spans="1:2" ht="15" customHeight="1">
      <c r="A4261" s="10" t="s">
        <v>19661</v>
      </c>
      <c r="B4261" s="13" t="s">
        <v>19660</v>
      </c>
    </row>
    <row r="4262" spans="1:2" ht="15" customHeight="1">
      <c r="A4262" s="10" t="s">
        <v>19677</v>
      </c>
      <c r="B4262" s="13" t="s">
        <v>19676</v>
      </c>
    </row>
    <row r="4263" spans="1:2" ht="15" customHeight="1">
      <c r="A4263" s="10" t="s">
        <v>19675</v>
      </c>
      <c r="B4263" s="13" t="s">
        <v>19674</v>
      </c>
    </row>
    <row r="4264" spans="1:2" ht="15" customHeight="1">
      <c r="A4264" s="10" t="s">
        <v>19659</v>
      </c>
      <c r="B4264" s="13" t="s">
        <v>19658</v>
      </c>
    </row>
    <row r="4265" spans="1:2" ht="15" customHeight="1">
      <c r="A4265" s="10" t="s">
        <v>19667</v>
      </c>
      <c r="B4265" s="13" t="s">
        <v>19666</v>
      </c>
    </row>
    <row r="4266" spans="1:2" ht="15" customHeight="1">
      <c r="A4266" s="10" t="s">
        <v>20645</v>
      </c>
      <c r="B4266" s="13" t="s">
        <v>20644</v>
      </c>
    </row>
    <row r="4267" spans="1:2" ht="15" customHeight="1">
      <c r="A4267" s="10" t="s">
        <v>20649</v>
      </c>
      <c r="B4267" s="13" t="s">
        <v>20648</v>
      </c>
    </row>
    <row r="4268" spans="1:2" ht="15" customHeight="1">
      <c r="A4268" s="10" t="s">
        <v>20651</v>
      </c>
      <c r="B4268" s="13" t="s">
        <v>20650</v>
      </c>
    </row>
    <row r="4269" spans="1:2" ht="15" customHeight="1">
      <c r="A4269" s="10" t="s">
        <v>20643</v>
      </c>
      <c r="B4269" s="13" t="s">
        <v>20642</v>
      </c>
    </row>
    <row r="4270" spans="1:2" ht="15" customHeight="1">
      <c r="A4270" s="10" t="s">
        <v>20653</v>
      </c>
      <c r="B4270" s="13" t="s">
        <v>20652</v>
      </c>
    </row>
    <row r="4271" spans="1:2" ht="15" customHeight="1">
      <c r="A4271" s="10" t="s">
        <v>20641</v>
      </c>
      <c r="B4271" s="13" t="s">
        <v>20640</v>
      </c>
    </row>
    <row r="4272" spans="1:2" ht="15" customHeight="1">
      <c r="A4272" s="10" t="s">
        <v>20657</v>
      </c>
      <c r="B4272" s="13" t="s">
        <v>20656</v>
      </c>
    </row>
    <row r="4273" spans="1:2" ht="15" customHeight="1">
      <c r="A4273" s="10" t="s">
        <v>20655</v>
      </c>
      <c r="B4273" s="13" t="s">
        <v>20654</v>
      </c>
    </row>
    <row r="4274" spans="1:2" ht="15" customHeight="1">
      <c r="A4274" s="10" t="s">
        <v>20639</v>
      </c>
      <c r="B4274" s="13" t="s">
        <v>20638</v>
      </c>
    </row>
    <row r="4275" spans="1:2" ht="15" customHeight="1">
      <c r="A4275" s="10" t="s">
        <v>20647</v>
      </c>
      <c r="B4275" s="13" t="s">
        <v>20646</v>
      </c>
    </row>
    <row r="4276" spans="1:2" ht="15" customHeight="1">
      <c r="A4276" s="10" t="s">
        <v>21265</v>
      </c>
      <c r="B4276" s="13" t="s">
        <v>21264</v>
      </c>
    </row>
    <row r="4277" spans="1:2" ht="15" customHeight="1">
      <c r="A4277" s="10" t="s">
        <v>21269</v>
      </c>
      <c r="B4277" s="13" t="s">
        <v>21268</v>
      </c>
    </row>
    <row r="4278" spans="1:2" ht="15" customHeight="1">
      <c r="A4278" s="10" t="s">
        <v>21271</v>
      </c>
      <c r="B4278" s="13" t="s">
        <v>21270</v>
      </c>
    </row>
    <row r="4279" spans="1:2" ht="15" customHeight="1">
      <c r="A4279" s="10" t="s">
        <v>21263</v>
      </c>
      <c r="B4279" s="13" t="s">
        <v>21262</v>
      </c>
    </row>
    <row r="4280" spans="1:2" ht="15" customHeight="1">
      <c r="A4280" s="10" t="s">
        <v>21273</v>
      </c>
      <c r="B4280" s="13" t="s">
        <v>21272</v>
      </c>
    </row>
    <row r="4281" spans="1:2" ht="15" customHeight="1">
      <c r="A4281" s="10" t="s">
        <v>21261</v>
      </c>
      <c r="B4281" s="13" t="s">
        <v>21260</v>
      </c>
    </row>
    <row r="4282" spans="1:2" ht="15" customHeight="1">
      <c r="A4282" s="10" t="s">
        <v>21277</v>
      </c>
      <c r="B4282" s="13" t="s">
        <v>21276</v>
      </c>
    </row>
    <row r="4283" spans="1:2" ht="15" customHeight="1">
      <c r="A4283" s="10" t="s">
        <v>21275</v>
      </c>
      <c r="B4283" s="13" t="s">
        <v>21274</v>
      </c>
    </row>
    <row r="4284" spans="1:2" ht="15" customHeight="1">
      <c r="A4284" s="10" t="s">
        <v>21259</v>
      </c>
      <c r="B4284" s="13" t="s">
        <v>21258</v>
      </c>
    </row>
    <row r="4285" spans="1:2" ht="15" customHeight="1">
      <c r="A4285" s="10" t="s">
        <v>21267</v>
      </c>
      <c r="B4285" s="13" t="s">
        <v>21266</v>
      </c>
    </row>
    <row r="4286" spans="1:2" ht="15" customHeight="1">
      <c r="A4286" s="10" t="s">
        <v>24803</v>
      </c>
      <c r="B4286" s="13" t="s">
        <v>24802</v>
      </c>
    </row>
    <row r="4287" spans="1:2" ht="15" customHeight="1">
      <c r="A4287" s="10" t="s">
        <v>20805</v>
      </c>
      <c r="B4287" s="13" t="s">
        <v>20804</v>
      </c>
    </row>
    <row r="4288" spans="1:2" ht="15" customHeight="1">
      <c r="A4288" s="10" t="s">
        <v>20809</v>
      </c>
      <c r="B4288" s="13" t="s">
        <v>20808</v>
      </c>
    </row>
    <row r="4289" spans="1:2" ht="15" customHeight="1">
      <c r="A4289" s="10" t="s">
        <v>20811</v>
      </c>
      <c r="B4289" s="13" t="s">
        <v>20810</v>
      </c>
    </row>
    <row r="4290" spans="1:2" ht="15" customHeight="1">
      <c r="A4290" s="10" t="s">
        <v>20803</v>
      </c>
      <c r="B4290" s="13" t="s">
        <v>20802</v>
      </c>
    </row>
    <row r="4291" spans="1:2" ht="15" customHeight="1">
      <c r="A4291" s="10" t="s">
        <v>20813</v>
      </c>
      <c r="B4291" s="13" t="s">
        <v>20812</v>
      </c>
    </row>
    <row r="4292" spans="1:2" ht="15" customHeight="1">
      <c r="A4292" s="10" t="s">
        <v>20801</v>
      </c>
      <c r="B4292" s="13" t="s">
        <v>20800</v>
      </c>
    </row>
    <row r="4293" spans="1:2" ht="15" customHeight="1">
      <c r="A4293" s="10" t="s">
        <v>20817</v>
      </c>
      <c r="B4293" s="13" t="s">
        <v>20816</v>
      </c>
    </row>
    <row r="4294" spans="1:2" ht="15" customHeight="1">
      <c r="A4294" s="10" t="s">
        <v>20815</v>
      </c>
      <c r="B4294" s="13" t="s">
        <v>20814</v>
      </c>
    </row>
    <row r="4295" spans="1:2" ht="15" customHeight="1">
      <c r="A4295" s="10" t="s">
        <v>20799</v>
      </c>
      <c r="B4295" s="13" t="s">
        <v>20798</v>
      </c>
    </row>
    <row r="4296" spans="1:2" ht="15" customHeight="1">
      <c r="A4296" s="10" t="s">
        <v>20807</v>
      </c>
      <c r="B4296" s="13" t="s">
        <v>20806</v>
      </c>
    </row>
    <row r="4297" spans="1:2" ht="15" customHeight="1">
      <c r="A4297" s="10" t="s">
        <v>20785</v>
      </c>
      <c r="B4297" s="13" t="s">
        <v>20784</v>
      </c>
    </row>
    <row r="4298" spans="1:2" ht="15" customHeight="1">
      <c r="A4298" s="10" t="s">
        <v>20789</v>
      </c>
      <c r="B4298" s="13" t="s">
        <v>20788</v>
      </c>
    </row>
    <row r="4299" spans="1:2" ht="15" customHeight="1">
      <c r="A4299" s="10" t="s">
        <v>20791</v>
      </c>
      <c r="B4299" s="13" t="s">
        <v>20790</v>
      </c>
    </row>
    <row r="4300" spans="1:2" ht="15" customHeight="1">
      <c r="A4300" s="10" t="s">
        <v>20783</v>
      </c>
      <c r="B4300" s="13" t="s">
        <v>20782</v>
      </c>
    </row>
    <row r="4301" spans="1:2" ht="15" customHeight="1">
      <c r="A4301" s="10" t="s">
        <v>20793</v>
      </c>
      <c r="B4301" s="13" t="s">
        <v>20792</v>
      </c>
    </row>
    <row r="4302" spans="1:2" ht="15" customHeight="1">
      <c r="A4302" s="10" t="s">
        <v>20781</v>
      </c>
      <c r="B4302" s="13" t="s">
        <v>20780</v>
      </c>
    </row>
    <row r="4303" spans="1:2" ht="15" customHeight="1">
      <c r="A4303" s="10" t="s">
        <v>20797</v>
      </c>
      <c r="B4303" s="13" t="s">
        <v>20796</v>
      </c>
    </row>
    <row r="4304" spans="1:2" ht="15" customHeight="1">
      <c r="A4304" s="10" t="s">
        <v>20795</v>
      </c>
      <c r="B4304" s="13" t="s">
        <v>20794</v>
      </c>
    </row>
    <row r="4305" spans="1:2" ht="15" customHeight="1">
      <c r="A4305" s="10" t="s">
        <v>20779</v>
      </c>
      <c r="B4305" s="13" t="s">
        <v>20778</v>
      </c>
    </row>
    <row r="4306" spans="1:2" ht="15" customHeight="1">
      <c r="A4306" s="10" t="s">
        <v>20787</v>
      </c>
      <c r="B4306" s="13" t="s">
        <v>20786</v>
      </c>
    </row>
    <row r="4307" spans="1:2" ht="15" customHeight="1">
      <c r="A4307" s="10" t="s">
        <v>20765</v>
      </c>
      <c r="B4307" s="13" t="s">
        <v>20764</v>
      </c>
    </row>
    <row r="4308" spans="1:2" ht="15" customHeight="1">
      <c r="A4308" s="10" t="s">
        <v>20769</v>
      </c>
      <c r="B4308" s="13" t="s">
        <v>20768</v>
      </c>
    </row>
    <row r="4309" spans="1:2" ht="15" customHeight="1">
      <c r="A4309" s="10" t="s">
        <v>20771</v>
      </c>
      <c r="B4309" s="13" t="s">
        <v>20770</v>
      </c>
    </row>
    <row r="4310" spans="1:2" ht="15" customHeight="1">
      <c r="A4310" s="10" t="s">
        <v>20763</v>
      </c>
      <c r="B4310" s="13" t="s">
        <v>20762</v>
      </c>
    </row>
    <row r="4311" spans="1:2" ht="15" customHeight="1">
      <c r="A4311" s="10" t="s">
        <v>20773</v>
      </c>
      <c r="B4311" s="13" t="s">
        <v>20772</v>
      </c>
    </row>
    <row r="4312" spans="1:2" ht="15" customHeight="1">
      <c r="A4312" s="10" t="s">
        <v>20761</v>
      </c>
      <c r="B4312" s="13" t="s">
        <v>20760</v>
      </c>
    </row>
    <row r="4313" spans="1:2" ht="15" customHeight="1">
      <c r="A4313" s="10" t="s">
        <v>20777</v>
      </c>
      <c r="B4313" s="13" t="s">
        <v>20776</v>
      </c>
    </row>
    <row r="4314" spans="1:2" ht="15" customHeight="1">
      <c r="A4314" s="10" t="s">
        <v>20775</v>
      </c>
      <c r="B4314" s="13" t="s">
        <v>20774</v>
      </c>
    </row>
    <row r="4315" spans="1:2" ht="15" customHeight="1">
      <c r="A4315" s="10" t="s">
        <v>20759</v>
      </c>
      <c r="B4315" s="13" t="s">
        <v>20758</v>
      </c>
    </row>
    <row r="4316" spans="1:2" ht="15" customHeight="1">
      <c r="A4316" s="10" t="s">
        <v>20767</v>
      </c>
      <c r="B4316" s="13" t="s">
        <v>20766</v>
      </c>
    </row>
    <row r="4317" spans="1:2" ht="15" customHeight="1">
      <c r="A4317" s="11" t="s">
        <v>363</v>
      </c>
      <c r="B4317" s="15" t="s">
        <v>364</v>
      </c>
    </row>
    <row r="4318" spans="1:2" ht="15" customHeight="1">
      <c r="A4318" s="10" t="s">
        <v>20505</v>
      </c>
      <c r="B4318" s="13" t="s">
        <v>20504</v>
      </c>
    </row>
    <row r="4319" spans="1:2" ht="15" customHeight="1">
      <c r="A4319" s="10" t="s">
        <v>20509</v>
      </c>
      <c r="B4319" s="13" t="s">
        <v>20508</v>
      </c>
    </row>
    <row r="4320" spans="1:2" ht="15" customHeight="1">
      <c r="A4320" s="10" t="s">
        <v>20511</v>
      </c>
      <c r="B4320" s="13" t="s">
        <v>20510</v>
      </c>
    </row>
    <row r="4321" spans="1:2" ht="15" customHeight="1">
      <c r="A4321" s="10" t="s">
        <v>20503</v>
      </c>
      <c r="B4321" s="13" t="s">
        <v>20502</v>
      </c>
    </row>
    <row r="4322" spans="1:2" ht="15" customHeight="1">
      <c r="A4322" s="10" t="s">
        <v>20513</v>
      </c>
      <c r="B4322" s="13" t="s">
        <v>20512</v>
      </c>
    </row>
    <row r="4323" spans="1:2" ht="15" customHeight="1">
      <c r="A4323" s="10" t="s">
        <v>20501</v>
      </c>
      <c r="B4323" s="13" t="s">
        <v>20500</v>
      </c>
    </row>
    <row r="4324" spans="1:2" ht="15" customHeight="1">
      <c r="A4324" s="10" t="s">
        <v>20517</v>
      </c>
      <c r="B4324" s="13" t="s">
        <v>20516</v>
      </c>
    </row>
    <row r="4325" spans="1:2" ht="15" customHeight="1">
      <c r="A4325" s="10" t="s">
        <v>20515</v>
      </c>
      <c r="B4325" s="13" t="s">
        <v>20514</v>
      </c>
    </row>
    <row r="4326" spans="1:2" ht="15" customHeight="1">
      <c r="A4326" s="10" t="s">
        <v>20499</v>
      </c>
      <c r="B4326" s="13" t="s">
        <v>20498</v>
      </c>
    </row>
    <row r="4327" spans="1:2" ht="15" customHeight="1">
      <c r="A4327" s="10" t="s">
        <v>20507</v>
      </c>
      <c r="B4327" s="13" t="s">
        <v>20506</v>
      </c>
    </row>
    <row r="4328" spans="1:2" ht="15" customHeight="1">
      <c r="A4328" s="10" t="s">
        <v>21799</v>
      </c>
      <c r="B4328" s="13" t="s">
        <v>21798</v>
      </c>
    </row>
    <row r="4329" spans="1:2" ht="15" customHeight="1">
      <c r="A4329" s="10" t="s">
        <v>21801</v>
      </c>
      <c r="B4329" s="13" t="s">
        <v>21800</v>
      </c>
    </row>
    <row r="4330" spans="1:2" ht="15" customHeight="1">
      <c r="A4330" s="10" t="s">
        <v>20725</v>
      </c>
      <c r="B4330" s="13" t="s">
        <v>20724</v>
      </c>
    </row>
    <row r="4331" spans="1:2" ht="15" customHeight="1">
      <c r="A4331" s="10" t="s">
        <v>20729</v>
      </c>
      <c r="B4331" s="13" t="s">
        <v>20728</v>
      </c>
    </row>
    <row r="4332" spans="1:2" ht="15" customHeight="1">
      <c r="A4332" s="10" t="s">
        <v>20731</v>
      </c>
      <c r="B4332" s="13" t="s">
        <v>20730</v>
      </c>
    </row>
    <row r="4333" spans="1:2" ht="15" customHeight="1">
      <c r="A4333" s="10" t="s">
        <v>20723</v>
      </c>
      <c r="B4333" s="13" t="s">
        <v>20722</v>
      </c>
    </row>
    <row r="4334" spans="1:2" ht="15" customHeight="1">
      <c r="A4334" s="10" t="s">
        <v>20733</v>
      </c>
      <c r="B4334" s="13" t="s">
        <v>20732</v>
      </c>
    </row>
    <row r="4335" spans="1:2" ht="15" customHeight="1">
      <c r="A4335" s="10" t="s">
        <v>20721</v>
      </c>
      <c r="B4335" s="13" t="s">
        <v>20720</v>
      </c>
    </row>
    <row r="4336" spans="1:2" ht="15" customHeight="1">
      <c r="A4336" s="10" t="s">
        <v>20737</v>
      </c>
      <c r="B4336" s="13" t="s">
        <v>20736</v>
      </c>
    </row>
    <row r="4337" spans="1:2" ht="15" customHeight="1">
      <c r="A4337" s="10" t="s">
        <v>20735</v>
      </c>
      <c r="B4337" s="13" t="s">
        <v>20734</v>
      </c>
    </row>
    <row r="4338" spans="1:2" ht="15" customHeight="1">
      <c r="A4338" s="10" t="s">
        <v>20719</v>
      </c>
      <c r="B4338" s="13" t="s">
        <v>20718</v>
      </c>
    </row>
    <row r="4339" spans="1:2" ht="15" customHeight="1">
      <c r="A4339" s="10" t="s">
        <v>20727</v>
      </c>
      <c r="B4339" s="13" t="s">
        <v>20726</v>
      </c>
    </row>
    <row r="4340" spans="1:2" ht="15" customHeight="1">
      <c r="A4340" s="10" t="s">
        <v>20745</v>
      </c>
      <c r="B4340" s="13" t="s">
        <v>20744</v>
      </c>
    </row>
    <row r="4341" spans="1:2" ht="15" customHeight="1">
      <c r="A4341" s="10" t="s">
        <v>20749</v>
      </c>
      <c r="B4341" s="13" t="s">
        <v>20748</v>
      </c>
    </row>
    <row r="4342" spans="1:2" ht="15" customHeight="1">
      <c r="A4342" s="10" t="s">
        <v>20751</v>
      </c>
      <c r="B4342" s="13" t="s">
        <v>20750</v>
      </c>
    </row>
    <row r="4343" spans="1:2" ht="15" customHeight="1">
      <c r="A4343" s="10" t="s">
        <v>20743</v>
      </c>
      <c r="B4343" s="13" t="s">
        <v>20742</v>
      </c>
    </row>
    <row r="4344" spans="1:2" ht="15" customHeight="1">
      <c r="A4344" s="10" t="s">
        <v>20753</v>
      </c>
      <c r="B4344" s="13" t="s">
        <v>20752</v>
      </c>
    </row>
    <row r="4345" spans="1:2" ht="15" customHeight="1">
      <c r="A4345" s="10" t="s">
        <v>20741</v>
      </c>
      <c r="B4345" s="13" t="s">
        <v>20740</v>
      </c>
    </row>
    <row r="4346" spans="1:2" ht="15" customHeight="1">
      <c r="A4346" s="10" t="s">
        <v>20757</v>
      </c>
      <c r="B4346" s="13" t="s">
        <v>20756</v>
      </c>
    </row>
    <row r="4347" spans="1:2" ht="15" customHeight="1">
      <c r="A4347" s="10" t="s">
        <v>20755</v>
      </c>
      <c r="B4347" s="13" t="s">
        <v>20754</v>
      </c>
    </row>
    <row r="4348" spans="1:2" ht="15" customHeight="1">
      <c r="A4348" s="10" t="s">
        <v>20739</v>
      </c>
      <c r="B4348" s="13" t="s">
        <v>20738</v>
      </c>
    </row>
    <row r="4349" spans="1:2" ht="15" customHeight="1">
      <c r="A4349" s="10" t="s">
        <v>20747</v>
      </c>
      <c r="B4349" s="13" t="s">
        <v>20746</v>
      </c>
    </row>
    <row r="4350" spans="1:2" ht="15" customHeight="1">
      <c r="A4350" s="10" t="s">
        <v>20685</v>
      </c>
      <c r="B4350" s="13" t="s">
        <v>20684</v>
      </c>
    </row>
    <row r="4351" spans="1:2" ht="15" customHeight="1">
      <c r="A4351" s="10" t="s">
        <v>20689</v>
      </c>
      <c r="B4351" s="13" t="s">
        <v>20688</v>
      </c>
    </row>
    <row r="4352" spans="1:2" ht="15" customHeight="1">
      <c r="A4352" s="10" t="s">
        <v>20691</v>
      </c>
      <c r="B4352" s="13" t="s">
        <v>20690</v>
      </c>
    </row>
    <row r="4353" spans="1:2" ht="15" customHeight="1">
      <c r="A4353" s="10" t="s">
        <v>20683</v>
      </c>
      <c r="B4353" s="13" t="s">
        <v>20682</v>
      </c>
    </row>
    <row r="4354" spans="1:2" ht="15" customHeight="1">
      <c r="A4354" s="10" t="s">
        <v>20693</v>
      </c>
      <c r="B4354" s="13" t="s">
        <v>20692</v>
      </c>
    </row>
    <row r="4355" spans="1:2" ht="15" customHeight="1">
      <c r="A4355" s="10" t="s">
        <v>20681</v>
      </c>
      <c r="B4355" s="13" t="s">
        <v>20680</v>
      </c>
    </row>
    <row r="4356" spans="1:2" ht="15" customHeight="1">
      <c r="A4356" s="10" t="s">
        <v>20697</v>
      </c>
      <c r="B4356" s="13" t="s">
        <v>20696</v>
      </c>
    </row>
    <row r="4357" spans="1:2" ht="15" customHeight="1">
      <c r="A4357" s="10" t="s">
        <v>20695</v>
      </c>
      <c r="B4357" s="13" t="s">
        <v>20694</v>
      </c>
    </row>
    <row r="4358" spans="1:2" ht="15" customHeight="1">
      <c r="A4358" s="10" t="s">
        <v>20679</v>
      </c>
      <c r="B4358" s="13" t="s">
        <v>20678</v>
      </c>
    </row>
    <row r="4359" spans="1:2" ht="15" customHeight="1">
      <c r="A4359" s="10" t="s">
        <v>20687</v>
      </c>
      <c r="B4359" s="13" t="s">
        <v>20686</v>
      </c>
    </row>
    <row r="4360" spans="1:2" ht="15" customHeight="1">
      <c r="A4360" s="10" t="s">
        <v>20705</v>
      </c>
      <c r="B4360" s="13" t="s">
        <v>20704</v>
      </c>
    </row>
    <row r="4361" spans="1:2" ht="15" customHeight="1">
      <c r="A4361" s="10" t="s">
        <v>20709</v>
      </c>
      <c r="B4361" s="13" t="s">
        <v>20708</v>
      </c>
    </row>
    <row r="4362" spans="1:2" ht="15" customHeight="1">
      <c r="A4362" s="10" t="s">
        <v>20711</v>
      </c>
      <c r="B4362" s="13" t="s">
        <v>20710</v>
      </c>
    </row>
    <row r="4363" spans="1:2" ht="15" customHeight="1">
      <c r="A4363" s="10" t="s">
        <v>20703</v>
      </c>
      <c r="B4363" s="13" t="s">
        <v>20702</v>
      </c>
    </row>
    <row r="4364" spans="1:2" ht="15" customHeight="1">
      <c r="A4364" s="10" t="s">
        <v>20713</v>
      </c>
      <c r="B4364" s="13" t="s">
        <v>20712</v>
      </c>
    </row>
    <row r="4365" spans="1:2" ht="15" customHeight="1">
      <c r="A4365" s="10" t="s">
        <v>20701</v>
      </c>
      <c r="B4365" s="13" t="s">
        <v>20700</v>
      </c>
    </row>
    <row r="4366" spans="1:2" ht="15" customHeight="1">
      <c r="A4366" s="10" t="s">
        <v>20717</v>
      </c>
      <c r="B4366" s="13" t="s">
        <v>20716</v>
      </c>
    </row>
    <row r="4367" spans="1:2" ht="15" customHeight="1">
      <c r="A4367" s="10" t="s">
        <v>20715</v>
      </c>
      <c r="B4367" s="13" t="s">
        <v>20714</v>
      </c>
    </row>
    <row r="4368" spans="1:2" ht="15" customHeight="1">
      <c r="A4368" s="10" t="s">
        <v>20699</v>
      </c>
      <c r="B4368" s="13" t="s">
        <v>20698</v>
      </c>
    </row>
    <row r="4369" spans="1:2" ht="15" customHeight="1">
      <c r="A4369" s="10" t="s">
        <v>20707</v>
      </c>
      <c r="B4369" s="13" t="s">
        <v>20706</v>
      </c>
    </row>
    <row r="4370" spans="1:2" ht="15" customHeight="1">
      <c r="A4370" s="10" t="s">
        <v>20545</v>
      </c>
      <c r="B4370" s="13" t="s">
        <v>20544</v>
      </c>
    </row>
    <row r="4371" spans="1:2" ht="15" customHeight="1">
      <c r="A4371" s="10" t="s">
        <v>20549</v>
      </c>
      <c r="B4371" s="13" t="s">
        <v>20548</v>
      </c>
    </row>
    <row r="4372" spans="1:2" ht="15" customHeight="1">
      <c r="A4372" s="10" t="s">
        <v>20551</v>
      </c>
      <c r="B4372" s="13" t="s">
        <v>20550</v>
      </c>
    </row>
    <row r="4373" spans="1:2" ht="15" customHeight="1">
      <c r="A4373" s="10" t="s">
        <v>20543</v>
      </c>
      <c r="B4373" s="13" t="s">
        <v>20542</v>
      </c>
    </row>
    <row r="4374" spans="1:2" ht="15" customHeight="1">
      <c r="A4374" s="10" t="s">
        <v>20553</v>
      </c>
      <c r="B4374" s="13" t="s">
        <v>20552</v>
      </c>
    </row>
    <row r="4375" spans="1:2" ht="15" customHeight="1">
      <c r="A4375" s="10" t="s">
        <v>20541</v>
      </c>
      <c r="B4375" s="13" t="s">
        <v>20540</v>
      </c>
    </row>
    <row r="4376" spans="1:2" ht="15" customHeight="1">
      <c r="A4376" s="10" t="s">
        <v>20557</v>
      </c>
      <c r="B4376" s="13" t="s">
        <v>20556</v>
      </c>
    </row>
    <row r="4377" spans="1:2" ht="15" customHeight="1">
      <c r="A4377" s="10" t="s">
        <v>20555</v>
      </c>
      <c r="B4377" s="13" t="s">
        <v>20554</v>
      </c>
    </row>
    <row r="4378" spans="1:2" ht="15" customHeight="1">
      <c r="A4378" s="10" t="s">
        <v>20539</v>
      </c>
      <c r="B4378" s="13" t="s">
        <v>20538</v>
      </c>
    </row>
    <row r="4379" spans="1:2" ht="15" customHeight="1">
      <c r="A4379" s="10" t="s">
        <v>20547</v>
      </c>
      <c r="B4379" s="13" t="s">
        <v>20546</v>
      </c>
    </row>
    <row r="4380" spans="1:2" ht="15" customHeight="1">
      <c r="A4380" s="10" t="s">
        <v>21285</v>
      </c>
      <c r="B4380" s="13" t="s">
        <v>21284</v>
      </c>
    </row>
    <row r="4381" spans="1:2" ht="15" customHeight="1">
      <c r="A4381" s="10" t="s">
        <v>21289</v>
      </c>
      <c r="B4381" s="13" t="s">
        <v>21288</v>
      </c>
    </row>
    <row r="4382" spans="1:2" ht="15" customHeight="1">
      <c r="A4382" s="10" t="s">
        <v>21291</v>
      </c>
      <c r="B4382" s="13" t="s">
        <v>21290</v>
      </c>
    </row>
    <row r="4383" spans="1:2" ht="15" customHeight="1">
      <c r="A4383" s="10" t="s">
        <v>21283</v>
      </c>
      <c r="B4383" s="13" t="s">
        <v>21282</v>
      </c>
    </row>
    <row r="4384" spans="1:2" ht="15" customHeight="1">
      <c r="A4384" s="10" t="s">
        <v>21293</v>
      </c>
      <c r="B4384" s="13" t="s">
        <v>21292</v>
      </c>
    </row>
    <row r="4385" spans="1:2" ht="15" customHeight="1">
      <c r="A4385" s="10" t="s">
        <v>21281</v>
      </c>
      <c r="B4385" s="13" t="s">
        <v>21280</v>
      </c>
    </row>
    <row r="4386" spans="1:2" ht="15" customHeight="1">
      <c r="A4386" s="10" t="s">
        <v>21297</v>
      </c>
      <c r="B4386" s="13" t="s">
        <v>21296</v>
      </c>
    </row>
    <row r="4387" spans="1:2" ht="15" customHeight="1">
      <c r="A4387" s="10" t="s">
        <v>21295</v>
      </c>
      <c r="B4387" s="13" t="s">
        <v>21294</v>
      </c>
    </row>
    <row r="4388" spans="1:2" ht="15" customHeight="1">
      <c r="A4388" s="10" t="s">
        <v>21279</v>
      </c>
      <c r="B4388" s="13" t="s">
        <v>21278</v>
      </c>
    </row>
    <row r="4389" spans="1:2" ht="15" customHeight="1">
      <c r="A4389" s="10" t="s">
        <v>21287</v>
      </c>
      <c r="B4389" s="13" t="s">
        <v>21286</v>
      </c>
    </row>
    <row r="4390" spans="1:2" ht="15" customHeight="1">
      <c r="A4390" s="10" t="s">
        <v>24683</v>
      </c>
      <c r="B4390" s="13" t="s">
        <v>24682</v>
      </c>
    </row>
    <row r="4391" spans="1:2" ht="15" customHeight="1">
      <c r="A4391" s="10" t="s">
        <v>23111</v>
      </c>
      <c r="B4391" s="13" t="s">
        <v>23110</v>
      </c>
    </row>
    <row r="4392" spans="1:2" ht="15" customHeight="1">
      <c r="A4392" s="10" t="s">
        <v>23115</v>
      </c>
      <c r="B4392" s="13" t="s">
        <v>23114</v>
      </c>
    </row>
    <row r="4393" spans="1:2" ht="15" customHeight="1">
      <c r="A4393" s="10" t="s">
        <v>23117</v>
      </c>
      <c r="B4393" s="13" t="s">
        <v>23116</v>
      </c>
    </row>
    <row r="4394" spans="1:2" ht="15" customHeight="1">
      <c r="A4394" s="10" t="s">
        <v>23109</v>
      </c>
      <c r="B4394" s="13" t="s">
        <v>23108</v>
      </c>
    </row>
    <row r="4395" spans="1:2" ht="15" customHeight="1">
      <c r="A4395" s="10" t="s">
        <v>23119</v>
      </c>
      <c r="B4395" s="13" t="s">
        <v>23118</v>
      </c>
    </row>
    <row r="4396" spans="1:2" ht="15" customHeight="1">
      <c r="A4396" s="10" t="s">
        <v>23107</v>
      </c>
      <c r="B4396" s="13" t="s">
        <v>23106</v>
      </c>
    </row>
    <row r="4397" spans="1:2" ht="15" customHeight="1">
      <c r="A4397" s="10" t="s">
        <v>23123</v>
      </c>
      <c r="B4397" s="13" t="s">
        <v>23122</v>
      </c>
    </row>
    <row r="4398" spans="1:2" ht="15" customHeight="1">
      <c r="A4398" s="10" t="s">
        <v>23121</v>
      </c>
      <c r="B4398" s="13" t="s">
        <v>23120</v>
      </c>
    </row>
    <row r="4399" spans="1:2" ht="15" customHeight="1">
      <c r="A4399" s="10" t="s">
        <v>23105</v>
      </c>
      <c r="B4399" s="13" t="s">
        <v>23104</v>
      </c>
    </row>
    <row r="4400" spans="1:2" ht="15" customHeight="1">
      <c r="A4400" s="10" t="s">
        <v>23113</v>
      </c>
      <c r="B4400" s="13" t="s">
        <v>23112</v>
      </c>
    </row>
    <row r="4401" spans="1:2" ht="15" customHeight="1">
      <c r="A4401" s="10" t="s">
        <v>20465</v>
      </c>
      <c r="B4401" s="13" t="s">
        <v>20464</v>
      </c>
    </row>
    <row r="4402" spans="1:2" ht="15" customHeight="1">
      <c r="A4402" s="10" t="s">
        <v>20469</v>
      </c>
      <c r="B4402" s="13" t="s">
        <v>20468</v>
      </c>
    </row>
    <row r="4403" spans="1:2" ht="15" customHeight="1">
      <c r="A4403" s="10" t="s">
        <v>20471</v>
      </c>
      <c r="B4403" s="13" t="s">
        <v>20470</v>
      </c>
    </row>
    <row r="4404" spans="1:2" ht="15" customHeight="1">
      <c r="A4404" s="10" t="s">
        <v>20463</v>
      </c>
      <c r="B4404" s="13" t="s">
        <v>20462</v>
      </c>
    </row>
    <row r="4405" spans="1:2" ht="15" customHeight="1">
      <c r="A4405" s="10" t="s">
        <v>20473</v>
      </c>
      <c r="B4405" s="13" t="s">
        <v>20472</v>
      </c>
    </row>
    <row r="4406" spans="1:2" ht="15" customHeight="1">
      <c r="A4406" s="10" t="s">
        <v>20461</v>
      </c>
      <c r="B4406" s="13" t="s">
        <v>20460</v>
      </c>
    </row>
    <row r="4407" spans="1:2" ht="15" customHeight="1">
      <c r="A4407" s="10" t="s">
        <v>20477</v>
      </c>
      <c r="B4407" s="13" t="s">
        <v>20476</v>
      </c>
    </row>
    <row r="4408" spans="1:2" ht="15" customHeight="1">
      <c r="A4408" s="10" t="s">
        <v>20475</v>
      </c>
      <c r="B4408" s="13" t="s">
        <v>20474</v>
      </c>
    </row>
    <row r="4409" spans="1:2" ht="15" customHeight="1">
      <c r="A4409" s="10" t="s">
        <v>20459</v>
      </c>
      <c r="B4409" s="13" t="s">
        <v>20458</v>
      </c>
    </row>
    <row r="4410" spans="1:2" ht="15" customHeight="1">
      <c r="A4410" s="10" t="s">
        <v>20467</v>
      </c>
      <c r="B4410" s="13" t="s">
        <v>20466</v>
      </c>
    </row>
    <row r="4411" spans="1:2" ht="15" customHeight="1">
      <c r="A4411" s="10" t="s">
        <v>21305</v>
      </c>
      <c r="B4411" s="13" t="s">
        <v>21304</v>
      </c>
    </row>
    <row r="4412" spans="1:2" ht="15" customHeight="1">
      <c r="A4412" s="10" t="s">
        <v>21309</v>
      </c>
      <c r="B4412" s="13" t="s">
        <v>21308</v>
      </c>
    </row>
    <row r="4413" spans="1:2" ht="15" customHeight="1">
      <c r="A4413" s="10" t="s">
        <v>21311</v>
      </c>
      <c r="B4413" s="13" t="s">
        <v>21310</v>
      </c>
    </row>
    <row r="4414" spans="1:2" ht="15" customHeight="1">
      <c r="A4414" s="10" t="s">
        <v>21303</v>
      </c>
      <c r="B4414" s="13" t="s">
        <v>21302</v>
      </c>
    </row>
    <row r="4415" spans="1:2" ht="15" customHeight="1">
      <c r="A4415" s="10" t="s">
        <v>21313</v>
      </c>
      <c r="B4415" s="13" t="s">
        <v>21312</v>
      </c>
    </row>
    <row r="4416" spans="1:2" ht="15" customHeight="1">
      <c r="A4416" s="10" t="s">
        <v>21301</v>
      </c>
      <c r="B4416" s="13" t="s">
        <v>21300</v>
      </c>
    </row>
    <row r="4417" spans="1:2" ht="15" customHeight="1">
      <c r="A4417" s="10" t="s">
        <v>21317</v>
      </c>
      <c r="B4417" s="13" t="s">
        <v>21316</v>
      </c>
    </row>
    <row r="4418" spans="1:2" ht="15" customHeight="1">
      <c r="A4418" s="10" t="s">
        <v>21315</v>
      </c>
      <c r="B4418" s="13" t="s">
        <v>21314</v>
      </c>
    </row>
    <row r="4419" spans="1:2" ht="15" customHeight="1">
      <c r="A4419" s="10" t="s">
        <v>21299</v>
      </c>
      <c r="B4419" s="13" t="s">
        <v>21298</v>
      </c>
    </row>
    <row r="4420" spans="1:2" ht="15" customHeight="1">
      <c r="A4420" s="10" t="s">
        <v>21307</v>
      </c>
      <c r="B4420" s="13" t="s">
        <v>21306</v>
      </c>
    </row>
    <row r="4421" spans="1:2" ht="15" customHeight="1">
      <c r="A4421" s="10" t="s">
        <v>20485</v>
      </c>
      <c r="B4421" s="13" t="s">
        <v>20484</v>
      </c>
    </row>
    <row r="4422" spans="1:2" ht="15" customHeight="1">
      <c r="A4422" s="10" t="s">
        <v>20489</v>
      </c>
      <c r="B4422" s="13" t="s">
        <v>20488</v>
      </c>
    </row>
    <row r="4423" spans="1:2" ht="15" customHeight="1">
      <c r="A4423" s="10" t="s">
        <v>20491</v>
      </c>
      <c r="B4423" s="13" t="s">
        <v>20490</v>
      </c>
    </row>
    <row r="4424" spans="1:2" ht="15" customHeight="1">
      <c r="A4424" s="10" t="s">
        <v>20483</v>
      </c>
      <c r="B4424" s="13" t="s">
        <v>20482</v>
      </c>
    </row>
    <row r="4425" spans="1:2" ht="15" customHeight="1">
      <c r="A4425" s="10" t="s">
        <v>20493</v>
      </c>
      <c r="B4425" s="13" t="s">
        <v>20492</v>
      </c>
    </row>
    <row r="4426" spans="1:2" ht="15" customHeight="1">
      <c r="A4426" s="10" t="s">
        <v>20481</v>
      </c>
      <c r="B4426" s="13" t="s">
        <v>20480</v>
      </c>
    </row>
    <row r="4427" spans="1:2" ht="15" customHeight="1">
      <c r="A4427" s="10" t="s">
        <v>20497</v>
      </c>
      <c r="B4427" s="13" t="s">
        <v>20496</v>
      </c>
    </row>
    <row r="4428" spans="1:2" ht="15" customHeight="1">
      <c r="A4428" s="10" t="s">
        <v>20495</v>
      </c>
      <c r="B4428" s="13" t="s">
        <v>20494</v>
      </c>
    </row>
    <row r="4429" spans="1:2" ht="15" customHeight="1">
      <c r="A4429" s="10" t="s">
        <v>20479</v>
      </c>
      <c r="B4429" s="13" t="s">
        <v>20478</v>
      </c>
    </row>
    <row r="4430" spans="1:2" ht="15" customHeight="1">
      <c r="A4430" s="10" t="s">
        <v>20487</v>
      </c>
      <c r="B4430" s="13" t="s">
        <v>20486</v>
      </c>
    </row>
    <row r="4431" spans="1:2" ht="15" customHeight="1">
      <c r="A4431" s="10" t="s">
        <v>21445</v>
      </c>
      <c r="B4431" s="13" t="s">
        <v>21444</v>
      </c>
    </row>
    <row r="4432" spans="1:2" ht="15" customHeight="1">
      <c r="A4432" s="10" t="s">
        <v>21449</v>
      </c>
      <c r="B4432" s="13" t="s">
        <v>21448</v>
      </c>
    </row>
    <row r="4433" spans="1:2" ht="15" customHeight="1">
      <c r="A4433" s="10" t="s">
        <v>21451</v>
      </c>
      <c r="B4433" s="13" t="s">
        <v>21450</v>
      </c>
    </row>
    <row r="4434" spans="1:2" ht="15" customHeight="1">
      <c r="A4434" s="10" t="s">
        <v>21443</v>
      </c>
      <c r="B4434" s="13" t="s">
        <v>21442</v>
      </c>
    </row>
    <row r="4435" spans="1:2" ht="15" customHeight="1">
      <c r="A4435" s="10" t="s">
        <v>21453</v>
      </c>
      <c r="B4435" s="13" t="s">
        <v>21452</v>
      </c>
    </row>
    <row r="4436" spans="1:2" ht="15" customHeight="1">
      <c r="A4436" s="10" t="s">
        <v>21441</v>
      </c>
      <c r="B4436" s="13" t="s">
        <v>21440</v>
      </c>
    </row>
    <row r="4437" spans="1:2" ht="15" customHeight="1">
      <c r="A4437" s="10" t="s">
        <v>21457</v>
      </c>
      <c r="B4437" s="13" t="s">
        <v>21456</v>
      </c>
    </row>
    <row r="4438" spans="1:2" ht="15" customHeight="1">
      <c r="A4438" s="10" t="s">
        <v>21455</v>
      </c>
      <c r="B4438" s="13" t="s">
        <v>21454</v>
      </c>
    </row>
    <row r="4439" spans="1:2" ht="15" customHeight="1">
      <c r="A4439" s="10" t="s">
        <v>21439</v>
      </c>
      <c r="B4439" s="13" t="s">
        <v>21438</v>
      </c>
    </row>
    <row r="4440" spans="1:2" ht="15" customHeight="1">
      <c r="A4440" s="10" t="s">
        <v>21447</v>
      </c>
      <c r="B4440" s="13" t="s">
        <v>21446</v>
      </c>
    </row>
    <row r="4441" spans="1:2" ht="15" customHeight="1">
      <c r="A4441" s="10" t="s">
        <v>20105</v>
      </c>
      <c r="B4441" s="13" t="s">
        <v>20104</v>
      </c>
    </row>
    <row r="4442" spans="1:2" ht="15" customHeight="1">
      <c r="A4442" s="10" t="s">
        <v>20109</v>
      </c>
      <c r="B4442" s="13" t="s">
        <v>20108</v>
      </c>
    </row>
    <row r="4443" spans="1:2" ht="15" customHeight="1">
      <c r="A4443" s="10" t="s">
        <v>20111</v>
      </c>
      <c r="B4443" s="13" t="s">
        <v>20110</v>
      </c>
    </row>
    <row r="4444" spans="1:2" ht="15" customHeight="1">
      <c r="A4444" s="10" t="s">
        <v>20103</v>
      </c>
      <c r="B4444" s="13" t="s">
        <v>20102</v>
      </c>
    </row>
    <row r="4445" spans="1:2" ht="15" customHeight="1">
      <c r="A4445" s="10" t="s">
        <v>20113</v>
      </c>
      <c r="B4445" s="13" t="s">
        <v>20112</v>
      </c>
    </row>
    <row r="4446" spans="1:2" ht="15" customHeight="1">
      <c r="A4446" s="10" t="s">
        <v>20101</v>
      </c>
      <c r="B4446" s="13" t="s">
        <v>20100</v>
      </c>
    </row>
    <row r="4447" spans="1:2" ht="15" customHeight="1">
      <c r="A4447" s="10" t="s">
        <v>20117</v>
      </c>
      <c r="B4447" s="13" t="s">
        <v>20116</v>
      </c>
    </row>
    <row r="4448" spans="1:2" ht="15" customHeight="1">
      <c r="A4448" s="10" t="s">
        <v>20115</v>
      </c>
      <c r="B4448" s="13" t="s">
        <v>20114</v>
      </c>
    </row>
    <row r="4449" spans="1:2" ht="15" customHeight="1">
      <c r="A4449" s="10" t="s">
        <v>20099</v>
      </c>
      <c r="B4449" s="13" t="s">
        <v>20098</v>
      </c>
    </row>
    <row r="4450" spans="1:2" ht="15" customHeight="1">
      <c r="A4450" s="10" t="s">
        <v>20107</v>
      </c>
      <c r="B4450" s="13" t="s">
        <v>20106</v>
      </c>
    </row>
    <row r="4451" spans="1:2" ht="15" customHeight="1">
      <c r="A4451" s="10" t="s">
        <v>19865</v>
      </c>
      <c r="B4451" s="13" t="s">
        <v>19864</v>
      </c>
    </row>
    <row r="4452" spans="1:2" ht="15" customHeight="1">
      <c r="A4452" s="10" t="s">
        <v>19869</v>
      </c>
      <c r="B4452" s="13" t="s">
        <v>19868</v>
      </c>
    </row>
    <row r="4453" spans="1:2" ht="15" customHeight="1">
      <c r="A4453" s="10" t="s">
        <v>19871</v>
      </c>
      <c r="B4453" s="13" t="s">
        <v>19870</v>
      </c>
    </row>
    <row r="4454" spans="1:2" ht="15" customHeight="1">
      <c r="A4454" s="10" t="s">
        <v>19863</v>
      </c>
      <c r="B4454" s="13" t="s">
        <v>19862</v>
      </c>
    </row>
    <row r="4455" spans="1:2" ht="15" customHeight="1">
      <c r="A4455" s="10" t="s">
        <v>19873</v>
      </c>
      <c r="B4455" s="13" t="s">
        <v>19872</v>
      </c>
    </row>
    <row r="4456" spans="1:2" ht="15" customHeight="1">
      <c r="A4456" s="10" t="s">
        <v>19861</v>
      </c>
      <c r="B4456" s="13" t="s">
        <v>19860</v>
      </c>
    </row>
    <row r="4457" spans="1:2" ht="15" customHeight="1">
      <c r="A4457" s="10" t="s">
        <v>19877</v>
      </c>
      <c r="B4457" s="13" t="s">
        <v>19876</v>
      </c>
    </row>
    <row r="4458" spans="1:2" ht="15" customHeight="1">
      <c r="A4458" s="10" t="s">
        <v>19875</v>
      </c>
      <c r="B4458" s="13" t="s">
        <v>19874</v>
      </c>
    </row>
    <row r="4459" spans="1:2" ht="15" customHeight="1">
      <c r="A4459" s="10" t="s">
        <v>19859</v>
      </c>
      <c r="B4459" s="13" t="s">
        <v>19858</v>
      </c>
    </row>
    <row r="4460" spans="1:2" ht="15" customHeight="1">
      <c r="A4460" s="10" t="s">
        <v>19867</v>
      </c>
      <c r="B4460" s="13" t="s">
        <v>19866</v>
      </c>
    </row>
    <row r="4461" spans="1:2" ht="15" customHeight="1">
      <c r="A4461" s="10" t="s">
        <v>24679</v>
      </c>
      <c r="B4461" s="13" t="s">
        <v>24678</v>
      </c>
    </row>
    <row r="4462" spans="1:2" ht="15" customHeight="1">
      <c r="A4462" s="10" t="s">
        <v>20825</v>
      </c>
      <c r="B4462" s="13" t="s">
        <v>20824</v>
      </c>
    </row>
    <row r="4463" spans="1:2" ht="15" customHeight="1">
      <c r="A4463" s="10" t="s">
        <v>20829</v>
      </c>
      <c r="B4463" s="13" t="s">
        <v>20828</v>
      </c>
    </row>
    <row r="4464" spans="1:2" ht="15" customHeight="1">
      <c r="A4464" s="10" t="s">
        <v>20831</v>
      </c>
      <c r="B4464" s="13" t="s">
        <v>20830</v>
      </c>
    </row>
    <row r="4465" spans="1:2" ht="15" customHeight="1">
      <c r="A4465" s="10" t="s">
        <v>20823</v>
      </c>
      <c r="B4465" s="13" t="s">
        <v>20822</v>
      </c>
    </row>
    <row r="4466" spans="1:2" ht="15" customHeight="1">
      <c r="A4466" s="10" t="s">
        <v>20833</v>
      </c>
      <c r="B4466" s="13" t="s">
        <v>20832</v>
      </c>
    </row>
    <row r="4467" spans="1:2" ht="15" customHeight="1">
      <c r="A4467" s="10" t="s">
        <v>20821</v>
      </c>
      <c r="B4467" s="13" t="s">
        <v>20820</v>
      </c>
    </row>
    <row r="4468" spans="1:2" ht="15" customHeight="1">
      <c r="A4468" s="10" t="s">
        <v>20837</v>
      </c>
      <c r="B4468" s="13" t="s">
        <v>20836</v>
      </c>
    </row>
    <row r="4469" spans="1:2" ht="15" customHeight="1">
      <c r="A4469" s="10" t="s">
        <v>20835</v>
      </c>
      <c r="B4469" s="13" t="s">
        <v>20834</v>
      </c>
    </row>
    <row r="4470" spans="1:2" ht="15" customHeight="1">
      <c r="A4470" s="10" t="s">
        <v>20819</v>
      </c>
      <c r="B4470" s="13" t="s">
        <v>20818</v>
      </c>
    </row>
    <row r="4471" spans="1:2" ht="15" customHeight="1">
      <c r="A4471" s="10" t="s">
        <v>20827</v>
      </c>
      <c r="B4471" s="13" t="s">
        <v>20826</v>
      </c>
    </row>
    <row r="4472" spans="1:2" ht="15" customHeight="1">
      <c r="A4472" s="10" t="s">
        <v>20665</v>
      </c>
      <c r="B4472" s="13" t="s">
        <v>20664</v>
      </c>
    </row>
    <row r="4473" spans="1:2" ht="15" customHeight="1">
      <c r="A4473" s="10" t="s">
        <v>20669</v>
      </c>
      <c r="B4473" s="13" t="s">
        <v>20668</v>
      </c>
    </row>
    <row r="4474" spans="1:2" ht="15" customHeight="1">
      <c r="A4474" s="10" t="s">
        <v>20671</v>
      </c>
      <c r="B4474" s="13" t="s">
        <v>20670</v>
      </c>
    </row>
    <row r="4475" spans="1:2" ht="15" customHeight="1">
      <c r="A4475" s="10" t="s">
        <v>20663</v>
      </c>
      <c r="B4475" s="13" t="s">
        <v>20662</v>
      </c>
    </row>
    <row r="4476" spans="1:2" ht="15" customHeight="1">
      <c r="A4476" s="10" t="s">
        <v>20673</v>
      </c>
      <c r="B4476" s="13" t="s">
        <v>20672</v>
      </c>
    </row>
    <row r="4477" spans="1:2" ht="15" customHeight="1">
      <c r="A4477" s="10" t="s">
        <v>20661</v>
      </c>
      <c r="B4477" s="13" t="s">
        <v>20660</v>
      </c>
    </row>
    <row r="4478" spans="1:2" ht="15" customHeight="1">
      <c r="A4478" s="10" t="s">
        <v>20677</v>
      </c>
      <c r="B4478" s="13" t="s">
        <v>20676</v>
      </c>
    </row>
    <row r="4479" spans="1:2" ht="15" customHeight="1">
      <c r="A4479" s="10" t="s">
        <v>20675</v>
      </c>
      <c r="B4479" s="13" t="s">
        <v>20674</v>
      </c>
    </row>
    <row r="4480" spans="1:2" ht="15" customHeight="1">
      <c r="A4480" s="10" t="s">
        <v>20659</v>
      </c>
      <c r="B4480" s="13" t="s">
        <v>20658</v>
      </c>
    </row>
    <row r="4481" spans="1:2" ht="15" customHeight="1">
      <c r="A4481" s="10" t="s">
        <v>20667</v>
      </c>
      <c r="B4481" s="13" t="s">
        <v>20666</v>
      </c>
    </row>
    <row r="4482" spans="1:2" ht="15" customHeight="1">
      <c r="A4482" s="10" t="s">
        <v>21785</v>
      </c>
      <c r="B4482" s="13" t="s">
        <v>21784</v>
      </c>
    </row>
    <row r="4483" spans="1:2" ht="15" customHeight="1">
      <c r="A4483" s="10" t="s">
        <v>21789</v>
      </c>
      <c r="B4483" s="13" t="s">
        <v>21788</v>
      </c>
    </row>
    <row r="4484" spans="1:2" ht="15" customHeight="1">
      <c r="A4484" s="10" t="s">
        <v>21791</v>
      </c>
      <c r="B4484" s="13" t="s">
        <v>21790</v>
      </c>
    </row>
    <row r="4485" spans="1:2" ht="15" customHeight="1">
      <c r="A4485" s="10" t="s">
        <v>21783</v>
      </c>
      <c r="B4485" s="13" t="s">
        <v>21782</v>
      </c>
    </row>
    <row r="4486" spans="1:2" ht="15" customHeight="1">
      <c r="A4486" s="10" t="s">
        <v>21793</v>
      </c>
      <c r="B4486" s="13" t="s">
        <v>21792</v>
      </c>
    </row>
    <row r="4487" spans="1:2" ht="15" customHeight="1">
      <c r="A4487" s="10" t="s">
        <v>21781</v>
      </c>
      <c r="B4487" s="13" t="s">
        <v>21780</v>
      </c>
    </row>
    <row r="4488" spans="1:2" ht="15" customHeight="1">
      <c r="A4488" s="10" t="s">
        <v>21797</v>
      </c>
      <c r="B4488" s="13" t="s">
        <v>21796</v>
      </c>
    </row>
    <row r="4489" spans="1:2" ht="15" customHeight="1">
      <c r="A4489" s="10" t="s">
        <v>21795</v>
      </c>
      <c r="B4489" s="13" t="s">
        <v>21794</v>
      </c>
    </row>
    <row r="4490" spans="1:2" ht="15" customHeight="1">
      <c r="A4490" s="10" t="s">
        <v>21779</v>
      </c>
      <c r="B4490" s="13" t="s">
        <v>21778</v>
      </c>
    </row>
    <row r="4491" spans="1:2" ht="15" customHeight="1">
      <c r="A4491" s="10" t="s">
        <v>21787</v>
      </c>
      <c r="B4491" s="13" t="s">
        <v>21786</v>
      </c>
    </row>
    <row r="4492" spans="1:2" ht="15" customHeight="1">
      <c r="A4492" s="10" t="s">
        <v>20565</v>
      </c>
      <c r="B4492" s="13" t="s">
        <v>20564</v>
      </c>
    </row>
    <row r="4493" spans="1:2" ht="15" customHeight="1">
      <c r="A4493" s="10" t="s">
        <v>20569</v>
      </c>
      <c r="B4493" s="13" t="s">
        <v>20568</v>
      </c>
    </row>
    <row r="4494" spans="1:2" ht="15" customHeight="1">
      <c r="A4494" s="10" t="s">
        <v>20571</v>
      </c>
      <c r="B4494" s="13" t="s">
        <v>20570</v>
      </c>
    </row>
    <row r="4495" spans="1:2" ht="15" customHeight="1">
      <c r="A4495" s="10" t="s">
        <v>20563</v>
      </c>
      <c r="B4495" s="13" t="s">
        <v>20562</v>
      </c>
    </row>
    <row r="4496" spans="1:2" ht="15" customHeight="1">
      <c r="A4496" s="10" t="s">
        <v>20573</v>
      </c>
      <c r="B4496" s="13" t="s">
        <v>20572</v>
      </c>
    </row>
    <row r="4497" spans="1:2" ht="15" customHeight="1">
      <c r="A4497" s="10" t="s">
        <v>20561</v>
      </c>
      <c r="B4497" s="13" t="s">
        <v>20560</v>
      </c>
    </row>
    <row r="4498" spans="1:2" ht="15" customHeight="1">
      <c r="A4498" s="10" t="s">
        <v>20577</v>
      </c>
      <c r="B4498" s="13" t="s">
        <v>20576</v>
      </c>
    </row>
    <row r="4499" spans="1:2" ht="15" customHeight="1">
      <c r="A4499" s="10" t="s">
        <v>20575</v>
      </c>
      <c r="B4499" s="13" t="s">
        <v>20574</v>
      </c>
    </row>
    <row r="4500" spans="1:2" ht="15" customHeight="1">
      <c r="A4500" s="10" t="s">
        <v>20559</v>
      </c>
      <c r="B4500" s="13" t="s">
        <v>20558</v>
      </c>
    </row>
    <row r="4501" spans="1:2" ht="15" customHeight="1">
      <c r="A4501" s="10" t="s">
        <v>20567</v>
      </c>
      <c r="B4501" s="13" t="s">
        <v>20566</v>
      </c>
    </row>
    <row r="4502" spans="1:2" ht="15" customHeight="1">
      <c r="A4502" s="10" t="s">
        <v>24671</v>
      </c>
      <c r="B4502" s="13" t="s">
        <v>24670</v>
      </c>
    </row>
    <row r="4503" spans="1:2" ht="15" customHeight="1">
      <c r="A4503" s="10" t="s">
        <v>24673</v>
      </c>
      <c r="B4503" s="13" t="s">
        <v>24672</v>
      </c>
    </row>
    <row r="4504" spans="1:2" ht="15" customHeight="1">
      <c r="A4504" s="10" t="s">
        <v>24675</v>
      </c>
      <c r="B4504" s="13" t="s">
        <v>24674</v>
      </c>
    </row>
    <row r="4505" spans="1:2" ht="15" customHeight="1">
      <c r="A4505" s="10" t="s">
        <v>24677</v>
      </c>
      <c r="B4505" s="13" t="s">
        <v>24676</v>
      </c>
    </row>
    <row r="4506" spans="1:2" ht="15" customHeight="1">
      <c r="A4506" s="11" t="s">
        <v>365</v>
      </c>
      <c r="B4506" s="15" t="s">
        <v>366</v>
      </c>
    </row>
    <row r="4507" spans="1:2" ht="15" customHeight="1">
      <c r="A4507" s="10" t="s">
        <v>20525</v>
      </c>
      <c r="B4507" s="13" t="s">
        <v>20524</v>
      </c>
    </row>
    <row r="4508" spans="1:2" ht="15" customHeight="1">
      <c r="A4508" s="10" t="s">
        <v>20529</v>
      </c>
      <c r="B4508" s="13" t="s">
        <v>20528</v>
      </c>
    </row>
    <row r="4509" spans="1:2" ht="15" customHeight="1">
      <c r="A4509" s="10" t="s">
        <v>20531</v>
      </c>
      <c r="B4509" s="13" t="s">
        <v>20530</v>
      </c>
    </row>
    <row r="4510" spans="1:2" ht="15" customHeight="1">
      <c r="A4510" s="10" t="s">
        <v>20523</v>
      </c>
      <c r="B4510" s="13" t="s">
        <v>20522</v>
      </c>
    </row>
    <row r="4511" spans="1:2" ht="15" customHeight="1">
      <c r="A4511" s="10" t="s">
        <v>20533</v>
      </c>
      <c r="B4511" s="13" t="s">
        <v>20532</v>
      </c>
    </row>
    <row r="4512" spans="1:2" ht="15" customHeight="1">
      <c r="A4512" s="10" t="s">
        <v>20521</v>
      </c>
      <c r="B4512" s="13" t="s">
        <v>20520</v>
      </c>
    </row>
    <row r="4513" spans="1:2" ht="15" customHeight="1">
      <c r="A4513" s="10" t="s">
        <v>20537</v>
      </c>
      <c r="B4513" s="13" t="s">
        <v>20536</v>
      </c>
    </row>
    <row r="4514" spans="1:2" ht="15" customHeight="1">
      <c r="A4514" s="10" t="s">
        <v>20535</v>
      </c>
      <c r="B4514" s="13" t="s">
        <v>20534</v>
      </c>
    </row>
    <row r="4515" spans="1:2" ht="15" customHeight="1">
      <c r="A4515" s="10" t="s">
        <v>20519</v>
      </c>
      <c r="B4515" s="13" t="s">
        <v>20518</v>
      </c>
    </row>
    <row r="4516" spans="1:2" ht="15" customHeight="1">
      <c r="A4516" s="10" t="s">
        <v>20527</v>
      </c>
      <c r="B4516" s="13" t="s">
        <v>20526</v>
      </c>
    </row>
    <row r="4517" spans="1:2" ht="15" customHeight="1">
      <c r="A4517" s="10" t="s">
        <v>20845</v>
      </c>
      <c r="B4517" s="13" t="s">
        <v>20844</v>
      </c>
    </row>
    <row r="4518" spans="1:2" ht="15" customHeight="1">
      <c r="A4518" s="10" t="s">
        <v>20849</v>
      </c>
      <c r="B4518" s="13" t="s">
        <v>20848</v>
      </c>
    </row>
    <row r="4519" spans="1:2" ht="15" customHeight="1">
      <c r="A4519" s="10" t="s">
        <v>20851</v>
      </c>
      <c r="B4519" s="13" t="s">
        <v>20850</v>
      </c>
    </row>
    <row r="4520" spans="1:2" ht="15" customHeight="1">
      <c r="A4520" s="10" t="s">
        <v>20843</v>
      </c>
      <c r="B4520" s="13" t="s">
        <v>20842</v>
      </c>
    </row>
    <row r="4521" spans="1:2" ht="15" customHeight="1">
      <c r="A4521" s="10" t="s">
        <v>20853</v>
      </c>
      <c r="B4521" s="13" t="s">
        <v>20852</v>
      </c>
    </row>
    <row r="4522" spans="1:2" ht="15" customHeight="1">
      <c r="A4522" s="10" t="s">
        <v>20841</v>
      </c>
      <c r="B4522" s="13" t="s">
        <v>20840</v>
      </c>
    </row>
    <row r="4523" spans="1:2" ht="15" customHeight="1">
      <c r="A4523" s="10" t="s">
        <v>20857</v>
      </c>
      <c r="B4523" s="13" t="s">
        <v>20856</v>
      </c>
    </row>
    <row r="4524" spans="1:2" ht="15" customHeight="1">
      <c r="A4524" s="10" t="s">
        <v>20855</v>
      </c>
      <c r="B4524" s="13" t="s">
        <v>20854</v>
      </c>
    </row>
    <row r="4525" spans="1:2" ht="15" customHeight="1">
      <c r="A4525" s="10" t="s">
        <v>20839</v>
      </c>
      <c r="B4525" s="13" t="s">
        <v>20838</v>
      </c>
    </row>
    <row r="4526" spans="1:2" ht="15" customHeight="1">
      <c r="A4526" s="10" t="s">
        <v>20847</v>
      </c>
      <c r="B4526" s="13" t="s">
        <v>20846</v>
      </c>
    </row>
    <row r="4527" spans="1:2" ht="15" customHeight="1">
      <c r="A4527" s="10" t="s">
        <v>20585</v>
      </c>
      <c r="B4527" s="13" t="s">
        <v>20584</v>
      </c>
    </row>
    <row r="4528" spans="1:2" ht="15" customHeight="1">
      <c r="A4528" s="10" t="s">
        <v>20589</v>
      </c>
      <c r="B4528" s="13" t="s">
        <v>20588</v>
      </c>
    </row>
    <row r="4529" spans="1:2" ht="15" customHeight="1">
      <c r="A4529" s="10" t="s">
        <v>20591</v>
      </c>
      <c r="B4529" s="13" t="s">
        <v>20590</v>
      </c>
    </row>
    <row r="4530" spans="1:2" ht="15" customHeight="1">
      <c r="A4530" s="10" t="s">
        <v>20583</v>
      </c>
      <c r="B4530" s="13" t="s">
        <v>20582</v>
      </c>
    </row>
    <row r="4531" spans="1:2" ht="15" customHeight="1">
      <c r="A4531" s="10" t="s">
        <v>20593</v>
      </c>
      <c r="B4531" s="13" t="s">
        <v>20592</v>
      </c>
    </row>
    <row r="4532" spans="1:2" ht="15" customHeight="1">
      <c r="A4532" s="10" t="s">
        <v>20581</v>
      </c>
      <c r="B4532" s="13" t="s">
        <v>20580</v>
      </c>
    </row>
    <row r="4533" spans="1:2" ht="15" customHeight="1">
      <c r="A4533" s="10" t="s">
        <v>20597</v>
      </c>
      <c r="B4533" s="13" t="s">
        <v>20596</v>
      </c>
    </row>
    <row r="4534" spans="1:2" ht="15" customHeight="1">
      <c r="A4534" s="10" t="s">
        <v>20595</v>
      </c>
      <c r="B4534" s="13" t="s">
        <v>20594</v>
      </c>
    </row>
    <row r="4535" spans="1:2" ht="15" customHeight="1">
      <c r="A4535" s="10" t="s">
        <v>20579</v>
      </c>
      <c r="B4535" s="13" t="s">
        <v>20578</v>
      </c>
    </row>
    <row r="4536" spans="1:2" ht="15" customHeight="1">
      <c r="A4536" s="10" t="s">
        <v>20587</v>
      </c>
      <c r="B4536" s="13" t="s">
        <v>20586</v>
      </c>
    </row>
    <row r="4537" spans="1:2" ht="15" customHeight="1">
      <c r="A4537" s="10" t="s">
        <v>20605</v>
      </c>
      <c r="B4537" s="13" t="s">
        <v>20604</v>
      </c>
    </row>
    <row r="4538" spans="1:2" ht="15" customHeight="1">
      <c r="A4538" s="10" t="s">
        <v>20609</v>
      </c>
      <c r="B4538" s="13" t="s">
        <v>20608</v>
      </c>
    </row>
    <row r="4539" spans="1:2" ht="15" customHeight="1">
      <c r="A4539" s="10" t="s">
        <v>20611</v>
      </c>
      <c r="B4539" s="13" t="s">
        <v>20610</v>
      </c>
    </row>
    <row r="4540" spans="1:2" ht="15" customHeight="1">
      <c r="A4540" s="10" t="s">
        <v>20603</v>
      </c>
      <c r="B4540" s="13" t="s">
        <v>20602</v>
      </c>
    </row>
    <row r="4541" spans="1:2" ht="15" customHeight="1">
      <c r="A4541" s="10" t="s">
        <v>20613</v>
      </c>
      <c r="B4541" s="13" t="s">
        <v>20612</v>
      </c>
    </row>
    <row r="4542" spans="1:2" ht="15" customHeight="1">
      <c r="A4542" s="10" t="s">
        <v>20601</v>
      </c>
      <c r="B4542" s="13" t="s">
        <v>20600</v>
      </c>
    </row>
    <row r="4543" spans="1:2" ht="15" customHeight="1">
      <c r="A4543" s="10" t="s">
        <v>20617</v>
      </c>
      <c r="B4543" s="13" t="s">
        <v>20616</v>
      </c>
    </row>
    <row r="4544" spans="1:2" ht="15" customHeight="1">
      <c r="A4544" s="10" t="s">
        <v>20615</v>
      </c>
      <c r="B4544" s="13" t="s">
        <v>20614</v>
      </c>
    </row>
    <row r="4545" spans="1:2" ht="15" customHeight="1">
      <c r="A4545" s="10" t="s">
        <v>20599</v>
      </c>
      <c r="B4545" s="13" t="s">
        <v>20598</v>
      </c>
    </row>
    <row r="4546" spans="1:2" ht="15" customHeight="1">
      <c r="A4546" s="10" t="s">
        <v>20607</v>
      </c>
      <c r="B4546" s="13" t="s">
        <v>20606</v>
      </c>
    </row>
    <row r="4547" spans="1:2" ht="15" customHeight="1">
      <c r="A4547" s="10" t="s">
        <v>20625</v>
      </c>
      <c r="B4547" s="13" t="s">
        <v>20624</v>
      </c>
    </row>
    <row r="4548" spans="1:2" ht="15" customHeight="1">
      <c r="A4548" s="10" t="s">
        <v>20629</v>
      </c>
      <c r="B4548" s="13" t="s">
        <v>20628</v>
      </c>
    </row>
    <row r="4549" spans="1:2" ht="15" customHeight="1">
      <c r="A4549" s="10" t="s">
        <v>20631</v>
      </c>
      <c r="B4549" s="13" t="s">
        <v>20630</v>
      </c>
    </row>
    <row r="4550" spans="1:2" ht="15" customHeight="1">
      <c r="A4550" s="10" t="s">
        <v>20623</v>
      </c>
      <c r="B4550" s="13" t="s">
        <v>20622</v>
      </c>
    </row>
    <row r="4551" spans="1:2" ht="15" customHeight="1">
      <c r="A4551" s="10" t="s">
        <v>20633</v>
      </c>
      <c r="B4551" s="13" t="s">
        <v>20632</v>
      </c>
    </row>
    <row r="4552" spans="1:2" ht="15" customHeight="1">
      <c r="A4552" s="10" t="s">
        <v>20621</v>
      </c>
      <c r="B4552" s="13" t="s">
        <v>20620</v>
      </c>
    </row>
    <row r="4553" spans="1:2" ht="15" customHeight="1">
      <c r="A4553" s="10" t="s">
        <v>20637</v>
      </c>
      <c r="B4553" s="13" t="s">
        <v>20636</v>
      </c>
    </row>
    <row r="4554" spans="1:2" ht="15" customHeight="1">
      <c r="A4554" s="10" t="s">
        <v>20635</v>
      </c>
      <c r="B4554" s="13" t="s">
        <v>20634</v>
      </c>
    </row>
    <row r="4555" spans="1:2" ht="15" customHeight="1">
      <c r="A4555" s="10" t="s">
        <v>20619</v>
      </c>
      <c r="B4555" s="13" t="s">
        <v>20618</v>
      </c>
    </row>
    <row r="4556" spans="1:2" ht="15" customHeight="1">
      <c r="A4556" s="10" t="s">
        <v>20627</v>
      </c>
      <c r="B4556" s="13" t="s">
        <v>20626</v>
      </c>
    </row>
    <row r="4557" spans="1:2" ht="15" customHeight="1">
      <c r="A4557" s="10" t="s">
        <v>19745</v>
      </c>
      <c r="B4557" s="13" t="s">
        <v>19744</v>
      </c>
    </row>
    <row r="4558" spans="1:2" ht="15" customHeight="1">
      <c r="A4558" s="10" t="s">
        <v>19749</v>
      </c>
      <c r="B4558" s="13" t="s">
        <v>19748</v>
      </c>
    </row>
    <row r="4559" spans="1:2" ht="15" customHeight="1">
      <c r="A4559" s="10" t="s">
        <v>19751</v>
      </c>
      <c r="B4559" s="13" t="s">
        <v>19750</v>
      </c>
    </row>
    <row r="4560" spans="1:2" ht="15" customHeight="1">
      <c r="A4560" s="10" t="s">
        <v>19743</v>
      </c>
      <c r="B4560" s="13" t="s">
        <v>19742</v>
      </c>
    </row>
    <row r="4561" spans="1:2" ht="15" customHeight="1">
      <c r="A4561" s="10" t="s">
        <v>19753</v>
      </c>
      <c r="B4561" s="13" t="s">
        <v>19752</v>
      </c>
    </row>
    <row r="4562" spans="1:2" ht="15" customHeight="1">
      <c r="A4562" s="10" t="s">
        <v>19741</v>
      </c>
      <c r="B4562" s="13" t="s">
        <v>19740</v>
      </c>
    </row>
    <row r="4563" spans="1:2" ht="15" customHeight="1">
      <c r="A4563" s="10" t="s">
        <v>19757</v>
      </c>
      <c r="B4563" s="13" t="s">
        <v>19756</v>
      </c>
    </row>
    <row r="4564" spans="1:2" ht="15" customHeight="1">
      <c r="A4564" s="10" t="s">
        <v>19755</v>
      </c>
      <c r="B4564" s="13" t="s">
        <v>19754</v>
      </c>
    </row>
    <row r="4565" spans="1:2" ht="15" customHeight="1">
      <c r="A4565" s="10" t="s">
        <v>19739</v>
      </c>
      <c r="B4565" s="13" t="s">
        <v>19738</v>
      </c>
    </row>
    <row r="4566" spans="1:2" ht="15" customHeight="1">
      <c r="A4566" s="10" t="s">
        <v>19747</v>
      </c>
      <c r="B4566" s="13" t="s">
        <v>19746</v>
      </c>
    </row>
    <row r="4567" spans="1:2" ht="15" customHeight="1">
      <c r="A4567" s="10" t="s">
        <v>23131</v>
      </c>
      <c r="B4567" s="13" t="s">
        <v>23130</v>
      </c>
    </row>
    <row r="4568" spans="1:2" ht="15" customHeight="1">
      <c r="A4568" s="10" t="s">
        <v>23135</v>
      </c>
      <c r="B4568" s="13" t="s">
        <v>23134</v>
      </c>
    </row>
    <row r="4569" spans="1:2" ht="15" customHeight="1">
      <c r="A4569" s="10" t="s">
        <v>23137</v>
      </c>
      <c r="B4569" s="13" t="s">
        <v>23136</v>
      </c>
    </row>
    <row r="4570" spans="1:2" ht="15" customHeight="1">
      <c r="A4570" s="10" t="s">
        <v>23129</v>
      </c>
      <c r="B4570" s="13" t="s">
        <v>23128</v>
      </c>
    </row>
    <row r="4571" spans="1:2" ht="15" customHeight="1">
      <c r="A4571" s="10" t="s">
        <v>23139</v>
      </c>
      <c r="B4571" s="13" t="s">
        <v>23138</v>
      </c>
    </row>
    <row r="4572" spans="1:2" ht="15" customHeight="1">
      <c r="A4572" s="10" t="s">
        <v>23127</v>
      </c>
      <c r="B4572" s="13" t="s">
        <v>23126</v>
      </c>
    </row>
    <row r="4573" spans="1:2" ht="15" customHeight="1">
      <c r="A4573" s="10" t="s">
        <v>23143</v>
      </c>
      <c r="B4573" s="13" t="s">
        <v>23142</v>
      </c>
    </row>
    <row r="4574" spans="1:2" ht="15" customHeight="1">
      <c r="A4574" s="10" t="s">
        <v>23141</v>
      </c>
      <c r="B4574" s="13" t="s">
        <v>23140</v>
      </c>
    </row>
    <row r="4575" spans="1:2" ht="15" customHeight="1">
      <c r="A4575" s="10" t="s">
        <v>23125</v>
      </c>
      <c r="B4575" s="13" t="s">
        <v>23124</v>
      </c>
    </row>
    <row r="4576" spans="1:2" ht="15" customHeight="1">
      <c r="A4576" s="10" t="s">
        <v>23133</v>
      </c>
      <c r="B4576" s="13" t="s">
        <v>23132</v>
      </c>
    </row>
    <row r="4577" spans="1:2" ht="15" customHeight="1">
      <c r="A4577" s="10" t="s">
        <v>19785</v>
      </c>
      <c r="B4577" s="13" t="s">
        <v>19784</v>
      </c>
    </row>
    <row r="4578" spans="1:2" ht="15" customHeight="1">
      <c r="A4578" s="10" t="s">
        <v>19789</v>
      </c>
      <c r="B4578" s="13" t="s">
        <v>19788</v>
      </c>
    </row>
    <row r="4579" spans="1:2" ht="15" customHeight="1">
      <c r="A4579" s="10" t="s">
        <v>19791</v>
      </c>
      <c r="B4579" s="13" t="s">
        <v>19790</v>
      </c>
    </row>
    <row r="4580" spans="1:2" ht="15" customHeight="1">
      <c r="A4580" s="10" t="s">
        <v>19783</v>
      </c>
      <c r="B4580" s="13" t="s">
        <v>19782</v>
      </c>
    </row>
    <row r="4581" spans="1:2" ht="15" customHeight="1">
      <c r="A4581" s="10" t="s">
        <v>19793</v>
      </c>
      <c r="B4581" s="13" t="s">
        <v>19792</v>
      </c>
    </row>
    <row r="4582" spans="1:2" ht="15" customHeight="1">
      <c r="A4582" s="10" t="s">
        <v>19781</v>
      </c>
      <c r="B4582" s="13" t="s">
        <v>19780</v>
      </c>
    </row>
    <row r="4583" spans="1:2" ht="15" customHeight="1">
      <c r="A4583" s="10" t="s">
        <v>19797</v>
      </c>
      <c r="B4583" s="13" t="s">
        <v>19796</v>
      </c>
    </row>
    <row r="4584" spans="1:2" ht="15" customHeight="1">
      <c r="A4584" s="10" t="s">
        <v>19795</v>
      </c>
      <c r="B4584" s="13" t="s">
        <v>19794</v>
      </c>
    </row>
    <row r="4585" spans="1:2" ht="15" customHeight="1">
      <c r="A4585" s="10" t="s">
        <v>19779</v>
      </c>
      <c r="B4585" s="13" t="s">
        <v>19778</v>
      </c>
    </row>
    <row r="4586" spans="1:2" ht="15" customHeight="1">
      <c r="A4586" s="10" t="s">
        <v>19787</v>
      </c>
      <c r="B4586" s="13" t="s">
        <v>19786</v>
      </c>
    </row>
    <row r="4587" spans="1:2" ht="15" customHeight="1">
      <c r="A4587" s="10" t="s">
        <v>24669</v>
      </c>
      <c r="B4587" s="13" t="s">
        <v>24668</v>
      </c>
    </row>
    <row r="4588" spans="1:2" ht="15" customHeight="1">
      <c r="A4588" s="10" t="s">
        <v>19765</v>
      </c>
      <c r="B4588" s="13" t="s">
        <v>19764</v>
      </c>
    </row>
    <row r="4589" spans="1:2" ht="15" customHeight="1">
      <c r="A4589" s="10" t="s">
        <v>19769</v>
      </c>
      <c r="B4589" s="13" t="s">
        <v>19768</v>
      </c>
    </row>
    <row r="4590" spans="1:2" ht="15" customHeight="1">
      <c r="A4590" s="10" t="s">
        <v>19771</v>
      </c>
      <c r="B4590" s="13" t="s">
        <v>19770</v>
      </c>
    </row>
    <row r="4591" spans="1:2" ht="15" customHeight="1">
      <c r="A4591" s="10" t="s">
        <v>19763</v>
      </c>
      <c r="B4591" s="13" t="s">
        <v>19762</v>
      </c>
    </row>
    <row r="4592" spans="1:2" ht="15" customHeight="1">
      <c r="A4592" s="10" t="s">
        <v>19773</v>
      </c>
      <c r="B4592" s="13" t="s">
        <v>19772</v>
      </c>
    </row>
    <row r="4593" spans="1:2" ht="15" customHeight="1">
      <c r="A4593" s="10" t="s">
        <v>19761</v>
      </c>
      <c r="B4593" s="13" t="s">
        <v>19760</v>
      </c>
    </row>
    <row r="4594" spans="1:2" ht="15" customHeight="1">
      <c r="A4594" s="10" t="s">
        <v>19777</v>
      </c>
      <c r="B4594" s="13" t="s">
        <v>19776</v>
      </c>
    </row>
    <row r="4595" spans="1:2" ht="15" customHeight="1">
      <c r="A4595" s="10" t="s">
        <v>19775</v>
      </c>
      <c r="B4595" s="13" t="s">
        <v>19774</v>
      </c>
    </row>
    <row r="4596" spans="1:2" ht="15" customHeight="1">
      <c r="A4596" s="10" t="s">
        <v>19759</v>
      </c>
      <c r="B4596" s="13" t="s">
        <v>19758</v>
      </c>
    </row>
    <row r="4597" spans="1:2" ht="15" customHeight="1">
      <c r="A4597" s="10" t="s">
        <v>19767</v>
      </c>
      <c r="B4597" s="13" t="s">
        <v>19766</v>
      </c>
    </row>
    <row r="4598" spans="1:2" ht="15" customHeight="1">
      <c r="A4598" s="10" t="s">
        <v>23733</v>
      </c>
      <c r="B4598" s="13" t="s">
        <v>23732</v>
      </c>
    </row>
    <row r="4599" spans="1:2" ht="15" customHeight="1">
      <c r="A4599" s="10" t="s">
        <v>24659</v>
      </c>
      <c r="B4599" s="13" t="s">
        <v>24658</v>
      </c>
    </row>
    <row r="4600" spans="1:2" ht="15" customHeight="1">
      <c r="A4600" s="10" t="s">
        <v>24657</v>
      </c>
      <c r="B4600" s="13" t="s">
        <v>24656</v>
      </c>
    </row>
    <row r="4601" spans="1:2" ht="15" customHeight="1">
      <c r="A4601" s="10" t="s">
        <v>24667</v>
      </c>
      <c r="B4601" s="13" t="s">
        <v>24666</v>
      </c>
    </row>
    <row r="4602" spans="1:2" ht="15" customHeight="1">
      <c r="A4602" s="10" t="s">
        <v>24655</v>
      </c>
      <c r="B4602" s="13" t="s">
        <v>24654</v>
      </c>
    </row>
    <row r="4603" spans="1:2" ht="15" customHeight="1">
      <c r="A4603" s="10" t="s">
        <v>24665</v>
      </c>
      <c r="B4603" s="13" t="s">
        <v>24664</v>
      </c>
    </row>
    <row r="4604" spans="1:2" ht="15" customHeight="1">
      <c r="A4604" s="10" t="s">
        <v>24653</v>
      </c>
      <c r="B4604" s="13" t="s">
        <v>24652</v>
      </c>
    </row>
    <row r="4605" spans="1:2" ht="15" customHeight="1">
      <c r="A4605" s="10" t="s">
        <v>24651</v>
      </c>
      <c r="B4605" s="13" t="s">
        <v>24650</v>
      </c>
    </row>
    <row r="4606" spans="1:2" ht="15" customHeight="1">
      <c r="A4606" s="10" t="s">
        <v>24661</v>
      </c>
      <c r="B4606" s="13" t="s">
        <v>24660</v>
      </c>
    </row>
    <row r="4607" spans="1:2" ht="15" customHeight="1">
      <c r="A4607" s="10" t="s">
        <v>24663</v>
      </c>
      <c r="B4607" s="13" t="s">
        <v>24662</v>
      </c>
    </row>
    <row r="4608" spans="1:2" ht="15" customHeight="1">
      <c r="A4608" s="10" t="s">
        <v>24649</v>
      </c>
      <c r="B4608" s="13" t="s">
        <v>24648</v>
      </c>
    </row>
    <row r="4609" spans="1:2" ht="15" customHeight="1">
      <c r="A4609" s="10" t="s">
        <v>24307</v>
      </c>
      <c r="B4609" s="13" t="s">
        <v>24306</v>
      </c>
    </row>
    <row r="4610" spans="1:2" ht="15" customHeight="1">
      <c r="A4610" s="10" t="s">
        <v>12400</v>
      </c>
      <c r="B4610" s="13" t="s">
        <v>12399</v>
      </c>
    </row>
    <row r="4611" spans="1:2" ht="15" customHeight="1">
      <c r="A4611" s="10" t="s">
        <v>14648</v>
      </c>
      <c r="B4611" s="13" t="s">
        <v>14647</v>
      </c>
    </row>
    <row r="4612" spans="1:2" ht="15" customHeight="1">
      <c r="A4612" s="10" t="s">
        <v>13950</v>
      </c>
      <c r="B4612" s="13" t="s">
        <v>13949</v>
      </c>
    </row>
    <row r="4613" spans="1:2" ht="15" customHeight="1">
      <c r="A4613" s="10" t="s">
        <v>24871</v>
      </c>
      <c r="B4613" s="13" t="s">
        <v>24870</v>
      </c>
    </row>
    <row r="4614" spans="1:2" ht="15" customHeight="1">
      <c r="A4614" s="10" t="s">
        <v>14280</v>
      </c>
      <c r="B4614" s="13" t="s">
        <v>14279</v>
      </c>
    </row>
    <row r="4615" spans="1:2" ht="15" customHeight="1">
      <c r="A4615" s="11" t="s">
        <v>367</v>
      </c>
      <c r="B4615" s="15" t="s">
        <v>368</v>
      </c>
    </row>
    <row r="4616" spans="1:2" ht="15" customHeight="1">
      <c r="A4616" s="10" t="s">
        <v>17123</v>
      </c>
      <c r="B4616" s="13" t="s">
        <v>17122</v>
      </c>
    </row>
    <row r="4617" spans="1:2" ht="15" customHeight="1">
      <c r="A4617" s="10" t="s">
        <v>17343</v>
      </c>
      <c r="B4617" s="13" t="s">
        <v>17342</v>
      </c>
    </row>
    <row r="4618" spans="1:2" ht="15" customHeight="1">
      <c r="A4618" s="10" t="s">
        <v>17335</v>
      </c>
      <c r="B4618" s="13" t="s">
        <v>17334</v>
      </c>
    </row>
    <row r="4619" spans="1:2" ht="15" customHeight="1">
      <c r="A4619" s="10" t="s">
        <v>17339</v>
      </c>
      <c r="B4619" s="13" t="s">
        <v>17338</v>
      </c>
    </row>
    <row r="4620" spans="1:2" ht="15" customHeight="1">
      <c r="A4620" s="10" t="s">
        <v>17333</v>
      </c>
      <c r="B4620" s="13" t="s">
        <v>17332</v>
      </c>
    </row>
    <row r="4621" spans="1:2" ht="15" customHeight="1">
      <c r="A4621" s="10" t="s">
        <v>17337</v>
      </c>
      <c r="B4621" s="13" t="s">
        <v>17336</v>
      </c>
    </row>
    <row r="4622" spans="1:2" ht="15" customHeight="1">
      <c r="A4622" s="10" t="s">
        <v>11832</v>
      </c>
      <c r="B4622" s="13" t="s">
        <v>11831</v>
      </c>
    </row>
    <row r="4623" spans="1:2" ht="15" customHeight="1">
      <c r="A4623" s="10" t="s">
        <v>11830</v>
      </c>
      <c r="B4623" s="13" t="s">
        <v>11829</v>
      </c>
    </row>
    <row r="4624" spans="1:2" ht="15" customHeight="1">
      <c r="A4624" s="10" t="s">
        <v>11828</v>
      </c>
      <c r="B4624" s="13" t="s">
        <v>11827</v>
      </c>
    </row>
    <row r="4625" spans="1:2" ht="15" customHeight="1">
      <c r="A4625" s="10" t="s">
        <v>11826</v>
      </c>
      <c r="B4625" s="13" t="s">
        <v>11825</v>
      </c>
    </row>
    <row r="4626" spans="1:2" ht="15" customHeight="1">
      <c r="A4626" s="10" t="s">
        <v>11834</v>
      </c>
      <c r="B4626" s="13" t="s">
        <v>11833</v>
      </c>
    </row>
    <row r="4627" spans="1:2" ht="15" customHeight="1">
      <c r="A4627" s="10" t="s">
        <v>12248</v>
      </c>
      <c r="B4627" s="13" t="s">
        <v>12247</v>
      </c>
    </row>
    <row r="4628" spans="1:2" ht="15" customHeight="1">
      <c r="A4628" s="10" t="s">
        <v>5494</v>
      </c>
      <c r="B4628" s="13" t="s">
        <v>5493</v>
      </c>
    </row>
    <row r="4629" spans="1:2" ht="15" customHeight="1">
      <c r="A4629" s="10" t="s">
        <v>23755</v>
      </c>
      <c r="B4629" s="13" t="s">
        <v>23754</v>
      </c>
    </row>
    <row r="4630" spans="1:2" ht="15" customHeight="1">
      <c r="A4630" s="10" t="s">
        <v>12246</v>
      </c>
      <c r="B4630" s="13" t="s">
        <v>12245</v>
      </c>
    </row>
    <row r="4631" spans="1:2" ht="15" customHeight="1">
      <c r="A4631" s="10" t="s">
        <v>12182</v>
      </c>
      <c r="B4631" s="13" t="s">
        <v>12181</v>
      </c>
    </row>
    <row r="4632" spans="1:2" ht="15" customHeight="1">
      <c r="A4632" s="10" t="s">
        <v>12178</v>
      </c>
      <c r="B4632" s="13" t="s">
        <v>12177</v>
      </c>
    </row>
    <row r="4633" spans="1:2" ht="15" customHeight="1">
      <c r="A4633" s="10" t="s">
        <v>12176</v>
      </c>
      <c r="B4633" s="13" t="s">
        <v>12175</v>
      </c>
    </row>
    <row r="4634" spans="1:2" ht="15" customHeight="1">
      <c r="A4634" s="10" t="s">
        <v>23759</v>
      </c>
      <c r="B4634" s="13" t="s">
        <v>23758</v>
      </c>
    </row>
    <row r="4635" spans="1:2" ht="15" customHeight="1">
      <c r="A4635" s="10" t="s">
        <v>12470</v>
      </c>
      <c r="B4635" s="13" t="s">
        <v>12469</v>
      </c>
    </row>
    <row r="4636" spans="1:2" ht="15" customHeight="1">
      <c r="A4636" s="10" t="s">
        <v>12344</v>
      </c>
      <c r="B4636" s="13" t="s">
        <v>12343</v>
      </c>
    </row>
    <row r="4637" spans="1:2" ht="15" customHeight="1">
      <c r="A4637" s="10" t="s">
        <v>11998</v>
      </c>
      <c r="B4637" s="13" t="s">
        <v>11997</v>
      </c>
    </row>
    <row r="4638" spans="1:2" ht="15" customHeight="1">
      <c r="A4638" s="10" t="s">
        <v>12162</v>
      </c>
      <c r="B4638" s="13" t="s">
        <v>12161</v>
      </c>
    </row>
    <row r="4639" spans="1:2" ht="15" customHeight="1">
      <c r="A4639" s="10" t="s">
        <v>12164</v>
      </c>
      <c r="B4639" s="13" t="s">
        <v>12163</v>
      </c>
    </row>
    <row r="4640" spans="1:2" ht="15" customHeight="1">
      <c r="A4640" s="10" t="s">
        <v>12166</v>
      </c>
      <c r="B4640" s="13" t="s">
        <v>12165</v>
      </c>
    </row>
    <row r="4641" spans="1:2" ht="15" customHeight="1">
      <c r="A4641" s="10" t="s">
        <v>21745</v>
      </c>
      <c r="B4641" s="13" t="s">
        <v>21744</v>
      </c>
    </row>
    <row r="4642" spans="1:2" ht="15" customHeight="1">
      <c r="A4642" s="10" t="s">
        <v>21749</v>
      </c>
      <c r="B4642" s="13" t="s">
        <v>21748</v>
      </c>
    </row>
    <row r="4643" spans="1:2" ht="15" customHeight="1">
      <c r="A4643" s="10" t="s">
        <v>21751</v>
      </c>
      <c r="B4643" s="13" t="s">
        <v>21750</v>
      </c>
    </row>
    <row r="4644" spans="1:2" ht="15" customHeight="1">
      <c r="A4644" s="10" t="s">
        <v>21743</v>
      </c>
      <c r="B4644" s="13" t="s">
        <v>21742</v>
      </c>
    </row>
    <row r="4645" spans="1:2" ht="15" customHeight="1">
      <c r="A4645" s="10" t="s">
        <v>21753</v>
      </c>
      <c r="B4645" s="13" t="s">
        <v>21752</v>
      </c>
    </row>
    <row r="4646" spans="1:2" ht="15" customHeight="1">
      <c r="A4646" s="10" t="s">
        <v>21741</v>
      </c>
      <c r="B4646" s="13" t="s">
        <v>21740</v>
      </c>
    </row>
    <row r="4647" spans="1:2" ht="15" customHeight="1">
      <c r="A4647" s="10" t="s">
        <v>21757</v>
      </c>
      <c r="B4647" s="13" t="s">
        <v>21756</v>
      </c>
    </row>
    <row r="4648" spans="1:2" ht="15" customHeight="1">
      <c r="A4648" s="10" t="s">
        <v>21755</v>
      </c>
      <c r="B4648" s="13" t="s">
        <v>21754</v>
      </c>
    </row>
    <row r="4649" spans="1:2" ht="15" customHeight="1">
      <c r="A4649" s="10" t="s">
        <v>21739</v>
      </c>
      <c r="B4649" s="13" t="s">
        <v>21738</v>
      </c>
    </row>
    <row r="4650" spans="1:2" ht="15" customHeight="1">
      <c r="A4650" s="10" t="s">
        <v>21747</v>
      </c>
      <c r="B4650" s="13" t="s">
        <v>21746</v>
      </c>
    </row>
    <row r="4651" spans="1:2" ht="15" customHeight="1">
      <c r="A4651" s="10" t="s">
        <v>24697</v>
      </c>
      <c r="B4651" s="13" t="s">
        <v>24696</v>
      </c>
    </row>
    <row r="4652" spans="1:2" ht="15" customHeight="1">
      <c r="A4652" s="10" t="s">
        <v>21725</v>
      </c>
      <c r="B4652" s="13" t="s">
        <v>21724</v>
      </c>
    </row>
    <row r="4653" spans="1:2" ht="15" customHeight="1">
      <c r="A4653" s="10" t="s">
        <v>21729</v>
      </c>
      <c r="B4653" s="13" t="s">
        <v>21728</v>
      </c>
    </row>
    <row r="4654" spans="1:2" ht="15" customHeight="1">
      <c r="A4654" s="10" t="s">
        <v>21731</v>
      </c>
      <c r="B4654" s="13" t="s">
        <v>21730</v>
      </c>
    </row>
    <row r="4655" spans="1:2" ht="15" customHeight="1">
      <c r="A4655" s="10" t="s">
        <v>21723</v>
      </c>
      <c r="B4655" s="13" t="s">
        <v>21722</v>
      </c>
    </row>
    <row r="4656" spans="1:2" ht="15" customHeight="1">
      <c r="A4656" s="10" t="s">
        <v>21733</v>
      </c>
      <c r="B4656" s="13" t="s">
        <v>21732</v>
      </c>
    </row>
    <row r="4657" spans="1:2" ht="15" customHeight="1">
      <c r="A4657" s="10" t="s">
        <v>21721</v>
      </c>
      <c r="B4657" s="13" t="s">
        <v>21720</v>
      </c>
    </row>
    <row r="4658" spans="1:2" ht="15" customHeight="1">
      <c r="A4658" s="10" t="s">
        <v>21737</v>
      </c>
      <c r="B4658" s="13" t="s">
        <v>21736</v>
      </c>
    </row>
    <row r="4659" spans="1:2" ht="15" customHeight="1">
      <c r="A4659" s="10" t="s">
        <v>21735</v>
      </c>
      <c r="B4659" s="13" t="s">
        <v>21734</v>
      </c>
    </row>
    <row r="4660" spans="1:2" ht="15" customHeight="1">
      <c r="A4660" s="10" t="s">
        <v>21719</v>
      </c>
      <c r="B4660" s="13" t="s">
        <v>21718</v>
      </c>
    </row>
    <row r="4661" spans="1:2" ht="15" customHeight="1">
      <c r="A4661" s="10" t="s">
        <v>21727</v>
      </c>
      <c r="B4661" s="13" t="s">
        <v>21726</v>
      </c>
    </row>
    <row r="4662" spans="1:2" ht="15" customHeight="1">
      <c r="A4662" s="10" t="s">
        <v>24865</v>
      </c>
      <c r="B4662" s="13" t="s">
        <v>24864</v>
      </c>
    </row>
    <row r="4663" spans="1:2" ht="15" customHeight="1">
      <c r="A4663" s="10" t="s">
        <v>24689</v>
      </c>
      <c r="B4663" s="13" t="s">
        <v>24688</v>
      </c>
    </row>
    <row r="4664" spans="1:2" ht="15" customHeight="1">
      <c r="A4664" s="10" t="s">
        <v>24825</v>
      </c>
      <c r="B4664" s="13" t="s">
        <v>24824</v>
      </c>
    </row>
    <row r="4665" spans="1:2" ht="15" customHeight="1">
      <c r="A4665" s="10" t="s">
        <v>24839</v>
      </c>
      <c r="B4665" s="13" t="s">
        <v>24838</v>
      </c>
    </row>
    <row r="4666" spans="1:2" ht="15" customHeight="1">
      <c r="A4666" s="11" t="s">
        <v>369</v>
      </c>
      <c r="B4666" s="15" t="s">
        <v>370</v>
      </c>
    </row>
    <row r="4667" spans="1:2" ht="15" customHeight="1">
      <c r="A4667" s="10" t="s">
        <v>7937</v>
      </c>
      <c r="B4667" s="13" t="s">
        <v>7936</v>
      </c>
    </row>
    <row r="4668" spans="1:2" ht="15" customHeight="1">
      <c r="A4668" s="10" t="s">
        <v>7939</v>
      </c>
      <c r="B4668" s="13" t="s">
        <v>7938</v>
      </c>
    </row>
    <row r="4669" spans="1:2" ht="15" customHeight="1">
      <c r="A4669" s="10" t="s">
        <v>8074</v>
      </c>
      <c r="B4669" s="13" t="s">
        <v>8073</v>
      </c>
    </row>
    <row r="4670" spans="1:2" ht="15" customHeight="1">
      <c r="A4670" s="10" t="s">
        <v>7935</v>
      </c>
      <c r="B4670" s="13" t="s">
        <v>7934</v>
      </c>
    </row>
    <row r="4671" spans="1:2" ht="15" customHeight="1">
      <c r="A4671" s="10" t="s">
        <v>1472</v>
      </c>
      <c r="B4671" s="13" t="s">
        <v>1471</v>
      </c>
    </row>
    <row r="4672" spans="1:2" ht="15" customHeight="1">
      <c r="A4672" s="10" t="s">
        <v>1821</v>
      </c>
      <c r="B4672" s="13" t="s">
        <v>1820</v>
      </c>
    </row>
    <row r="4673" spans="1:2" ht="15" customHeight="1">
      <c r="A4673" s="10" t="s">
        <v>1946</v>
      </c>
      <c r="B4673" s="13" t="s">
        <v>1945</v>
      </c>
    </row>
    <row r="4674" spans="1:2" ht="15" customHeight="1">
      <c r="A4674" s="10" t="s">
        <v>14605</v>
      </c>
      <c r="B4674" s="13" t="s">
        <v>14604</v>
      </c>
    </row>
    <row r="4675" spans="1:2" ht="15" customHeight="1">
      <c r="A4675" s="10" t="s">
        <v>10233</v>
      </c>
      <c r="B4675" s="13" t="s">
        <v>10232</v>
      </c>
    </row>
    <row r="4676" spans="1:2" ht="15" customHeight="1">
      <c r="A4676" s="10" t="s">
        <v>10561</v>
      </c>
      <c r="B4676" s="13" t="s">
        <v>10560</v>
      </c>
    </row>
    <row r="4677" spans="1:2" ht="15" customHeight="1">
      <c r="A4677" s="10" t="s">
        <v>2253</v>
      </c>
      <c r="B4677" s="13" t="s">
        <v>2252</v>
      </c>
    </row>
    <row r="4678" spans="1:2" ht="15" customHeight="1">
      <c r="A4678" s="10" t="s">
        <v>2257</v>
      </c>
      <c r="B4678" s="13" t="s">
        <v>2256</v>
      </c>
    </row>
    <row r="4679" spans="1:2" ht="15" customHeight="1">
      <c r="A4679" s="10" t="s">
        <v>1563</v>
      </c>
      <c r="B4679" s="13" t="s">
        <v>1562</v>
      </c>
    </row>
    <row r="4680" spans="1:2" ht="15" customHeight="1">
      <c r="A4680" s="10" t="s">
        <v>1561</v>
      </c>
      <c r="B4680" s="13" t="s">
        <v>1560</v>
      </c>
    </row>
    <row r="4681" spans="1:2" ht="15" customHeight="1">
      <c r="A4681" s="10" t="s">
        <v>5518</v>
      </c>
      <c r="B4681" s="13" t="s">
        <v>5517</v>
      </c>
    </row>
    <row r="4682" spans="1:2" ht="15" customHeight="1">
      <c r="A4682" s="10" t="s">
        <v>23271</v>
      </c>
      <c r="B4682" s="13" t="s">
        <v>23270</v>
      </c>
    </row>
    <row r="4683" spans="1:2" ht="15" customHeight="1">
      <c r="A4683" s="10" t="s">
        <v>23275</v>
      </c>
      <c r="B4683" s="13" t="s">
        <v>23274</v>
      </c>
    </row>
    <row r="4684" spans="1:2" ht="15" customHeight="1">
      <c r="A4684" s="10" t="s">
        <v>23277</v>
      </c>
      <c r="B4684" s="13" t="s">
        <v>23276</v>
      </c>
    </row>
    <row r="4685" spans="1:2" ht="15" customHeight="1">
      <c r="A4685" s="10" t="s">
        <v>23269</v>
      </c>
      <c r="B4685" s="13" t="s">
        <v>23268</v>
      </c>
    </row>
    <row r="4686" spans="1:2" ht="15" customHeight="1">
      <c r="A4686" s="10" t="s">
        <v>23279</v>
      </c>
      <c r="B4686" s="13" t="s">
        <v>23278</v>
      </c>
    </row>
    <row r="4687" spans="1:2" ht="15" customHeight="1">
      <c r="A4687" s="10" t="s">
        <v>23267</v>
      </c>
      <c r="B4687" s="13" t="s">
        <v>23266</v>
      </c>
    </row>
    <row r="4688" spans="1:2" ht="15" customHeight="1">
      <c r="A4688" s="10" t="s">
        <v>23283</v>
      </c>
      <c r="B4688" s="13" t="s">
        <v>23282</v>
      </c>
    </row>
    <row r="4689" spans="1:2" ht="15" customHeight="1">
      <c r="A4689" s="10" t="s">
        <v>23281</v>
      </c>
      <c r="B4689" s="13" t="s">
        <v>23280</v>
      </c>
    </row>
    <row r="4690" spans="1:2" ht="15" customHeight="1">
      <c r="A4690" s="10" t="s">
        <v>23265</v>
      </c>
      <c r="B4690" s="13" t="s">
        <v>23264</v>
      </c>
    </row>
    <row r="4691" spans="1:2" ht="15" customHeight="1">
      <c r="A4691" s="10" t="s">
        <v>23273</v>
      </c>
      <c r="B4691" s="13" t="s">
        <v>23272</v>
      </c>
    </row>
    <row r="4692" spans="1:2" ht="15" customHeight="1">
      <c r="A4692" s="11" t="s">
        <v>371</v>
      </c>
      <c r="B4692" s="15" t="s">
        <v>372</v>
      </c>
    </row>
    <row r="4693" spans="1:2" ht="15" customHeight="1">
      <c r="A4693" s="10" t="s">
        <v>1715</v>
      </c>
      <c r="B4693" s="13" t="s">
        <v>1714</v>
      </c>
    </row>
    <row r="4694" spans="1:2" ht="15" customHeight="1">
      <c r="A4694" s="10" t="s">
        <v>1711</v>
      </c>
      <c r="B4694" s="13" t="s">
        <v>1710</v>
      </c>
    </row>
    <row r="4695" spans="1:2" ht="15" customHeight="1">
      <c r="A4695" s="10" t="s">
        <v>1713</v>
      </c>
      <c r="B4695" s="13" t="s">
        <v>1712</v>
      </c>
    </row>
    <row r="4696" spans="1:2" ht="15" customHeight="1">
      <c r="A4696" s="10" t="s">
        <v>1597</v>
      </c>
      <c r="B4696" s="13" t="s">
        <v>1596</v>
      </c>
    </row>
    <row r="4697" spans="1:2" ht="15" customHeight="1">
      <c r="A4697" s="10" t="s">
        <v>1687</v>
      </c>
      <c r="B4697" s="13" t="s">
        <v>1686</v>
      </c>
    </row>
    <row r="4698" spans="1:2" ht="15" customHeight="1">
      <c r="A4698" s="10" t="s">
        <v>1721</v>
      </c>
      <c r="B4698" s="13" t="s">
        <v>1720</v>
      </c>
    </row>
    <row r="4699" spans="1:2" ht="15" customHeight="1">
      <c r="A4699" s="10" t="s">
        <v>1689</v>
      </c>
      <c r="B4699" s="13" t="s">
        <v>1688</v>
      </c>
    </row>
    <row r="4700" spans="1:2" ht="15" customHeight="1">
      <c r="A4700" s="10" t="s">
        <v>12432</v>
      </c>
      <c r="B4700" s="13" t="s">
        <v>12431</v>
      </c>
    </row>
    <row r="4701" spans="1:2" ht="15" customHeight="1">
      <c r="A4701" s="11" t="s">
        <v>373</v>
      </c>
      <c r="B4701" s="15" t="s">
        <v>374</v>
      </c>
    </row>
    <row r="4702" spans="1:2" ht="15" customHeight="1">
      <c r="A4702" s="10" t="s">
        <v>1701</v>
      </c>
      <c r="B4702" s="13" t="s">
        <v>1700</v>
      </c>
    </row>
    <row r="4703" spans="1:2" ht="15" customHeight="1">
      <c r="A4703" s="10" t="s">
        <v>1705</v>
      </c>
      <c r="B4703" s="13" t="s">
        <v>1704</v>
      </c>
    </row>
    <row r="4704" spans="1:2" ht="15" customHeight="1">
      <c r="A4704" s="10" t="s">
        <v>1695</v>
      </c>
      <c r="B4704" s="13" t="s">
        <v>1694</v>
      </c>
    </row>
    <row r="4705" spans="1:2" ht="15" customHeight="1">
      <c r="A4705" s="10" t="s">
        <v>12354</v>
      </c>
      <c r="B4705" s="13" t="s">
        <v>12353</v>
      </c>
    </row>
    <row r="4706" spans="1:2" ht="15" customHeight="1">
      <c r="A4706" s="10" t="s">
        <v>1691</v>
      </c>
      <c r="B4706" s="13" t="s">
        <v>1690</v>
      </c>
    </row>
    <row r="4707" spans="1:2" ht="15" customHeight="1">
      <c r="A4707" s="10" t="s">
        <v>1677</v>
      </c>
      <c r="B4707" s="13" t="s">
        <v>1676</v>
      </c>
    </row>
    <row r="4708" spans="1:2" ht="15" customHeight="1">
      <c r="A4708" s="10" t="s">
        <v>1737</v>
      </c>
      <c r="B4708" s="13" t="s">
        <v>1736</v>
      </c>
    </row>
    <row r="4709" spans="1:2" ht="15" customHeight="1">
      <c r="A4709" s="10" t="s">
        <v>1727</v>
      </c>
      <c r="B4709" s="13" t="s">
        <v>1726</v>
      </c>
    </row>
    <row r="4710" spans="1:2" ht="15" customHeight="1">
      <c r="A4710" s="10" t="s">
        <v>1717</v>
      </c>
      <c r="B4710" s="13" t="s">
        <v>1716</v>
      </c>
    </row>
    <row r="4711" spans="1:2" ht="15" customHeight="1">
      <c r="A4711" s="10" t="s">
        <v>1719</v>
      </c>
      <c r="B4711" s="13" t="s">
        <v>1718</v>
      </c>
    </row>
    <row r="4712" spans="1:2" ht="15" customHeight="1">
      <c r="A4712" s="10" t="s">
        <v>1729</v>
      </c>
      <c r="B4712" s="13" t="s">
        <v>1728</v>
      </c>
    </row>
    <row r="4713" spans="1:2" ht="15" customHeight="1">
      <c r="A4713" s="10" t="s">
        <v>1685</v>
      </c>
      <c r="B4713" s="13" t="s">
        <v>195</v>
      </c>
    </row>
    <row r="4714" spans="1:2" ht="15" customHeight="1">
      <c r="A4714" s="10" t="s">
        <v>1725</v>
      </c>
      <c r="B4714" s="13" t="s">
        <v>1724</v>
      </c>
    </row>
    <row r="4715" spans="1:2" ht="15" customHeight="1">
      <c r="A4715" s="10" t="s">
        <v>14745</v>
      </c>
      <c r="B4715" s="13" t="s">
        <v>14744</v>
      </c>
    </row>
    <row r="4716" spans="1:2" ht="15" customHeight="1">
      <c r="A4716" s="10" t="s">
        <v>1589</v>
      </c>
      <c r="B4716" s="13" t="s">
        <v>1588</v>
      </c>
    </row>
    <row r="4717" spans="1:2" ht="15" customHeight="1">
      <c r="A4717" s="10" t="s">
        <v>1587</v>
      </c>
      <c r="B4717" s="13" t="s">
        <v>1586</v>
      </c>
    </row>
    <row r="4718" spans="1:2" ht="15" customHeight="1">
      <c r="A4718" s="10" t="s">
        <v>1593</v>
      </c>
      <c r="B4718" s="13" t="s">
        <v>1592</v>
      </c>
    </row>
    <row r="4719" spans="1:2" ht="15" customHeight="1">
      <c r="A4719" s="10" t="s">
        <v>1585</v>
      </c>
      <c r="B4719" s="13" t="s">
        <v>1584</v>
      </c>
    </row>
    <row r="4720" spans="1:2" ht="15" customHeight="1">
      <c r="A4720" s="10" t="s">
        <v>1583</v>
      </c>
      <c r="B4720" s="13" t="s">
        <v>1582</v>
      </c>
    </row>
    <row r="4721" spans="1:2" ht="15" customHeight="1">
      <c r="A4721" s="10" t="s">
        <v>14749</v>
      </c>
      <c r="B4721" s="13" t="s">
        <v>14748</v>
      </c>
    </row>
    <row r="4722" spans="1:2" ht="15" customHeight="1">
      <c r="A4722" s="10" t="s">
        <v>375</v>
      </c>
      <c r="B4722" s="13" t="s">
        <v>995</v>
      </c>
    </row>
    <row r="4723" spans="1:2" ht="15" customHeight="1">
      <c r="A4723" s="10" t="s">
        <v>997</v>
      </c>
      <c r="B4723" s="13" t="s">
        <v>996</v>
      </c>
    </row>
    <row r="4724" spans="1:2" ht="15" customHeight="1">
      <c r="A4724" s="10" t="s">
        <v>999</v>
      </c>
      <c r="B4724" s="13" t="s">
        <v>998</v>
      </c>
    </row>
    <row r="4725" spans="1:2" ht="15" customHeight="1">
      <c r="A4725" s="10" t="s">
        <v>1001</v>
      </c>
      <c r="B4725" s="13" t="s">
        <v>1000</v>
      </c>
    </row>
    <row r="4726" spans="1:2" ht="15" customHeight="1">
      <c r="A4726" s="10" t="s">
        <v>1703</v>
      </c>
      <c r="B4726" s="13" t="s">
        <v>1702</v>
      </c>
    </row>
    <row r="4727" spans="1:2" ht="15" customHeight="1">
      <c r="A4727" s="10" t="s">
        <v>1397</v>
      </c>
      <c r="B4727" s="13" t="s">
        <v>1396</v>
      </c>
    </row>
    <row r="4728" spans="1:2" ht="15" customHeight="1">
      <c r="A4728" s="10" t="s">
        <v>1595</v>
      </c>
      <c r="B4728" s="13" t="s">
        <v>1594</v>
      </c>
    </row>
    <row r="4729" spans="1:2" ht="15" customHeight="1">
      <c r="A4729" s="10" t="s">
        <v>1548</v>
      </c>
      <c r="B4729" s="13" t="s">
        <v>1547</v>
      </c>
    </row>
    <row r="4730" spans="1:2" ht="15" customHeight="1">
      <c r="A4730" s="10" t="s">
        <v>1546</v>
      </c>
      <c r="B4730" s="13" t="s">
        <v>1545</v>
      </c>
    </row>
    <row r="4731" spans="1:2" ht="15" customHeight="1">
      <c r="A4731" s="10" t="s">
        <v>1544</v>
      </c>
      <c r="B4731" s="13" t="s">
        <v>1543</v>
      </c>
    </row>
    <row r="4732" spans="1:2" ht="15" customHeight="1">
      <c r="A4732" s="11" t="s">
        <v>376</v>
      </c>
      <c r="B4732" s="15" t="s">
        <v>377</v>
      </c>
    </row>
    <row r="4733" spans="1:2" ht="15" customHeight="1">
      <c r="A4733" s="10" t="s">
        <v>7172</v>
      </c>
      <c r="B4733" s="13" t="s">
        <v>377</v>
      </c>
    </row>
    <row r="4734" spans="1:2" ht="15" customHeight="1">
      <c r="A4734" s="10" t="s">
        <v>378</v>
      </c>
      <c r="B4734" s="13" t="s">
        <v>994</v>
      </c>
    </row>
    <row r="4735" spans="1:2" ht="15" customHeight="1">
      <c r="A4735" s="10" t="s">
        <v>1236</v>
      </c>
      <c r="B4735" s="13" t="s">
        <v>1235</v>
      </c>
    </row>
    <row r="4736" spans="1:2" ht="15" customHeight="1">
      <c r="A4736" s="10" t="s">
        <v>1709</v>
      </c>
      <c r="B4736" s="13" t="s">
        <v>1708</v>
      </c>
    </row>
    <row r="4737" spans="1:2" ht="15" customHeight="1">
      <c r="A4737" s="10" t="s">
        <v>1699</v>
      </c>
      <c r="B4737" s="13" t="s">
        <v>1698</v>
      </c>
    </row>
    <row r="4738" spans="1:2" ht="15" customHeight="1">
      <c r="A4738" s="10" t="s">
        <v>1741</v>
      </c>
      <c r="B4738" s="13" t="s">
        <v>1740</v>
      </c>
    </row>
    <row r="4739" spans="1:2" ht="15" customHeight="1">
      <c r="A4739" s="10" t="s">
        <v>24321</v>
      </c>
      <c r="B4739" s="13" t="s">
        <v>24320</v>
      </c>
    </row>
    <row r="4740" spans="1:2" ht="15" customHeight="1">
      <c r="A4740" s="10" t="s">
        <v>13646</v>
      </c>
      <c r="B4740" s="13" t="s">
        <v>13645</v>
      </c>
    </row>
    <row r="4741" spans="1:2" ht="15" customHeight="1">
      <c r="A4741" s="10" t="s">
        <v>13668</v>
      </c>
      <c r="B4741" s="13" t="s">
        <v>13667</v>
      </c>
    </row>
    <row r="4742" spans="1:2" ht="15" customHeight="1">
      <c r="A4742" s="10" t="s">
        <v>13670</v>
      </c>
      <c r="B4742" s="13" t="s">
        <v>13669</v>
      </c>
    </row>
    <row r="4743" spans="1:2" ht="15" customHeight="1">
      <c r="A4743" s="10" t="s">
        <v>13640</v>
      </c>
      <c r="B4743" s="13" t="s">
        <v>13639</v>
      </c>
    </row>
    <row r="4744" spans="1:2" ht="15" customHeight="1">
      <c r="A4744" s="10" t="s">
        <v>13644</v>
      </c>
      <c r="B4744" s="13" t="s">
        <v>13643</v>
      </c>
    </row>
    <row r="4745" spans="1:2" ht="15" customHeight="1">
      <c r="A4745" s="10" t="s">
        <v>13656</v>
      </c>
      <c r="B4745" s="13" t="s">
        <v>13655</v>
      </c>
    </row>
    <row r="4746" spans="1:2" ht="15" customHeight="1">
      <c r="A4746" s="10" t="s">
        <v>13658</v>
      </c>
      <c r="B4746" s="13" t="s">
        <v>13657</v>
      </c>
    </row>
    <row r="4747" spans="1:2" ht="15" customHeight="1">
      <c r="A4747" s="10" t="s">
        <v>13642</v>
      </c>
      <c r="B4747" s="13" t="s">
        <v>13641</v>
      </c>
    </row>
    <row r="4748" spans="1:2" ht="15" customHeight="1">
      <c r="A4748" s="10" t="s">
        <v>13660</v>
      </c>
      <c r="B4748" s="13" t="s">
        <v>13659</v>
      </c>
    </row>
    <row r="4749" spans="1:2" ht="15" customHeight="1">
      <c r="A4749" s="10" t="s">
        <v>13662</v>
      </c>
      <c r="B4749" s="13" t="s">
        <v>13661</v>
      </c>
    </row>
    <row r="4750" spans="1:2" ht="15" customHeight="1">
      <c r="A4750" s="10" t="s">
        <v>13664</v>
      </c>
      <c r="B4750" s="13" t="s">
        <v>13663</v>
      </c>
    </row>
    <row r="4751" spans="1:2" ht="15" customHeight="1">
      <c r="A4751" s="10" t="s">
        <v>13666</v>
      </c>
      <c r="B4751" s="13" t="s">
        <v>13665</v>
      </c>
    </row>
    <row r="4752" spans="1:2" ht="15" customHeight="1">
      <c r="A4752" s="10" t="s">
        <v>13650</v>
      </c>
      <c r="B4752" s="13" t="s">
        <v>13649</v>
      </c>
    </row>
    <row r="4753" spans="1:2" ht="15" customHeight="1">
      <c r="A4753" s="10" t="s">
        <v>13652</v>
      </c>
      <c r="B4753" s="13" t="s">
        <v>13651</v>
      </c>
    </row>
    <row r="4754" spans="1:2" ht="15" customHeight="1">
      <c r="A4754" s="10" t="s">
        <v>13654</v>
      </c>
      <c r="B4754" s="13" t="s">
        <v>13653</v>
      </c>
    </row>
    <row r="4755" spans="1:2" ht="15" customHeight="1">
      <c r="A4755" s="10" t="s">
        <v>13648</v>
      </c>
      <c r="B4755" s="13" t="s">
        <v>13647</v>
      </c>
    </row>
    <row r="4756" spans="1:2" ht="15" customHeight="1">
      <c r="A4756" s="10" t="s">
        <v>4758</v>
      </c>
      <c r="B4756" s="13" t="s">
        <v>4757</v>
      </c>
    </row>
    <row r="4757" spans="1:2" ht="15" customHeight="1">
      <c r="A4757" s="10" t="s">
        <v>14960</v>
      </c>
      <c r="B4757" s="13" t="s">
        <v>14959</v>
      </c>
    </row>
    <row r="4758" spans="1:2" ht="15" customHeight="1">
      <c r="A4758" s="10" t="s">
        <v>15820</v>
      </c>
      <c r="B4758" s="13" t="s">
        <v>15819</v>
      </c>
    </row>
    <row r="4759" spans="1:2" ht="15" customHeight="1">
      <c r="A4759" s="10" t="s">
        <v>15102</v>
      </c>
      <c r="B4759" s="13" t="s">
        <v>15101</v>
      </c>
    </row>
    <row r="4760" spans="1:2" ht="15" customHeight="1">
      <c r="A4760" s="10" t="s">
        <v>15196</v>
      </c>
      <c r="B4760" s="13" t="s">
        <v>15195</v>
      </c>
    </row>
    <row r="4761" spans="1:2" ht="15" customHeight="1">
      <c r="A4761" s="10" t="s">
        <v>14954</v>
      </c>
      <c r="B4761" s="13" t="s">
        <v>14953</v>
      </c>
    </row>
    <row r="4762" spans="1:2" ht="15" customHeight="1">
      <c r="A4762" s="10" t="s">
        <v>15320</v>
      </c>
      <c r="B4762" s="13" t="s">
        <v>15319</v>
      </c>
    </row>
    <row r="4763" spans="1:2" ht="15" customHeight="1">
      <c r="A4763" s="10" t="s">
        <v>15198</v>
      </c>
      <c r="B4763" s="13" t="s">
        <v>15197</v>
      </c>
    </row>
    <row r="4764" spans="1:2" ht="15" customHeight="1">
      <c r="A4764" s="10" t="s">
        <v>15200</v>
      </c>
      <c r="B4764" s="13" t="s">
        <v>15199</v>
      </c>
    </row>
    <row r="4765" spans="1:2" ht="15" customHeight="1">
      <c r="A4765" s="10" t="s">
        <v>15916</v>
      </c>
      <c r="B4765" s="13" t="s">
        <v>15915</v>
      </c>
    </row>
    <row r="4766" spans="1:2" ht="15" customHeight="1">
      <c r="A4766" s="10" t="s">
        <v>15326</v>
      </c>
      <c r="B4766" s="13" t="s">
        <v>15325</v>
      </c>
    </row>
    <row r="4767" spans="1:2" ht="15" customHeight="1">
      <c r="A4767" s="10" t="s">
        <v>15688</v>
      </c>
      <c r="B4767" s="13" t="s">
        <v>15687</v>
      </c>
    </row>
    <row r="4768" spans="1:2" ht="15" customHeight="1">
      <c r="A4768" s="10" t="s">
        <v>15686</v>
      </c>
      <c r="B4768" s="13" t="s">
        <v>15685</v>
      </c>
    </row>
    <row r="4769" spans="1:2" ht="15" customHeight="1">
      <c r="A4769" s="10" t="s">
        <v>16284</v>
      </c>
      <c r="B4769" s="13" t="s">
        <v>16283</v>
      </c>
    </row>
    <row r="4770" spans="1:2" ht="15" customHeight="1">
      <c r="A4770" s="10" t="s">
        <v>15914</v>
      </c>
      <c r="B4770" s="13" t="s">
        <v>15913</v>
      </c>
    </row>
    <row r="4771" spans="1:2" ht="15" customHeight="1">
      <c r="A4771" s="10" t="s">
        <v>15580</v>
      </c>
      <c r="B4771" s="13" t="s">
        <v>15579</v>
      </c>
    </row>
    <row r="4772" spans="1:2" ht="15" customHeight="1">
      <c r="A4772" s="10" t="s">
        <v>16034</v>
      </c>
      <c r="B4772" s="13" t="s">
        <v>16033</v>
      </c>
    </row>
    <row r="4773" spans="1:2" ht="15" customHeight="1">
      <c r="A4773" s="10" t="s">
        <v>15692</v>
      </c>
      <c r="B4773" s="13" t="s">
        <v>15691</v>
      </c>
    </row>
    <row r="4774" spans="1:2" ht="15" customHeight="1">
      <c r="A4774" s="10" t="s">
        <v>15204</v>
      </c>
      <c r="B4774" s="13" t="s">
        <v>15203</v>
      </c>
    </row>
    <row r="4775" spans="1:2" ht="15" customHeight="1">
      <c r="A4775" s="10" t="s">
        <v>15472</v>
      </c>
      <c r="B4775" s="13" t="s">
        <v>15471</v>
      </c>
    </row>
    <row r="4776" spans="1:2" ht="15" customHeight="1">
      <c r="A4776" s="10" t="s">
        <v>15332</v>
      </c>
      <c r="B4776" s="13" t="s">
        <v>15331</v>
      </c>
    </row>
    <row r="4777" spans="1:2" ht="15" customHeight="1">
      <c r="A4777" s="10" t="s">
        <v>15328</v>
      </c>
      <c r="B4777" s="13" t="s">
        <v>15327</v>
      </c>
    </row>
    <row r="4778" spans="1:2" ht="15" customHeight="1">
      <c r="A4778" s="10" t="s">
        <v>16302</v>
      </c>
      <c r="B4778" s="13" t="s">
        <v>16301</v>
      </c>
    </row>
    <row r="4779" spans="1:2" ht="15" customHeight="1">
      <c r="A4779" s="10" t="s">
        <v>15582</v>
      </c>
      <c r="B4779" s="13" t="s">
        <v>15581</v>
      </c>
    </row>
    <row r="4780" spans="1:2" ht="15" customHeight="1">
      <c r="A4780" s="10" t="s">
        <v>15468</v>
      </c>
      <c r="B4780" s="13" t="s">
        <v>15467</v>
      </c>
    </row>
    <row r="4781" spans="1:2" ht="15" customHeight="1">
      <c r="A4781" s="10" t="s">
        <v>15576</v>
      </c>
      <c r="B4781" s="13" t="s">
        <v>15575</v>
      </c>
    </row>
    <row r="4782" spans="1:2" ht="15" customHeight="1">
      <c r="A4782" s="10" t="s">
        <v>14952</v>
      </c>
      <c r="B4782" s="13" t="s">
        <v>14951</v>
      </c>
    </row>
    <row r="4783" spans="1:2" ht="15" customHeight="1">
      <c r="A4783" s="10" t="s">
        <v>15318</v>
      </c>
      <c r="B4783" s="13" t="s">
        <v>15317</v>
      </c>
    </row>
    <row r="4784" spans="1:2" ht="15" customHeight="1">
      <c r="A4784" s="10" t="s">
        <v>15324</v>
      </c>
      <c r="B4784" s="13" t="s">
        <v>15323</v>
      </c>
    </row>
    <row r="4785" spans="1:2" ht="15" customHeight="1">
      <c r="A4785" s="10" t="s">
        <v>15910</v>
      </c>
      <c r="B4785" s="13" t="s">
        <v>15909</v>
      </c>
    </row>
    <row r="4786" spans="1:2" ht="15" customHeight="1">
      <c r="A4786" s="10" t="s">
        <v>14962</v>
      </c>
      <c r="B4786" s="13" t="s">
        <v>14961</v>
      </c>
    </row>
    <row r="4787" spans="1:2" ht="15" customHeight="1">
      <c r="A4787" s="10" t="s">
        <v>16264</v>
      </c>
      <c r="B4787" s="13" t="s">
        <v>16263</v>
      </c>
    </row>
    <row r="4788" spans="1:2" ht="15" customHeight="1">
      <c r="A4788" s="10" t="s">
        <v>14956</v>
      </c>
      <c r="B4788" s="13" t="s">
        <v>14955</v>
      </c>
    </row>
    <row r="4789" spans="1:2" ht="15" customHeight="1">
      <c r="A4789" s="10" t="s">
        <v>15466</v>
      </c>
      <c r="B4789" s="13" t="s">
        <v>15465</v>
      </c>
    </row>
    <row r="4790" spans="1:2" ht="15" customHeight="1">
      <c r="A4790" s="10" t="s">
        <v>14958</v>
      </c>
      <c r="B4790" s="13" t="s">
        <v>14957</v>
      </c>
    </row>
    <row r="4791" spans="1:2" ht="15" customHeight="1">
      <c r="A4791" s="10" t="s">
        <v>15322</v>
      </c>
      <c r="B4791" s="13" t="s">
        <v>15321</v>
      </c>
    </row>
    <row r="4792" spans="1:2" ht="15" customHeight="1">
      <c r="A4792" s="10" t="s">
        <v>15694</v>
      </c>
      <c r="B4792" s="13" t="s">
        <v>15693</v>
      </c>
    </row>
    <row r="4793" spans="1:2" ht="15" customHeight="1">
      <c r="A4793" s="10" t="s">
        <v>15818</v>
      </c>
      <c r="B4793" s="13" t="s">
        <v>15817</v>
      </c>
    </row>
    <row r="4794" spans="1:2" ht="15" customHeight="1">
      <c r="A4794" s="10" t="s">
        <v>15206</v>
      </c>
      <c r="B4794" s="13" t="s">
        <v>15205</v>
      </c>
    </row>
    <row r="4795" spans="1:2" ht="15" customHeight="1">
      <c r="A4795" s="10" t="s">
        <v>16028</v>
      </c>
      <c r="B4795" s="13" t="s">
        <v>16027</v>
      </c>
    </row>
    <row r="4796" spans="1:2" ht="15" customHeight="1">
      <c r="A4796" s="10" t="s">
        <v>16244</v>
      </c>
      <c r="B4796" s="13" t="s">
        <v>16243</v>
      </c>
    </row>
    <row r="4797" spans="1:2" ht="15" customHeight="1">
      <c r="A4797" s="10" t="s">
        <v>16032</v>
      </c>
      <c r="B4797" s="13" t="s">
        <v>16031</v>
      </c>
    </row>
    <row r="4798" spans="1:2" ht="15" customHeight="1">
      <c r="A4798" s="10" t="s">
        <v>16030</v>
      </c>
      <c r="B4798" s="13" t="s">
        <v>16029</v>
      </c>
    </row>
    <row r="4799" spans="1:2" ht="15" customHeight="1">
      <c r="A4799" s="10" t="s">
        <v>15104</v>
      </c>
      <c r="B4799" s="13" t="s">
        <v>15103</v>
      </c>
    </row>
    <row r="4800" spans="1:2" ht="15" customHeight="1">
      <c r="A4800" s="10" t="s">
        <v>15100</v>
      </c>
      <c r="B4800" s="13" t="s">
        <v>15099</v>
      </c>
    </row>
    <row r="4801" spans="1:2" ht="15" customHeight="1">
      <c r="A4801" s="10" t="s">
        <v>14966</v>
      </c>
      <c r="B4801" s="13" t="s">
        <v>14965</v>
      </c>
    </row>
    <row r="4802" spans="1:2" ht="15" customHeight="1">
      <c r="A4802" s="10" t="s">
        <v>14968</v>
      </c>
      <c r="B4802" s="13" t="s">
        <v>14967</v>
      </c>
    </row>
    <row r="4803" spans="1:2" ht="15" customHeight="1">
      <c r="A4803" s="10" t="s">
        <v>15030</v>
      </c>
      <c r="B4803" s="13" t="s">
        <v>15029</v>
      </c>
    </row>
    <row r="4804" spans="1:2" ht="15" customHeight="1">
      <c r="A4804" s="10" t="s">
        <v>15032</v>
      </c>
      <c r="B4804" s="13" t="s">
        <v>15031</v>
      </c>
    </row>
    <row r="4805" spans="1:2" ht="15" customHeight="1">
      <c r="A4805" s="10" t="s">
        <v>15034</v>
      </c>
      <c r="B4805" s="13" t="s">
        <v>15033</v>
      </c>
    </row>
    <row r="4806" spans="1:2" ht="15" customHeight="1">
      <c r="A4806" s="10" t="s">
        <v>15108</v>
      </c>
      <c r="B4806" s="13" t="s">
        <v>15107</v>
      </c>
    </row>
    <row r="4807" spans="1:2" ht="15" customHeight="1">
      <c r="A4807" s="10" t="s">
        <v>15824</v>
      </c>
      <c r="B4807" s="13" t="s">
        <v>15823</v>
      </c>
    </row>
    <row r="4808" spans="1:2" ht="15" customHeight="1">
      <c r="A4808" s="10" t="s">
        <v>15110</v>
      </c>
      <c r="B4808" s="13" t="s">
        <v>15109</v>
      </c>
    </row>
    <row r="4809" spans="1:2" ht="15" customHeight="1">
      <c r="A4809" s="10" t="s">
        <v>16142</v>
      </c>
      <c r="B4809" s="13" t="s">
        <v>16141</v>
      </c>
    </row>
    <row r="4810" spans="1:2" ht="15" customHeight="1">
      <c r="A4810" s="10" t="s">
        <v>16148</v>
      </c>
      <c r="B4810" s="13" t="s">
        <v>16147</v>
      </c>
    </row>
    <row r="4811" spans="1:2" ht="15" customHeight="1">
      <c r="A4811" s="10" t="s">
        <v>16144</v>
      </c>
      <c r="B4811" s="13" t="s">
        <v>16143</v>
      </c>
    </row>
    <row r="4812" spans="1:2" ht="15" customHeight="1">
      <c r="A4812" s="10" t="s">
        <v>16152</v>
      </c>
      <c r="B4812" s="13" t="s">
        <v>16151</v>
      </c>
    </row>
    <row r="4813" spans="1:2" ht="15" customHeight="1">
      <c r="A4813" s="10" t="s">
        <v>16146</v>
      </c>
      <c r="B4813" s="13" t="s">
        <v>16145</v>
      </c>
    </row>
    <row r="4814" spans="1:2" ht="15" customHeight="1">
      <c r="A4814" s="10" t="s">
        <v>16150</v>
      </c>
      <c r="B4814" s="13" t="s">
        <v>16149</v>
      </c>
    </row>
    <row r="4815" spans="1:2" ht="15" customHeight="1">
      <c r="A4815" s="10" t="s">
        <v>14964</v>
      </c>
      <c r="B4815" s="13" t="s">
        <v>14963</v>
      </c>
    </row>
    <row r="4816" spans="1:2" ht="15" customHeight="1">
      <c r="A4816" s="10" t="s">
        <v>15202</v>
      </c>
      <c r="B4816" s="13" t="s">
        <v>15201</v>
      </c>
    </row>
    <row r="4817" spans="1:2" ht="15" customHeight="1">
      <c r="A4817" s="10" t="s">
        <v>15912</v>
      </c>
      <c r="B4817" s="13" t="s">
        <v>15911</v>
      </c>
    </row>
    <row r="4818" spans="1:2" ht="15" customHeight="1">
      <c r="A4818" s="10" t="s">
        <v>15330</v>
      </c>
      <c r="B4818" s="13" t="s">
        <v>15329</v>
      </c>
    </row>
    <row r="4819" spans="1:2" ht="15" customHeight="1">
      <c r="A4819" s="10" t="s">
        <v>15578</v>
      </c>
      <c r="B4819" s="13" t="s">
        <v>15577</v>
      </c>
    </row>
    <row r="4820" spans="1:2" ht="15" customHeight="1">
      <c r="A4820" s="10" t="s">
        <v>15470</v>
      </c>
      <c r="B4820" s="13" t="s">
        <v>15469</v>
      </c>
    </row>
    <row r="4821" spans="1:2" ht="15" customHeight="1">
      <c r="A4821" s="10" t="s">
        <v>15106</v>
      </c>
      <c r="B4821" s="13" t="s">
        <v>15105</v>
      </c>
    </row>
    <row r="4822" spans="1:2" ht="15" customHeight="1">
      <c r="A4822" s="10" t="s">
        <v>15690</v>
      </c>
      <c r="B4822" s="13" t="s">
        <v>15689</v>
      </c>
    </row>
    <row r="4823" spans="1:2" ht="15" customHeight="1">
      <c r="A4823" s="10" t="s">
        <v>15822</v>
      </c>
      <c r="B4823" s="13" t="s">
        <v>15821</v>
      </c>
    </row>
    <row r="4824" spans="1:2" ht="15" customHeight="1">
      <c r="A4824" s="10" t="s">
        <v>16036</v>
      </c>
      <c r="B4824" s="13" t="s">
        <v>16035</v>
      </c>
    </row>
    <row r="4825" spans="1:2" ht="15" customHeight="1">
      <c r="A4825" s="10" t="s">
        <v>16154</v>
      </c>
      <c r="B4825" s="13" t="s">
        <v>16153</v>
      </c>
    </row>
    <row r="4826" spans="1:2" ht="15" customHeight="1">
      <c r="A4826" s="10" t="s">
        <v>5574</v>
      </c>
      <c r="B4826" s="13" t="s">
        <v>5573</v>
      </c>
    </row>
    <row r="4827" spans="1:2" ht="15" customHeight="1">
      <c r="A4827" s="10" t="s">
        <v>14212</v>
      </c>
      <c r="B4827" s="13" t="s">
        <v>14211</v>
      </c>
    </row>
    <row r="4828" spans="1:2" ht="15" customHeight="1">
      <c r="A4828" s="10" t="s">
        <v>12648</v>
      </c>
      <c r="B4828" s="13" t="s">
        <v>12647</v>
      </c>
    </row>
    <row r="4829" spans="1:2" ht="15" customHeight="1">
      <c r="A4829" s="10" t="s">
        <v>12642</v>
      </c>
      <c r="B4829" s="13" t="s">
        <v>12641</v>
      </c>
    </row>
    <row r="4830" spans="1:2" ht="15" customHeight="1">
      <c r="A4830" s="10" t="s">
        <v>12644</v>
      </c>
      <c r="B4830" s="13" t="s">
        <v>12643</v>
      </c>
    </row>
    <row r="4831" spans="1:2" ht="15" customHeight="1">
      <c r="A4831" s="10" t="s">
        <v>12640</v>
      </c>
      <c r="B4831" s="13" t="s">
        <v>12639</v>
      </c>
    </row>
    <row r="4832" spans="1:2" ht="15" customHeight="1">
      <c r="A4832" s="10" t="s">
        <v>12576</v>
      </c>
      <c r="B4832" s="13" t="s">
        <v>12575</v>
      </c>
    </row>
    <row r="4833" spans="1:2" ht="15" customHeight="1">
      <c r="A4833" s="10" t="s">
        <v>12596</v>
      </c>
      <c r="B4833" s="13" t="s">
        <v>12595</v>
      </c>
    </row>
    <row r="4834" spans="1:2" ht="15" customHeight="1">
      <c r="A4834" s="10" t="s">
        <v>12636</v>
      </c>
      <c r="B4834" s="13" t="s">
        <v>12635</v>
      </c>
    </row>
    <row r="4835" spans="1:2" ht="15" customHeight="1">
      <c r="A4835" s="10" t="s">
        <v>12616</v>
      </c>
      <c r="B4835" s="13" t="s">
        <v>12615</v>
      </c>
    </row>
    <row r="4836" spans="1:2" ht="15" customHeight="1">
      <c r="A4836" s="10" t="s">
        <v>12592</v>
      </c>
      <c r="B4836" s="13" t="s">
        <v>12591</v>
      </c>
    </row>
    <row r="4837" spans="1:2" ht="15" customHeight="1">
      <c r="A4837" s="10" t="s">
        <v>12634</v>
      </c>
      <c r="B4837" s="13" t="s">
        <v>12633</v>
      </c>
    </row>
    <row r="4838" spans="1:2" ht="15" customHeight="1">
      <c r="A4838" s="10" t="s">
        <v>12630</v>
      </c>
      <c r="B4838" s="13" t="s">
        <v>12629</v>
      </c>
    </row>
    <row r="4839" spans="1:2" ht="15" customHeight="1">
      <c r="A4839" s="10" t="s">
        <v>12612</v>
      </c>
      <c r="B4839" s="13" t="s">
        <v>12611</v>
      </c>
    </row>
    <row r="4840" spans="1:2" ht="15" customHeight="1">
      <c r="A4840" s="10" t="s">
        <v>12562</v>
      </c>
      <c r="B4840" s="13" t="s">
        <v>12561</v>
      </c>
    </row>
    <row r="4841" spans="1:2" ht="15" customHeight="1">
      <c r="A4841" s="10" t="s">
        <v>12560</v>
      </c>
      <c r="B4841" s="13" t="s">
        <v>12559</v>
      </c>
    </row>
    <row r="4842" spans="1:2" ht="15" customHeight="1">
      <c r="A4842" s="10" t="s">
        <v>12586</v>
      </c>
      <c r="B4842" s="13" t="s">
        <v>12585</v>
      </c>
    </row>
    <row r="4843" spans="1:2" ht="15" customHeight="1">
      <c r="A4843" s="10" t="s">
        <v>12588</v>
      </c>
      <c r="B4843" s="13" t="s">
        <v>12587</v>
      </c>
    </row>
    <row r="4844" spans="1:2" ht="15" customHeight="1">
      <c r="A4844" s="10" t="s">
        <v>12578</v>
      </c>
      <c r="B4844" s="13" t="s">
        <v>12577</v>
      </c>
    </row>
    <row r="4845" spans="1:2" ht="15" customHeight="1">
      <c r="A4845" s="10" t="s">
        <v>12652</v>
      </c>
      <c r="B4845" s="13" t="s">
        <v>12651</v>
      </c>
    </row>
    <row r="4846" spans="1:2" ht="15" customHeight="1">
      <c r="A4846" s="10" t="s">
        <v>12570</v>
      </c>
      <c r="B4846" s="13" t="s">
        <v>12569</v>
      </c>
    </row>
    <row r="4847" spans="1:2" ht="15" customHeight="1">
      <c r="A4847" s="10" t="s">
        <v>12590</v>
      </c>
      <c r="B4847" s="13" t="s">
        <v>12589</v>
      </c>
    </row>
    <row r="4848" spans="1:2" ht="15" customHeight="1">
      <c r="A4848" s="10" t="s">
        <v>12582</v>
      </c>
      <c r="B4848" s="13" t="s">
        <v>12581</v>
      </c>
    </row>
    <row r="4849" spans="1:2" ht="15" customHeight="1">
      <c r="A4849" s="10" t="s">
        <v>12610</v>
      </c>
      <c r="B4849" s="13" t="s">
        <v>12609</v>
      </c>
    </row>
    <row r="4850" spans="1:2" ht="15" customHeight="1">
      <c r="A4850" s="10" t="s">
        <v>12574</v>
      </c>
      <c r="B4850" s="13" t="s">
        <v>12573</v>
      </c>
    </row>
    <row r="4851" spans="1:2" ht="15" customHeight="1">
      <c r="A4851" s="10" t="s">
        <v>12614</v>
      </c>
      <c r="B4851" s="13" t="s">
        <v>12613</v>
      </c>
    </row>
    <row r="4852" spans="1:2" ht="15" customHeight="1">
      <c r="A4852" s="10" t="s">
        <v>12602</v>
      </c>
      <c r="B4852" s="13" t="s">
        <v>12601</v>
      </c>
    </row>
    <row r="4853" spans="1:2" ht="15" customHeight="1">
      <c r="A4853" s="10" t="s">
        <v>12620</v>
      </c>
      <c r="B4853" s="13" t="s">
        <v>12619</v>
      </c>
    </row>
    <row r="4854" spans="1:2" ht="15" customHeight="1">
      <c r="A4854" s="10" t="s">
        <v>12632</v>
      </c>
      <c r="B4854" s="13" t="s">
        <v>12631</v>
      </c>
    </row>
    <row r="4855" spans="1:2" ht="15" customHeight="1">
      <c r="A4855" s="10" t="s">
        <v>12594</v>
      </c>
      <c r="B4855" s="13" t="s">
        <v>12593</v>
      </c>
    </row>
    <row r="4856" spans="1:2" ht="15" customHeight="1">
      <c r="A4856" s="10" t="s">
        <v>12608</v>
      </c>
      <c r="B4856" s="13" t="s">
        <v>12607</v>
      </c>
    </row>
    <row r="4857" spans="1:2" ht="15" customHeight="1">
      <c r="A4857" s="10" t="s">
        <v>12564</v>
      </c>
      <c r="B4857" s="13" t="s">
        <v>12563</v>
      </c>
    </row>
    <row r="4858" spans="1:2" ht="15" customHeight="1">
      <c r="A4858" s="10" t="s">
        <v>12600</v>
      </c>
      <c r="B4858" s="13" t="s">
        <v>12599</v>
      </c>
    </row>
    <row r="4859" spans="1:2" ht="15" customHeight="1">
      <c r="A4859" s="10" t="s">
        <v>12650</v>
      </c>
      <c r="B4859" s="13" t="s">
        <v>12649</v>
      </c>
    </row>
    <row r="4860" spans="1:2" ht="15" customHeight="1">
      <c r="A4860" s="10" t="s">
        <v>12638</v>
      </c>
      <c r="B4860" s="13" t="s">
        <v>12637</v>
      </c>
    </row>
    <row r="4861" spans="1:2" ht="15" customHeight="1">
      <c r="A4861" s="10" t="s">
        <v>12572</v>
      </c>
      <c r="B4861" s="13" t="s">
        <v>12571</v>
      </c>
    </row>
    <row r="4862" spans="1:2" ht="15" customHeight="1">
      <c r="A4862" s="10" t="s">
        <v>12618</v>
      </c>
      <c r="B4862" s="13" t="s">
        <v>12617</v>
      </c>
    </row>
    <row r="4863" spans="1:2" ht="15" customHeight="1">
      <c r="A4863" s="10" t="s">
        <v>12626</v>
      </c>
      <c r="B4863" s="13" t="s">
        <v>12625</v>
      </c>
    </row>
    <row r="4864" spans="1:2" ht="15" customHeight="1">
      <c r="A4864" s="10" t="s">
        <v>12622</v>
      </c>
      <c r="B4864" s="13" t="s">
        <v>12621</v>
      </c>
    </row>
    <row r="4865" spans="1:2" ht="15" customHeight="1">
      <c r="A4865" s="10" t="s">
        <v>12624</v>
      </c>
      <c r="B4865" s="13" t="s">
        <v>12623</v>
      </c>
    </row>
    <row r="4866" spans="1:2" ht="15" customHeight="1">
      <c r="A4866" s="10" t="s">
        <v>12628</v>
      </c>
      <c r="B4866" s="13" t="s">
        <v>12627</v>
      </c>
    </row>
    <row r="4867" spans="1:2" ht="15" customHeight="1">
      <c r="A4867" s="10" t="s">
        <v>12598</v>
      </c>
      <c r="B4867" s="13" t="s">
        <v>12597</v>
      </c>
    </row>
    <row r="4868" spans="1:2" ht="15" customHeight="1">
      <c r="A4868" s="10" t="s">
        <v>12584</v>
      </c>
      <c r="B4868" s="13" t="s">
        <v>12583</v>
      </c>
    </row>
    <row r="4869" spans="1:2" ht="15" customHeight="1">
      <c r="A4869" s="10" t="s">
        <v>12606</v>
      </c>
      <c r="B4869" s="13" t="s">
        <v>12605</v>
      </c>
    </row>
    <row r="4870" spans="1:2" ht="15" customHeight="1">
      <c r="A4870" s="10" t="s">
        <v>12580</v>
      </c>
      <c r="B4870" s="13" t="s">
        <v>12579</v>
      </c>
    </row>
    <row r="4871" spans="1:2" ht="15" customHeight="1">
      <c r="A4871" s="10" t="s">
        <v>12604</v>
      </c>
      <c r="B4871" s="13" t="s">
        <v>12603</v>
      </c>
    </row>
    <row r="4872" spans="1:2" ht="15" customHeight="1">
      <c r="A4872" s="10" t="s">
        <v>12558</v>
      </c>
      <c r="B4872" s="13" t="s">
        <v>12557</v>
      </c>
    </row>
    <row r="4873" spans="1:2" ht="15" customHeight="1">
      <c r="A4873" s="10" t="s">
        <v>12566</v>
      </c>
      <c r="B4873" s="13" t="s">
        <v>12565</v>
      </c>
    </row>
    <row r="4874" spans="1:2" ht="15" customHeight="1">
      <c r="A4874" s="10" t="s">
        <v>12568</v>
      </c>
      <c r="B4874" s="13" t="s">
        <v>12567</v>
      </c>
    </row>
    <row r="4875" spans="1:2" ht="15" customHeight="1">
      <c r="A4875" s="10" t="s">
        <v>12646</v>
      </c>
      <c r="B4875" s="13" t="s">
        <v>12645</v>
      </c>
    </row>
    <row r="4876" spans="1:2" ht="15" customHeight="1">
      <c r="A4876" s="10" t="s">
        <v>12014</v>
      </c>
      <c r="B4876" s="13" t="s">
        <v>12013</v>
      </c>
    </row>
    <row r="4877" spans="1:2" ht="15" customHeight="1">
      <c r="A4877" s="11" t="s">
        <v>379</v>
      </c>
      <c r="B4877" s="15" t="s">
        <v>380</v>
      </c>
    </row>
    <row r="4878" spans="1:2" ht="15" customHeight="1">
      <c r="A4878" s="11" t="s">
        <v>381</v>
      </c>
      <c r="B4878" s="15" t="s">
        <v>380</v>
      </c>
    </row>
    <row r="4879" spans="1:2" ht="15" customHeight="1">
      <c r="A4879" s="11" t="s">
        <v>382</v>
      </c>
      <c r="B4879" s="15" t="s">
        <v>383</v>
      </c>
    </row>
    <row r="4880" spans="1:2" ht="15" customHeight="1">
      <c r="A4880" s="10" t="s">
        <v>11394</v>
      </c>
      <c r="B4880" s="13" t="s">
        <v>11393</v>
      </c>
    </row>
    <row r="4881" spans="1:2" ht="15" customHeight="1">
      <c r="A4881" s="10" t="s">
        <v>7459</v>
      </c>
      <c r="B4881" s="13" t="s">
        <v>7458</v>
      </c>
    </row>
    <row r="4882" spans="1:2" ht="15" customHeight="1">
      <c r="A4882" s="10" t="s">
        <v>10235</v>
      </c>
      <c r="B4882" s="13" t="s">
        <v>10234</v>
      </c>
    </row>
    <row r="4883" spans="1:2" ht="15" customHeight="1">
      <c r="A4883" s="10" t="s">
        <v>10557</v>
      </c>
      <c r="B4883" s="13" t="s">
        <v>10556</v>
      </c>
    </row>
    <row r="4884" spans="1:2" ht="15" customHeight="1">
      <c r="A4884" s="10" t="s">
        <v>10553</v>
      </c>
      <c r="B4884" s="13" t="s">
        <v>10552</v>
      </c>
    </row>
    <row r="4885" spans="1:2" ht="15" customHeight="1">
      <c r="A4885" s="10" t="s">
        <v>10559</v>
      </c>
      <c r="B4885" s="13" t="s">
        <v>10558</v>
      </c>
    </row>
    <row r="4886" spans="1:2" ht="15" customHeight="1">
      <c r="A4886" s="10" t="s">
        <v>384</v>
      </c>
      <c r="B4886" s="13" t="s">
        <v>10638</v>
      </c>
    </row>
    <row r="4887" spans="1:2" ht="15" customHeight="1">
      <c r="A4887" s="10" t="s">
        <v>11396</v>
      </c>
      <c r="B4887" s="13" t="s">
        <v>11395</v>
      </c>
    </row>
    <row r="4888" spans="1:2" ht="15" customHeight="1">
      <c r="A4888" s="10" t="s">
        <v>8200</v>
      </c>
      <c r="B4888" s="13" t="s">
        <v>8199</v>
      </c>
    </row>
    <row r="4889" spans="1:2" ht="15" customHeight="1">
      <c r="A4889" s="10" t="s">
        <v>8204</v>
      </c>
      <c r="B4889" s="13" t="s">
        <v>8203</v>
      </c>
    </row>
    <row r="4890" spans="1:2" ht="15" customHeight="1">
      <c r="A4890" s="11" t="s">
        <v>385</v>
      </c>
      <c r="B4890" s="15" t="s">
        <v>386</v>
      </c>
    </row>
    <row r="4891" spans="1:2" ht="15" customHeight="1">
      <c r="A4891" s="10" t="s">
        <v>4910</v>
      </c>
      <c r="B4891" s="13" t="s">
        <v>4909</v>
      </c>
    </row>
    <row r="4892" spans="1:2" ht="15" customHeight="1">
      <c r="A4892" s="10" t="s">
        <v>4908</v>
      </c>
      <c r="B4892" s="13" t="s">
        <v>4907</v>
      </c>
    </row>
    <row r="4893" spans="1:2" ht="15" customHeight="1">
      <c r="A4893" s="10" t="s">
        <v>4912</v>
      </c>
      <c r="B4893" s="13" t="s">
        <v>4911</v>
      </c>
    </row>
    <row r="4894" spans="1:2" ht="15" customHeight="1">
      <c r="A4894" s="10" t="s">
        <v>4914</v>
      </c>
      <c r="B4894" s="13" t="s">
        <v>4913</v>
      </c>
    </row>
    <row r="4895" spans="1:2" ht="15" customHeight="1">
      <c r="A4895" s="10" t="s">
        <v>8975</v>
      </c>
      <c r="B4895" s="13" t="s">
        <v>8974</v>
      </c>
    </row>
    <row r="4896" spans="1:2" ht="15" customHeight="1">
      <c r="A4896" s="10" t="s">
        <v>9019</v>
      </c>
      <c r="B4896" s="13" t="s">
        <v>9018</v>
      </c>
    </row>
    <row r="4897" spans="1:2" ht="15" customHeight="1">
      <c r="A4897" s="10" t="s">
        <v>9023</v>
      </c>
      <c r="B4897" s="13" t="s">
        <v>9022</v>
      </c>
    </row>
    <row r="4898" spans="1:2" ht="15" customHeight="1">
      <c r="A4898" s="10" t="s">
        <v>8557</v>
      </c>
      <c r="B4898" s="13" t="s">
        <v>8556</v>
      </c>
    </row>
    <row r="4899" spans="1:2" ht="15" customHeight="1">
      <c r="A4899" s="10" t="s">
        <v>8317</v>
      </c>
      <c r="B4899" s="13" t="s">
        <v>8316</v>
      </c>
    </row>
    <row r="4900" spans="1:2" ht="15" customHeight="1">
      <c r="A4900" s="10" t="s">
        <v>8971</v>
      </c>
      <c r="B4900" s="13" t="s">
        <v>8970</v>
      </c>
    </row>
    <row r="4901" spans="1:2" ht="15" customHeight="1">
      <c r="A4901" s="10" t="s">
        <v>25145</v>
      </c>
      <c r="B4901" s="13" t="s">
        <v>25144</v>
      </c>
    </row>
    <row r="4902" spans="1:2" ht="15" customHeight="1">
      <c r="A4902" s="11" t="s">
        <v>387</v>
      </c>
      <c r="B4902" s="15" t="s">
        <v>388</v>
      </c>
    </row>
    <row r="4903" spans="1:2" ht="15" customHeight="1">
      <c r="A4903" s="10" t="s">
        <v>2325</v>
      </c>
      <c r="B4903" s="13" t="s">
        <v>2324</v>
      </c>
    </row>
    <row r="4904" spans="1:2" ht="15" customHeight="1">
      <c r="A4904" s="10" t="s">
        <v>2315</v>
      </c>
      <c r="B4904" s="13" t="s">
        <v>2314</v>
      </c>
    </row>
    <row r="4905" spans="1:2" ht="15" customHeight="1">
      <c r="A4905" s="10" t="s">
        <v>2317</v>
      </c>
      <c r="B4905" s="13" t="s">
        <v>2316</v>
      </c>
    </row>
    <row r="4906" spans="1:2" ht="15" customHeight="1">
      <c r="A4906" s="10" t="s">
        <v>2313</v>
      </c>
      <c r="B4906" s="13" t="s">
        <v>2312</v>
      </c>
    </row>
    <row r="4907" spans="1:2" ht="15" customHeight="1">
      <c r="A4907" s="10" t="s">
        <v>8892</v>
      </c>
      <c r="B4907" s="13" t="s">
        <v>8891</v>
      </c>
    </row>
    <row r="4908" spans="1:2" ht="15" customHeight="1">
      <c r="A4908" s="10" t="s">
        <v>8894</v>
      </c>
      <c r="B4908" s="13" t="s">
        <v>8893</v>
      </c>
    </row>
    <row r="4909" spans="1:2" ht="15" customHeight="1">
      <c r="A4909" s="10" t="s">
        <v>8896</v>
      </c>
      <c r="B4909" s="13" t="s">
        <v>8895</v>
      </c>
    </row>
    <row r="4910" spans="1:2" ht="15" customHeight="1">
      <c r="A4910" s="11" t="s">
        <v>389</v>
      </c>
      <c r="B4910" s="15" t="s">
        <v>390</v>
      </c>
    </row>
    <row r="4911" spans="1:2" ht="15" customHeight="1">
      <c r="A4911" s="10" t="s">
        <v>11410</v>
      </c>
      <c r="B4911" s="13" t="s">
        <v>11409</v>
      </c>
    </row>
    <row r="4912" spans="1:2" ht="15" customHeight="1">
      <c r="A4912" s="10" t="s">
        <v>13582</v>
      </c>
      <c r="B4912" s="13" t="s">
        <v>13581</v>
      </c>
    </row>
    <row r="4913" spans="1:2" ht="15" customHeight="1">
      <c r="A4913" s="10" t="s">
        <v>12500</v>
      </c>
      <c r="B4913" s="13" t="s">
        <v>12499</v>
      </c>
    </row>
    <row r="4914" spans="1:2" ht="15" customHeight="1">
      <c r="A4914" s="10" t="s">
        <v>8898</v>
      </c>
      <c r="B4914" s="13" t="s">
        <v>8897</v>
      </c>
    </row>
    <row r="4915" spans="1:2" ht="15" customHeight="1">
      <c r="A4915" s="10" t="s">
        <v>8902</v>
      </c>
      <c r="B4915" s="13" t="s">
        <v>8901</v>
      </c>
    </row>
    <row r="4916" spans="1:2" ht="15" customHeight="1">
      <c r="A4916" s="10" t="s">
        <v>7765</v>
      </c>
      <c r="B4916" s="13" t="s">
        <v>7764</v>
      </c>
    </row>
    <row r="4917" spans="1:2" ht="15" customHeight="1">
      <c r="A4917" s="10" t="s">
        <v>7343</v>
      </c>
      <c r="B4917" s="13" t="s">
        <v>7342</v>
      </c>
    </row>
    <row r="4918" spans="1:2" ht="15" customHeight="1">
      <c r="A4918" s="10" t="s">
        <v>10154</v>
      </c>
      <c r="B4918" s="13" t="s">
        <v>10153</v>
      </c>
    </row>
    <row r="4919" spans="1:2" ht="15" customHeight="1">
      <c r="A4919" s="10" t="s">
        <v>13754</v>
      </c>
      <c r="B4919" s="13" t="s">
        <v>13753</v>
      </c>
    </row>
    <row r="4920" spans="1:2" ht="15" customHeight="1">
      <c r="A4920" s="10" t="s">
        <v>13818</v>
      </c>
      <c r="B4920" s="13" t="s">
        <v>13817</v>
      </c>
    </row>
    <row r="4921" spans="1:2" ht="15" customHeight="1">
      <c r="A4921" s="10" t="s">
        <v>9095</v>
      </c>
      <c r="B4921" s="13" t="s">
        <v>9094</v>
      </c>
    </row>
    <row r="4922" spans="1:2" ht="15" customHeight="1">
      <c r="A4922" s="10" t="s">
        <v>8529</v>
      </c>
      <c r="B4922" s="13" t="s">
        <v>8528</v>
      </c>
    </row>
    <row r="4923" spans="1:2" ht="15" customHeight="1">
      <c r="A4923" s="10" t="s">
        <v>9108</v>
      </c>
      <c r="B4923" s="13" t="s">
        <v>9107</v>
      </c>
    </row>
    <row r="4924" spans="1:2" ht="15" customHeight="1">
      <c r="A4924" s="10" t="s">
        <v>8740</v>
      </c>
      <c r="B4924" s="13" t="s">
        <v>8739</v>
      </c>
    </row>
    <row r="4925" spans="1:2" ht="15" customHeight="1">
      <c r="A4925" s="10" t="s">
        <v>8716</v>
      </c>
      <c r="B4925" s="13" t="s">
        <v>8715</v>
      </c>
    </row>
    <row r="4926" spans="1:2" ht="15" customHeight="1">
      <c r="A4926" s="10" t="s">
        <v>8935</v>
      </c>
      <c r="B4926" s="13" t="s">
        <v>8934</v>
      </c>
    </row>
    <row r="4927" spans="1:2" ht="15" customHeight="1">
      <c r="A4927" s="10" t="s">
        <v>7104</v>
      </c>
      <c r="B4927" s="13" t="s">
        <v>7103</v>
      </c>
    </row>
    <row r="4928" spans="1:2" ht="15" customHeight="1">
      <c r="A4928" s="10" t="s">
        <v>11243</v>
      </c>
      <c r="B4928" s="13" t="s">
        <v>11242</v>
      </c>
    </row>
    <row r="4929" spans="1:2" ht="15" customHeight="1">
      <c r="A4929" s="10" t="s">
        <v>13546</v>
      </c>
      <c r="B4929" s="13" t="s">
        <v>13545</v>
      </c>
    </row>
    <row r="4930" spans="1:2" ht="15" customHeight="1">
      <c r="A4930" s="10" t="s">
        <v>11546</v>
      </c>
      <c r="B4930" s="13" t="s">
        <v>11545</v>
      </c>
    </row>
    <row r="4931" spans="1:2" ht="15" customHeight="1">
      <c r="A4931" s="10" t="s">
        <v>6407</v>
      </c>
      <c r="B4931" s="13" t="s">
        <v>6406</v>
      </c>
    </row>
    <row r="4932" spans="1:2" ht="15" customHeight="1">
      <c r="A4932" s="10" t="s">
        <v>8900</v>
      </c>
      <c r="B4932" s="13" t="s">
        <v>8899</v>
      </c>
    </row>
    <row r="4933" spans="1:2" ht="15" customHeight="1">
      <c r="A4933" s="10" t="s">
        <v>13828</v>
      </c>
      <c r="B4933" s="13" t="s">
        <v>13827</v>
      </c>
    </row>
    <row r="4934" spans="1:2" ht="15" customHeight="1">
      <c r="A4934" s="10" t="s">
        <v>13694</v>
      </c>
      <c r="B4934" s="13" t="s">
        <v>13693</v>
      </c>
    </row>
    <row r="4935" spans="1:2" ht="15" customHeight="1">
      <c r="A4935" s="10" t="s">
        <v>11275</v>
      </c>
      <c r="B4935" s="13" t="s">
        <v>11274</v>
      </c>
    </row>
    <row r="4936" spans="1:2" ht="15" customHeight="1">
      <c r="A4936" s="10" t="s">
        <v>11542</v>
      </c>
      <c r="B4936" s="13" t="s">
        <v>11541</v>
      </c>
    </row>
    <row r="4937" spans="1:2" ht="15" customHeight="1">
      <c r="A4937" s="10" t="s">
        <v>11540</v>
      </c>
      <c r="B4937" s="13" t="s">
        <v>11539</v>
      </c>
    </row>
    <row r="4938" spans="1:2" ht="15" customHeight="1">
      <c r="A4938" s="10" t="s">
        <v>11245</v>
      </c>
      <c r="B4938" s="13" t="s">
        <v>11244</v>
      </c>
    </row>
    <row r="4939" spans="1:2" ht="15" customHeight="1">
      <c r="A4939" s="10" t="s">
        <v>11536</v>
      </c>
      <c r="B4939" s="13" t="s">
        <v>11535</v>
      </c>
    </row>
    <row r="4940" spans="1:2" ht="15" customHeight="1">
      <c r="A4940" s="10" t="s">
        <v>11550</v>
      </c>
      <c r="B4940" s="13" t="s">
        <v>11549</v>
      </c>
    </row>
    <row r="4941" spans="1:2" ht="15" customHeight="1">
      <c r="A4941" s="10" t="s">
        <v>10156</v>
      </c>
      <c r="B4941" s="13" t="s">
        <v>10155</v>
      </c>
    </row>
    <row r="4942" spans="1:2" ht="15" customHeight="1">
      <c r="A4942" s="10" t="s">
        <v>14538</v>
      </c>
      <c r="B4942" s="13" t="s">
        <v>14537</v>
      </c>
    </row>
    <row r="4943" spans="1:2" ht="15" customHeight="1">
      <c r="A4943" s="10" t="s">
        <v>9033</v>
      </c>
      <c r="B4943" s="13" t="s">
        <v>9032</v>
      </c>
    </row>
    <row r="4944" spans="1:2" ht="15" customHeight="1">
      <c r="A4944" s="11" t="s">
        <v>391</v>
      </c>
      <c r="B4944" s="15" t="s">
        <v>392</v>
      </c>
    </row>
    <row r="4945" spans="1:2" ht="15" customHeight="1">
      <c r="A4945" s="10" t="s">
        <v>7801</v>
      </c>
      <c r="B4945" s="13" t="s">
        <v>7800</v>
      </c>
    </row>
    <row r="4946" spans="1:2" ht="15" customHeight="1">
      <c r="A4946" s="10" t="s">
        <v>7809</v>
      </c>
      <c r="B4946" s="13" t="s">
        <v>7808</v>
      </c>
    </row>
    <row r="4947" spans="1:2" ht="15" customHeight="1">
      <c r="A4947" s="10" t="s">
        <v>7807</v>
      </c>
      <c r="B4947" s="13" t="s">
        <v>7806</v>
      </c>
    </row>
    <row r="4948" spans="1:2" ht="15" customHeight="1">
      <c r="A4948" s="10" t="s">
        <v>7803</v>
      </c>
      <c r="B4948" s="13" t="s">
        <v>7802</v>
      </c>
    </row>
    <row r="4949" spans="1:2" ht="15" customHeight="1">
      <c r="A4949" s="10" t="s">
        <v>7805</v>
      </c>
      <c r="B4949" s="13" t="s">
        <v>7804</v>
      </c>
    </row>
    <row r="4950" spans="1:2" ht="15" customHeight="1">
      <c r="A4950" s="10" t="s">
        <v>7799</v>
      </c>
      <c r="B4950" s="13" t="s">
        <v>7798</v>
      </c>
    </row>
    <row r="4951" spans="1:2" ht="15" customHeight="1">
      <c r="A4951" s="10" t="s">
        <v>5840</v>
      </c>
      <c r="B4951" s="13" t="s">
        <v>5839</v>
      </c>
    </row>
    <row r="4952" spans="1:2" ht="15" customHeight="1">
      <c r="A4952" s="10" t="s">
        <v>11926</v>
      </c>
      <c r="B4952" s="13" t="s">
        <v>11925</v>
      </c>
    </row>
    <row r="4953" spans="1:2" ht="15" customHeight="1">
      <c r="A4953" s="11" t="s">
        <v>393</v>
      </c>
      <c r="B4953" s="15" t="s">
        <v>123</v>
      </c>
    </row>
    <row r="4954" spans="1:2" ht="15" customHeight="1">
      <c r="A4954" s="10" t="s">
        <v>10716</v>
      </c>
      <c r="B4954" s="13" t="s">
        <v>10715</v>
      </c>
    </row>
    <row r="4955" spans="1:2" ht="15" customHeight="1">
      <c r="A4955" s="11" t="s">
        <v>394</v>
      </c>
      <c r="B4955" s="15" t="s">
        <v>380</v>
      </c>
    </row>
    <row r="4956" spans="1:2" ht="15" customHeight="1">
      <c r="A4956" s="10" t="s">
        <v>7523</v>
      </c>
      <c r="B4956" s="13" t="s">
        <v>380</v>
      </c>
    </row>
    <row r="4957" spans="1:2" ht="15" customHeight="1">
      <c r="A4957" s="10" t="s">
        <v>7525</v>
      </c>
      <c r="B4957" s="13" t="s">
        <v>7524</v>
      </c>
    </row>
    <row r="4958" spans="1:2" ht="15" customHeight="1">
      <c r="A4958" s="11" t="s">
        <v>395</v>
      </c>
      <c r="B4958" s="15" t="s">
        <v>383</v>
      </c>
    </row>
    <row r="4959" spans="1:2" ht="15" customHeight="1">
      <c r="A4959" s="10" t="s">
        <v>5380</v>
      </c>
      <c r="B4959" s="13" t="s">
        <v>5379</v>
      </c>
    </row>
    <row r="4960" spans="1:2" ht="15" customHeight="1">
      <c r="A4960" s="10" t="s">
        <v>5378</v>
      </c>
      <c r="B4960" s="13" t="s">
        <v>5377</v>
      </c>
    </row>
    <row r="4961" spans="1:2" ht="15" customHeight="1">
      <c r="A4961" s="10" t="s">
        <v>14096</v>
      </c>
      <c r="B4961" s="13" t="s">
        <v>14095</v>
      </c>
    </row>
    <row r="4962" spans="1:2" ht="15" customHeight="1">
      <c r="A4962" s="10" t="s">
        <v>9611</v>
      </c>
      <c r="B4962" s="13" t="s">
        <v>9610</v>
      </c>
    </row>
    <row r="4963" spans="1:2" ht="15" customHeight="1">
      <c r="A4963" s="10" t="s">
        <v>9615</v>
      </c>
      <c r="B4963" s="13" t="s">
        <v>9614</v>
      </c>
    </row>
    <row r="4964" spans="1:2" ht="15" customHeight="1">
      <c r="A4964" s="10" t="s">
        <v>12382</v>
      </c>
      <c r="B4964" s="13" t="s">
        <v>12381</v>
      </c>
    </row>
    <row r="4965" spans="1:2" ht="15" customHeight="1">
      <c r="A4965" s="10" t="s">
        <v>2201</v>
      </c>
      <c r="B4965" s="13" t="s">
        <v>2200</v>
      </c>
    </row>
    <row r="4966" spans="1:2" ht="15" customHeight="1">
      <c r="A4966" s="10" t="s">
        <v>2203</v>
      </c>
      <c r="B4966" s="13" t="s">
        <v>2202</v>
      </c>
    </row>
    <row r="4967" spans="1:2" ht="15" customHeight="1">
      <c r="A4967" s="10" t="s">
        <v>8431</v>
      </c>
      <c r="B4967" s="13" t="s">
        <v>8430</v>
      </c>
    </row>
    <row r="4968" spans="1:2" ht="15" customHeight="1">
      <c r="A4968" s="10" t="s">
        <v>14970</v>
      </c>
      <c r="B4968" s="13" t="s">
        <v>14969</v>
      </c>
    </row>
    <row r="4969" spans="1:2" ht="15" customHeight="1">
      <c r="A4969" s="10" t="s">
        <v>14972</v>
      </c>
      <c r="B4969" s="13" t="s">
        <v>14971</v>
      </c>
    </row>
    <row r="4970" spans="1:2" ht="15" customHeight="1">
      <c r="A4970" s="10" t="s">
        <v>15488</v>
      </c>
      <c r="B4970" s="13" t="s">
        <v>15487</v>
      </c>
    </row>
    <row r="4971" spans="1:2" ht="15" customHeight="1">
      <c r="A4971" s="10" t="s">
        <v>15474</v>
      </c>
      <c r="B4971" s="13" t="s">
        <v>15473</v>
      </c>
    </row>
    <row r="4972" spans="1:2" ht="15" customHeight="1">
      <c r="A4972" s="10" t="s">
        <v>12726</v>
      </c>
      <c r="B4972" s="13" t="s">
        <v>12725</v>
      </c>
    </row>
    <row r="4973" spans="1:2" ht="15" customHeight="1">
      <c r="A4973" s="10" t="s">
        <v>16240</v>
      </c>
      <c r="B4973" s="13" t="s">
        <v>16239</v>
      </c>
    </row>
    <row r="4974" spans="1:2" ht="15" customHeight="1">
      <c r="A4974" s="10" t="s">
        <v>15922</v>
      </c>
      <c r="B4974" s="13" t="s">
        <v>15921</v>
      </c>
    </row>
    <row r="4975" spans="1:2" ht="15" customHeight="1">
      <c r="A4975" s="10" t="s">
        <v>15588</v>
      </c>
      <c r="B4975" s="13" t="s">
        <v>15587</v>
      </c>
    </row>
    <row r="4976" spans="1:2" ht="15" customHeight="1">
      <c r="A4976" s="10" t="s">
        <v>15832</v>
      </c>
      <c r="B4976" s="13" t="s">
        <v>15831</v>
      </c>
    </row>
    <row r="4977" spans="1:2" ht="15" customHeight="1">
      <c r="A4977" s="10" t="s">
        <v>15590</v>
      </c>
      <c r="B4977" s="13" t="s">
        <v>15589</v>
      </c>
    </row>
    <row r="4978" spans="1:2" ht="15" customHeight="1">
      <c r="A4978" s="10" t="s">
        <v>15480</v>
      </c>
      <c r="B4978" s="13" t="s">
        <v>15479</v>
      </c>
    </row>
    <row r="4979" spans="1:2" ht="15" customHeight="1">
      <c r="A4979" s="10" t="s">
        <v>15924</v>
      </c>
      <c r="B4979" s="13" t="s">
        <v>15923</v>
      </c>
    </row>
    <row r="4980" spans="1:2" ht="15" customHeight="1">
      <c r="A4980" s="10" t="s">
        <v>15834</v>
      </c>
      <c r="B4980" s="13" t="s">
        <v>15833</v>
      </c>
    </row>
    <row r="4981" spans="1:2" ht="15" customHeight="1">
      <c r="A4981" s="10" t="s">
        <v>15594</v>
      </c>
      <c r="B4981" s="13" t="s">
        <v>15593</v>
      </c>
    </row>
    <row r="4982" spans="1:2" ht="15" customHeight="1">
      <c r="A4982" s="10" t="s">
        <v>15596</v>
      </c>
      <c r="B4982" s="13" t="s">
        <v>15595</v>
      </c>
    </row>
    <row r="4983" spans="1:2" ht="15" customHeight="1">
      <c r="A4983" s="10" t="s">
        <v>15482</v>
      </c>
      <c r="B4983" s="13" t="s">
        <v>15481</v>
      </c>
    </row>
    <row r="4984" spans="1:2" ht="15" customHeight="1">
      <c r="A4984" s="10" t="s">
        <v>15920</v>
      </c>
      <c r="B4984" s="13" t="s">
        <v>15919</v>
      </c>
    </row>
    <row r="4985" spans="1:2" ht="15" customHeight="1">
      <c r="A4985" s="10" t="s">
        <v>15584</v>
      </c>
      <c r="B4985" s="13" t="s">
        <v>15583</v>
      </c>
    </row>
    <row r="4986" spans="1:2" ht="15" customHeight="1">
      <c r="A4986" s="10" t="s">
        <v>15586</v>
      </c>
      <c r="B4986" s="13" t="s">
        <v>15585</v>
      </c>
    </row>
    <row r="4987" spans="1:2" ht="15" customHeight="1">
      <c r="A4987" s="10" t="s">
        <v>15478</v>
      </c>
      <c r="B4987" s="13" t="s">
        <v>15477</v>
      </c>
    </row>
    <row r="4988" spans="1:2" ht="15" customHeight="1">
      <c r="A4988" s="10" t="s">
        <v>15476</v>
      </c>
      <c r="B4988" s="13" t="s">
        <v>15475</v>
      </c>
    </row>
    <row r="4989" spans="1:2" ht="15" customHeight="1">
      <c r="A4989" s="10" t="s">
        <v>15936</v>
      </c>
      <c r="B4989" s="13" t="s">
        <v>15935</v>
      </c>
    </row>
    <row r="4990" spans="1:2" ht="15" customHeight="1">
      <c r="A4990" s="10" t="s">
        <v>15112</v>
      </c>
      <c r="B4990" s="13" t="s">
        <v>15111</v>
      </c>
    </row>
    <row r="4991" spans="1:2" ht="15" customHeight="1">
      <c r="A4991" s="10" t="s">
        <v>15918</v>
      </c>
      <c r="B4991" s="13" t="s">
        <v>15917</v>
      </c>
    </row>
    <row r="4992" spans="1:2" ht="15" customHeight="1">
      <c r="A4992" s="10" t="s">
        <v>15114</v>
      </c>
      <c r="B4992" s="13" t="s">
        <v>15113</v>
      </c>
    </row>
    <row r="4993" spans="1:2" ht="15" customHeight="1">
      <c r="A4993" s="10" t="s">
        <v>15592</v>
      </c>
      <c r="B4993" s="13" t="s">
        <v>15591</v>
      </c>
    </row>
    <row r="4994" spans="1:2" ht="15" customHeight="1">
      <c r="A4994" s="10" t="s">
        <v>15214</v>
      </c>
      <c r="B4994" s="13" t="s">
        <v>15213</v>
      </c>
    </row>
    <row r="4995" spans="1:2" ht="15" customHeight="1">
      <c r="A4995" s="10" t="s">
        <v>12718</v>
      </c>
      <c r="B4995" s="13" t="s">
        <v>12717</v>
      </c>
    </row>
    <row r="4996" spans="1:2" ht="15" customHeight="1">
      <c r="A4996" s="10" t="s">
        <v>14980</v>
      </c>
      <c r="B4996" s="13" t="s">
        <v>14979</v>
      </c>
    </row>
    <row r="4997" spans="1:2" ht="15" customHeight="1">
      <c r="A4997" s="10" t="s">
        <v>10706</v>
      </c>
      <c r="B4997" s="13" t="s">
        <v>10705</v>
      </c>
    </row>
    <row r="4998" spans="1:2" ht="15" customHeight="1">
      <c r="A4998" s="10" t="s">
        <v>10344</v>
      </c>
      <c r="B4998" s="13" t="s">
        <v>10343</v>
      </c>
    </row>
    <row r="4999" spans="1:2" ht="15" customHeight="1">
      <c r="A4999" s="10" t="s">
        <v>14982</v>
      </c>
      <c r="B4999" s="13" t="s">
        <v>14981</v>
      </c>
    </row>
    <row r="5000" spans="1:2" ht="15" customHeight="1">
      <c r="A5000" s="10" t="s">
        <v>10886</v>
      </c>
      <c r="B5000" s="13" t="s">
        <v>10885</v>
      </c>
    </row>
    <row r="5001" spans="1:2" ht="15" customHeight="1">
      <c r="A5001" s="10" t="s">
        <v>16044</v>
      </c>
      <c r="B5001" s="13" t="s">
        <v>16043</v>
      </c>
    </row>
    <row r="5002" spans="1:2" ht="15" customHeight="1">
      <c r="A5002" s="10" t="s">
        <v>15348</v>
      </c>
      <c r="B5002" s="13" t="s">
        <v>15347</v>
      </c>
    </row>
    <row r="5003" spans="1:2" ht="15" customHeight="1">
      <c r="A5003" s="10" t="s">
        <v>15934</v>
      </c>
      <c r="B5003" s="13" t="s">
        <v>15933</v>
      </c>
    </row>
    <row r="5004" spans="1:2" ht="15" customHeight="1">
      <c r="A5004" s="10" t="s">
        <v>15600</v>
      </c>
      <c r="B5004" s="13" t="s">
        <v>15599</v>
      </c>
    </row>
    <row r="5005" spans="1:2" ht="15" customHeight="1">
      <c r="A5005" s="10" t="s">
        <v>15486</v>
      </c>
      <c r="B5005" s="13" t="s">
        <v>15485</v>
      </c>
    </row>
    <row r="5006" spans="1:2" ht="15" customHeight="1">
      <c r="A5006" s="10" t="s">
        <v>15120</v>
      </c>
      <c r="B5006" s="13" t="s">
        <v>15119</v>
      </c>
    </row>
    <row r="5007" spans="1:2" ht="15" customHeight="1">
      <c r="A5007" s="10" t="s">
        <v>15712</v>
      </c>
      <c r="B5007" s="13" t="s">
        <v>15711</v>
      </c>
    </row>
    <row r="5008" spans="1:2" ht="15" customHeight="1">
      <c r="A5008" s="10" t="s">
        <v>15116</v>
      </c>
      <c r="B5008" s="13" t="s">
        <v>15115</v>
      </c>
    </row>
    <row r="5009" spans="1:2" ht="15" customHeight="1">
      <c r="A5009" s="10" t="s">
        <v>16048</v>
      </c>
      <c r="B5009" s="13" t="s">
        <v>16047</v>
      </c>
    </row>
    <row r="5010" spans="1:2" ht="15" customHeight="1">
      <c r="A5010" s="10" t="s">
        <v>15698</v>
      </c>
      <c r="B5010" s="13" t="s">
        <v>15697</v>
      </c>
    </row>
    <row r="5011" spans="1:2" ht="15" customHeight="1">
      <c r="A5011" s="10" t="s">
        <v>15708</v>
      </c>
      <c r="B5011" s="13" t="s">
        <v>15707</v>
      </c>
    </row>
    <row r="5012" spans="1:2" ht="15" customHeight="1">
      <c r="A5012" s="10" t="s">
        <v>15702</v>
      </c>
      <c r="B5012" s="13" t="s">
        <v>15701</v>
      </c>
    </row>
    <row r="5013" spans="1:2" ht="15" customHeight="1">
      <c r="A5013" s="10" t="s">
        <v>16042</v>
      </c>
      <c r="B5013" s="13" t="s">
        <v>16041</v>
      </c>
    </row>
    <row r="5014" spans="1:2" ht="15" customHeight="1">
      <c r="A5014" s="10" t="s">
        <v>16304</v>
      </c>
      <c r="B5014" s="13" t="s">
        <v>16303</v>
      </c>
    </row>
    <row r="5015" spans="1:2" ht="15" customHeight="1">
      <c r="A5015" s="10" t="s">
        <v>15334</v>
      </c>
      <c r="B5015" s="13" t="s">
        <v>15333</v>
      </c>
    </row>
    <row r="5016" spans="1:2" ht="15" customHeight="1">
      <c r="A5016" s="10" t="s">
        <v>15208</v>
      </c>
      <c r="B5016" s="13" t="s">
        <v>15207</v>
      </c>
    </row>
    <row r="5017" spans="1:2" ht="15" customHeight="1">
      <c r="A5017" s="10" t="s">
        <v>15342</v>
      </c>
      <c r="B5017" s="13" t="s">
        <v>15341</v>
      </c>
    </row>
    <row r="5018" spans="1:2" ht="15" customHeight="1">
      <c r="A5018" s="10" t="s">
        <v>15602</v>
      </c>
      <c r="B5018" s="13" t="s">
        <v>15601</v>
      </c>
    </row>
    <row r="5019" spans="1:2" ht="15" customHeight="1">
      <c r="A5019" s="10" t="s">
        <v>14976</v>
      </c>
      <c r="B5019" s="13" t="s">
        <v>14975</v>
      </c>
    </row>
    <row r="5020" spans="1:2" ht="15" customHeight="1">
      <c r="A5020" s="10" t="s">
        <v>16040</v>
      </c>
      <c r="B5020" s="13" t="s">
        <v>16039</v>
      </c>
    </row>
    <row r="5021" spans="1:2" ht="15" customHeight="1">
      <c r="A5021" s="10" t="s">
        <v>16038</v>
      </c>
      <c r="B5021" s="13" t="s">
        <v>16037</v>
      </c>
    </row>
    <row r="5022" spans="1:2" ht="15" customHeight="1">
      <c r="A5022" s="10" t="s">
        <v>15338</v>
      </c>
      <c r="B5022" s="13" t="s">
        <v>15337</v>
      </c>
    </row>
    <row r="5023" spans="1:2" ht="15" customHeight="1">
      <c r="A5023" s="10" t="s">
        <v>15826</v>
      </c>
      <c r="B5023" s="13" t="s">
        <v>15825</v>
      </c>
    </row>
    <row r="5024" spans="1:2" ht="15" customHeight="1">
      <c r="A5024" s="11" t="s">
        <v>396</v>
      </c>
      <c r="B5024" s="15" t="s">
        <v>397</v>
      </c>
    </row>
    <row r="5025" spans="1:2" ht="15" customHeight="1">
      <c r="A5025" s="10" t="s">
        <v>14988</v>
      </c>
      <c r="B5025" s="13" t="s">
        <v>14987</v>
      </c>
    </row>
    <row r="5026" spans="1:2" ht="15" customHeight="1">
      <c r="A5026" s="10" t="s">
        <v>15212</v>
      </c>
      <c r="B5026" s="13" t="s">
        <v>15211</v>
      </c>
    </row>
    <row r="5027" spans="1:2" ht="15" customHeight="1">
      <c r="A5027" s="10" t="s">
        <v>15840</v>
      </c>
      <c r="B5027" s="13" t="s">
        <v>15839</v>
      </c>
    </row>
    <row r="5028" spans="1:2" ht="15" customHeight="1">
      <c r="A5028" s="10" t="s">
        <v>16046</v>
      </c>
      <c r="B5028" s="13" t="s">
        <v>16045</v>
      </c>
    </row>
    <row r="5029" spans="1:2" ht="15" customHeight="1">
      <c r="A5029" s="10" t="s">
        <v>15340</v>
      </c>
      <c r="B5029" s="13" t="s">
        <v>15339</v>
      </c>
    </row>
    <row r="5030" spans="1:2" ht="15" customHeight="1">
      <c r="A5030" s="10" t="s">
        <v>15930</v>
      </c>
      <c r="B5030" s="13" t="s">
        <v>15929</v>
      </c>
    </row>
    <row r="5031" spans="1:2" ht="15" customHeight="1">
      <c r="A5031" s="10" t="s">
        <v>15928</v>
      </c>
      <c r="B5031" s="13" t="s">
        <v>15927</v>
      </c>
    </row>
    <row r="5032" spans="1:2" ht="15" customHeight="1">
      <c r="A5032" s="10" t="s">
        <v>16280</v>
      </c>
      <c r="B5032" s="13" t="s">
        <v>16279</v>
      </c>
    </row>
    <row r="5033" spans="1:2" ht="15" customHeight="1">
      <c r="A5033" s="10" t="s">
        <v>16260</v>
      </c>
      <c r="B5033" s="13" t="s">
        <v>16259</v>
      </c>
    </row>
    <row r="5034" spans="1:2" ht="15" customHeight="1">
      <c r="A5034" s="10" t="s">
        <v>15696</v>
      </c>
      <c r="B5034" s="13" t="s">
        <v>15695</v>
      </c>
    </row>
    <row r="5035" spans="1:2" ht="15" customHeight="1">
      <c r="A5035" s="10" t="s">
        <v>16052</v>
      </c>
      <c r="B5035" s="13" t="s">
        <v>16051</v>
      </c>
    </row>
    <row r="5036" spans="1:2" ht="15" customHeight="1">
      <c r="A5036" s="10" t="s">
        <v>15926</v>
      </c>
      <c r="B5036" s="13" t="s">
        <v>15925</v>
      </c>
    </row>
    <row r="5037" spans="1:2" ht="15" customHeight="1">
      <c r="A5037" s="10" t="s">
        <v>15122</v>
      </c>
      <c r="B5037" s="13" t="s">
        <v>15121</v>
      </c>
    </row>
    <row r="5038" spans="1:2" ht="15" customHeight="1">
      <c r="A5038" s="10" t="s">
        <v>15706</v>
      </c>
      <c r="B5038" s="13" t="s">
        <v>15705</v>
      </c>
    </row>
    <row r="5039" spans="1:2" ht="15" customHeight="1">
      <c r="A5039" s="10" t="s">
        <v>15700</v>
      </c>
      <c r="B5039" s="13" t="s">
        <v>15699</v>
      </c>
    </row>
    <row r="5040" spans="1:2" ht="15" customHeight="1">
      <c r="A5040" s="10" t="s">
        <v>15344</v>
      </c>
      <c r="B5040" s="13" t="s">
        <v>15343</v>
      </c>
    </row>
    <row r="5041" spans="1:2" ht="15" customHeight="1">
      <c r="A5041" s="10" t="s">
        <v>15336</v>
      </c>
      <c r="B5041" s="13" t="s">
        <v>15335</v>
      </c>
    </row>
    <row r="5042" spans="1:2" ht="15" customHeight="1">
      <c r="A5042" s="10" t="s">
        <v>15222</v>
      </c>
      <c r="B5042" s="13" t="s">
        <v>15221</v>
      </c>
    </row>
    <row r="5043" spans="1:2" ht="15" customHeight="1">
      <c r="A5043" s="10" t="s">
        <v>14978</v>
      </c>
      <c r="B5043" s="13" t="s">
        <v>14977</v>
      </c>
    </row>
    <row r="5044" spans="1:2" ht="15" customHeight="1">
      <c r="A5044" s="10" t="s">
        <v>14974</v>
      </c>
      <c r="B5044" s="13" t="s">
        <v>14973</v>
      </c>
    </row>
    <row r="5045" spans="1:2" ht="15" customHeight="1">
      <c r="A5045" s="10" t="s">
        <v>10800</v>
      </c>
      <c r="B5045" s="13" t="s">
        <v>10799</v>
      </c>
    </row>
    <row r="5046" spans="1:2" ht="15" customHeight="1">
      <c r="A5046" s="10" t="s">
        <v>10708</v>
      </c>
      <c r="B5046" s="13" t="s">
        <v>10707</v>
      </c>
    </row>
    <row r="5047" spans="1:2" ht="15" customHeight="1">
      <c r="A5047" s="10" t="s">
        <v>15828</v>
      </c>
      <c r="B5047" s="13" t="s">
        <v>15827</v>
      </c>
    </row>
    <row r="5048" spans="1:2" ht="15" customHeight="1">
      <c r="A5048" s="10" t="s">
        <v>15830</v>
      </c>
      <c r="B5048" s="13" t="s">
        <v>15829</v>
      </c>
    </row>
    <row r="5049" spans="1:2" ht="15" customHeight="1">
      <c r="A5049" s="10" t="s">
        <v>15838</v>
      </c>
      <c r="B5049" s="13" t="s">
        <v>15837</v>
      </c>
    </row>
    <row r="5050" spans="1:2" ht="15" customHeight="1">
      <c r="A5050" s="10" t="s">
        <v>15220</v>
      </c>
      <c r="B5050" s="13" t="s">
        <v>15219</v>
      </c>
    </row>
    <row r="5051" spans="1:2" ht="15" customHeight="1">
      <c r="A5051" s="10" t="s">
        <v>16156</v>
      </c>
      <c r="B5051" s="13" t="s">
        <v>16155</v>
      </c>
    </row>
    <row r="5052" spans="1:2" ht="15" customHeight="1">
      <c r="A5052" s="10" t="s">
        <v>16172</v>
      </c>
      <c r="B5052" s="13" t="s">
        <v>16171</v>
      </c>
    </row>
    <row r="5053" spans="1:2" ht="15" customHeight="1">
      <c r="A5053" s="10" t="s">
        <v>16166</v>
      </c>
      <c r="B5053" s="13" t="s">
        <v>16165</v>
      </c>
    </row>
    <row r="5054" spans="1:2" ht="15" customHeight="1">
      <c r="A5054" s="10" t="s">
        <v>16164</v>
      </c>
      <c r="B5054" s="13" t="s">
        <v>16163</v>
      </c>
    </row>
    <row r="5055" spans="1:2" ht="15" customHeight="1">
      <c r="A5055" s="10" t="s">
        <v>16162</v>
      </c>
      <c r="B5055" s="13" t="s">
        <v>16161</v>
      </c>
    </row>
    <row r="5056" spans="1:2" ht="15" customHeight="1">
      <c r="A5056" s="10" t="s">
        <v>16160</v>
      </c>
      <c r="B5056" s="13" t="s">
        <v>16159</v>
      </c>
    </row>
    <row r="5057" spans="1:2" ht="15" customHeight="1">
      <c r="A5057" s="10" t="s">
        <v>16168</v>
      </c>
      <c r="B5057" s="13" t="s">
        <v>16167</v>
      </c>
    </row>
    <row r="5058" spans="1:2" ht="15" customHeight="1">
      <c r="A5058" s="10" t="s">
        <v>16158</v>
      </c>
      <c r="B5058" s="13" t="s">
        <v>16157</v>
      </c>
    </row>
    <row r="5059" spans="1:2" ht="15" customHeight="1">
      <c r="A5059" s="10" t="s">
        <v>16170</v>
      </c>
      <c r="B5059" s="13" t="s">
        <v>16169</v>
      </c>
    </row>
    <row r="5060" spans="1:2" ht="15" customHeight="1">
      <c r="A5060" s="10" t="s">
        <v>15484</v>
      </c>
      <c r="B5060" s="13" t="s">
        <v>15483</v>
      </c>
    </row>
    <row r="5061" spans="1:2" ht="15" customHeight="1">
      <c r="A5061" s="10" t="s">
        <v>15118</v>
      </c>
      <c r="B5061" s="13" t="s">
        <v>15117</v>
      </c>
    </row>
    <row r="5062" spans="1:2" ht="15" customHeight="1">
      <c r="A5062" s="10" t="s">
        <v>15210</v>
      </c>
      <c r="B5062" s="13" t="s">
        <v>15209</v>
      </c>
    </row>
    <row r="5063" spans="1:2" ht="15" customHeight="1">
      <c r="A5063" s="10" t="s">
        <v>15932</v>
      </c>
      <c r="B5063" s="13" t="s">
        <v>15931</v>
      </c>
    </row>
    <row r="5064" spans="1:2" ht="15" customHeight="1">
      <c r="A5064" s="10" t="s">
        <v>15346</v>
      </c>
      <c r="B5064" s="13" t="s">
        <v>15345</v>
      </c>
    </row>
    <row r="5065" spans="1:2" ht="15" customHeight="1">
      <c r="A5065" s="10" t="s">
        <v>15216</v>
      </c>
      <c r="B5065" s="13" t="s">
        <v>15215</v>
      </c>
    </row>
    <row r="5066" spans="1:2" ht="15" customHeight="1">
      <c r="A5066" s="10" t="s">
        <v>15710</v>
      </c>
      <c r="B5066" s="13" t="s">
        <v>15709</v>
      </c>
    </row>
    <row r="5067" spans="1:2" ht="15" customHeight="1">
      <c r="A5067" s="10" t="s">
        <v>15704</v>
      </c>
      <c r="B5067" s="13" t="s">
        <v>15703</v>
      </c>
    </row>
    <row r="5068" spans="1:2" ht="15" customHeight="1">
      <c r="A5068" s="10" t="s">
        <v>15598</v>
      </c>
      <c r="B5068" s="13" t="s">
        <v>15597</v>
      </c>
    </row>
    <row r="5069" spans="1:2" ht="15" customHeight="1">
      <c r="A5069" s="10" t="s">
        <v>15836</v>
      </c>
      <c r="B5069" s="13" t="s">
        <v>15835</v>
      </c>
    </row>
    <row r="5070" spans="1:2" ht="15" customHeight="1">
      <c r="A5070" s="10" t="s">
        <v>16050</v>
      </c>
      <c r="B5070" s="13" t="s">
        <v>16049</v>
      </c>
    </row>
    <row r="5071" spans="1:2" ht="15" customHeight="1">
      <c r="A5071" s="10" t="s">
        <v>14984</v>
      </c>
      <c r="B5071" s="13" t="s">
        <v>14983</v>
      </c>
    </row>
    <row r="5072" spans="1:2" ht="15" customHeight="1">
      <c r="A5072" s="10" t="s">
        <v>16174</v>
      </c>
      <c r="B5072" s="13" t="s">
        <v>16173</v>
      </c>
    </row>
    <row r="5073" spans="1:2" ht="15" customHeight="1">
      <c r="A5073" s="10" t="s">
        <v>2391</v>
      </c>
      <c r="B5073" s="13" t="s">
        <v>2390</v>
      </c>
    </row>
    <row r="5074" spans="1:2" ht="15" customHeight="1">
      <c r="A5074" s="10" t="s">
        <v>5420</v>
      </c>
      <c r="B5074" s="13" t="s">
        <v>5419</v>
      </c>
    </row>
    <row r="5075" spans="1:2" ht="15" customHeight="1">
      <c r="A5075" s="11" t="s">
        <v>398</v>
      </c>
      <c r="B5075" s="15" t="s">
        <v>9</v>
      </c>
    </row>
    <row r="5076" spans="1:2" ht="15" customHeight="1">
      <c r="A5076" s="10" t="s">
        <v>13834</v>
      </c>
      <c r="B5076" s="13" t="s">
        <v>13833</v>
      </c>
    </row>
    <row r="5077" spans="1:2" ht="15" customHeight="1">
      <c r="A5077" s="10" t="s">
        <v>5774</v>
      </c>
      <c r="B5077" s="13" t="s">
        <v>5773</v>
      </c>
    </row>
    <row r="5078" spans="1:2" ht="15" customHeight="1">
      <c r="A5078" s="10" t="s">
        <v>12510</v>
      </c>
      <c r="B5078" s="13" t="s">
        <v>12509</v>
      </c>
    </row>
    <row r="5079" spans="1:2" ht="15" customHeight="1">
      <c r="A5079" s="10" t="s">
        <v>11416</v>
      </c>
      <c r="B5079" s="13" t="s">
        <v>11415</v>
      </c>
    </row>
    <row r="5080" spans="1:2" ht="15" customHeight="1">
      <c r="A5080" s="10" t="s">
        <v>3933</v>
      </c>
      <c r="B5080" s="13" t="s">
        <v>3932</v>
      </c>
    </row>
    <row r="5081" spans="1:2" ht="15" customHeight="1">
      <c r="A5081" s="10" t="s">
        <v>6091</v>
      </c>
      <c r="B5081" s="13" t="s">
        <v>6090</v>
      </c>
    </row>
    <row r="5082" spans="1:2" ht="15" customHeight="1">
      <c r="A5082" s="10" t="s">
        <v>10507</v>
      </c>
      <c r="B5082" s="13" t="s">
        <v>10506</v>
      </c>
    </row>
    <row r="5083" spans="1:2" ht="15" customHeight="1">
      <c r="A5083" s="10" t="s">
        <v>4816</v>
      </c>
      <c r="B5083" s="13" t="s">
        <v>4815</v>
      </c>
    </row>
    <row r="5084" spans="1:2" ht="15" customHeight="1">
      <c r="A5084" s="10" t="s">
        <v>1524</v>
      </c>
      <c r="B5084" s="13" t="s">
        <v>1523</v>
      </c>
    </row>
    <row r="5085" spans="1:2" ht="15" customHeight="1">
      <c r="A5085" s="10" t="s">
        <v>8288</v>
      </c>
      <c r="B5085" s="13" t="s">
        <v>8287</v>
      </c>
    </row>
    <row r="5086" spans="1:2" ht="15" customHeight="1">
      <c r="A5086" s="10" t="s">
        <v>399</v>
      </c>
      <c r="B5086" s="13" t="s">
        <v>1391</v>
      </c>
    </row>
    <row r="5087" spans="1:2" ht="15" customHeight="1">
      <c r="A5087" s="10" t="s">
        <v>14468</v>
      </c>
      <c r="B5087" s="13" t="s">
        <v>14467</v>
      </c>
    </row>
    <row r="5088" spans="1:2" ht="15" customHeight="1">
      <c r="A5088" s="10" t="s">
        <v>14805</v>
      </c>
      <c r="B5088" s="13" t="s">
        <v>14804</v>
      </c>
    </row>
    <row r="5089" spans="1:2" ht="15" customHeight="1">
      <c r="A5089" s="10" t="s">
        <v>11966</v>
      </c>
      <c r="B5089" s="13" t="s">
        <v>11965</v>
      </c>
    </row>
    <row r="5090" spans="1:2" ht="15" customHeight="1">
      <c r="A5090" s="10" t="s">
        <v>11964</v>
      </c>
      <c r="B5090" s="13" t="s">
        <v>11963</v>
      </c>
    </row>
    <row r="5091" spans="1:2" ht="15" customHeight="1">
      <c r="A5091" s="10" t="s">
        <v>8686</v>
      </c>
      <c r="B5091" s="13" t="s">
        <v>8685</v>
      </c>
    </row>
    <row r="5092" spans="1:2" ht="15" customHeight="1">
      <c r="A5092" s="10" t="s">
        <v>8690</v>
      </c>
      <c r="B5092" s="13" t="s">
        <v>8689</v>
      </c>
    </row>
    <row r="5093" spans="1:2" ht="15" customHeight="1">
      <c r="A5093" s="10" t="s">
        <v>8692</v>
      </c>
      <c r="B5093" s="13" t="s">
        <v>8691</v>
      </c>
    </row>
    <row r="5094" spans="1:2" ht="15" customHeight="1">
      <c r="A5094" s="11" t="s">
        <v>400</v>
      </c>
      <c r="B5094" s="15" t="s">
        <v>401</v>
      </c>
    </row>
    <row r="5095" spans="1:2" ht="15" customHeight="1">
      <c r="A5095" s="10" t="s">
        <v>8682</v>
      </c>
      <c r="B5095" s="13" t="s">
        <v>8681</v>
      </c>
    </row>
    <row r="5096" spans="1:2" ht="15" customHeight="1">
      <c r="A5096" s="10" t="s">
        <v>8696</v>
      </c>
      <c r="B5096" s="13" t="s">
        <v>8695</v>
      </c>
    </row>
    <row r="5097" spans="1:2" ht="15" customHeight="1">
      <c r="A5097" s="10" t="s">
        <v>8688</v>
      </c>
      <c r="B5097" s="13" t="s">
        <v>8687</v>
      </c>
    </row>
    <row r="5098" spans="1:2" ht="15" customHeight="1">
      <c r="A5098" s="10" t="s">
        <v>8700</v>
      </c>
      <c r="B5098" s="13" t="s">
        <v>8699</v>
      </c>
    </row>
    <row r="5099" spans="1:2" ht="15" customHeight="1">
      <c r="A5099" s="11" t="s">
        <v>402</v>
      </c>
      <c r="B5099" s="15" t="s">
        <v>228</v>
      </c>
    </row>
    <row r="5100" spans="1:2" ht="15" customHeight="1">
      <c r="A5100" s="10" t="s">
        <v>8828</v>
      </c>
      <c r="B5100" s="13" t="s">
        <v>8827</v>
      </c>
    </row>
    <row r="5101" spans="1:2" ht="15" customHeight="1">
      <c r="A5101" s="10" t="s">
        <v>8824</v>
      </c>
      <c r="B5101" s="13" t="s">
        <v>8823</v>
      </c>
    </row>
    <row r="5102" spans="1:2" ht="15" customHeight="1">
      <c r="A5102" s="10" t="s">
        <v>8832</v>
      </c>
      <c r="B5102" s="13" t="s">
        <v>8831</v>
      </c>
    </row>
    <row r="5103" spans="1:2" ht="15" customHeight="1">
      <c r="A5103" s="10" t="s">
        <v>8826</v>
      </c>
      <c r="B5103" s="13" t="s">
        <v>8825</v>
      </c>
    </row>
    <row r="5104" spans="1:2" ht="15" customHeight="1">
      <c r="A5104" s="11" t="s">
        <v>403</v>
      </c>
      <c r="B5104" s="15" t="s">
        <v>228</v>
      </c>
    </row>
    <row r="5105" spans="1:2" ht="15" customHeight="1">
      <c r="A5105" s="10" t="s">
        <v>1087</v>
      </c>
      <c r="B5105" s="13" t="s">
        <v>1086</v>
      </c>
    </row>
    <row r="5106" spans="1:2" ht="15" customHeight="1">
      <c r="A5106" s="10" t="s">
        <v>14192</v>
      </c>
      <c r="B5106" s="13" t="s">
        <v>14191</v>
      </c>
    </row>
    <row r="5107" spans="1:2" ht="15" customHeight="1">
      <c r="A5107" s="10" t="s">
        <v>25121</v>
      </c>
      <c r="B5107" s="13" t="s">
        <v>25120</v>
      </c>
    </row>
    <row r="5108" spans="1:2" ht="15" customHeight="1">
      <c r="A5108" s="10" t="s">
        <v>16598</v>
      </c>
      <c r="B5108" s="13" t="s">
        <v>16597</v>
      </c>
    </row>
    <row r="5109" spans="1:2" ht="15" customHeight="1">
      <c r="A5109" s="10" t="s">
        <v>16604</v>
      </c>
      <c r="B5109" s="13" t="s">
        <v>16603</v>
      </c>
    </row>
    <row r="5110" spans="1:2" ht="15" customHeight="1">
      <c r="A5110" s="10" t="s">
        <v>16616</v>
      </c>
      <c r="B5110" s="13" t="s">
        <v>16615</v>
      </c>
    </row>
    <row r="5111" spans="1:2" ht="15" customHeight="1">
      <c r="A5111" s="10" t="s">
        <v>16606</v>
      </c>
      <c r="B5111" s="13" t="s">
        <v>16605</v>
      </c>
    </row>
    <row r="5112" spans="1:2" ht="15" customHeight="1">
      <c r="A5112" s="10" t="s">
        <v>16612</v>
      </c>
      <c r="B5112" s="13" t="s">
        <v>16611</v>
      </c>
    </row>
    <row r="5113" spans="1:2" ht="15" customHeight="1">
      <c r="A5113" s="10" t="s">
        <v>16600</v>
      </c>
      <c r="B5113" s="13" t="s">
        <v>16599</v>
      </c>
    </row>
    <row r="5114" spans="1:2" ht="15" customHeight="1">
      <c r="A5114" s="10" t="s">
        <v>16608</v>
      </c>
      <c r="B5114" s="13" t="s">
        <v>16607</v>
      </c>
    </row>
    <row r="5115" spans="1:2" ht="15" customHeight="1">
      <c r="A5115" s="10" t="s">
        <v>16610</v>
      </c>
      <c r="B5115" s="13" t="s">
        <v>16609</v>
      </c>
    </row>
    <row r="5116" spans="1:2" ht="15" customHeight="1">
      <c r="A5116" s="10" t="s">
        <v>16602</v>
      </c>
      <c r="B5116" s="13" t="s">
        <v>16601</v>
      </c>
    </row>
    <row r="5117" spans="1:2" ht="15" customHeight="1">
      <c r="A5117" s="10" t="s">
        <v>16614</v>
      </c>
      <c r="B5117" s="13" t="s">
        <v>16613</v>
      </c>
    </row>
    <row r="5118" spans="1:2" ht="15" customHeight="1">
      <c r="A5118" s="10" t="s">
        <v>16638</v>
      </c>
      <c r="B5118" s="13" t="s">
        <v>16637</v>
      </c>
    </row>
    <row r="5119" spans="1:2" ht="15" customHeight="1">
      <c r="A5119" s="10" t="s">
        <v>16618</v>
      </c>
      <c r="B5119" s="13" t="s">
        <v>16617</v>
      </c>
    </row>
    <row r="5120" spans="1:2" ht="15" customHeight="1">
      <c r="A5120" s="10" t="s">
        <v>16624</v>
      </c>
      <c r="B5120" s="13" t="s">
        <v>16623</v>
      </c>
    </row>
    <row r="5121" spans="1:2" ht="15" customHeight="1">
      <c r="A5121" s="10" t="s">
        <v>16636</v>
      </c>
      <c r="B5121" s="13" t="s">
        <v>16635</v>
      </c>
    </row>
    <row r="5122" spans="1:2" ht="15" customHeight="1">
      <c r="A5122" s="10" t="s">
        <v>16640</v>
      </c>
      <c r="B5122" s="13" t="s">
        <v>16639</v>
      </c>
    </row>
    <row r="5123" spans="1:2" ht="15" customHeight="1">
      <c r="A5123" s="10" t="s">
        <v>16626</v>
      </c>
      <c r="B5123" s="13" t="s">
        <v>16625</v>
      </c>
    </row>
    <row r="5124" spans="1:2" ht="15" customHeight="1">
      <c r="A5124" s="10" t="s">
        <v>16632</v>
      </c>
      <c r="B5124" s="13" t="s">
        <v>16631</v>
      </c>
    </row>
    <row r="5125" spans="1:2" ht="15" customHeight="1">
      <c r="A5125" s="10" t="s">
        <v>16620</v>
      </c>
      <c r="B5125" s="13" t="s">
        <v>16619</v>
      </c>
    </row>
    <row r="5126" spans="1:2" ht="15" customHeight="1">
      <c r="A5126" s="10" t="s">
        <v>16628</v>
      </c>
      <c r="B5126" s="13" t="s">
        <v>16627</v>
      </c>
    </row>
    <row r="5127" spans="1:2" ht="15" customHeight="1">
      <c r="A5127" s="10" t="s">
        <v>16630</v>
      </c>
      <c r="B5127" s="13" t="s">
        <v>16629</v>
      </c>
    </row>
    <row r="5128" spans="1:2" ht="15" customHeight="1">
      <c r="A5128" s="10" t="s">
        <v>16622</v>
      </c>
      <c r="B5128" s="13" t="s">
        <v>16621</v>
      </c>
    </row>
    <row r="5129" spans="1:2" ht="15" customHeight="1">
      <c r="A5129" s="10" t="s">
        <v>16634</v>
      </c>
      <c r="B5129" s="13" t="s">
        <v>16633</v>
      </c>
    </row>
    <row r="5130" spans="1:2" ht="15" customHeight="1">
      <c r="A5130" s="10" t="s">
        <v>16642</v>
      </c>
      <c r="B5130" s="13" t="s">
        <v>16641</v>
      </c>
    </row>
    <row r="5131" spans="1:2" ht="15" customHeight="1">
      <c r="A5131" s="10" t="s">
        <v>16652</v>
      </c>
      <c r="B5131" s="13" t="s">
        <v>16651</v>
      </c>
    </row>
    <row r="5132" spans="1:2" ht="15" customHeight="1">
      <c r="A5132" s="10" t="s">
        <v>16650</v>
      </c>
      <c r="B5132" s="13" t="s">
        <v>16649</v>
      </c>
    </row>
    <row r="5133" spans="1:2" ht="15" customHeight="1">
      <c r="A5133" s="10" t="s">
        <v>16648</v>
      </c>
      <c r="B5133" s="13" t="s">
        <v>16647</v>
      </c>
    </row>
    <row r="5134" spans="1:2" ht="15" customHeight="1">
      <c r="A5134" s="10" t="s">
        <v>16646</v>
      </c>
      <c r="B5134" s="13" t="s">
        <v>16645</v>
      </c>
    </row>
    <row r="5135" spans="1:2" ht="15" customHeight="1">
      <c r="A5135" s="10" t="s">
        <v>16644</v>
      </c>
      <c r="B5135" s="13" t="s">
        <v>16643</v>
      </c>
    </row>
    <row r="5136" spans="1:2" ht="15" customHeight="1">
      <c r="A5136" s="10" t="s">
        <v>24403</v>
      </c>
      <c r="B5136" s="13" t="s">
        <v>24402</v>
      </c>
    </row>
    <row r="5137" spans="1:2" ht="15" customHeight="1">
      <c r="A5137" s="10" t="s">
        <v>24405</v>
      </c>
      <c r="B5137" s="13" t="s">
        <v>24404</v>
      </c>
    </row>
    <row r="5138" spans="1:2" ht="15" customHeight="1">
      <c r="A5138" s="10" t="s">
        <v>24407</v>
      </c>
      <c r="B5138" s="13" t="s">
        <v>24406</v>
      </c>
    </row>
    <row r="5139" spans="1:2" ht="15" customHeight="1">
      <c r="A5139" s="10" t="s">
        <v>8445</v>
      </c>
      <c r="B5139" s="13" t="s">
        <v>8444</v>
      </c>
    </row>
    <row r="5140" spans="1:2" ht="15" customHeight="1">
      <c r="A5140" s="10" t="s">
        <v>8447</v>
      </c>
      <c r="B5140" s="13" t="s">
        <v>8446</v>
      </c>
    </row>
    <row r="5141" spans="1:2" ht="15" customHeight="1">
      <c r="A5141" s="10" t="s">
        <v>1747</v>
      </c>
      <c r="B5141" s="13" t="s">
        <v>1746</v>
      </c>
    </row>
    <row r="5142" spans="1:2" ht="15" customHeight="1">
      <c r="A5142" s="10" t="s">
        <v>2154</v>
      </c>
      <c r="B5142" s="13" t="s">
        <v>2153</v>
      </c>
    </row>
    <row r="5143" spans="1:2" ht="15" customHeight="1">
      <c r="A5143" s="10" t="s">
        <v>12012</v>
      </c>
      <c r="B5143" s="13" t="s">
        <v>12011</v>
      </c>
    </row>
    <row r="5144" spans="1:2" ht="15" customHeight="1">
      <c r="A5144" s="11" t="s">
        <v>404</v>
      </c>
      <c r="B5144" s="15" t="s">
        <v>405</v>
      </c>
    </row>
    <row r="5145" spans="1:2" ht="15" customHeight="1">
      <c r="A5145" s="10" t="s">
        <v>1078</v>
      </c>
      <c r="B5145" s="13" t="s">
        <v>1077</v>
      </c>
    </row>
    <row r="5146" spans="1:2" ht="15" customHeight="1">
      <c r="A5146" s="11" t="s">
        <v>406</v>
      </c>
      <c r="B5146" s="15" t="s">
        <v>407</v>
      </c>
    </row>
    <row r="5147" spans="1:2" ht="15" customHeight="1">
      <c r="A5147" s="10" t="s">
        <v>13376</v>
      </c>
      <c r="B5147" s="13" t="s">
        <v>13375</v>
      </c>
    </row>
    <row r="5148" spans="1:2" ht="15" customHeight="1">
      <c r="A5148" s="10" t="s">
        <v>6772</v>
      </c>
      <c r="B5148" s="13" t="s">
        <v>6771</v>
      </c>
    </row>
    <row r="5149" spans="1:2" ht="15" customHeight="1">
      <c r="A5149" s="10" t="s">
        <v>6774</v>
      </c>
      <c r="B5149" s="13" t="s">
        <v>6773</v>
      </c>
    </row>
    <row r="5150" spans="1:2" ht="15" customHeight="1">
      <c r="A5150" s="10" t="s">
        <v>6770</v>
      </c>
      <c r="B5150" s="13" t="s">
        <v>6769</v>
      </c>
    </row>
    <row r="5151" spans="1:2" ht="15" customHeight="1">
      <c r="A5151" s="10" t="s">
        <v>6756</v>
      </c>
      <c r="B5151" s="13" t="s">
        <v>6755</v>
      </c>
    </row>
    <row r="5152" spans="1:2" ht="15" customHeight="1">
      <c r="A5152" s="10" t="s">
        <v>6758</v>
      </c>
      <c r="B5152" s="13" t="s">
        <v>6757</v>
      </c>
    </row>
    <row r="5153" spans="1:2" ht="15" customHeight="1">
      <c r="A5153" s="10" t="s">
        <v>6766</v>
      </c>
      <c r="B5153" s="13" t="s">
        <v>6765</v>
      </c>
    </row>
    <row r="5154" spans="1:2" ht="15" customHeight="1">
      <c r="A5154" s="10" t="s">
        <v>6762</v>
      </c>
      <c r="B5154" s="13" t="s">
        <v>6761</v>
      </c>
    </row>
    <row r="5155" spans="1:2" ht="15" customHeight="1">
      <c r="A5155" s="10" t="s">
        <v>6764</v>
      </c>
      <c r="B5155" s="13" t="s">
        <v>6763</v>
      </c>
    </row>
    <row r="5156" spans="1:2" ht="15" customHeight="1">
      <c r="A5156" s="10" t="s">
        <v>6760</v>
      </c>
      <c r="B5156" s="13" t="s">
        <v>6759</v>
      </c>
    </row>
    <row r="5157" spans="1:2" ht="15" customHeight="1">
      <c r="A5157" s="10" t="s">
        <v>14885</v>
      </c>
      <c r="B5157" s="13" t="s">
        <v>14884</v>
      </c>
    </row>
    <row r="5158" spans="1:2" ht="15" customHeight="1">
      <c r="A5158" s="10" t="s">
        <v>8563</v>
      </c>
      <c r="B5158" s="13" t="s">
        <v>8562</v>
      </c>
    </row>
    <row r="5159" spans="1:2" ht="15" customHeight="1">
      <c r="A5159" s="10" t="s">
        <v>8567</v>
      </c>
      <c r="B5159" s="13" t="s">
        <v>8566</v>
      </c>
    </row>
    <row r="5160" spans="1:2" ht="15" customHeight="1">
      <c r="A5160" s="10" t="s">
        <v>8575</v>
      </c>
      <c r="B5160" s="13" t="s">
        <v>8574</v>
      </c>
    </row>
    <row r="5161" spans="1:2" ht="15" customHeight="1">
      <c r="A5161" s="10" t="s">
        <v>2373</v>
      </c>
      <c r="B5161" s="13" t="s">
        <v>2372</v>
      </c>
    </row>
    <row r="5162" spans="1:2" ht="15" customHeight="1">
      <c r="A5162" s="10" t="s">
        <v>17111</v>
      </c>
      <c r="B5162" s="13" t="s">
        <v>17110</v>
      </c>
    </row>
    <row r="5163" spans="1:2" ht="15" customHeight="1">
      <c r="A5163" s="10" t="s">
        <v>19885</v>
      </c>
      <c r="B5163" s="13" t="s">
        <v>19884</v>
      </c>
    </row>
    <row r="5164" spans="1:2" ht="15" customHeight="1">
      <c r="A5164" s="10" t="s">
        <v>19889</v>
      </c>
      <c r="B5164" s="13" t="s">
        <v>19888</v>
      </c>
    </row>
    <row r="5165" spans="1:2" ht="15" customHeight="1">
      <c r="A5165" s="10" t="s">
        <v>19891</v>
      </c>
      <c r="B5165" s="13" t="s">
        <v>19890</v>
      </c>
    </row>
    <row r="5166" spans="1:2" ht="15" customHeight="1">
      <c r="A5166" s="10" t="s">
        <v>19883</v>
      </c>
      <c r="B5166" s="13" t="s">
        <v>19882</v>
      </c>
    </row>
    <row r="5167" spans="1:2" ht="15" customHeight="1">
      <c r="A5167" s="10" t="s">
        <v>19893</v>
      </c>
      <c r="B5167" s="13" t="s">
        <v>19892</v>
      </c>
    </row>
    <row r="5168" spans="1:2" ht="15" customHeight="1">
      <c r="A5168" s="10" t="s">
        <v>19881</v>
      </c>
      <c r="B5168" s="13" t="s">
        <v>19880</v>
      </c>
    </row>
    <row r="5169" spans="1:2" ht="15" customHeight="1">
      <c r="A5169" s="10" t="s">
        <v>19897</v>
      </c>
      <c r="B5169" s="13" t="s">
        <v>19896</v>
      </c>
    </row>
    <row r="5170" spans="1:2" ht="15" customHeight="1">
      <c r="A5170" s="10" t="s">
        <v>19895</v>
      </c>
      <c r="B5170" s="13" t="s">
        <v>19894</v>
      </c>
    </row>
    <row r="5171" spans="1:2" ht="15" customHeight="1">
      <c r="A5171" s="10" t="s">
        <v>19879</v>
      </c>
      <c r="B5171" s="13" t="s">
        <v>19878</v>
      </c>
    </row>
    <row r="5172" spans="1:2" ht="15" customHeight="1">
      <c r="A5172" s="10" t="s">
        <v>19887</v>
      </c>
      <c r="B5172" s="13" t="s">
        <v>19886</v>
      </c>
    </row>
    <row r="5173" spans="1:2" ht="15" customHeight="1">
      <c r="A5173" s="10" t="s">
        <v>1522</v>
      </c>
      <c r="B5173" s="13" t="s">
        <v>1521</v>
      </c>
    </row>
    <row r="5174" spans="1:2" ht="15" customHeight="1">
      <c r="A5174" s="11" t="s">
        <v>408</v>
      </c>
      <c r="B5174" s="15" t="s">
        <v>409</v>
      </c>
    </row>
    <row r="5175" spans="1:2" ht="15" customHeight="1">
      <c r="A5175" s="10" t="s">
        <v>10040</v>
      </c>
      <c r="B5175" s="13" t="s">
        <v>10039</v>
      </c>
    </row>
    <row r="5176" spans="1:2" ht="15" customHeight="1">
      <c r="A5176" s="10" t="s">
        <v>10032</v>
      </c>
      <c r="B5176" s="13" t="s">
        <v>10031</v>
      </c>
    </row>
    <row r="5177" spans="1:2" ht="15" customHeight="1">
      <c r="A5177" s="10" t="s">
        <v>10028</v>
      </c>
      <c r="B5177" s="13" t="s">
        <v>10027</v>
      </c>
    </row>
    <row r="5178" spans="1:2" ht="15" customHeight="1">
      <c r="A5178" s="11" t="s">
        <v>410</v>
      </c>
      <c r="B5178" s="15" t="s">
        <v>411</v>
      </c>
    </row>
    <row r="5179" spans="1:2" ht="15" customHeight="1">
      <c r="A5179" s="10" t="s">
        <v>12526</v>
      </c>
      <c r="B5179" s="13" t="s">
        <v>12525</v>
      </c>
    </row>
    <row r="5180" spans="1:2" ht="15" customHeight="1">
      <c r="A5180" s="11" t="s">
        <v>412</v>
      </c>
      <c r="B5180" s="15" t="s">
        <v>413</v>
      </c>
    </row>
    <row r="5181" spans="1:2" ht="15" customHeight="1">
      <c r="A5181" s="10" t="s">
        <v>9942</v>
      </c>
      <c r="B5181" s="13" t="s">
        <v>9941</v>
      </c>
    </row>
    <row r="5182" spans="1:2" ht="15" customHeight="1">
      <c r="A5182" s="10" t="s">
        <v>9936</v>
      </c>
      <c r="B5182" s="13" t="s">
        <v>9935</v>
      </c>
    </row>
    <row r="5183" spans="1:2" ht="15" customHeight="1">
      <c r="A5183" s="10" t="s">
        <v>9938</v>
      </c>
      <c r="B5183" s="13" t="s">
        <v>9937</v>
      </c>
    </row>
    <row r="5184" spans="1:2" ht="15" customHeight="1">
      <c r="A5184" s="10" t="s">
        <v>9940</v>
      </c>
      <c r="B5184" s="13" t="s">
        <v>9939</v>
      </c>
    </row>
    <row r="5185" spans="1:2" ht="15" customHeight="1">
      <c r="A5185" s="10" t="s">
        <v>9946</v>
      </c>
      <c r="B5185" s="13" t="s">
        <v>9945</v>
      </c>
    </row>
    <row r="5186" spans="1:2" ht="15" customHeight="1">
      <c r="A5186" s="10" t="s">
        <v>9543</v>
      </c>
      <c r="B5186" s="13" t="s">
        <v>9542</v>
      </c>
    </row>
    <row r="5187" spans="1:2" ht="15" customHeight="1">
      <c r="A5187" s="10" t="s">
        <v>9764</v>
      </c>
      <c r="B5187" s="13" t="s">
        <v>9763</v>
      </c>
    </row>
    <row r="5188" spans="1:2" ht="15" customHeight="1">
      <c r="A5188" s="10" t="s">
        <v>8511</v>
      </c>
      <c r="B5188" s="13" t="s">
        <v>8510</v>
      </c>
    </row>
    <row r="5189" spans="1:2" ht="15" customHeight="1">
      <c r="A5189" s="10" t="s">
        <v>10185</v>
      </c>
      <c r="B5189" s="13" t="s">
        <v>10184</v>
      </c>
    </row>
    <row r="5190" spans="1:2" ht="15" customHeight="1">
      <c r="A5190" s="10" t="s">
        <v>9770</v>
      </c>
      <c r="B5190" s="13" t="s">
        <v>9769</v>
      </c>
    </row>
    <row r="5191" spans="1:2" ht="15" customHeight="1">
      <c r="A5191" s="10" t="s">
        <v>10425</v>
      </c>
      <c r="B5191" s="13" t="s">
        <v>10424</v>
      </c>
    </row>
    <row r="5192" spans="1:2" ht="15" customHeight="1">
      <c r="A5192" s="10" t="s">
        <v>9768</v>
      </c>
      <c r="B5192" s="13" t="s">
        <v>9767</v>
      </c>
    </row>
    <row r="5193" spans="1:2" ht="15" customHeight="1">
      <c r="A5193" s="10" t="s">
        <v>1492</v>
      </c>
      <c r="B5193" s="13" t="s">
        <v>285</v>
      </c>
    </row>
    <row r="5194" spans="1:2" ht="15" customHeight="1">
      <c r="A5194" s="10" t="s">
        <v>9808</v>
      </c>
      <c r="B5194" s="13" t="s">
        <v>9807</v>
      </c>
    </row>
    <row r="5195" spans="1:2" ht="15" customHeight="1">
      <c r="A5195" s="10" t="s">
        <v>414</v>
      </c>
      <c r="B5195" s="13" t="s">
        <v>10186</v>
      </c>
    </row>
    <row r="5196" spans="1:2" ht="15" customHeight="1">
      <c r="A5196" s="10" t="s">
        <v>24331</v>
      </c>
      <c r="B5196" s="13" t="s">
        <v>24330</v>
      </c>
    </row>
    <row r="5197" spans="1:2" ht="15" customHeight="1">
      <c r="A5197" s="10" t="s">
        <v>11773</v>
      </c>
      <c r="B5197" s="13" t="s">
        <v>11772</v>
      </c>
    </row>
    <row r="5198" spans="1:2" ht="15" customHeight="1">
      <c r="A5198" s="10" t="s">
        <v>24335</v>
      </c>
      <c r="B5198" s="13" t="s">
        <v>24334</v>
      </c>
    </row>
    <row r="5199" spans="1:2" ht="15" customHeight="1">
      <c r="A5199" s="10" t="s">
        <v>24333</v>
      </c>
      <c r="B5199" s="13" t="s">
        <v>24332</v>
      </c>
    </row>
    <row r="5200" spans="1:2" ht="15" customHeight="1">
      <c r="A5200" s="10" t="s">
        <v>12004</v>
      </c>
      <c r="B5200" s="13" t="s">
        <v>12003</v>
      </c>
    </row>
    <row r="5201" spans="1:2" ht="15" customHeight="1">
      <c r="A5201" s="11" t="s">
        <v>415</v>
      </c>
      <c r="B5201" s="15" t="s">
        <v>416</v>
      </c>
    </row>
    <row r="5202" spans="1:2" ht="15" customHeight="1">
      <c r="A5202" s="10" t="s">
        <v>11781</v>
      </c>
      <c r="B5202" s="13" t="s">
        <v>11780</v>
      </c>
    </row>
    <row r="5203" spans="1:2" ht="15" customHeight="1">
      <c r="A5203" s="10" t="s">
        <v>11777</v>
      </c>
      <c r="B5203" s="13" t="s">
        <v>11776</v>
      </c>
    </row>
    <row r="5204" spans="1:2" ht="15" customHeight="1">
      <c r="A5204" s="10" t="s">
        <v>12168</v>
      </c>
      <c r="B5204" s="13" t="s">
        <v>12167</v>
      </c>
    </row>
    <row r="5205" spans="1:2" ht="15" customHeight="1">
      <c r="A5205" s="10" t="s">
        <v>12008</v>
      </c>
      <c r="B5205" s="13" t="s">
        <v>12007</v>
      </c>
    </row>
    <row r="5206" spans="1:2" ht="15" customHeight="1">
      <c r="A5206" s="10" t="s">
        <v>12006</v>
      </c>
      <c r="B5206" s="13" t="s">
        <v>12005</v>
      </c>
    </row>
    <row r="5207" spans="1:2" ht="15" customHeight="1">
      <c r="A5207" s="10" t="s">
        <v>11775</v>
      </c>
      <c r="B5207" s="13" t="s">
        <v>11774</v>
      </c>
    </row>
    <row r="5208" spans="1:2" ht="15" customHeight="1">
      <c r="A5208" s="11" t="s">
        <v>417</v>
      </c>
      <c r="B5208" s="15" t="s">
        <v>418</v>
      </c>
    </row>
    <row r="5209" spans="1:2" ht="15" customHeight="1">
      <c r="A5209" s="11" t="s">
        <v>419</v>
      </c>
      <c r="B5209" s="15" t="s">
        <v>420</v>
      </c>
    </row>
    <row r="5210" spans="1:2" ht="15" customHeight="1">
      <c r="A5210" s="10" t="s">
        <v>24843</v>
      </c>
      <c r="B5210" s="13" t="s">
        <v>24842</v>
      </c>
    </row>
    <row r="5211" spans="1:2" ht="15" customHeight="1">
      <c r="A5211" s="10" t="s">
        <v>24691</v>
      </c>
      <c r="B5211" s="13" t="s">
        <v>24690</v>
      </c>
    </row>
    <row r="5212" spans="1:2" ht="15" customHeight="1">
      <c r="A5212" s="10" t="s">
        <v>2471</v>
      </c>
      <c r="B5212" s="13" t="s">
        <v>2470</v>
      </c>
    </row>
    <row r="5213" spans="1:2" ht="15" customHeight="1">
      <c r="A5213" s="10" t="s">
        <v>421</v>
      </c>
      <c r="B5213" s="13" t="s">
        <v>14560</v>
      </c>
    </row>
    <row r="5214" spans="1:2" ht="15" customHeight="1">
      <c r="A5214" s="10" t="s">
        <v>10070</v>
      </c>
      <c r="B5214" s="13" t="s">
        <v>10069</v>
      </c>
    </row>
    <row r="5215" spans="1:2" ht="15" customHeight="1">
      <c r="A5215" s="10" t="s">
        <v>10068</v>
      </c>
      <c r="B5215" s="13" t="s">
        <v>10067</v>
      </c>
    </row>
    <row r="5216" spans="1:2" ht="15" customHeight="1">
      <c r="A5216" s="11" t="s">
        <v>422</v>
      </c>
      <c r="B5216" s="15" t="s">
        <v>423</v>
      </c>
    </row>
    <row r="5217" spans="1:2" ht="15" customHeight="1">
      <c r="A5217" s="10" t="s">
        <v>1267</v>
      </c>
      <c r="B5217" s="13" t="s">
        <v>1266</v>
      </c>
    </row>
    <row r="5218" spans="1:2" ht="15" customHeight="1">
      <c r="A5218" s="10" t="s">
        <v>1261</v>
      </c>
      <c r="B5218" s="13" t="s">
        <v>1260</v>
      </c>
    </row>
    <row r="5219" spans="1:2" ht="15" customHeight="1">
      <c r="A5219" s="10" t="s">
        <v>1271</v>
      </c>
      <c r="B5219" s="13" t="s">
        <v>1270</v>
      </c>
    </row>
    <row r="5220" spans="1:2" ht="15" customHeight="1">
      <c r="A5220" s="10" t="s">
        <v>1269</v>
      </c>
      <c r="B5220" s="13" t="s">
        <v>1268</v>
      </c>
    </row>
    <row r="5221" spans="1:2" ht="15" customHeight="1">
      <c r="A5221" s="10" t="s">
        <v>1275</v>
      </c>
      <c r="B5221" s="13" t="s">
        <v>1274</v>
      </c>
    </row>
    <row r="5222" spans="1:2" ht="15" customHeight="1">
      <c r="A5222" s="10" t="s">
        <v>1263</v>
      </c>
      <c r="B5222" s="13" t="s">
        <v>1262</v>
      </c>
    </row>
    <row r="5223" spans="1:2" ht="15" customHeight="1">
      <c r="A5223" s="10" t="s">
        <v>1265</v>
      </c>
      <c r="B5223" s="13" t="s">
        <v>1264</v>
      </c>
    </row>
    <row r="5224" spans="1:2" ht="15" customHeight="1">
      <c r="A5224" s="10" t="s">
        <v>2367</v>
      </c>
      <c r="B5224" s="13" t="s">
        <v>2366</v>
      </c>
    </row>
    <row r="5225" spans="1:2" ht="15" customHeight="1">
      <c r="A5225" s="10" t="s">
        <v>2383</v>
      </c>
      <c r="B5225" s="13" t="s">
        <v>2382</v>
      </c>
    </row>
    <row r="5226" spans="1:2" ht="15" customHeight="1">
      <c r="A5226" s="10" t="s">
        <v>2363</v>
      </c>
      <c r="B5226" s="13" t="s">
        <v>2362</v>
      </c>
    </row>
    <row r="5227" spans="1:2" ht="15" customHeight="1">
      <c r="A5227" s="10" t="s">
        <v>3619</v>
      </c>
      <c r="B5227" s="13" t="s">
        <v>3618</v>
      </c>
    </row>
    <row r="5228" spans="1:2" ht="15" customHeight="1">
      <c r="A5228" s="10" t="s">
        <v>10152</v>
      </c>
      <c r="B5228" s="13" t="s">
        <v>10151</v>
      </c>
    </row>
    <row r="5229" spans="1:2" ht="15" customHeight="1">
      <c r="A5229" s="10" t="s">
        <v>424</v>
      </c>
      <c r="B5229" s="13" t="s">
        <v>9173</v>
      </c>
    </row>
    <row r="5230" spans="1:2" ht="15" customHeight="1">
      <c r="A5230" s="10" t="s">
        <v>13124</v>
      </c>
      <c r="B5230" s="13" t="s">
        <v>13123</v>
      </c>
    </row>
    <row r="5231" spans="1:2" ht="15" customHeight="1">
      <c r="A5231" s="10" t="s">
        <v>12970</v>
      </c>
      <c r="B5231" s="13" t="s">
        <v>12969</v>
      </c>
    </row>
    <row r="5232" spans="1:2" ht="15" customHeight="1">
      <c r="A5232" s="10" t="s">
        <v>11642</v>
      </c>
      <c r="B5232" s="13" t="s">
        <v>11641</v>
      </c>
    </row>
    <row r="5233" spans="1:2" ht="15" customHeight="1">
      <c r="A5233" s="10" t="s">
        <v>12480</v>
      </c>
      <c r="B5233" s="13" t="s">
        <v>12479</v>
      </c>
    </row>
    <row r="5234" spans="1:2" ht="15" customHeight="1">
      <c r="A5234" s="10" t="s">
        <v>11566</v>
      </c>
      <c r="B5234" s="13" t="s">
        <v>11565</v>
      </c>
    </row>
    <row r="5235" spans="1:2" ht="15" customHeight="1">
      <c r="A5235" s="10" t="s">
        <v>12312</v>
      </c>
      <c r="B5235" s="13" t="s">
        <v>12311</v>
      </c>
    </row>
    <row r="5236" spans="1:2" ht="15" customHeight="1">
      <c r="A5236" s="10" t="s">
        <v>11598</v>
      </c>
      <c r="B5236" s="13" t="s">
        <v>11597</v>
      </c>
    </row>
    <row r="5237" spans="1:2" ht="15" customHeight="1">
      <c r="A5237" s="10" t="s">
        <v>11564</v>
      </c>
      <c r="B5237" s="13" t="s">
        <v>11563</v>
      </c>
    </row>
    <row r="5238" spans="1:2" ht="15" customHeight="1">
      <c r="A5238" s="11" t="s">
        <v>425</v>
      </c>
      <c r="B5238" s="15" t="s">
        <v>426</v>
      </c>
    </row>
    <row r="5239" spans="1:2" ht="15" customHeight="1">
      <c r="A5239" s="10" t="s">
        <v>14639</v>
      </c>
      <c r="B5239" s="13" t="s">
        <v>426</v>
      </c>
    </row>
    <row r="5240" spans="1:2" ht="15" customHeight="1">
      <c r="A5240" s="10" t="s">
        <v>10952</v>
      </c>
      <c r="B5240" s="13" t="s">
        <v>10951</v>
      </c>
    </row>
    <row r="5241" spans="1:2" ht="15" customHeight="1">
      <c r="A5241" s="10" t="s">
        <v>10964</v>
      </c>
      <c r="B5241" s="13" t="s">
        <v>10963</v>
      </c>
    </row>
    <row r="5242" spans="1:2" ht="15" customHeight="1">
      <c r="A5242" s="10" t="s">
        <v>10966</v>
      </c>
      <c r="B5242" s="13" t="s">
        <v>10965</v>
      </c>
    </row>
    <row r="5243" spans="1:2" ht="15" customHeight="1">
      <c r="A5243" s="10" t="s">
        <v>10956</v>
      </c>
      <c r="B5243" s="13" t="s">
        <v>10955</v>
      </c>
    </row>
    <row r="5244" spans="1:2" ht="15" customHeight="1">
      <c r="A5244" s="10" t="s">
        <v>10962</v>
      </c>
      <c r="B5244" s="13" t="s">
        <v>10961</v>
      </c>
    </row>
    <row r="5245" spans="1:2" ht="15" customHeight="1">
      <c r="A5245" s="10" t="s">
        <v>10960</v>
      </c>
      <c r="B5245" s="13" t="s">
        <v>10959</v>
      </c>
    </row>
    <row r="5246" spans="1:2" ht="15" customHeight="1">
      <c r="A5246" s="10" t="s">
        <v>10958</v>
      </c>
      <c r="B5246" s="13" t="s">
        <v>10957</v>
      </c>
    </row>
    <row r="5247" spans="1:2" ht="15" customHeight="1">
      <c r="A5247" s="10" t="s">
        <v>10954</v>
      </c>
      <c r="B5247" s="13" t="s">
        <v>10953</v>
      </c>
    </row>
    <row r="5248" spans="1:2" ht="15" customHeight="1">
      <c r="A5248" s="10" t="s">
        <v>10970</v>
      </c>
      <c r="B5248" s="13" t="s">
        <v>10969</v>
      </c>
    </row>
    <row r="5249" spans="1:2" ht="15" customHeight="1">
      <c r="A5249" s="10" t="s">
        <v>10968</v>
      </c>
      <c r="B5249" s="13" t="s">
        <v>10967</v>
      </c>
    </row>
    <row r="5250" spans="1:2" ht="15" customHeight="1">
      <c r="A5250" s="11" t="s">
        <v>427</v>
      </c>
      <c r="B5250" s="15" t="s">
        <v>428</v>
      </c>
    </row>
    <row r="5251" spans="1:2" ht="15" customHeight="1">
      <c r="A5251" s="10" t="s">
        <v>6312</v>
      </c>
      <c r="B5251" s="13" t="s">
        <v>6311</v>
      </c>
    </row>
    <row r="5252" spans="1:2" ht="15" customHeight="1">
      <c r="A5252" s="10" t="s">
        <v>6310</v>
      </c>
      <c r="B5252" s="13" t="s">
        <v>6309</v>
      </c>
    </row>
    <row r="5253" spans="1:2" ht="15" customHeight="1">
      <c r="A5253" s="10" t="s">
        <v>6314</v>
      </c>
      <c r="B5253" s="13" t="s">
        <v>6313</v>
      </c>
    </row>
    <row r="5254" spans="1:2" ht="15" customHeight="1">
      <c r="A5254" s="11" t="s">
        <v>429</v>
      </c>
      <c r="B5254" s="15" t="s">
        <v>430</v>
      </c>
    </row>
    <row r="5255" spans="1:2" ht="15" customHeight="1">
      <c r="A5255" s="11" t="s">
        <v>431</v>
      </c>
      <c r="B5255" s="15" t="s">
        <v>430</v>
      </c>
    </row>
    <row r="5256" spans="1:2" ht="15" customHeight="1">
      <c r="A5256" s="10" t="s">
        <v>14892</v>
      </c>
      <c r="B5256" s="13" t="s">
        <v>14891</v>
      </c>
    </row>
    <row r="5257" spans="1:2" ht="15" customHeight="1">
      <c r="A5257" s="10" t="s">
        <v>4055</v>
      </c>
      <c r="B5257" s="13" t="s">
        <v>4054</v>
      </c>
    </row>
    <row r="5258" spans="1:2" ht="15" customHeight="1">
      <c r="A5258" s="10" t="s">
        <v>4053</v>
      </c>
      <c r="B5258" s="13" t="s">
        <v>4052</v>
      </c>
    </row>
    <row r="5259" spans="1:2" ht="15" customHeight="1">
      <c r="A5259" s="10" t="s">
        <v>7289</v>
      </c>
      <c r="B5259" s="13" t="s">
        <v>7288</v>
      </c>
    </row>
    <row r="5260" spans="1:2" ht="15" customHeight="1">
      <c r="A5260" s="10" t="s">
        <v>7363</v>
      </c>
      <c r="B5260" s="13" t="s">
        <v>7362</v>
      </c>
    </row>
    <row r="5261" spans="1:2" ht="15" customHeight="1">
      <c r="A5261" s="10" t="s">
        <v>8955</v>
      </c>
      <c r="B5261" s="13" t="s">
        <v>8954</v>
      </c>
    </row>
    <row r="5262" spans="1:2" ht="15" customHeight="1">
      <c r="A5262" s="10" t="s">
        <v>15278</v>
      </c>
      <c r="B5262" s="13" t="s">
        <v>15277</v>
      </c>
    </row>
    <row r="5263" spans="1:2" ht="15" customHeight="1">
      <c r="A5263" s="10" t="s">
        <v>432</v>
      </c>
      <c r="B5263" s="13" t="s">
        <v>14477</v>
      </c>
    </row>
    <row r="5264" spans="1:2" ht="15" customHeight="1">
      <c r="A5264" s="10" t="s">
        <v>12156</v>
      </c>
      <c r="B5264" s="13" t="s">
        <v>12155</v>
      </c>
    </row>
    <row r="5265" spans="1:2" ht="15" customHeight="1">
      <c r="A5265" s="10" t="s">
        <v>12160</v>
      </c>
      <c r="B5265" s="13" t="s">
        <v>12159</v>
      </c>
    </row>
    <row r="5266" spans="1:2" ht="15" customHeight="1">
      <c r="A5266" s="10" t="s">
        <v>12962</v>
      </c>
      <c r="B5266" s="13" t="s">
        <v>12961</v>
      </c>
    </row>
    <row r="5267" spans="1:2" ht="15" customHeight="1">
      <c r="A5267" s="10" t="s">
        <v>12678</v>
      </c>
      <c r="B5267" s="13" t="s">
        <v>12677</v>
      </c>
    </row>
    <row r="5268" spans="1:2" ht="15" customHeight="1">
      <c r="A5268" s="10" t="s">
        <v>6535</v>
      </c>
      <c r="B5268" s="13" t="s">
        <v>6534</v>
      </c>
    </row>
    <row r="5269" spans="1:2" ht="15" customHeight="1">
      <c r="A5269" s="10" t="s">
        <v>12980</v>
      </c>
      <c r="B5269" s="13" t="s">
        <v>12979</v>
      </c>
    </row>
    <row r="5270" spans="1:2" ht="15" customHeight="1">
      <c r="A5270" s="10" t="s">
        <v>14476</v>
      </c>
      <c r="B5270" s="13" t="s">
        <v>14475</v>
      </c>
    </row>
    <row r="5271" spans="1:2" ht="15" customHeight="1">
      <c r="A5271" s="10" t="s">
        <v>14479</v>
      </c>
      <c r="B5271" s="13" t="s">
        <v>14478</v>
      </c>
    </row>
    <row r="5272" spans="1:2" ht="15" customHeight="1">
      <c r="A5272" s="10" t="s">
        <v>8921</v>
      </c>
      <c r="B5272" s="13" t="s">
        <v>8920</v>
      </c>
    </row>
    <row r="5273" spans="1:2" ht="15" customHeight="1">
      <c r="A5273" s="10" t="s">
        <v>6778</v>
      </c>
      <c r="B5273" s="13" t="s">
        <v>6777</v>
      </c>
    </row>
    <row r="5274" spans="1:2" ht="15" customHeight="1">
      <c r="A5274" s="10" t="s">
        <v>11908</v>
      </c>
      <c r="B5274" s="13" t="s">
        <v>11907</v>
      </c>
    </row>
    <row r="5275" spans="1:2" ht="15" customHeight="1">
      <c r="A5275" s="10" t="s">
        <v>12318</v>
      </c>
      <c r="B5275" s="13" t="s">
        <v>12317</v>
      </c>
    </row>
    <row r="5276" spans="1:2" ht="15" customHeight="1">
      <c r="A5276" s="10" t="s">
        <v>17233</v>
      </c>
      <c r="B5276" s="13" t="s">
        <v>17232</v>
      </c>
    </row>
    <row r="5277" spans="1:2" ht="15" customHeight="1">
      <c r="A5277" s="10" t="s">
        <v>6697</v>
      </c>
      <c r="B5277" s="13" t="s">
        <v>6696</v>
      </c>
    </row>
    <row r="5278" spans="1:2" ht="15" customHeight="1">
      <c r="A5278" s="10" t="s">
        <v>15050</v>
      </c>
      <c r="B5278" s="13" t="s">
        <v>15049</v>
      </c>
    </row>
    <row r="5279" spans="1:2" ht="15" customHeight="1">
      <c r="A5279" s="10" t="s">
        <v>7612</v>
      </c>
      <c r="B5279" s="13" t="s">
        <v>7611</v>
      </c>
    </row>
    <row r="5280" spans="1:2" ht="15" customHeight="1">
      <c r="A5280" s="10" t="s">
        <v>12986</v>
      </c>
      <c r="B5280" s="13" t="s">
        <v>12985</v>
      </c>
    </row>
    <row r="5281" spans="1:2" ht="15" customHeight="1">
      <c r="A5281" s="10" t="s">
        <v>9176</v>
      </c>
      <c r="B5281" s="13" t="s">
        <v>9175</v>
      </c>
    </row>
    <row r="5282" spans="1:2" ht="15" customHeight="1">
      <c r="A5282" s="11" t="s">
        <v>433</v>
      </c>
      <c r="B5282" s="15" t="s">
        <v>434</v>
      </c>
    </row>
    <row r="5283" spans="1:2" ht="15" customHeight="1">
      <c r="A5283" s="10" t="s">
        <v>12958</v>
      </c>
      <c r="B5283" s="13" t="s">
        <v>12957</v>
      </c>
    </row>
    <row r="5284" spans="1:2" ht="15" customHeight="1">
      <c r="A5284" s="10" t="s">
        <v>7600</v>
      </c>
      <c r="B5284" s="13" t="s">
        <v>7599</v>
      </c>
    </row>
    <row r="5285" spans="1:2" ht="15" customHeight="1">
      <c r="A5285" s="10" t="s">
        <v>7604</v>
      </c>
      <c r="B5285" s="13" t="s">
        <v>7603</v>
      </c>
    </row>
    <row r="5286" spans="1:2" ht="15" customHeight="1">
      <c r="A5286" s="10" t="s">
        <v>7598</v>
      </c>
      <c r="B5286" s="13" t="s">
        <v>7597</v>
      </c>
    </row>
    <row r="5287" spans="1:2" ht="15" customHeight="1">
      <c r="A5287" s="10" t="s">
        <v>7594</v>
      </c>
      <c r="B5287" s="13" t="s">
        <v>7593</v>
      </c>
    </row>
    <row r="5288" spans="1:2" ht="15" customHeight="1">
      <c r="A5288" s="10" t="s">
        <v>7596</v>
      </c>
      <c r="B5288" s="13" t="s">
        <v>7595</v>
      </c>
    </row>
    <row r="5289" spans="1:2" ht="15" customHeight="1">
      <c r="A5289" s="10" t="s">
        <v>7592</v>
      </c>
      <c r="B5289" s="13" t="s">
        <v>7591</v>
      </c>
    </row>
    <row r="5290" spans="1:2" ht="15" customHeight="1">
      <c r="A5290" s="10" t="s">
        <v>7602</v>
      </c>
      <c r="B5290" s="13" t="s">
        <v>7601</v>
      </c>
    </row>
    <row r="5291" spans="1:2" ht="15" customHeight="1">
      <c r="A5291" s="10" t="s">
        <v>7608</v>
      </c>
      <c r="B5291" s="13" t="s">
        <v>7607</v>
      </c>
    </row>
    <row r="5292" spans="1:2" ht="15" customHeight="1">
      <c r="A5292" s="10" t="s">
        <v>12966</v>
      </c>
      <c r="B5292" s="13" t="s">
        <v>12965</v>
      </c>
    </row>
    <row r="5293" spans="1:2" ht="15" customHeight="1">
      <c r="A5293" s="10" t="s">
        <v>7614</v>
      </c>
      <c r="B5293" s="13" t="s">
        <v>7613</v>
      </c>
    </row>
    <row r="5294" spans="1:2" ht="15" customHeight="1">
      <c r="A5294" s="10" t="s">
        <v>12254</v>
      </c>
      <c r="B5294" s="13" t="s">
        <v>12253</v>
      </c>
    </row>
    <row r="5295" spans="1:2" ht="15" customHeight="1">
      <c r="A5295" s="10" t="s">
        <v>12258</v>
      </c>
      <c r="B5295" s="13" t="s">
        <v>12257</v>
      </c>
    </row>
    <row r="5296" spans="1:2" ht="15" customHeight="1">
      <c r="A5296" s="10" t="s">
        <v>12950</v>
      </c>
      <c r="B5296" s="13" t="s">
        <v>12949</v>
      </c>
    </row>
    <row r="5297" spans="1:2" ht="15" customHeight="1">
      <c r="A5297" s="10" t="s">
        <v>12952</v>
      </c>
      <c r="B5297" s="13" t="s">
        <v>12951</v>
      </c>
    </row>
    <row r="5298" spans="1:2" ht="15" customHeight="1">
      <c r="A5298" s="10" t="s">
        <v>12954</v>
      </c>
      <c r="B5298" s="13" t="s">
        <v>12953</v>
      </c>
    </row>
    <row r="5299" spans="1:2" ht="15" customHeight="1">
      <c r="A5299" s="10" t="s">
        <v>12956</v>
      </c>
      <c r="B5299" s="13" t="s">
        <v>12955</v>
      </c>
    </row>
    <row r="5300" spans="1:2" ht="15" customHeight="1">
      <c r="A5300" s="10" t="s">
        <v>12680</v>
      </c>
      <c r="B5300" s="13" t="s">
        <v>12679</v>
      </c>
    </row>
    <row r="5301" spans="1:2" ht="15" customHeight="1">
      <c r="A5301" s="10" t="s">
        <v>14773</v>
      </c>
      <c r="B5301" s="13" t="s">
        <v>14772</v>
      </c>
    </row>
    <row r="5302" spans="1:2" ht="15" customHeight="1">
      <c r="A5302" s="10" t="s">
        <v>14481</v>
      </c>
      <c r="B5302" s="13" t="s">
        <v>14480</v>
      </c>
    </row>
    <row r="5303" spans="1:2" ht="15" customHeight="1">
      <c r="A5303" s="10" t="s">
        <v>12934</v>
      </c>
      <c r="B5303" s="13" t="s">
        <v>12933</v>
      </c>
    </row>
    <row r="5304" spans="1:2" ht="15" customHeight="1">
      <c r="A5304" s="10" t="s">
        <v>12936</v>
      </c>
      <c r="B5304" s="13" t="s">
        <v>12935</v>
      </c>
    </row>
    <row r="5305" spans="1:2" ht="15" customHeight="1">
      <c r="A5305" s="11" t="s">
        <v>435</v>
      </c>
      <c r="B5305" s="15" t="s">
        <v>436</v>
      </c>
    </row>
    <row r="5306" spans="1:2" ht="15" customHeight="1">
      <c r="A5306" s="10" t="s">
        <v>12824</v>
      </c>
      <c r="B5306" s="13" t="s">
        <v>12823</v>
      </c>
    </row>
    <row r="5307" spans="1:2" ht="15" customHeight="1">
      <c r="A5307" s="10" t="s">
        <v>12828</v>
      </c>
      <c r="B5307" s="13" t="s">
        <v>12827</v>
      </c>
    </row>
    <row r="5308" spans="1:2" ht="15" customHeight="1">
      <c r="A5308" s="10" t="s">
        <v>12974</v>
      </c>
      <c r="B5308" s="13" t="s">
        <v>12973</v>
      </c>
    </row>
    <row r="5309" spans="1:2" ht="15" customHeight="1">
      <c r="A5309" s="10" t="s">
        <v>6743</v>
      </c>
      <c r="B5309" s="13" t="s">
        <v>6742</v>
      </c>
    </row>
    <row r="5310" spans="1:2" ht="15" customHeight="1">
      <c r="A5310" s="10" t="s">
        <v>12708</v>
      </c>
      <c r="B5310" s="13" t="s">
        <v>12707</v>
      </c>
    </row>
    <row r="5311" spans="1:2" ht="15" customHeight="1">
      <c r="A5311" s="11" t="s">
        <v>437</v>
      </c>
      <c r="B5311" s="15" t="s">
        <v>86</v>
      </c>
    </row>
    <row r="5312" spans="1:2" ht="15" customHeight="1">
      <c r="A5312" s="10" t="s">
        <v>15054</v>
      </c>
      <c r="B5312" s="13" t="s">
        <v>15053</v>
      </c>
    </row>
    <row r="5313" spans="1:2" ht="15" customHeight="1">
      <c r="A5313" s="10" t="s">
        <v>7590</v>
      </c>
      <c r="B5313" s="13" t="s">
        <v>7589</v>
      </c>
    </row>
    <row r="5314" spans="1:2" ht="15" customHeight="1">
      <c r="A5314" s="10" t="s">
        <v>7580</v>
      </c>
      <c r="B5314" s="13" t="s">
        <v>7579</v>
      </c>
    </row>
    <row r="5315" spans="1:2" ht="15" customHeight="1">
      <c r="A5315" s="10" t="s">
        <v>7574</v>
      </c>
      <c r="B5315" s="13" t="s">
        <v>7573</v>
      </c>
    </row>
    <row r="5316" spans="1:2" ht="15" customHeight="1">
      <c r="A5316" s="10" t="s">
        <v>7576</v>
      </c>
      <c r="B5316" s="13" t="s">
        <v>7575</v>
      </c>
    </row>
    <row r="5317" spans="1:2" ht="15" customHeight="1">
      <c r="A5317" s="10" t="s">
        <v>7578</v>
      </c>
      <c r="B5317" s="13" t="s">
        <v>7577</v>
      </c>
    </row>
    <row r="5318" spans="1:2" ht="15" customHeight="1">
      <c r="A5318" s="10" t="s">
        <v>7582</v>
      </c>
      <c r="B5318" s="13" t="s">
        <v>7581</v>
      </c>
    </row>
    <row r="5319" spans="1:2" ht="15" customHeight="1">
      <c r="A5319" s="10" t="s">
        <v>7586</v>
      </c>
      <c r="B5319" s="13" t="s">
        <v>7585</v>
      </c>
    </row>
    <row r="5320" spans="1:2" ht="15" customHeight="1">
      <c r="A5320" s="10" t="s">
        <v>7584</v>
      </c>
      <c r="B5320" s="13" t="s">
        <v>7583</v>
      </c>
    </row>
    <row r="5321" spans="1:2" ht="15" customHeight="1">
      <c r="A5321" s="10" t="s">
        <v>7572</v>
      </c>
      <c r="B5321" s="13" t="s">
        <v>7571</v>
      </c>
    </row>
    <row r="5322" spans="1:2" ht="15" customHeight="1">
      <c r="A5322" s="10" t="s">
        <v>12960</v>
      </c>
      <c r="B5322" s="13" t="s">
        <v>12959</v>
      </c>
    </row>
    <row r="5323" spans="1:2" ht="15" customHeight="1">
      <c r="A5323" s="10" t="s">
        <v>12682</v>
      </c>
      <c r="B5323" s="13" t="s">
        <v>12681</v>
      </c>
    </row>
    <row r="5324" spans="1:2" ht="15" customHeight="1">
      <c r="A5324" s="10" t="s">
        <v>7610</v>
      </c>
      <c r="B5324" s="13" t="s">
        <v>7609</v>
      </c>
    </row>
    <row r="5325" spans="1:2" ht="15" customHeight="1">
      <c r="A5325" s="10" t="s">
        <v>15052</v>
      </c>
      <c r="B5325" s="13" t="s">
        <v>15051</v>
      </c>
    </row>
    <row r="5326" spans="1:2" ht="15" customHeight="1">
      <c r="A5326" s="10" t="s">
        <v>12676</v>
      </c>
      <c r="B5326" s="13" t="s">
        <v>12675</v>
      </c>
    </row>
    <row r="5327" spans="1:2" ht="15" customHeight="1">
      <c r="A5327" s="10" t="s">
        <v>12978</v>
      </c>
      <c r="B5327" s="13" t="s">
        <v>12977</v>
      </c>
    </row>
    <row r="5328" spans="1:2" ht="15" customHeight="1">
      <c r="A5328" s="10" t="s">
        <v>11848</v>
      </c>
      <c r="B5328" s="13" t="s">
        <v>11847</v>
      </c>
    </row>
    <row r="5329" spans="1:2" ht="15" customHeight="1">
      <c r="A5329" s="10" t="s">
        <v>12822</v>
      </c>
      <c r="B5329" s="13" t="s">
        <v>12821</v>
      </c>
    </row>
    <row r="5330" spans="1:2" ht="15" customHeight="1">
      <c r="A5330" s="10" t="s">
        <v>17201</v>
      </c>
      <c r="B5330" s="13" t="s">
        <v>17200</v>
      </c>
    </row>
    <row r="5331" spans="1:2" ht="15" customHeight="1">
      <c r="A5331" s="10" t="s">
        <v>12948</v>
      </c>
      <c r="B5331" s="13" t="s">
        <v>12947</v>
      </c>
    </row>
    <row r="5332" spans="1:2" ht="15" customHeight="1">
      <c r="A5332" s="10" t="s">
        <v>12944</v>
      </c>
      <c r="B5332" s="13" t="s">
        <v>12943</v>
      </c>
    </row>
    <row r="5333" spans="1:2" ht="15" customHeight="1">
      <c r="A5333" s="10" t="s">
        <v>12982</v>
      </c>
      <c r="B5333" s="13" t="s">
        <v>12981</v>
      </c>
    </row>
    <row r="5334" spans="1:2" ht="15" customHeight="1">
      <c r="A5334" s="10" t="s">
        <v>6808</v>
      </c>
      <c r="B5334" s="13" t="s">
        <v>6807</v>
      </c>
    </row>
    <row r="5335" spans="1:2" ht="15" customHeight="1">
      <c r="A5335" s="10" t="s">
        <v>12322</v>
      </c>
      <c r="B5335" s="13" t="s">
        <v>12321</v>
      </c>
    </row>
    <row r="5336" spans="1:2" ht="15" customHeight="1">
      <c r="A5336" s="11" t="s">
        <v>438</v>
      </c>
      <c r="B5336" s="15" t="s">
        <v>439</v>
      </c>
    </row>
    <row r="5337" spans="1:2" ht="15" customHeight="1">
      <c r="A5337" s="10" t="s">
        <v>7838</v>
      </c>
      <c r="B5337" s="13" t="s">
        <v>7837</v>
      </c>
    </row>
    <row r="5338" spans="1:2" ht="15" customHeight="1">
      <c r="A5338" s="10" t="s">
        <v>7840</v>
      </c>
      <c r="B5338" s="13" t="s">
        <v>7839</v>
      </c>
    </row>
    <row r="5339" spans="1:2" ht="15" customHeight="1">
      <c r="A5339" s="10" t="s">
        <v>7836</v>
      </c>
      <c r="B5339" s="13" t="s">
        <v>7835</v>
      </c>
    </row>
    <row r="5340" spans="1:2" ht="15" customHeight="1">
      <c r="A5340" s="10" t="s">
        <v>7832</v>
      </c>
      <c r="B5340" s="13" t="s">
        <v>7831</v>
      </c>
    </row>
    <row r="5341" spans="1:2" ht="15" customHeight="1">
      <c r="A5341" s="10" t="s">
        <v>7834</v>
      </c>
      <c r="B5341" s="13" t="s">
        <v>7833</v>
      </c>
    </row>
    <row r="5342" spans="1:2" ht="15" customHeight="1">
      <c r="A5342" s="10" t="s">
        <v>7830</v>
      </c>
      <c r="B5342" s="13" t="s">
        <v>7829</v>
      </c>
    </row>
    <row r="5343" spans="1:2" ht="15" customHeight="1">
      <c r="A5343" s="10" t="s">
        <v>11928</v>
      </c>
      <c r="B5343" s="13" t="s">
        <v>11927</v>
      </c>
    </row>
    <row r="5344" spans="1:2" ht="15" customHeight="1">
      <c r="A5344" s="10" t="s">
        <v>7846</v>
      </c>
      <c r="B5344" s="13" t="s">
        <v>7845</v>
      </c>
    </row>
    <row r="5345" spans="1:2" ht="15" customHeight="1">
      <c r="A5345" s="10" t="s">
        <v>12440</v>
      </c>
      <c r="B5345" s="13" t="s">
        <v>12439</v>
      </c>
    </row>
    <row r="5346" spans="1:2" ht="15" customHeight="1">
      <c r="A5346" s="10" t="s">
        <v>7848</v>
      </c>
      <c r="B5346" s="13" t="s">
        <v>7847</v>
      </c>
    </row>
    <row r="5347" spans="1:2" ht="15" customHeight="1">
      <c r="A5347" s="10" t="s">
        <v>7844</v>
      </c>
      <c r="B5347" s="13" t="s">
        <v>7843</v>
      </c>
    </row>
    <row r="5348" spans="1:2" ht="15" customHeight="1">
      <c r="A5348" s="10" t="s">
        <v>440</v>
      </c>
      <c r="B5348" s="13" t="s">
        <v>8318</v>
      </c>
    </row>
    <row r="5349" spans="1:2" ht="15" customHeight="1">
      <c r="A5349" s="10" t="s">
        <v>15276</v>
      </c>
      <c r="B5349" s="13" t="s">
        <v>15275</v>
      </c>
    </row>
    <row r="5350" spans="1:2" ht="15" customHeight="1">
      <c r="A5350" s="11" t="s">
        <v>441</v>
      </c>
      <c r="B5350" s="15" t="s">
        <v>442</v>
      </c>
    </row>
    <row r="5351" spans="1:2" ht="15" customHeight="1">
      <c r="A5351" s="10" t="s">
        <v>1827</v>
      </c>
      <c r="B5351" s="13" t="s">
        <v>1826</v>
      </c>
    </row>
    <row r="5352" spans="1:2" ht="15" customHeight="1">
      <c r="A5352" s="10" t="s">
        <v>1829</v>
      </c>
      <c r="B5352" s="13" t="s">
        <v>1828</v>
      </c>
    </row>
    <row r="5353" spans="1:2" ht="15" customHeight="1">
      <c r="A5353" s="10" t="s">
        <v>1831</v>
      </c>
      <c r="B5353" s="13" t="s">
        <v>1830</v>
      </c>
    </row>
    <row r="5354" spans="1:2" ht="15" customHeight="1">
      <c r="A5354" s="10" t="s">
        <v>1833</v>
      </c>
      <c r="B5354" s="13" t="s">
        <v>1832</v>
      </c>
    </row>
    <row r="5355" spans="1:2" ht="15" customHeight="1">
      <c r="A5355" s="10" t="s">
        <v>1837</v>
      </c>
      <c r="B5355" s="13" t="s">
        <v>1836</v>
      </c>
    </row>
    <row r="5356" spans="1:2" ht="15" customHeight="1">
      <c r="A5356" s="10" t="s">
        <v>1835</v>
      </c>
      <c r="B5356" s="13" t="s">
        <v>1834</v>
      </c>
    </row>
    <row r="5357" spans="1:2" ht="15" customHeight="1">
      <c r="A5357" s="10" t="s">
        <v>1841</v>
      </c>
      <c r="B5357" s="13" t="s">
        <v>1840</v>
      </c>
    </row>
    <row r="5358" spans="1:2" ht="15" customHeight="1">
      <c r="A5358" s="10" t="s">
        <v>1843</v>
      </c>
      <c r="B5358" s="13" t="s">
        <v>1842</v>
      </c>
    </row>
    <row r="5359" spans="1:2" ht="15" customHeight="1">
      <c r="A5359" s="10" t="s">
        <v>8973</v>
      </c>
      <c r="B5359" s="13" t="s">
        <v>8972</v>
      </c>
    </row>
    <row r="5360" spans="1:2" ht="15" customHeight="1">
      <c r="A5360" s="10" t="s">
        <v>443</v>
      </c>
      <c r="B5360" s="13" t="s">
        <v>9038</v>
      </c>
    </row>
    <row r="5361" spans="1:2" ht="15" customHeight="1">
      <c r="A5361" s="11" t="s">
        <v>444</v>
      </c>
      <c r="B5361" s="15" t="s">
        <v>445</v>
      </c>
    </row>
    <row r="5362" spans="1:2" ht="15" customHeight="1">
      <c r="A5362" s="11" t="s">
        <v>446</v>
      </c>
      <c r="B5362" s="15" t="s">
        <v>447</v>
      </c>
    </row>
    <row r="5363" spans="1:2" ht="15" customHeight="1">
      <c r="A5363" s="11" t="s">
        <v>448</v>
      </c>
      <c r="B5363" s="15" t="s">
        <v>449</v>
      </c>
    </row>
    <row r="5364" spans="1:2" ht="15" customHeight="1">
      <c r="A5364" s="10" t="s">
        <v>9013</v>
      </c>
      <c r="B5364" s="13" t="s">
        <v>9012</v>
      </c>
    </row>
    <row r="5365" spans="1:2" ht="15" customHeight="1">
      <c r="A5365" s="10" t="s">
        <v>9011</v>
      </c>
      <c r="B5365" s="13" t="s">
        <v>9010</v>
      </c>
    </row>
    <row r="5366" spans="1:2" ht="15" customHeight="1">
      <c r="A5366" s="10" t="s">
        <v>9009</v>
      </c>
      <c r="B5366" s="13" t="s">
        <v>9008</v>
      </c>
    </row>
    <row r="5367" spans="1:2" ht="15" customHeight="1">
      <c r="A5367" s="10" t="s">
        <v>1849</v>
      </c>
      <c r="B5367" s="13" t="s">
        <v>1848</v>
      </c>
    </row>
    <row r="5368" spans="1:2" ht="15" customHeight="1">
      <c r="A5368" s="10" t="s">
        <v>9017</v>
      </c>
      <c r="B5368" s="13" t="s">
        <v>9016</v>
      </c>
    </row>
    <row r="5369" spans="1:2" ht="15" customHeight="1">
      <c r="A5369" s="11" t="s">
        <v>450</v>
      </c>
      <c r="B5369" s="15" t="s">
        <v>451</v>
      </c>
    </row>
    <row r="5370" spans="1:2" ht="15" customHeight="1">
      <c r="A5370" s="10" t="s">
        <v>9037</v>
      </c>
      <c r="B5370" s="13" t="s">
        <v>9036</v>
      </c>
    </row>
    <row r="5371" spans="1:2" ht="15" customHeight="1">
      <c r="A5371" s="10" t="s">
        <v>1914</v>
      </c>
      <c r="B5371" s="13" t="s">
        <v>1913</v>
      </c>
    </row>
    <row r="5372" spans="1:2" ht="15" customHeight="1">
      <c r="A5372" s="10" t="s">
        <v>2215</v>
      </c>
      <c r="B5372" s="13" t="s">
        <v>2214</v>
      </c>
    </row>
    <row r="5373" spans="1:2" ht="15" customHeight="1">
      <c r="A5373" s="10" t="s">
        <v>9035</v>
      </c>
      <c r="B5373" s="13" t="s">
        <v>9034</v>
      </c>
    </row>
    <row r="5374" spans="1:2" ht="15" customHeight="1">
      <c r="A5374" s="11" t="s">
        <v>452</v>
      </c>
      <c r="B5374" s="15" t="s">
        <v>453</v>
      </c>
    </row>
    <row r="5375" spans="1:2" ht="15" customHeight="1">
      <c r="A5375" s="10" t="s">
        <v>12530</v>
      </c>
      <c r="B5375" s="13" t="s">
        <v>12529</v>
      </c>
    </row>
    <row r="5376" spans="1:2" ht="15" customHeight="1">
      <c r="A5376" s="10" t="s">
        <v>12874</v>
      </c>
      <c r="B5376" s="13" t="s">
        <v>12873</v>
      </c>
    </row>
    <row r="5377" spans="1:2" ht="15" customHeight="1">
      <c r="A5377" s="11" t="s">
        <v>454</v>
      </c>
      <c r="B5377" s="15" t="s">
        <v>455</v>
      </c>
    </row>
    <row r="5378" spans="1:2" ht="15" customHeight="1">
      <c r="A5378" s="10" t="s">
        <v>1847</v>
      </c>
      <c r="B5378" s="13" t="s">
        <v>1846</v>
      </c>
    </row>
    <row r="5379" spans="1:2" ht="15" customHeight="1">
      <c r="A5379" s="10" t="s">
        <v>1851</v>
      </c>
      <c r="B5379" s="13" t="s">
        <v>1850</v>
      </c>
    </row>
    <row r="5380" spans="1:2" ht="15" customHeight="1">
      <c r="A5380" s="10" t="s">
        <v>1855</v>
      </c>
      <c r="B5380" s="13" t="s">
        <v>1854</v>
      </c>
    </row>
    <row r="5381" spans="1:2" ht="15" customHeight="1">
      <c r="A5381" s="10" t="s">
        <v>1857</v>
      </c>
      <c r="B5381" s="13" t="s">
        <v>1856</v>
      </c>
    </row>
    <row r="5382" spans="1:2" ht="15" customHeight="1">
      <c r="A5382" s="10" t="s">
        <v>1859</v>
      </c>
      <c r="B5382" s="13" t="s">
        <v>1858</v>
      </c>
    </row>
    <row r="5383" spans="1:2" ht="15" customHeight="1">
      <c r="A5383" s="10" t="s">
        <v>2711</v>
      </c>
      <c r="B5383" s="13" t="s">
        <v>2710</v>
      </c>
    </row>
    <row r="5384" spans="1:2" ht="15" customHeight="1">
      <c r="A5384" s="10" t="s">
        <v>14546</v>
      </c>
      <c r="B5384" s="13" t="s">
        <v>14545</v>
      </c>
    </row>
    <row r="5385" spans="1:2" ht="15" customHeight="1">
      <c r="A5385" s="10" t="s">
        <v>14542</v>
      </c>
      <c r="B5385" s="13" t="s">
        <v>14541</v>
      </c>
    </row>
    <row r="5386" spans="1:2" ht="15" customHeight="1">
      <c r="A5386" s="10" t="s">
        <v>14446</v>
      </c>
      <c r="B5386" s="13" t="s">
        <v>14445</v>
      </c>
    </row>
    <row r="5387" spans="1:2" ht="15" customHeight="1">
      <c r="A5387" s="10" t="s">
        <v>13884</v>
      </c>
      <c r="B5387" s="13" t="s">
        <v>13883</v>
      </c>
    </row>
    <row r="5388" spans="1:2" ht="15" customHeight="1">
      <c r="A5388" s="10" t="s">
        <v>8796</v>
      </c>
      <c r="B5388" s="13" t="s">
        <v>8795</v>
      </c>
    </row>
    <row r="5389" spans="1:2" ht="15" customHeight="1">
      <c r="A5389" s="10" t="s">
        <v>8794</v>
      </c>
      <c r="B5389" s="13" t="s">
        <v>8793</v>
      </c>
    </row>
    <row r="5390" spans="1:2" ht="15" customHeight="1">
      <c r="A5390" s="10" t="s">
        <v>8798</v>
      </c>
      <c r="B5390" s="13" t="s">
        <v>8797</v>
      </c>
    </row>
    <row r="5391" spans="1:2" ht="15" customHeight="1">
      <c r="A5391" s="10" t="s">
        <v>13710</v>
      </c>
      <c r="B5391" s="13" t="s">
        <v>13709</v>
      </c>
    </row>
    <row r="5392" spans="1:2" ht="15" customHeight="1">
      <c r="A5392" s="11" t="s">
        <v>456</v>
      </c>
      <c r="B5392" s="15" t="s">
        <v>457</v>
      </c>
    </row>
    <row r="5393" spans="1:2" ht="15" customHeight="1">
      <c r="A5393" s="10" t="s">
        <v>8784</v>
      </c>
      <c r="B5393" s="13" t="s">
        <v>8783</v>
      </c>
    </row>
    <row r="5394" spans="1:2" ht="15" customHeight="1">
      <c r="A5394" s="10" t="s">
        <v>8782</v>
      </c>
      <c r="B5394" s="13" t="s">
        <v>8781</v>
      </c>
    </row>
    <row r="5395" spans="1:2" ht="15" customHeight="1">
      <c r="A5395" s="10" t="s">
        <v>14186</v>
      </c>
      <c r="B5395" s="13" t="s">
        <v>14185</v>
      </c>
    </row>
    <row r="5396" spans="1:2" ht="15" customHeight="1">
      <c r="A5396" s="10" t="s">
        <v>8786</v>
      </c>
      <c r="B5396" s="13" t="s">
        <v>8785</v>
      </c>
    </row>
    <row r="5397" spans="1:2" ht="15" customHeight="1">
      <c r="A5397" s="11" t="s">
        <v>458</v>
      </c>
      <c r="B5397" s="15" t="s">
        <v>459</v>
      </c>
    </row>
    <row r="5398" spans="1:2" ht="15" customHeight="1">
      <c r="A5398" s="10" t="s">
        <v>8760</v>
      </c>
      <c r="B5398" s="13" t="s">
        <v>8759</v>
      </c>
    </row>
    <row r="5399" spans="1:2" ht="15" customHeight="1">
      <c r="A5399" s="10" t="s">
        <v>8758</v>
      </c>
      <c r="B5399" s="13" t="s">
        <v>8757</v>
      </c>
    </row>
    <row r="5400" spans="1:2" ht="15" customHeight="1">
      <c r="A5400" s="10" t="s">
        <v>8762</v>
      </c>
      <c r="B5400" s="13" t="s">
        <v>8761</v>
      </c>
    </row>
    <row r="5401" spans="1:2" ht="15" customHeight="1">
      <c r="A5401" s="10" t="s">
        <v>8766</v>
      </c>
      <c r="B5401" s="13" t="s">
        <v>8765</v>
      </c>
    </row>
    <row r="5402" spans="1:2" ht="15" customHeight="1">
      <c r="A5402" s="10" t="s">
        <v>8764</v>
      </c>
      <c r="B5402" s="13" t="s">
        <v>8763</v>
      </c>
    </row>
    <row r="5403" spans="1:2" ht="15" customHeight="1">
      <c r="A5403" s="10" t="s">
        <v>8768</v>
      </c>
      <c r="B5403" s="13" t="s">
        <v>8767</v>
      </c>
    </row>
    <row r="5404" spans="1:2" ht="15" customHeight="1">
      <c r="A5404" s="11" t="s">
        <v>460</v>
      </c>
      <c r="B5404" s="15" t="s">
        <v>461</v>
      </c>
    </row>
    <row r="5405" spans="1:2" ht="15" customHeight="1">
      <c r="A5405" s="10" t="s">
        <v>8748</v>
      </c>
      <c r="B5405" s="13" t="s">
        <v>8747</v>
      </c>
    </row>
    <row r="5406" spans="1:2" ht="15" customHeight="1">
      <c r="A5406" s="10" t="s">
        <v>8746</v>
      </c>
      <c r="B5406" s="13" t="s">
        <v>8745</v>
      </c>
    </row>
    <row r="5407" spans="1:2" ht="15" customHeight="1">
      <c r="A5407" s="10" t="s">
        <v>8750</v>
      </c>
      <c r="B5407" s="13" t="s">
        <v>8749</v>
      </c>
    </row>
    <row r="5408" spans="1:2" ht="15" customHeight="1">
      <c r="A5408" s="10" t="s">
        <v>8754</v>
      </c>
      <c r="B5408" s="13" t="s">
        <v>8753</v>
      </c>
    </row>
    <row r="5409" spans="1:2" ht="15" customHeight="1">
      <c r="A5409" s="10" t="s">
        <v>8752</v>
      </c>
      <c r="B5409" s="13" t="s">
        <v>8751</v>
      </c>
    </row>
    <row r="5410" spans="1:2" ht="15" customHeight="1">
      <c r="A5410" s="10" t="s">
        <v>8756</v>
      </c>
      <c r="B5410" s="13" t="s">
        <v>8755</v>
      </c>
    </row>
    <row r="5411" spans="1:2" ht="15" customHeight="1">
      <c r="A5411" s="11" t="s">
        <v>462</v>
      </c>
      <c r="B5411" s="15" t="s">
        <v>463</v>
      </c>
    </row>
    <row r="5412" spans="1:2" ht="15" customHeight="1">
      <c r="A5412" s="10" t="s">
        <v>8772</v>
      </c>
      <c r="B5412" s="13" t="s">
        <v>8771</v>
      </c>
    </row>
    <row r="5413" spans="1:2" ht="15" customHeight="1">
      <c r="A5413" s="10" t="s">
        <v>8770</v>
      </c>
      <c r="B5413" s="13" t="s">
        <v>8769</v>
      </c>
    </row>
    <row r="5414" spans="1:2" ht="15" customHeight="1">
      <c r="A5414" s="10" t="s">
        <v>8774</v>
      </c>
      <c r="B5414" s="13" t="s">
        <v>8773</v>
      </c>
    </row>
    <row r="5415" spans="1:2" ht="15" customHeight="1">
      <c r="A5415" s="11" t="s">
        <v>464</v>
      </c>
      <c r="B5415" s="15" t="s">
        <v>465</v>
      </c>
    </row>
    <row r="5416" spans="1:2" ht="15" customHeight="1">
      <c r="A5416" s="10" t="s">
        <v>8778</v>
      </c>
      <c r="B5416" s="13" t="s">
        <v>8777</v>
      </c>
    </row>
    <row r="5417" spans="1:2" ht="15" customHeight="1">
      <c r="A5417" s="10" t="s">
        <v>8776</v>
      </c>
      <c r="B5417" s="13" t="s">
        <v>8775</v>
      </c>
    </row>
    <row r="5418" spans="1:2" ht="15" customHeight="1">
      <c r="A5418" s="10" t="s">
        <v>8780</v>
      </c>
      <c r="B5418" s="13" t="s">
        <v>8779</v>
      </c>
    </row>
    <row r="5419" spans="1:2" ht="15" customHeight="1">
      <c r="A5419" s="11" t="s">
        <v>466</v>
      </c>
      <c r="B5419" s="15" t="s">
        <v>467</v>
      </c>
    </row>
    <row r="5420" spans="1:2" ht="15" customHeight="1">
      <c r="A5420" s="10" t="s">
        <v>11972</v>
      </c>
      <c r="B5420" s="13" t="s">
        <v>11971</v>
      </c>
    </row>
    <row r="5421" spans="1:2" ht="15" customHeight="1">
      <c r="A5421" s="11" t="s">
        <v>468</v>
      </c>
      <c r="B5421" s="15" t="s">
        <v>469</v>
      </c>
    </row>
    <row r="5422" spans="1:2" ht="15" customHeight="1">
      <c r="A5422" s="10" t="s">
        <v>1775</v>
      </c>
      <c r="B5422" s="13" t="s">
        <v>1774</v>
      </c>
    </row>
    <row r="5423" spans="1:2" ht="15" customHeight="1">
      <c r="A5423" s="10" t="s">
        <v>1781</v>
      </c>
      <c r="B5423" s="13" t="s">
        <v>1780</v>
      </c>
    </row>
    <row r="5424" spans="1:2" ht="15" customHeight="1">
      <c r="A5424" s="10" t="s">
        <v>1779</v>
      </c>
      <c r="B5424" s="13" t="s">
        <v>1778</v>
      </c>
    </row>
    <row r="5425" spans="1:2" ht="15" customHeight="1">
      <c r="A5425" s="10" t="s">
        <v>1777</v>
      </c>
      <c r="B5425" s="13" t="s">
        <v>1776</v>
      </c>
    </row>
    <row r="5426" spans="1:2" ht="15" customHeight="1">
      <c r="A5426" s="10" t="s">
        <v>1783</v>
      </c>
      <c r="B5426" s="13" t="s">
        <v>1782</v>
      </c>
    </row>
    <row r="5427" spans="1:2" ht="15" customHeight="1">
      <c r="A5427" s="10" t="s">
        <v>6860</v>
      </c>
      <c r="B5427" s="13" t="s">
        <v>6859</v>
      </c>
    </row>
    <row r="5428" spans="1:2" ht="15" customHeight="1">
      <c r="A5428" s="10" t="s">
        <v>6856</v>
      </c>
      <c r="B5428" s="13" t="s">
        <v>6855</v>
      </c>
    </row>
    <row r="5429" spans="1:2" ht="15" customHeight="1">
      <c r="A5429" s="10" t="s">
        <v>9664</v>
      </c>
      <c r="B5429" s="13" t="s">
        <v>9663</v>
      </c>
    </row>
    <row r="5430" spans="1:2" ht="15" customHeight="1">
      <c r="A5430" s="10" t="s">
        <v>9966</v>
      </c>
      <c r="B5430" s="13" t="s">
        <v>9965</v>
      </c>
    </row>
    <row r="5431" spans="1:2" ht="15" customHeight="1">
      <c r="A5431" s="11" t="s">
        <v>470</v>
      </c>
      <c r="B5431" s="15" t="s">
        <v>471</v>
      </c>
    </row>
    <row r="5432" spans="1:2" ht="15" customHeight="1">
      <c r="A5432" s="10" t="s">
        <v>6356</v>
      </c>
      <c r="B5432" s="13" t="s">
        <v>6355</v>
      </c>
    </row>
    <row r="5433" spans="1:2" ht="15" customHeight="1">
      <c r="A5433" s="10" t="s">
        <v>13252</v>
      </c>
      <c r="B5433" s="13" t="s">
        <v>13251</v>
      </c>
    </row>
    <row r="5434" spans="1:2" ht="15" customHeight="1">
      <c r="A5434" s="10" t="s">
        <v>6360</v>
      </c>
      <c r="B5434" s="13" t="s">
        <v>6359</v>
      </c>
    </row>
    <row r="5435" spans="1:2" ht="15" customHeight="1">
      <c r="A5435" s="10" t="s">
        <v>6389</v>
      </c>
      <c r="B5435" s="13" t="s">
        <v>6388</v>
      </c>
    </row>
    <row r="5436" spans="1:2" ht="15" customHeight="1">
      <c r="A5436" s="10" t="s">
        <v>6391</v>
      </c>
      <c r="B5436" s="13" t="s">
        <v>6390</v>
      </c>
    </row>
    <row r="5437" spans="1:2" ht="15" customHeight="1">
      <c r="A5437" s="10" t="s">
        <v>6393</v>
      </c>
      <c r="B5437" s="13" t="s">
        <v>6392</v>
      </c>
    </row>
    <row r="5438" spans="1:2" ht="15" customHeight="1">
      <c r="A5438" s="10" t="s">
        <v>6366</v>
      </c>
      <c r="B5438" s="13" t="s">
        <v>6365</v>
      </c>
    </row>
    <row r="5439" spans="1:2" ht="15" customHeight="1">
      <c r="A5439" s="10" t="s">
        <v>6358</v>
      </c>
      <c r="B5439" s="13" t="s">
        <v>6357</v>
      </c>
    </row>
    <row r="5440" spans="1:2" ht="15" customHeight="1">
      <c r="A5440" s="10" t="s">
        <v>6362</v>
      </c>
      <c r="B5440" s="13" t="s">
        <v>6361</v>
      </c>
    </row>
    <row r="5441" spans="1:2" ht="15" customHeight="1">
      <c r="A5441" s="10" t="s">
        <v>13154</v>
      </c>
      <c r="B5441" s="13" t="s">
        <v>13153</v>
      </c>
    </row>
    <row r="5442" spans="1:2" ht="15" customHeight="1">
      <c r="A5442" s="10" t="s">
        <v>11327</v>
      </c>
      <c r="B5442" s="13" t="s">
        <v>11326</v>
      </c>
    </row>
    <row r="5443" spans="1:2" ht="15" customHeight="1">
      <c r="A5443" s="10" t="s">
        <v>11329</v>
      </c>
      <c r="B5443" s="13" t="s">
        <v>11328</v>
      </c>
    </row>
    <row r="5444" spans="1:2" ht="15" customHeight="1">
      <c r="A5444" s="10" t="s">
        <v>11333</v>
      </c>
      <c r="B5444" s="13" t="s">
        <v>11332</v>
      </c>
    </row>
    <row r="5445" spans="1:2" ht="15" customHeight="1">
      <c r="A5445" s="10" t="s">
        <v>13300</v>
      </c>
      <c r="B5445" s="13" t="s">
        <v>13299</v>
      </c>
    </row>
    <row r="5446" spans="1:2" ht="15" customHeight="1">
      <c r="A5446" s="10" t="s">
        <v>11098</v>
      </c>
      <c r="B5446" s="13" t="s">
        <v>11097</v>
      </c>
    </row>
    <row r="5447" spans="1:2" ht="15" customHeight="1">
      <c r="A5447" s="10" t="s">
        <v>11096</v>
      </c>
      <c r="B5447" s="13" t="s">
        <v>11095</v>
      </c>
    </row>
    <row r="5448" spans="1:2" ht="15" customHeight="1">
      <c r="A5448" s="10" t="s">
        <v>11100</v>
      </c>
      <c r="B5448" s="13" t="s">
        <v>11099</v>
      </c>
    </row>
    <row r="5449" spans="1:2" ht="15" customHeight="1">
      <c r="A5449" s="10" t="s">
        <v>13918</v>
      </c>
      <c r="B5449" s="13" t="s">
        <v>13917</v>
      </c>
    </row>
    <row r="5450" spans="1:2" ht="15" customHeight="1">
      <c r="A5450" s="10" t="s">
        <v>9091</v>
      </c>
      <c r="B5450" s="13" t="s">
        <v>9090</v>
      </c>
    </row>
    <row r="5451" spans="1:2" ht="15" customHeight="1">
      <c r="A5451" s="10" t="s">
        <v>12996</v>
      </c>
      <c r="B5451" s="13" t="s">
        <v>12995</v>
      </c>
    </row>
    <row r="5452" spans="1:2" ht="15" customHeight="1">
      <c r="A5452" s="10" t="s">
        <v>12998</v>
      </c>
      <c r="B5452" s="13" t="s">
        <v>12997</v>
      </c>
    </row>
    <row r="5453" spans="1:2" ht="15" customHeight="1">
      <c r="A5453" s="10" t="s">
        <v>13148</v>
      </c>
      <c r="B5453" s="13" t="s">
        <v>13147</v>
      </c>
    </row>
    <row r="5454" spans="1:2" ht="15" customHeight="1">
      <c r="A5454" s="10" t="s">
        <v>11104</v>
      </c>
      <c r="B5454" s="13" t="s">
        <v>11103</v>
      </c>
    </row>
    <row r="5455" spans="1:2" ht="15" customHeight="1">
      <c r="A5455" s="10" t="s">
        <v>6621</v>
      </c>
      <c r="B5455" s="13" t="s">
        <v>6620</v>
      </c>
    </row>
    <row r="5456" spans="1:2" ht="15" customHeight="1">
      <c r="A5456" s="11" t="s">
        <v>472</v>
      </c>
      <c r="B5456" s="15" t="s">
        <v>473</v>
      </c>
    </row>
    <row r="5457" spans="1:2" ht="15" customHeight="1">
      <c r="A5457" s="10" t="s">
        <v>4541</v>
      </c>
      <c r="B5457" s="13" t="s">
        <v>4540</v>
      </c>
    </row>
    <row r="5458" spans="1:2" ht="15" customHeight="1">
      <c r="A5458" s="10" t="s">
        <v>4535</v>
      </c>
      <c r="B5458" s="13" t="s">
        <v>4534</v>
      </c>
    </row>
    <row r="5459" spans="1:2" ht="15" customHeight="1">
      <c r="A5459" s="10" t="s">
        <v>4537</v>
      </c>
      <c r="B5459" s="13" t="s">
        <v>4536</v>
      </c>
    </row>
    <row r="5460" spans="1:2" ht="15" customHeight="1">
      <c r="A5460" s="10" t="s">
        <v>13190</v>
      </c>
      <c r="B5460" s="13" t="s">
        <v>13189</v>
      </c>
    </row>
    <row r="5461" spans="1:2" ht="15" customHeight="1">
      <c r="A5461" s="10" t="s">
        <v>14711</v>
      </c>
      <c r="B5461" s="13" t="s">
        <v>14710</v>
      </c>
    </row>
    <row r="5462" spans="1:2" ht="15" customHeight="1">
      <c r="A5462" s="11" t="s">
        <v>474</v>
      </c>
      <c r="B5462" s="15" t="s">
        <v>42</v>
      </c>
    </row>
    <row r="5463" spans="1:2" ht="15" customHeight="1">
      <c r="A5463" s="10" t="s">
        <v>4748</v>
      </c>
      <c r="B5463" s="13" t="s">
        <v>4747</v>
      </c>
    </row>
    <row r="5464" spans="1:2" ht="15" customHeight="1">
      <c r="A5464" s="10" t="s">
        <v>8413</v>
      </c>
      <c r="B5464" s="13" t="s">
        <v>8412</v>
      </c>
    </row>
    <row r="5465" spans="1:2" ht="15" customHeight="1">
      <c r="A5465" s="10" t="s">
        <v>1520</v>
      </c>
      <c r="B5465" s="13" t="s">
        <v>1519</v>
      </c>
    </row>
    <row r="5466" spans="1:2" ht="15" customHeight="1">
      <c r="A5466" s="10" t="s">
        <v>4850</v>
      </c>
      <c r="B5466" s="13" t="s">
        <v>4849</v>
      </c>
    </row>
    <row r="5467" spans="1:2" ht="15" customHeight="1">
      <c r="A5467" s="11" t="s">
        <v>475</v>
      </c>
      <c r="B5467" s="15" t="s">
        <v>476</v>
      </c>
    </row>
    <row r="5468" spans="1:2" ht="15" customHeight="1">
      <c r="A5468" s="10" t="s">
        <v>11912</v>
      </c>
      <c r="B5468" s="13" t="s">
        <v>11911</v>
      </c>
    </row>
    <row r="5469" spans="1:2" ht="15" customHeight="1">
      <c r="A5469" s="10" t="s">
        <v>11910</v>
      </c>
      <c r="B5469" s="13" t="s">
        <v>11909</v>
      </c>
    </row>
    <row r="5470" spans="1:2" ht="15" customHeight="1">
      <c r="A5470" s="10" t="s">
        <v>477</v>
      </c>
      <c r="B5470" s="13" t="s">
        <v>4143</v>
      </c>
    </row>
    <row r="5471" spans="1:2" ht="15" customHeight="1">
      <c r="A5471" s="10" t="s">
        <v>14570</v>
      </c>
      <c r="B5471" s="13" t="s">
        <v>14569</v>
      </c>
    </row>
    <row r="5472" spans="1:2" ht="15" customHeight="1">
      <c r="A5472" s="10" t="s">
        <v>11747</v>
      </c>
      <c r="B5472" s="13" t="s">
        <v>11746</v>
      </c>
    </row>
    <row r="5473" spans="1:2" ht="15" customHeight="1">
      <c r="A5473" s="10" t="s">
        <v>5466</v>
      </c>
      <c r="B5473" s="13" t="s">
        <v>5465</v>
      </c>
    </row>
    <row r="5474" spans="1:2" ht="15" customHeight="1">
      <c r="A5474" s="10" t="s">
        <v>4552</v>
      </c>
      <c r="B5474" s="13" t="s">
        <v>4551</v>
      </c>
    </row>
    <row r="5475" spans="1:2" ht="15" customHeight="1">
      <c r="A5475" s="10" t="s">
        <v>4502</v>
      </c>
      <c r="B5475" s="13" t="s">
        <v>4501</v>
      </c>
    </row>
    <row r="5476" spans="1:2" ht="15" customHeight="1">
      <c r="A5476" s="10" t="s">
        <v>4588</v>
      </c>
      <c r="B5476" s="13" t="s">
        <v>4587</v>
      </c>
    </row>
    <row r="5477" spans="1:2" ht="15" customHeight="1">
      <c r="A5477" s="10" t="s">
        <v>4570</v>
      </c>
      <c r="B5477" s="13" t="s">
        <v>4569</v>
      </c>
    </row>
    <row r="5478" spans="1:2" ht="15" customHeight="1">
      <c r="A5478" s="10" t="s">
        <v>4271</v>
      </c>
      <c r="B5478" s="13" t="s">
        <v>4270</v>
      </c>
    </row>
    <row r="5479" spans="1:2" ht="15" customHeight="1">
      <c r="A5479" s="10" t="s">
        <v>4267</v>
      </c>
      <c r="B5479" s="13" t="s">
        <v>4266</v>
      </c>
    </row>
    <row r="5480" spans="1:2" ht="15" customHeight="1">
      <c r="A5480" s="10" t="s">
        <v>14831</v>
      </c>
      <c r="B5480" s="13" t="s">
        <v>14830</v>
      </c>
    </row>
    <row r="5481" spans="1:2" ht="15" customHeight="1">
      <c r="A5481" s="10" t="s">
        <v>4852</v>
      </c>
      <c r="B5481" s="13" t="s">
        <v>4851</v>
      </c>
    </row>
    <row r="5482" spans="1:2" ht="15" customHeight="1">
      <c r="A5482" s="10" t="s">
        <v>14788</v>
      </c>
      <c r="B5482" s="13" t="s">
        <v>14787</v>
      </c>
    </row>
    <row r="5483" spans="1:2" ht="15" customHeight="1">
      <c r="A5483" s="10" t="s">
        <v>14786</v>
      </c>
      <c r="B5483" s="13" t="s">
        <v>14785</v>
      </c>
    </row>
    <row r="5484" spans="1:2" ht="15" customHeight="1">
      <c r="A5484" s="10" t="s">
        <v>14790</v>
      </c>
      <c r="B5484" s="13" t="s">
        <v>14789</v>
      </c>
    </row>
    <row r="5485" spans="1:2" ht="15" customHeight="1">
      <c r="A5485" s="10" t="s">
        <v>4854</v>
      </c>
      <c r="B5485" s="13" t="s">
        <v>4853</v>
      </c>
    </row>
    <row r="5486" spans="1:2" ht="15" customHeight="1">
      <c r="A5486" s="10" t="s">
        <v>4860</v>
      </c>
      <c r="B5486" s="13" t="s">
        <v>4859</v>
      </c>
    </row>
    <row r="5487" spans="1:2" ht="15" customHeight="1">
      <c r="A5487" s="11" t="s">
        <v>478</v>
      </c>
      <c r="B5487" s="15" t="s">
        <v>479</v>
      </c>
    </row>
    <row r="5488" spans="1:2" ht="15" customHeight="1">
      <c r="A5488" s="10" t="s">
        <v>6878</v>
      </c>
      <c r="B5488" s="13" t="s">
        <v>6877</v>
      </c>
    </row>
    <row r="5489" spans="1:2" ht="15" customHeight="1">
      <c r="A5489" s="10" t="s">
        <v>14741</v>
      </c>
      <c r="B5489" s="13" t="s">
        <v>14740</v>
      </c>
    </row>
    <row r="5490" spans="1:2" ht="15" customHeight="1">
      <c r="A5490" s="11" t="s">
        <v>480</v>
      </c>
      <c r="B5490" s="15" t="s">
        <v>481</v>
      </c>
    </row>
    <row r="5491" spans="1:2" ht="15" customHeight="1">
      <c r="A5491" s="10" t="s">
        <v>4930</v>
      </c>
      <c r="B5491" s="13" t="s">
        <v>4929</v>
      </c>
    </row>
    <row r="5492" spans="1:2" ht="15" customHeight="1">
      <c r="A5492" s="10" t="s">
        <v>10338</v>
      </c>
      <c r="B5492" s="13" t="s">
        <v>10337</v>
      </c>
    </row>
    <row r="5493" spans="1:2" ht="15" customHeight="1">
      <c r="A5493" s="10" t="s">
        <v>10718</v>
      </c>
      <c r="B5493" s="13" t="s">
        <v>10717</v>
      </c>
    </row>
    <row r="5494" spans="1:2" ht="15" customHeight="1">
      <c r="A5494" s="11" t="s">
        <v>482</v>
      </c>
      <c r="B5494" s="15" t="s">
        <v>483</v>
      </c>
    </row>
    <row r="5495" spans="1:2" ht="15" customHeight="1">
      <c r="A5495" s="10" t="s">
        <v>4489</v>
      </c>
      <c r="B5495" s="13" t="s">
        <v>4488</v>
      </c>
    </row>
    <row r="5496" spans="1:2" ht="15" customHeight="1">
      <c r="A5496" s="10" t="s">
        <v>4483</v>
      </c>
      <c r="B5496" s="13" t="s">
        <v>4482</v>
      </c>
    </row>
    <row r="5497" spans="1:2" ht="15" customHeight="1">
      <c r="A5497" s="10" t="s">
        <v>4485</v>
      </c>
      <c r="B5497" s="13" t="s">
        <v>4484</v>
      </c>
    </row>
    <row r="5498" spans="1:2" ht="15" customHeight="1">
      <c r="A5498" s="10" t="s">
        <v>9694</v>
      </c>
      <c r="B5498" s="13" t="s">
        <v>9693</v>
      </c>
    </row>
    <row r="5499" spans="1:2" ht="15" customHeight="1">
      <c r="A5499" s="10" t="s">
        <v>11586</v>
      </c>
      <c r="B5499" s="13" t="s">
        <v>11585</v>
      </c>
    </row>
    <row r="5500" spans="1:2" ht="15" customHeight="1">
      <c r="A5500" s="11" t="s">
        <v>484</v>
      </c>
      <c r="B5500" s="15" t="s">
        <v>485</v>
      </c>
    </row>
    <row r="5501" spans="1:2" ht="15" customHeight="1">
      <c r="A5501" s="10" t="s">
        <v>11304</v>
      </c>
      <c r="B5501" s="13" t="s">
        <v>485</v>
      </c>
    </row>
    <row r="5502" spans="1:2" ht="15" customHeight="1">
      <c r="A5502" s="10" t="s">
        <v>8734</v>
      </c>
      <c r="B5502" s="13" t="s">
        <v>8733</v>
      </c>
    </row>
    <row r="5503" spans="1:2" ht="15" customHeight="1">
      <c r="A5503" s="10" t="s">
        <v>8461</v>
      </c>
      <c r="B5503" s="13" t="s">
        <v>8460</v>
      </c>
    </row>
    <row r="5504" spans="1:2" ht="15" customHeight="1">
      <c r="A5504" s="10" t="s">
        <v>11584</v>
      </c>
      <c r="B5504" s="13" t="s">
        <v>11583</v>
      </c>
    </row>
    <row r="5505" spans="1:2" ht="15" customHeight="1">
      <c r="A5505" s="10" t="s">
        <v>8559</v>
      </c>
      <c r="B5505" s="13" t="s">
        <v>8558</v>
      </c>
    </row>
    <row r="5506" spans="1:2" ht="15" customHeight="1">
      <c r="A5506" s="10" t="s">
        <v>4594</v>
      </c>
      <c r="B5506" s="13" t="s">
        <v>4593</v>
      </c>
    </row>
    <row r="5507" spans="1:2" ht="15" customHeight="1">
      <c r="A5507" s="10" t="s">
        <v>486</v>
      </c>
      <c r="B5507" s="13" t="s">
        <v>4939</v>
      </c>
    </row>
    <row r="5508" spans="1:2" ht="15" customHeight="1">
      <c r="A5508" s="10" t="s">
        <v>487</v>
      </c>
      <c r="B5508" s="13" t="s">
        <v>4496</v>
      </c>
    </row>
    <row r="5509" spans="1:2" ht="15" customHeight="1">
      <c r="A5509" s="10" t="s">
        <v>4856</v>
      </c>
      <c r="B5509" s="13" t="s">
        <v>4855</v>
      </c>
    </row>
    <row r="5510" spans="1:2" ht="15" customHeight="1">
      <c r="A5510" s="10" t="s">
        <v>4351</v>
      </c>
      <c r="B5510" s="13" t="s">
        <v>4350</v>
      </c>
    </row>
    <row r="5511" spans="1:2" ht="15" customHeight="1">
      <c r="A5511" s="10" t="s">
        <v>5476</v>
      </c>
      <c r="B5511" s="13" t="s">
        <v>5475</v>
      </c>
    </row>
    <row r="5512" spans="1:2" ht="15" customHeight="1">
      <c r="A5512" s="10" t="s">
        <v>14116</v>
      </c>
      <c r="B5512" s="13" t="s">
        <v>14115</v>
      </c>
    </row>
    <row r="5513" spans="1:2" ht="15" customHeight="1">
      <c r="A5513" s="11" t="s">
        <v>488</v>
      </c>
      <c r="B5513" s="15" t="s">
        <v>489</v>
      </c>
    </row>
    <row r="5514" spans="1:2" ht="15" customHeight="1">
      <c r="A5514" s="10" t="s">
        <v>7234</v>
      </c>
      <c r="B5514" s="13" t="s">
        <v>489</v>
      </c>
    </row>
    <row r="5515" spans="1:2" ht="15" customHeight="1">
      <c r="A5515" s="10" t="s">
        <v>11866</v>
      </c>
      <c r="B5515" s="13" t="s">
        <v>11865</v>
      </c>
    </row>
    <row r="5516" spans="1:2" ht="15" customHeight="1">
      <c r="A5516" s="10" t="s">
        <v>11886</v>
      </c>
      <c r="B5516" s="13" t="s">
        <v>11885</v>
      </c>
    </row>
    <row r="5517" spans="1:2" ht="15" customHeight="1">
      <c r="A5517" s="10" t="s">
        <v>6374</v>
      </c>
      <c r="B5517" s="13" t="s">
        <v>6373</v>
      </c>
    </row>
    <row r="5518" spans="1:2" ht="15" customHeight="1">
      <c r="A5518" s="10" t="s">
        <v>11902</v>
      </c>
      <c r="B5518" s="13" t="s">
        <v>11901</v>
      </c>
    </row>
    <row r="5519" spans="1:2" ht="15" customHeight="1">
      <c r="A5519" s="10" t="s">
        <v>12858</v>
      </c>
      <c r="B5519" s="13" t="s">
        <v>12857</v>
      </c>
    </row>
    <row r="5520" spans="1:2" ht="15" customHeight="1">
      <c r="A5520" s="11" t="s">
        <v>490</v>
      </c>
      <c r="B5520" s="15" t="s">
        <v>491</v>
      </c>
    </row>
    <row r="5521" spans="1:2" ht="15" customHeight="1">
      <c r="A5521" s="10" t="s">
        <v>9056</v>
      </c>
      <c r="B5521" s="13" t="s">
        <v>9055</v>
      </c>
    </row>
    <row r="5522" spans="1:2" ht="15" customHeight="1">
      <c r="A5522" s="10" t="s">
        <v>11876</v>
      </c>
      <c r="B5522" s="13" t="s">
        <v>11875</v>
      </c>
    </row>
    <row r="5523" spans="1:2" ht="15" customHeight="1">
      <c r="A5523" s="11" t="s">
        <v>492</v>
      </c>
      <c r="B5523" s="15" t="s">
        <v>493</v>
      </c>
    </row>
    <row r="5524" spans="1:2" ht="15" customHeight="1">
      <c r="A5524" s="10" t="s">
        <v>7333</v>
      </c>
      <c r="B5524" s="13" t="s">
        <v>7332</v>
      </c>
    </row>
    <row r="5525" spans="1:2" ht="15" customHeight="1">
      <c r="A5525" s="10" t="s">
        <v>7252</v>
      </c>
      <c r="B5525" s="13" t="s">
        <v>7251</v>
      </c>
    </row>
    <row r="5526" spans="1:2" ht="15" customHeight="1">
      <c r="A5526" s="10" t="s">
        <v>7256</v>
      </c>
      <c r="B5526" s="13" t="s">
        <v>7255</v>
      </c>
    </row>
    <row r="5527" spans="1:2" ht="15" customHeight="1">
      <c r="A5527" s="10" t="s">
        <v>7254</v>
      </c>
      <c r="B5527" s="13" t="s">
        <v>7253</v>
      </c>
    </row>
    <row r="5528" spans="1:2" ht="15" customHeight="1">
      <c r="A5528" s="10" t="s">
        <v>11874</v>
      </c>
      <c r="B5528" s="13" t="s">
        <v>11873</v>
      </c>
    </row>
    <row r="5529" spans="1:2" ht="15" customHeight="1">
      <c r="A5529" s="10" t="s">
        <v>7260</v>
      </c>
      <c r="B5529" s="13" t="s">
        <v>7259</v>
      </c>
    </row>
    <row r="5530" spans="1:2" ht="15" customHeight="1">
      <c r="A5530" s="10" t="s">
        <v>13138</v>
      </c>
      <c r="B5530" s="13" t="s">
        <v>13137</v>
      </c>
    </row>
    <row r="5531" spans="1:2" ht="15" customHeight="1">
      <c r="A5531" s="11" t="s">
        <v>494</v>
      </c>
      <c r="B5531" s="15" t="s">
        <v>495</v>
      </c>
    </row>
    <row r="5532" spans="1:2" ht="15" customHeight="1">
      <c r="A5532" s="10" t="s">
        <v>17365</v>
      </c>
      <c r="B5532" s="13" t="s">
        <v>17364</v>
      </c>
    </row>
    <row r="5533" spans="1:2" ht="15" customHeight="1">
      <c r="A5533" s="11" t="s">
        <v>496</v>
      </c>
      <c r="B5533" s="15" t="s">
        <v>497</v>
      </c>
    </row>
    <row r="5534" spans="1:2" ht="15" customHeight="1">
      <c r="A5534" s="10" t="s">
        <v>13202</v>
      </c>
      <c r="B5534" s="13" t="s">
        <v>13201</v>
      </c>
    </row>
    <row r="5535" spans="1:2" ht="15" customHeight="1">
      <c r="A5535" s="11" t="s">
        <v>498</v>
      </c>
      <c r="B5535" s="15" t="s">
        <v>499</v>
      </c>
    </row>
    <row r="5536" spans="1:2" ht="15" customHeight="1">
      <c r="A5536" s="10" t="s">
        <v>9630</v>
      </c>
      <c r="B5536" s="13" t="s">
        <v>9629</v>
      </c>
    </row>
    <row r="5537" spans="1:2" ht="15" customHeight="1">
      <c r="A5537" s="10" t="s">
        <v>9632</v>
      </c>
      <c r="B5537" s="13" t="s">
        <v>9631</v>
      </c>
    </row>
    <row r="5538" spans="1:2" ht="15" customHeight="1">
      <c r="A5538" s="10" t="s">
        <v>9638</v>
      </c>
      <c r="B5538" s="13" t="s">
        <v>9637</v>
      </c>
    </row>
    <row r="5539" spans="1:2" ht="15" customHeight="1">
      <c r="A5539" s="10" t="s">
        <v>11406</v>
      </c>
      <c r="B5539" s="13" t="s">
        <v>11405</v>
      </c>
    </row>
    <row r="5540" spans="1:2" ht="15" customHeight="1">
      <c r="A5540" s="10" t="s">
        <v>11660</v>
      </c>
      <c r="B5540" s="13" t="s">
        <v>11659</v>
      </c>
    </row>
    <row r="5541" spans="1:2" ht="15" customHeight="1">
      <c r="A5541" s="10" t="s">
        <v>8112</v>
      </c>
      <c r="B5541" s="13" t="s">
        <v>8111</v>
      </c>
    </row>
    <row r="5542" spans="1:2" ht="15" customHeight="1">
      <c r="A5542" s="10" t="s">
        <v>8110</v>
      </c>
      <c r="B5542" s="13" t="s">
        <v>8109</v>
      </c>
    </row>
    <row r="5543" spans="1:2" ht="15" customHeight="1">
      <c r="A5543" s="10" t="s">
        <v>8114</v>
      </c>
      <c r="B5543" s="13" t="s">
        <v>8113</v>
      </c>
    </row>
    <row r="5544" spans="1:2" ht="15" customHeight="1">
      <c r="A5544" s="10" t="s">
        <v>8569</v>
      </c>
      <c r="B5544" s="13" t="s">
        <v>8568</v>
      </c>
    </row>
    <row r="5545" spans="1:2" ht="15" customHeight="1">
      <c r="A5545" s="10" t="s">
        <v>8523</v>
      </c>
      <c r="B5545" s="13" t="s">
        <v>8522</v>
      </c>
    </row>
    <row r="5546" spans="1:2" ht="15" customHeight="1">
      <c r="A5546" s="10" t="s">
        <v>10633</v>
      </c>
      <c r="B5546" s="13" t="s">
        <v>10632</v>
      </c>
    </row>
    <row r="5547" spans="1:2" ht="15" customHeight="1">
      <c r="A5547" s="10" t="s">
        <v>11345</v>
      </c>
      <c r="B5547" s="13" t="s">
        <v>11344</v>
      </c>
    </row>
    <row r="5548" spans="1:2" ht="15" customHeight="1">
      <c r="A5548" s="10" t="s">
        <v>11588</v>
      </c>
      <c r="B5548" s="13" t="s">
        <v>11587</v>
      </c>
    </row>
    <row r="5549" spans="1:2" ht="15" customHeight="1">
      <c r="A5549" s="10" t="s">
        <v>8104</v>
      </c>
      <c r="B5549" s="13" t="s">
        <v>8103</v>
      </c>
    </row>
    <row r="5550" spans="1:2" ht="15" customHeight="1">
      <c r="A5550" s="10" t="s">
        <v>14266</v>
      </c>
      <c r="B5550" s="13" t="s">
        <v>14265</v>
      </c>
    </row>
    <row r="5551" spans="1:2" ht="15" customHeight="1">
      <c r="A5551" s="10" t="s">
        <v>10774</v>
      </c>
      <c r="B5551" s="13" t="s">
        <v>10773</v>
      </c>
    </row>
    <row r="5552" spans="1:2" ht="15" customHeight="1">
      <c r="A5552" s="10" t="s">
        <v>10503</v>
      </c>
      <c r="B5552" s="13" t="s">
        <v>10502</v>
      </c>
    </row>
    <row r="5553" spans="1:2" ht="15" customHeight="1">
      <c r="A5553" s="10" t="s">
        <v>4868</v>
      </c>
      <c r="B5553" s="13" t="s">
        <v>4867</v>
      </c>
    </row>
    <row r="5554" spans="1:2" ht="15" customHeight="1">
      <c r="A5554" s="10" t="s">
        <v>14493</v>
      </c>
      <c r="B5554" s="13" t="s">
        <v>14492</v>
      </c>
    </row>
    <row r="5555" spans="1:2" ht="15" customHeight="1">
      <c r="A5555" s="10" t="s">
        <v>4746</v>
      </c>
      <c r="B5555" s="13" t="s">
        <v>4745</v>
      </c>
    </row>
    <row r="5556" spans="1:2" ht="15" customHeight="1">
      <c r="A5556" s="10" t="s">
        <v>4752</v>
      </c>
      <c r="B5556" s="13" t="s">
        <v>4751</v>
      </c>
    </row>
    <row r="5557" spans="1:2" ht="15" customHeight="1">
      <c r="A5557" s="11" t="s">
        <v>500</v>
      </c>
      <c r="B5557" s="15" t="s">
        <v>42</v>
      </c>
    </row>
    <row r="5558" spans="1:2" ht="15" customHeight="1">
      <c r="A5558" s="10" t="s">
        <v>13068</v>
      </c>
      <c r="B5558" s="13" t="s">
        <v>13067</v>
      </c>
    </row>
    <row r="5559" spans="1:2" ht="15" customHeight="1">
      <c r="A5559" s="10" t="s">
        <v>4142</v>
      </c>
      <c r="B5559" s="13" t="s">
        <v>4141</v>
      </c>
    </row>
    <row r="5560" spans="1:2" ht="15" customHeight="1">
      <c r="A5560" s="10" t="s">
        <v>14566</v>
      </c>
      <c r="B5560" s="13" t="s">
        <v>14565</v>
      </c>
    </row>
    <row r="5561" spans="1:2" ht="15" customHeight="1">
      <c r="A5561" s="10" t="s">
        <v>4968</v>
      </c>
      <c r="B5561" s="13" t="s">
        <v>4967</v>
      </c>
    </row>
    <row r="5562" spans="1:2" ht="15" customHeight="1">
      <c r="A5562" s="10" t="s">
        <v>4572</v>
      </c>
      <c r="B5562" s="13" t="s">
        <v>4571</v>
      </c>
    </row>
    <row r="5563" spans="1:2" ht="15" customHeight="1">
      <c r="A5563" s="10" t="s">
        <v>4966</v>
      </c>
      <c r="B5563" s="13" t="s">
        <v>4965</v>
      </c>
    </row>
    <row r="5564" spans="1:2" ht="15" customHeight="1">
      <c r="A5564" s="10" t="s">
        <v>12506</v>
      </c>
      <c r="B5564" s="13" t="s">
        <v>12505</v>
      </c>
    </row>
    <row r="5565" spans="1:2" ht="15" customHeight="1">
      <c r="A5565" s="10" t="s">
        <v>4183</v>
      </c>
      <c r="B5565" s="13" t="s">
        <v>4182</v>
      </c>
    </row>
    <row r="5566" spans="1:2" ht="15" customHeight="1">
      <c r="A5566" s="10" t="s">
        <v>4185</v>
      </c>
      <c r="B5566" s="13" t="s">
        <v>4184</v>
      </c>
    </row>
    <row r="5567" spans="1:2" ht="15" customHeight="1">
      <c r="A5567" s="10" t="s">
        <v>4197</v>
      </c>
      <c r="B5567" s="13" t="s">
        <v>4196</v>
      </c>
    </row>
    <row r="5568" spans="1:2" ht="15" customHeight="1">
      <c r="A5568" s="11" t="s">
        <v>501</v>
      </c>
      <c r="B5568" s="15" t="s">
        <v>502</v>
      </c>
    </row>
    <row r="5569" spans="1:2" ht="15" customHeight="1">
      <c r="A5569" s="10" t="s">
        <v>4461</v>
      </c>
      <c r="B5569" s="13" t="s">
        <v>4460</v>
      </c>
    </row>
    <row r="5570" spans="1:2" ht="15" customHeight="1">
      <c r="A5570" s="10" t="s">
        <v>4465</v>
      </c>
      <c r="B5570" s="13" t="s">
        <v>4464</v>
      </c>
    </row>
    <row r="5571" spans="1:2" ht="15" customHeight="1">
      <c r="A5571" s="10" t="s">
        <v>13060</v>
      </c>
      <c r="B5571" s="13" t="s">
        <v>13059</v>
      </c>
    </row>
    <row r="5572" spans="1:2" ht="15" customHeight="1">
      <c r="A5572" s="10" t="s">
        <v>4958</v>
      </c>
      <c r="B5572" s="13" t="s">
        <v>4957</v>
      </c>
    </row>
    <row r="5573" spans="1:2" ht="15" customHeight="1">
      <c r="A5573" s="11" t="s">
        <v>503</v>
      </c>
      <c r="B5573" s="15" t="s">
        <v>479</v>
      </c>
    </row>
    <row r="5574" spans="1:2" ht="15" customHeight="1">
      <c r="A5574" s="10" t="s">
        <v>13072</v>
      </c>
      <c r="B5574" s="13" t="s">
        <v>13071</v>
      </c>
    </row>
    <row r="5575" spans="1:2" ht="15" customHeight="1">
      <c r="A5575" s="10" t="s">
        <v>5304</v>
      </c>
      <c r="B5575" s="13" t="s">
        <v>5303</v>
      </c>
    </row>
    <row r="5576" spans="1:2" ht="15" customHeight="1">
      <c r="A5576" s="11" t="s">
        <v>504</v>
      </c>
      <c r="B5576" s="15" t="s">
        <v>505</v>
      </c>
    </row>
    <row r="5577" spans="1:2" ht="15" customHeight="1">
      <c r="A5577" s="11" t="s">
        <v>506</v>
      </c>
      <c r="B5577" s="15" t="s">
        <v>507</v>
      </c>
    </row>
    <row r="5578" spans="1:2" ht="15" customHeight="1">
      <c r="A5578" s="10" t="s">
        <v>4475</v>
      </c>
      <c r="B5578" s="13" t="s">
        <v>4474</v>
      </c>
    </row>
    <row r="5579" spans="1:2" ht="15" customHeight="1">
      <c r="A5579" s="10" t="s">
        <v>4481</v>
      </c>
      <c r="B5579" s="13" t="s">
        <v>4480</v>
      </c>
    </row>
    <row r="5580" spans="1:2" ht="15" customHeight="1">
      <c r="A5580" s="10" t="s">
        <v>4960</v>
      </c>
      <c r="B5580" s="13" t="s">
        <v>4959</v>
      </c>
    </row>
    <row r="5581" spans="1:2" ht="15" customHeight="1">
      <c r="A5581" s="10" t="s">
        <v>13076</v>
      </c>
      <c r="B5581" s="13" t="s">
        <v>13075</v>
      </c>
    </row>
    <row r="5582" spans="1:2" ht="15" customHeight="1">
      <c r="A5582" s="10" t="s">
        <v>508</v>
      </c>
      <c r="B5582" s="13" t="s">
        <v>4503</v>
      </c>
    </row>
    <row r="5583" spans="1:2" ht="15" customHeight="1">
      <c r="A5583" s="10" t="s">
        <v>4505</v>
      </c>
      <c r="B5583" s="13" t="s">
        <v>4504</v>
      </c>
    </row>
    <row r="5584" spans="1:2" ht="15" customHeight="1">
      <c r="A5584" s="10" t="s">
        <v>4962</v>
      </c>
      <c r="B5584" s="13" t="s">
        <v>4961</v>
      </c>
    </row>
    <row r="5585" spans="1:2" ht="15" customHeight="1">
      <c r="A5585" s="10" t="s">
        <v>13594</v>
      </c>
      <c r="B5585" s="13" t="s">
        <v>13593</v>
      </c>
    </row>
    <row r="5586" spans="1:2" ht="15" customHeight="1">
      <c r="A5586" s="10" t="s">
        <v>13868</v>
      </c>
      <c r="B5586" s="13" t="s">
        <v>13867</v>
      </c>
    </row>
    <row r="5587" spans="1:2" ht="15" customHeight="1">
      <c r="A5587" s="10" t="s">
        <v>13294</v>
      </c>
      <c r="B5587" s="13" t="s">
        <v>13293</v>
      </c>
    </row>
    <row r="5588" spans="1:2" ht="15" customHeight="1">
      <c r="A5588" s="10" t="s">
        <v>13626</v>
      </c>
      <c r="B5588" s="13" t="s">
        <v>13625</v>
      </c>
    </row>
    <row r="5589" spans="1:2" ht="15" customHeight="1">
      <c r="A5589" s="10" t="s">
        <v>11199</v>
      </c>
      <c r="B5589" s="13" t="s">
        <v>11198</v>
      </c>
    </row>
    <row r="5590" spans="1:2" ht="15" customHeight="1">
      <c r="A5590" s="10" t="s">
        <v>11201</v>
      </c>
      <c r="B5590" s="13" t="s">
        <v>11200</v>
      </c>
    </row>
    <row r="5591" spans="1:2" ht="15" customHeight="1">
      <c r="A5591" s="10" t="s">
        <v>11197</v>
      </c>
      <c r="B5591" s="13" t="s">
        <v>11196</v>
      </c>
    </row>
    <row r="5592" spans="1:2" ht="15" customHeight="1">
      <c r="A5592" s="10" t="s">
        <v>509</v>
      </c>
      <c r="B5592" s="13" t="s">
        <v>4940</v>
      </c>
    </row>
    <row r="5593" spans="1:2" ht="15" customHeight="1">
      <c r="A5593" s="10" t="s">
        <v>4932</v>
      </c>
      <c r="B5593" s="13" t="s">
        <v>4931</v>
      </c>
    </row>
    <row r="5594" spans="1:2" ht="15" customHeight="1">
      <c r="A5594" s="10" t="s">
        <v>13852</v>
      </c>
      <c r="B5594" s="13" t="s">
        <v>13851</v>
      </c>
    </row>
    <row r="5595" spans="1:2" ht="15" customHeight="1">
      <c r="A5595" s="10" t="s">
        <v>13864</v>
      </c>
      <c r="B5595" s="13" t="s">
        <v>13863</v>
      </c>
    </row>
    <row r="5596" spans="1:2" ht="15" customHeight="1">
      <c r="A5596" s="10" t="s">
        <v>13854</v>
      </c>
      <c r="B5596" s="13" t="s">
        <v>13853</v>
      </c>
    </row>
    <row r="5597" spans="1:2" ht="15" customHeight="1">
      <c r="A5597" s="10" t="s">
        <v>13856</v>
      </c>
      <c r="B5597" s="13" t="s">
        <v>13855</v>
      </c>
    </row>
    <row r="5598" spans="1:2" ht="15" customHeight="1">
      <c r="A5598" s="10" t="s">
        <v>13858</v>
      </c>
      <c r="B5598" s="13" t="s">
        <v>13857</v>
      </c>
    </row>
    <row r="5599" spans="1:2" ht="15" customHeight="1">
      <c r="A5599" s="11" t="s">
        <v>510</v>
      </c>
      <c r="B5599" s="15" t="s">
        <v>511</v>
      </c>
    </row>
    <row r="5600" spans="1:2" ht="15" customHeight="1">
      <c r="A5600" s="10" t="s">
        <v>7895</v>
      </c>
      <c r="B5600" s="13" t="s">
        <v>7894</v>
      </c>
    </row>
    <row r="5601" spans="1:2" ht="15" customHeight="1">
      <c r="A5601" s="10" t="s">
        <v>7892</v>
      </c>
      <c r="B5601" s="13" t="s">
        <v>7891</v>
      </c>
    </row>
    <row r="5602" spans="1:2" ht="15" customHeight="1">
      <c r="A5602" s="10" t="s">
        <v>6419</v>
      </c>
      <c r="B5602" s="13" t="s">
        <v>6418</v>
      </c>
    </row>
    <row r="5603" spans="1:2" ht="15" customHeight="1">
      <c r="A5603" s="10" t="s">
        <v>7899</v>
      </c>
      <c r="B5603" s="13" t="s">
        <v>7898</v>
      </c>
    </row>
    <row r="5604" spans="1:2" ht="15" customHeight="1">
      <c r="A5604" s="10" t="s">
        <v>512</v>
      </c>
      <c r="B5604" s="13" t="s">
        <v>7893</v>
      </c>
    </row>
    <row r="5605" spans="1:2" ht="15" customHeight="1">
      <c r="A5605" s="10" t="s">
        <v>513</v>
      </c>
      <c r="B5605" s="13" t="s">
        <v>514</v>
      </c>
    </row>
    <row r="5606" spans="1:2" ht="15" customHeight="1">
      <c r="A5606" s="10" t="s">
        <v>14809</v>
      </c>
      <c r="B5606" s="13" t="s">
        <v>14808</v>
      </c>
    </row>
    <row r="5607" spans="1:2" ht="15" customHeight="1">
      <c r="A5607" s="10" t="s">
        <v>13136</v>
      </c>
      <c r="B5607" s="13" t="s">
        <v>13135</v>
      </c>
    </row>
    <row r="5608" spans="1:2" ht="15" customHeight="1">
      <c r="A5608" s="11" t="s">
        <v>515</v>
      </c>
      <c r="B5608" s="15" t="s">
        <v>516</v>
      </c>
    </row>
    <row r="5609" spans="1:2" ht="15" customHeight="1">
      <c r="A5609" s="10" t="s">
        <v>4295</v>
      </c>
      <c r="B5609" s="13" t="s">
        <v>4294</v>
      </c>
    </row>
    <row r="5610" spans="1:2" ht="15" customHeight="1">
      <c r="A5610" s="10" t="s">
        <v>4297</v>
      </c>
      <c r="B5610" s="13" t="s">
        <v>4296</v>
      </c>
    </row>
    <row r="5611" spans="1:2" ht="15" customHeight="1">
      <c r="A5611" s="10" t="s">
        <v>4299</v>
      </c>
      <c r="B5611" s="13" t="s">
        <v>4298</v>
      </c>
    </row>
    <row r="5612" spans="1:2" ht="15" customHeight="1">
      <c r="A5612" s="10" t="s">
        <v>4309</v>
      </c>
      <c r="B5612" s="13" t="s">
        <v>4308</v>
      </c>
    </row>
    <row r="5613" spans="1:2" ht="15" customHeight="1">
      <c r="A5613" s="10" t="s">
        <v>13084</v>
      </c>
      <c r="B5613" s="13" t="s">
        <v>13083</v>
      </c>
    </row>
    <row r="5614" spans="1:2" ht="15" customHeight="1">
      <c r="A5614" s="10" t="s">
        <v>4301</v>
      </c>
      <c r="B5614" s="13" t="s">
        <v>4300</v>
      </c>
    </row>
    <row r="5615" spans="1:2" ht="15" customHeight="1">
      <c r="A5615" s="10" t="s">
        <v>4956</v>
      </c>
      <c r="B5615" s="13" t="s">
        <v>4955</v>
      </c>
    </row>
    <row r="5616" spans="1:2" ht="15" customHeight="1">
      <c r="A5616" s="10" t="s">
        <v>4293</v>
      </c>
      <c r="B5616" s="13" t="s">
        <v>4292</v>
      </c>
    </row>
    <row r="5617" spans="1:2" ht="15" customHeight="1">
      <c r="A5617" s="10" t="s">
        <v>13204</v>
      </c>
      <c r="B5617" s="13" t="s">
        <v>13203</v>
      </c>
    </row>
    <row r="5618" spans="1:2" ht="15" customHeight="1">
      <c r="A5618" s="10" t="s">
        <v>6796</v>
      </c>
      <c r="B5618" s="13" t="s">
        <v>6795</v>
      </c>
    </row>
    <row r="5619" spans="1:2" ht="15" customHeight="1">
      <c r="A5619" s="10" t="s">
        <v>12762</v>
      </c>
      <c r="B5619" s="13" t="s">
        <v>12761</v>
      </c>
    </row>
    <row r="5620" spans="1:2" ht="15" customHeight="1">
      <c r="A5620" s="10" t="s">
        <v>12764</v>
      </c>
      <c r="B5620" s="13" t="s">
        <v>12763</v>
      </c>
    </row>
    <row r="5621" spans="1:2" ht="15" customHeight="1">
      <c r="A5621" s="10" t="s">
        <v>12766</v>
      </c>
      <c r="B5621" s="13" t="s">
        <v>12765</v>
      </c>
    </row>
    <row r="5622" spans="1:2" ht="15" customHeight="1">
      <c r="A5622" s="10" t="s">
        <v>517</v>
      </c>
      <c r="B5622" s="13" t="s">
        <v>9628</v>
      </c>
    </row>
    <row r="5623" spans="1:2" ht="15" customHeight="1">
      <c r="A5623" s="10" t="s">
        <v>2416</v>
      </c>
      <c r="B5623" s="13" t="s">
        <v>2415</v>
      </c>
    </row>
    <row r="5624" spans="1:2" ht="15" customHeight="1">
      <c r="A5624" s="10" t="s">
        <v>2379</v>
      </c>
      <c r="B5624" s="13" t="s">
        <v>2378</v>
      </c>
    </row>
    <row r="5625" spans="1:2" ht="15" customHeight="1">
      <c r="A5625" s="10" t="s">
        <v>4173</v>
      </c>
      <c r="B5625" s="13" t="s">
        <v>4172</v>
      </c>
    </row>
    <row r="5626" spans="1:2" ht="15" customHeight="1">
      <c r="A5626" s="10" t="s">
        <v>3373</v>
      </c>
      <c r="B5626" s="13" t="s">
        <v>3372</v>
      </c>
    </row>
    <row r="5627" spans="1:2" ht="15" customHeight="1">
      <c r="A5627" s="11" t="s">
        <v>518</v>
      </c>
      <c r="B5627" s="15" t="s">
        <v>519</v>
      </c>
    </row>
    <row r="5628" spans="1:2" ht="15" customHeight="1">
      <c r="A5628" s="10" t="s">
        <v>2052</v>
      </c>
      <c r="B5628" s="13" t="s">
        <v>2051</v>
      </c>
    </row>
    <row r="5629" spans="1:2" ht="15" customHeight="1">
      <c r="A5629" s="10" t="s">
        <v>2058</v>
      </c>
      <c r="B5629" s="13" t="s">
        <v>2057</v>
      </c>
    </row>
    <row r="5630" spans="1:2" ht="15" customHeight="1">
      <c r="A5630" s="10" t="s">
        <v>2054</v>
      </c>
      <c r="B5630" s="13" t="s">
        <v>2053</v>
      </c>
    </row>
    <row r="5631" spans="1:2" ht="15" customHeight="1">
      <c r="A5631" s="10" t="s">
        <v>2056</v>
      </c>
      <c r="B5631" s="13" t="s">
        <v>2055</v>
      </c>
    </row>
    <row r="5632" spans="1:2" ht="15" customHeight="1">
      <c r="A5632" s="10" t="s">
        <v>2046</v>
      </c>
      <c r="B5632" s="13" t="s">
        <v>2045</v>
      </c>
    </row>
    <row r="5633" spans="1:2" ht="15" customHeight="1">
      <c r="A5633" s="10" t="s">
        <v>2048</v>
      </c>
      <c r="B5633" s="13" t="s">
        <v>2047</v>
      </c>
    </row>
    <row r="5634" spans="1:2" ht="15" customHeight="1">
      <c r="A5634" s="10" t="s">
        <v>2050</v>
      </c>
      <c r="B5634" s="13" t="s">
        <v>2049</v>
      </c>
    </row>
    <row r="5635" spans="1:2" ht="15" customHeight="1">
      <c r="A5635" s="10" t="s">
        <v>24961</v>
      </c>
      <c r="B5635" s="13" t="s">
        <v>24960</v>
      </c>
    </row>
    <row r="5636" spans="1:2" ht="15" customHeight="1">
      <c r="A5636" s="10" t="s">
        <v>24919</v>
      </c>
      <c r="B5636" s="13" t="s">
        <v>24918</v>
      </c>
    </row>
    <row r="5637" spans="1:2" ht="15" customHeight="1">
      <c r="A5637" s="10" t="s">
        <v>24921</v>
      </c>
      <c r="B5637" s="13" t="s">
        <v>24920</v>
      </c>
    </row>
    <row r="5638" spans="1:2" ht="15" customHeight="1">
      <c r="A5638" s="10" t="s">
        <v>24925</v>
      </c>
      <c r="B5638" s="13" t="s">
        <v>24924</v>
      </c>
    </row>
    <row r="5639" spans="1:2" ht="15" customHeight="1">
      <c r="A5639" s="10" t="s">
        <v>24923</v>
      </c>
      <c r="B5639" s="13" t="s">
        <v>24922</v>
      </c>
    </row>
    <row r="5640" spans="1:2" ht="15" customHeight="1">
      <c r="A5640" s="10" t="s">
        <v>24935</v>
      </c>
      <c r="B5640" s="13" t="s">
        <v>24934</v>
      </c>
    </row>
    <row r="5641" spans="1:2" ht="15" customHeight="1">
      <c r="A5641" s="10" t="s">
        <v>24941</v>
      </c>
      <c r="B5641" s="13" t="s">
        <v>24940</v>
      </c>
    </row>
    <row r="5642" spans="1:2" ht="15" customHeight="1">
      <c r="A5642" s="10" t="s">
        <v>24939</v>
      </c>
      <c r="B5642" s="13" t="s">
        <v>24938</v>
      </c>
    </row>
    <row r="5643" spans="1:2" ht="15" customHeight="1">
      <c r="A5643" s="10" t="s">
        <v>24931</v>
      </c>
      <c r="B5643" s="13" t="s">
        <v>24930</v>
      </c>
    </row>
    <row r="5644" spans="1:2" ht="15" customHeight="1">
      <c r="A5644" s="10" t="s">
        <v>24969</v>
      </c>
      <c r="B5644" s="13" t="s">
        <v>24968</v>
      </c>
    </row>
    <row r="5645" spans="1:2" ht="15" customHeight="1">
      <c r="A5645" s="10" t="s">
        <v>24953</v>
      </c>
      <c r="B5645" s="13" t="s">
        <v>24952</v>
      </c>
    </row>
    <row r="5646" spans="1:2" ht="15" customHeight="1">
      <c r="A5646" s="10" t="s">
        <v>24937</v>
      </c>
      <c r="B5646" s="13" t="s">
        <v>24936</v>
      </c>
    </row>
    <row r="5647" spans="1:2" ht="15" customHeight="1">
      <c r="A5647" s="10" t="s">
        <v>24947</v>
      </c>
      <c r="B5647" s="13" t="s">
        <v>24946</v>
      </c>
    </row>
    <row r="5648" spans="1:2" ht="15" customHeight="1">
      <c r="A5648" s="10" t="s">
        <v>24963</v>
      </c>
      <c r="B5648" s="13" t="s">
        <v>24962</v>
      </c>
    </row>
    <row r="5649" spans="1:2" ht="15" customHeight="1">
      <c r="A5649" s="10" t="s">
        <v>24959</v>
      </c>
      <c r="B5649" s="13" t="s">
        <v>24958</v>
      </c>
    </row>
    <row r="5650" spans="1:2" ht="15" customHeight="1">
      <c r="A5650" s="10" t="s">
        <v>24951</v>
      </c>
      <c r="B5650" s="13" t="s">
        <v>24950</v>
      </c>
    </row>
    <row r="5651" spans="1:2" ht="15" customHeight="1">
      <c r="A5651" s="10" t="s">
        <v>24929</v>
      </c>
      <c r="B5651" s="13" t="s">
        <v>24928</v>
      </c>
    </row>
    <row r="5652" spans="1:2" ht="15" customHeight="1">
      <c r="A5652" s="10" t="s">
        <v>24909</v>
      </c>
      <c r="B5652" s="13" t="s">
        <v>24908</v>
      </c>
    </row>
    <row r="5653" spans="1:2" ht="15" customHeight="1">
      <c r="A5653" s="10" t="s">
        <v>24943</v>
      </c>
      <c r="B5653" s="13" t="s">
        <v>24942</v>
      </c>
    </row>
    <row r="5654" spans="1:2" ht="15" customHeight="1">
      <c r="A5654" s="10" t="s">
        <v>24903</v>
      </c>
      <c r="B5654" s="13" t="s">
        <v>24902</v>
      </c>
    </row>
    <row r="5655" spans="1:2" ht="15" customHeight="1">
      <c r="A5655" s="10" t="s">
        <v>24897</v>
      </c>
      <c r="B5655" s="13" t="s">
        <v>24896</v>
      </c>
    </row>
    <row r="5656" spans="1:2" ht="15" customHeight="1">
      <c r="A5656" s="10" t="s">
        <v>24905</v>
      </c>
      <c r="B5656" s="13" t="s">
        <v>24904</v>
      </c>
    </row>
    <row r="5657" spans="1:2" ht="15" customHeight="1">
      <c r="A5657" s="10" t="s">
        <v>24913</v>
      </c>
      <c r="B5657" s="13" t="s">
        <v>24912</v>
      </c>
    </row>
    <row r="5658" spans="1:2" ht="15" customHeight="1">
      <c r="A5658" s="10" t="s">
        <v>24901</v>
      </c>
      <c r="B5658" s="13" t="s">
        <v>24900</v>
      </c>
    </row>
    <row r="5659" spans="1:2" ht="15" customHeight="1">
      <c r="A5659" s="10" t="s">
        <v>24899</v>
      </c>
      <c r="B5659" s="13" t="s">
        <v>24898</v>
      </c>
    </row>
    <row r="5660" spans="1:2" ht="15" customHeight="1">
      <c r="A5660" s="10" t="s">
        <v>24907</v>
      </c>
      <c r="B5660" s="13" t="s">
        <v>24906</v>
      </c>
    </row>
    <row r="5661" spans="1:2" ht="15" customHeight="1">
      <c r="A5661" s="10" t="s">
        <v>24915</v>
      </c>
      <c r="B5661" s="13" t="s">
        <v>24914</v>
      </c>
    </row>
    <row r="5662" spans="1:2" ht="15" customHeight="1">
      <c r="A5662" s="10" t="s">
        <v>24971</v>
      </c>
      <c r="B5662" s="13" t="s">
        <v>24970</v>
      </c>
    </row>
    <row r="5663" spans="1:2" ht="15" customHeight="1">
      <c r="A5663" s="10" t="s">
        <v>24967</v>
      </c>
      <c r="B5663" s="13" t="s">
        <v>24966</v>
      </c>
    </row>
    <row r="5664" spans="1:2" ht="15" customHeight="1">
      <c r="A5664" s="10" t="s">
        <v>24955</v>
      </c>
      <c r="B5664" s="13" t="s">
        <v>24954</v>
      </c>
    </row>
    <row r="5665" spans="1:2" ht="15" customHeight="1">
      <c r="A5665" s="10" t="s">
        <v>24949</v>
      </c>
      <c r="B5665" s="13" t="s">
        <v>24948</v>
      </c>
    </row>
    <row r="5666" spans="1:2" ht="15" customHeight="1">
      <c r="A5666" s="10" t="s">
        <v>24945</v>
      </c>
      <c r="B5666" s="13" t="s">
        <v>24944</v>
      </c>
    </row>
    <row r="5667" spans="1:2" ht="15" customHeight="1">
      <c r="A5667" s="10" t="s">
        <v>24911</v>
      </c>
      <c r="B5667" s="13" t="s">
        <v>24910</v>
      </c>
    </row>
    <row r="5668" spans="1:2" ht="15" customHeight="1">
      <c r="A5668" s="10" t="s">
        <v>24957</v>
      </c>
      <c r="B5668" s="13" t="s">
        <v>24956</v>
      </c>
    </row>
    <row r="5669" spans="1:2" ht="15" customHeight="1">
      <c r="A5669" s="10" t="s">
        <v>24927</v>
      </c>
      <c r="B5669" s="13" t="s">
        <v>24926</v>
      </c>
    </row>
    <row r="5670" spans="1:2" ht="15" customHeight="1">
      <c r="A5670" s="10" t="s">
        <v>24917</v>
      </c>
      <c r="B5670" s="13" t="s">
        <v>24916</v>
      </c>
    </row>
    <row r="5671" spans="1:2" ht="15" customHeight="1">
      <c r="A5671" s="10" t="s">
        <v>24933</v>
      </c>
      <c r="B5671" s="13" t="s">
        <v>24932</v>
      </c>
    </row>
    <row r="5672" spans="1:2" ht="15" customHeight="1">
      <c r="A5672" s="10" t="s">
        <v>24965</v>
      </c>
      <c r="B5672" s="13" t="s">
        <v>24964</v>
      </c>
    </row>
    <row r="5673" spans="1:2" ht="15" customHeight="1">
      <c r="A5673" s="10" t="s">
        <v>25001</v>
      </c>
      <c r="B5673" s="13" t="s">
        <v>25000</v>
      </c>
    </row>
    <row r="5674" spans="1:2" ht="15" customHeight="1">
      <c r="A5674" s="10" t="s">
        <v>25039</v>
      </c>
      <c r="B5674" s="13" t="s">
        <v>25038</v>
      </c>
    </row>
    <row r="5675" spans="1:2" ht="15" customHeight="1">
      <c r="A5675" s="10" t="s">
        <v>25035</v>
      </c>
      <c r="B5675" s="13" t="s">
        <v>25034</v>
      </c>
    </row>
    <row r="5676" spans="1:2" ht="15" customHeight="1">
      <c r="A5676" s="10" t="s">
        <v>25037</v>
      </c>
      <c r="B5676" s="13" t="s">
        <v>25036</v>
      </c>
    </row>
    <row r="5677" spans="1:2" ht="15" customHeight="1">
      <c r="A5677" s="10" t="s">
        <v>25045</v>
      </c>
      <c r="B5677" s="13" t="s">
        <v>25044</v>
      </c>
    </row>
    <row r="5678" spans="1:2" ht="15" customHeight="1">
      <c r="A5678" s="10" t="s">
        <v>25029</v>
      </c>
      <c r="B5678" s="13" t="s">
        <v>25028</v>
      </c>
    </row>
    <row r="5679" spans="1:2" ht="15" customHeight="1">
      <c r="A5679" s="10" t="s">
        <v>25033</v>
      </c>
      <c r="B5679" s="13" t="s">
        <v>25032</v>
      </c>
    </row>
    <row r="5680" spans="1:2" ht="15" customHeight="1">
      <c r="A5680" s="10" t="s">
        <v>25043</v>
      </c>
      <c r="B5680" s="13" t="s">
        <v>25042</v>
      </c>
    </row>
    <row r="5681" spans="1:2" ht="15" customHeight="1">
      <c r="A5681" s="10" t="s">
        <v>25027</v>
      </c>
      <c r="B5681" s="13" t="s">
        <v>25026</v>
      </c>
    </row>
    <row r="5682" spans="1:2" ht="15" customHeight="1">
      <c r="A5682" s="10" t="s">
        <v>25041</v>
      </c>
      <c r="B5682" s="13" t="s">
        <v>25040</v>
      </c>
    </row>
    <row r="5683" spans="1:2" ht="15" customHeight="1">
      <c r="A5683" s="10" t="s">
        <v>25031</v>
      </c>
      <c r="B5683" s="13" t="s">
        <v>25030</v>
      </c>
    </row>
    <row r="5684" spans="1:2" ht="15" customHeight="1">
      <c r="A5684" s="10" t="s">
        <v>25085</v>
      </c>
      <c r="B5684" s="13" t="s">
        <v>25084</v>
      </c>
    </row>
    <row r="5685" spans="1:2" ht="15" customHeight="1">
      <c r="A5685" s="10" t="s">
        <v>25021</v>
      </c>
      <c r="B5685" s="13" t="s">
        <v>25020</v>
      </c>
    </row>
    <row r="5686" spans="1:2" ht="15" customHeight="1">
      <c r="A5686" s="10" t="s">
        <v>25101</v>
      </c>
      <c r="B5686" s="13" t="s">
        <v>25100</v>
      </c>
    </row>
    <row r="5687" spans="1:2" ht="15" customHeight="1">
      <c r="A5687" s="10" t="s">
        <v>25095</v>
      </c>
      <c r="B5687" s="13" t="s">
        <v>25094</v>
      </c>
    </row>
    <row r="5688" spans="1:2" ht="15" customHeight="1">
      <c r="A5688" s="10" t="s">
        <v>25091</v>
      </c>
      <c r="B5688" s="13" t="s">
        <v>25090</v>
      </c>
    </row>
    <row r="5689" spans="1:2" ht="15" customHeight="1">
      <c r="A5689" s="10" t="s">
        <v>25109</v>
      </c>
      <c r="B5689" s="13" t="s">
        <v>25108</v>
      </c>
    </row>
    <row r="5690" spans="1:2" ht="15" customHeight="1">
      <c r="A5690" s="10" t="s">
        <v>25019</v>
      </c>
      <c r="B5690" s="13" t="s">
        <v>25018</v>
      </c>
    </row>
    <row r="5691" spans="1:2" ht="15" customHeight="1">
      <c r="A5691" s="10" t="s">
        <v>25013</v>
      </c>
      <c r="B5691" s="13" t="s">
        <v>25012</v>
      </c>
    </row>
    <row r="5692" spans="1:2" ht="15" customHeight="1">
      <c r="A5692" s="10" t="s">
        <v>25007</v>
      </c>
      <c r="B5692" s="13" t="s">
        <v>25006</v>
      </c>
    </row>
    <row r="5693" spans="1:2" ht="15" customHeight="1">
      <c r="A5693" s="10" t="s">
        <v>25011</v>
      </c>
      <c r="B5693" s="13" t="s">
        <v>25010</v>
      </c>
    </row>
    <row r="5694" spans="1:2" ht="15" customHeight="1">
      <c r="A5694" s="10" t="s">
        <v>25017</v>
      </c>
      <c r="B5694" s="13" t="s">
        <v>25016</v>
      </c>
    </row>
    <row r="5695" spans="1:2" ht="15" customHeight="1">
      <c r="A5695" s="10" t="s">
        <v>25009</v>
      </c>
      <c r="B5695" s="13" t="s">
        <v>25008</v>
      </c>
    </row>
    <row r="5696" spans="1:2" ht="15" customHeight="1">
      <c r="A5696" s="10" t="s">
        <v>24997</v>
      </c>
      <c r="B5696" s="13" t="s">
        <v>24996</v>
      </c>
    </row>
    <row r="5697" spans="1:2" ht="15" customHeight="1">
      <c r="A5697" s="10" t="s">
        <v>25005</v>
      </c>
      <c r="B5697" s="13" t="s">
        <v>25004</v>
      </c>
    </row>
    <row r="5698" spans="1:2" ht="15" customHeight="1">
      <c r="A5698" s="10" t="s">
        <v>25015</v>
      </c>
      <c r="B5698" s="13" t="s">
        <v>25014</v>
      </c>
    </row>
    <row r="5699" spans="1:2" ht="15" customHeight="1">
      <c r="A5699" s="10" t="s">
        <v>24999</v>
      </c>
      <c r="B5699" s="13" t="s">
        <v>24998</v>
      </c>
    </row>
    <row r="5700" spans="1:2" ht="15" customHeight="1">
      <c r="A5700" s="10" t="s">
        <v>24995</v>
      </c>
      <c r="B5700" s="13" t="s">
        <v>24994</v>
      </c>
    </row>
    <row r="5701" spans="1:2" ht="15" customHeight="1">
      <c r="A5701" s="10" t="s">
        <v>25107</v>
      </c>
      <c r="B5701" s="13" t="s">
        <v>25106</v>
      </c>
    </row>
    <row r="5702" spans="1:2" ht="15" customHeight="1">
      <c r="A5702" s="10" t="s">
        <v>24985</v>
      </c>
      <c r="B5702" s="13" t="s">
        <v>24984</v>
      </c>
    </row>
    <row r="5703" spans="1:2" ht="15" customHeight="1">
      <c r="A5703" s="10" t="s">
        <v>25089</v>
      </c>
      <c r="B5703" s="13" t="s">
        <v>25088</v>
      </c>
    </row>
    <row r="5704" spans="1:2" ht="15" customHeight="1">
      <c r="A5704" s="10" t="s">
        <v>25023</v>
      </c>
      <c r="B5704" s="13" t="s">
        <v>25022</v>
      </c>
    </row>
    <row r="5705" spans="1:2" ht="15" customHeight="1">
      <c r="A5705" s="10" t="s">
        <v>25111</v>
      </c>
      <c r="B5705" s="13" t="s">
        <v>25110</v>
      </c>
    </row>
    <row r="5706" spans="1:2" ht="15" customHeight="1">
      <c r="A5706" s="10" t="s">
        <v>25087</v>
      </c>
      <c r="B5706" s="13" t="s">
        <v>25086</v>
      </c>
    </row>
    <row r="5707" spans="1:2" ht="15" customHeight="1">
      <c r="A5707" s="10" t="s">
        <v>24979</v>
      </c>
      <c r="B5707" s="13" t="s">
        <v>24978</v>
      </c>
    </row>
    <row r="5708" spans="1:2" ht="15" customHeight="1">
      <c r="A5708" s="10" t="s">
        <v>24973</v>
      </c>
      <c r="B5708" s="13" t="s">
        <v>24972</v>
      </c>
    </row>
    <row r="5709" spans="1:2" ht="15" customHeight="1">
      <c r="A5709" s="10" t="s">
        <v>24981</v>
      </c>
      <c r="B5709" s="13" t="s">
        <v>24980</v>
      </c>
    </row>
    <row r="5710" spans="1:2" ht="15" customHeight="1">
      <c r="A5710" s="10" t="s">
        <v>24977</v>
      </c>
      <c r="B5710" s="13" t="s">
        <v>24976</v>
      </c>
    </row>
    <row r="5711" spans="1:2" ht="15" customHeight="1">
      <c r="A5711" s="10" t="s">
        <v>24975</v>
      </c>
      <c r="B5711" s="13" t="s">
        <v>24974</v>
      </c>
    </row>
    <row r="5712" spans="1:2" ht="15" customHeight="1">
      <c r="A5712" s="10" t="s">
        <v>24983</v>
      </c>
      <c r="B5712" s="13" t="s">
        <v>24982</v>
      </c>
    </row>
    <row r="5713" spans="1:2" ht="15" customHeight="1">
      <c r="A5713" s="10" t="s">
        <v>24991</v>
      </c>
      <c r="B5713" s="13" t="s">
        <v>24990</v>
      </c>
    </row>
    <row r="5714" spans="1:2" ht="15" customHeight="1">
      <c r="A5714" s="10" t="s">
        <v>24989</v>
      </c>
      <c r="B5714" s="13" t="s">
        <v>24988</v>
      </c>
    </row>
    <row r="5715" spans="1:2" ht="15" customHeight="1">
      <c r="A5715" s="10" t="s">
        <v>25025</v>
      </c>
      <c r="B5715" s="13" t="s">
        <v>25024</v>
      </c>
    </row>
    <row r="5716" spans="1:2" ht="15" customHeight="1">
      <c r="A5716" s="10" t="s">
        <v>24993</v>
      </c>
      <c r="B5716" s="13" t="s">
        <v>24992</v>
      </c>
    </row>
    <row r="5717" spans="1:2" ht="15" customHeight="1">
      <c r="A5717" s="10" t="s">
        <v>24987</v>
      </c>
      <c r="B5717" s="13" t="s">
        <v>24986</v>
      </c>
    </row>
    <row r="5718" spans="1:2" ht="15" customHeight="1">
      <c r="A5718" s="10" t="s">
        <v>25099</v>
      </c>
      <c r="B5718" s="13" t="s">
        <v>25098</v>
      </c>
    </row>
    <row r="5719" spans="1:2" ht="15" customHeight="1">
      <c r="A5719" s="10" t="s">
        <v>25003</v>
      </c>
      <c r="B5719" s="13" t="s">
        <v>25002</v>
      </c>
    </row>
    <row r="5720" spans="1:2" ht="15" customHeight="1">
      <c r="A5720" s="10" t="s">
        <v>25115</v>
      </c>
      <c r="B5720" s="13" t="s">
        <v>25114</v>
      </c>
    </row>
    <row r="5721" spans="1:2" ht="15" customHeight="1">
      <c r="A5721" s="10" t="s">
        <v>25097</v>
      </c>
      <c r="B5721" s="13" t="s">
        <v>25096</v>
      </c>
    </row>
    <row r="5722" spans="1:2" ht="15" customHeight="1">
      <c r="A5722" s="10" t="s">
        <v>25113</v>
      </c>
      <c r="B5722" s="13" t="s">
        <v>25112</v>
      </c>
    </row>
    <row r="5723" spans="1:2" ht="15" customHeight="1">
      <c r="A5723" s="10" t="s">
        <v>25117</v>
      </c>
      <c r="B5723" s="13" t="s">
        <v>25116</v>
      </c>
    </row>
    <row r="5724" spans="1:2" ht="15" customHeight="1">
      <c r="A5724" s="10" t="s">
        <v>25093</v>
      </c>
      <c r="B5724" s="13" t="s">
        <v>25092</v>
      </c>
    </row>
    <row r="5725" spans="1:2" ht="15" customHeight="1">
      <c r="A5725" s="10" t="s">
        <v>25103</v>
      </c>
      <c r="B5725" s="13" t="s">
        <v>25102</v>
      </c>
    </row>
    <row r="5726" spans="1:2" ht="15" customHeight="1">
      <c r="A5726" s="10" t="s">
        <v>25105</v>
      </c>
      <c r="B5726" s="13" t="s">
        <v>25104</v>
      </c>
    </row>
    <row r="5727" spans="1:2" ht="15" customHeight="1">
      <c r="A5727" s="10" t="s">
        <v>13258</v>
      </c>
      <c r="B5727" s="13" t="s">
        <v>13257</v>
      </c>
    </row>
    <row r="5728" spans="1:2" ht="15" customHeight="1">
      <c r="A5728" s="10" t="s">
        <v>14436</v>
      </c>
      <c r="B5728" s="13" t="s">
        <v>14435</v>
      </c>
    </row>
    <row r="5729" spans="1:2" ht="15" customHeight="1">
      <c r="A5729" s="10" t="s">
        <v>14438</v>
      </c>
      <c r="B5729" s="13" t="s">
        <v>14437</v>
      </c>
    </row>
    <row r="5730" spans="1:2" ht="15" customHeight="1">
      <c r="A5730" s="10" t="s">
        <v>6435</v>
      </c>
      <c r="B5730" s="13" t="s">
        <v>6434</v>
      </c>
    </row>
    <row r="5731" spans="1:2" ht="15" customHeight="1">
      <c r="A5731" s="10" t="s">
        <v>14697</v>
      </c>
      <c r="B5731" s="13" t="s">
        <v>14696</v>
      </c>
    </row>
    <row r="5732" spans="1:2" ht="15" customHeight="1">
      <c r="A5732" s="10" t="s">
        <v>24751</v>
      </c>
      <c r="B5732" s="13" t="s">
        <v>24750</v>
      </c>
    </row>
    <row r="5733" spans="1:2" ht="15" customHeight="1">
      <c r="A5733" s="11" t="s">
        <v>520</v>
      </c>
      <c r="B5733" s="15" t="s">
        <v>521</v>
      </c>
    </row>
    <row r="5734" spans="1:2" ht="15" customHeight="1">
      <c r="A5734" s="10" t="s">
        <v>14547</v>
      </c>
      <c r="B5734" s="13" t="s">
        <v>521</v>
      </c>
    </row>
    <row r="5735" spans="1:2" ht="15" customHeight="1">
      <c r="A5735" s="10" t="s">
        <v>13022</v>
      </c>
      <c r="B5735" s="13" t="s">
        <v>13021</v>
      </c>
    </row>
    <row r="5736" spans="1:2" ht="15" customHeight="1">
      <c r="A5736" s="10" t="s">
        <v>13026</v>
      </c>
      <c r="B5736" s="13" t="s">
        <v>13025</v>
      </c>
    </row>
    <row r="5737" spans="1:2" ht="15" customHeight="1">
      <c r="A5737" s="10" t="s">
        <v>13006</v>
      </c>
      <c r="B5737" s="13" t="s">
        <v>13005</v>
      </c>
    </row>
    <row r="5738" spans="1:2" ht="15" customHeight="1">
      <c r="A5738" s="10" t="s">
        <v>13016</v>
      </c>
      <c r="B5738" s="13" t="s">
        <v>13015</v>
      </c>
    </row>
    <row r="5739" spans="1:2" ht="15" customHeight="1">
      <c r="A5739" s="10" t="s">
        <v>13014</v>
      </c>
      <c r="B5739" s="13" t="s">
        <v>13013</v>
      </c>
    </row>
    <row r="5740" spans="1:2" ht="15" customHeight="1">
      <c r="A5740" s="10" t="s">
        <v>13020</v>
      </c>
      <c r="B5740" s="13" t="s">
        <v>13019</v>
      </c>
    </row>
    <row r="5741" spans="1:2" ht="15" customHeight="1">
      <c r="A5741" s="10" t="s">
        <v>13010</v>
      </c>
      <c r="B5741" s="13" t="s">
        <v>13009</v>
      </c>
    </row>
    <row r="5742" spans="1:2" ht="15" customHeight="1">
      <c r="A5742" s="10" t="s">
        <v>13028</v>
      </c>
      <c r="B5742" s="13" t="s">
        <v>13027</v>
      </c>
    </row>
    <row r="5743" spans="1:2" ht="15" customHeight="1">
      <c r="A5743" s="10" t="s">
        <v>13030</v>
      </c>
      <c r="B5743" s="13" t="s">
        <v>13029</v>
      </c>
    </row>
    <row r="5744" spans="1:2" ht="15" customHeight="1">
      <c r="A5744" s="10" t="s">
        <v>13018</v>
      </c>
      <c r="B5744" s="13" t="s">
        <v>13017</v>
      </c>
    </row>
    <row r="5745" spans="1:2" ht="15" customHeight="1">
      <c r="A5745" s="10" t="s">
        <v>13012</v>
      </c>
      <c r="B5745" s="13" t="s">
        <v>13011</v>
      </c>
    </row>
    <row r="5746" spans="1:2" ht="15" customHeight="1">
      <c r="A5746" s="10" t="s">
        <v>13008</v>
      </c>
      <c r="B5746" s="13" t="s">
        <v>13007</v>
      </c>
    </row>
    <row r="5747" spans="1:2" ht="15" customHeight="1">
      <c r="A5747" s="10" t="s">
        <v>13032</v>
      </c>
      <c r="B5747" s="13" t="s">
        <v>13031</v>
      </c>
    </row>
    <row r="5748" spans="1:2" ht="15" customHeight="1">
      <c r="A5748" s="10" t="s">
        <v>9718</v>
      </c>
      <c r="B5748" s="13" t="s">
        <v>9717</v>
      </c>
    </row>
    <row r="5749" spans="1:2" ht="15" customHeight="1">
      <c r="A5749" s="10" t="s">
        <v>14216</v>
      </c>
      <c r="B5749" s="13" t="s">
        <v>14215</v>
      </c>
    </row>
    <row r="5750" spans="1:2" ht="15" customHeight="1">
      <c r="A5750" s="10" t="s">
        <v>14208</v>
      </c>
      <c r="B5750" s="13" t="s">
        <v>14207</v>
      </c>
    </row>
    <row r="5751" spans="1:2" ht="15" customHeight="1">
      <c r="A5751" s="10" t="s">
        <v>14206</v>
      </c>
      <c r="B5751" s="13" t="s">
        <v>14205</v>
      </c>
    </row>
    <row r="5752" spans="1:2" ht="15" customHeight="1">
      <c r="A5752" s="10" t="s">
        <v>14204</v>
      </c>
      <c r="B5752" s="13" t="s">
        <v>14203</v>
      </c>
    </row>
    <row r="5753" spans="1:2" ht="15" customHeight="1">
      <c r="A5753" s="10" t="s">
        <v>8848</v>
      </c>
      <c r="B5753" s="13" t="s">
        <v>8847</v>
      </c>
    </row>
    <row r="5754" spans="1:2" ht="15" customHeight="1">
      <c r="A5754" s="10" t="s">
        <v>13106</v>
      </c>
      <c r="B5754" s="13" t="s">
        <v>13105</v>
      </c>
    </row>
    <row r="5755" spans="1:2" ht="15" customHeight="1">
      <c r="A5755" s="10" t="s">
        <v>522</v>
      </c>
      <c r="B5755" s="13" t="s">
        <v>8843</v>
      </c>
    </row>
    <row r="5756" spans="1:2" ht="15" customHeight="1">
      <c r="A5756" s="10" t="s">
        <v>13110</v>
      </c>
      <c r="B5756" s="13" t="s">
        <v>13109</v>
      </c>
    </row>
    <row r="5757" spans="1:2" ht="15" customHeight="1">
      <c r="A5757" s="10" t="s">
        <v>8856</v>
      </c>
      <c r="B5757" s="13" t="s">
        <v>8855</v>
      </c>
    </row>
    <row r="5758" spans="1:2" ht="15" customHeight="1">
      <c r="A5758" s="10" t="s">
        <v>8810</v>
      </c>
      <c r="B5758" s="13" t="s">
        <v>8809</v>
      </c>
    </row>
    <row r="5759" spans="1:2" ht="15" customHeight="1">
      <c r="A5759" s="10" t="s">
        <v>25123</v>
      </c>
      <c r="B5759" s="13" t="s">
        <v>25122</v>
      </c>
    </row>
    <row r="5760" spans="1:2" ht="15" customHeight="1">
      <c r="A5760" s="10" t="s">
        <v>12666</v>
      </c>
      <c r="B5760" s="13" t="s">
        <v>12665</v>
      </c>
    </row>
    <row r="5761" spans="1:2" ht="15" customHeight="1">
      <c r="A5761" s="10" t="s">
        <v>19345</v>
      </c>
      <c r="B5761" s="13" t="s">
        <v>19344</v>
      </c>
    </row>
    <row r="5762" spans="1:2" ht="15" customHeight="1">
      <c r="A5762" s="10" t="s">
        <v>19349</v>
      </c>
      <c r="B5762" s="13" t="s">
        <v>19348</v>
      </c>
    </row>
    <row r="5763" spans="1:2" ht="15" customHeight="1">
      <c r="A5763" s="10" t="s">
        <v>19351</v>
      </c>
      <c r="B5763" s="13" t="s">
        <v>19350</v>
      </c>
    </row>
    <row r="5764" spans="1:2" ht="15" customHeight="1">
      <c r="A5764" s="10" t="s">
        <v>19343</v>
      </c>
      <c r="B5764" s="13" t="s">
        <v>19342</v>
      </c>
    </row>
    <row r="5765" spans="1:2" ht="15" customHeight="1">
      <c r="A5765" s="10" t="s">
        <v>19353</v>
      </c>
      <c r="B5765" s="13" t="s">
        <v>19352</v>
      </c>
    </row>
    <row r="5766" spans="1:2" ht="15" customHeight="1">
      <c r="A5766" s="10" t="s">
        <v>19341</v>
      </c>
      <c r="B5766" s="13" t="s">
        <v>19340</v>
      </c>
    </row>
    <row r="5767" spans="1:2" ht="15" customHeight="1">
      <c r="A5767" s="10" t="s">
        <v>19357</v>
      </c>
      <c r="B5767" s="13" t="s">
        <v>19356</v>
      </c>
    </row>
    <row r="5768" spans="1:2" ht="15" customHeight="1">
      <c r="A5768" s="10" t="s">
        <v>19355</v>
      </c>
      <c r="B5768" s="13" t="s">
        <v>19354</v>
      </c>
    </row>
    <row r="5769" spans="1:2" ht="15" customHeight="1">
      <c r="A5769" s="10" t="s">
        <v>19339</v>
      </c>
      <c r="B5769" s="13" t="s">
        <v>19338</v>
      </c>
    </row>
    <row r="5770" spans="1:2" ht="15" customHeight="1">
      <c r="A5770" s="10" t="s">
        <v>19347</v>
      </c>
      <c r="B5770" s="13" t="s">
        <v>19346</v>
      </c>
    </row>
    <row r="5771" spans="1:2" ht="15" customHeight="1">
      <c r="A5771" s="10" t="s">
        <v>19365</v>
      </c>
      <c r="B5771" s="13" t="s">
        <v>19364</v>
      </c>
    </row>
    <row r="5772" spans="1:2" ht="15" customHeight="1">
      <c r="A5772" s="10" t="s">
        <v>19369</v>
      </c>
      <c r="B5772" s="13" t="s">
        <v>19368</v>
      </c>
    </row>
    <row r="5773" spans="1:2" ht="15" customHeight="1">
      <c r="A5773" s="10" t="s">
        <v>19371</v>
      </c>
      <c r="B5773" s="13" t="s">
        <v>19370</v>
      </c>
    </row>
    <row r="5774" spans="1:2" ht="15" customHeight="1">
      <c r="A5774" s="10" t="s">
        <v>19363</v>
      </c>
      <c r="B5774" s="13" t="s">
        <v>19362</v>
      </c>
    </row>
    <row r="5775" spans="1:2" ht="15" customHeight="1">
      <c r="A5775" s="10" t="s">
        <v>19373</v>
      </c>
      <c r="B5775" s="13" t="s">
        <v>19372</v>
      </c>
    </row>
    <row r="5776" spans="1:2" ht="15" customHeight="1">
      <c r="A5776" s="10" t="s">
        <v>19361</v>
      </c>
      <c r="B5776" s="13" t="s">
        <v>19360</v>
      </c>
    </row>
    <row r="5777" spans="1:2" ht="15" customHeight="1">
      <c r="A5777" s="10" t="s">
        <v>19377</v>
      </c>
      <c r="B5777" s="13" t="s">
        <v>19376</v>
      </c>
    </row>
    <row r="5778" spans="1:2" ht="15" customHeight="1">
      <c r="A5778" s="10" t="s">
        <v>19375</v>
      </c>
      <c r="B5778" s="13" t="s">
        <v>19374</v>
      </c>
    </row>
    <row r="5779" spans="1:2" ht="15" customHeight="1">
      <c r="A5779" s="10" t="s">
        <v>19359</v>
      </c>
      <c r="B5779" s="13" t="s">
        <v>19358</v>
      </c>
    </row>
    <row r="5780" spans="1:2" ht="15" customHeight="1">
      <c r="A5780" s="10" t="s">
        <v>19367</v>
      </c>
      <c r="B5780" s="13" t="s">
        <v>19366</v>
      </c>
    </row>
    <row r="5781" spans="1:2" ht="15" customHeight="1">
      <c r="A5781" s="10" t="s">
        <v>19325</v>
      </c>
      <c r="B5781" s="13" t="s">
        <v>19324</v>
      </c>
    </row>
    <row r="5782" spans="1:2" ht="15" customHeight="1">
      <c r="A5782" s="10" t="s">
        <v>19329</v>
      </c>
      <c r="B5782" s="13" t="s">
        <v>19328</v>
      </c>
    </row>
    <row r="5783" spans="1:2" ht="15" customHeight="1">
      <c r="A5783" s="10" t="s">
        <v>19331</v>
      </c>
      <c r="B5783" s="13" t="s">
        <v>19330</v>
      </c>
    </row>
    <row r="5784" spans="1:2" ht="15" customHeight="1">
      <c r="A5784" s="10" t="s">
        <v>19323</v>
      </c>
      <c r="B5784" s="13" t="s">
        <v>19322</v>
      </c>
    </row>
    <row r="5785" spans="1:2" ht="15" customHeight="1">
      <c r="A5785" s="10" t="s">
        <v>19333</v>
      </c>
      <c r="B5785" s="13" t="s">
        <v>19332</v>
      </c>
    </row>
    <row r="5786" spans="1:2" ht="15" customHeight="1">
      <c r="A5786" s="10" t="s">
        <v>19321</v>
      </c>
      <c r="B5786" s="13" t="s">
        <v>19320</v>
      </c>
    </row>
    <row r="5787" spans="1:2" ht="15" customHeight="1">
      <c r="A5787" s="10" t="s">
        <v>19337</v>
      </c>
      <c r="B5787" s="13" t="s">
        <v>19336</v>
      </c>
    </row>
    <row r="5788" spans="1:2" ht="15" customHeight="1">
      <c r="A5788" s="10" t="s">
        <v>19335</v>
      </c>
      <c r="B5788" s="13" t="s">
        <v>19334</v>
      </c>
    </row>
    <row r="5789" spans="1:2" ht="15" customHeight="1">
      <c r="A5789" s="10" t="s">
        <v>19319</v>
      </c>
      <c r="B5789" s="13" t="s">
        <v>19318</v>
      </c>
    </row>
    <row r="5790" spans="1:2" ht="15" customHeight="1">
      <c r="A5790" s="10" t="s">
        <v>19327</v>
      </c>
      <c r="B5790" s="13" t="s">
        <v>19326</v>
      </c>
    </row>
    <row r="5791" spans="1:2" ht="15" customHeight="1">
      <c r="A5791" s="10" t="s">
        <v>23231</v>
      </c>
      <c r="B5791" s="13" t="s">
        <v>23230</v>
      </c>
    </row>
    <row r="5792" spans="1:2" ht="15" customHeight="1">
      <c r="A5792" s="10" t="s">
        <v>23235</v>
      </c>
      <c r="B5792" s="13" t="s">
        <v>23234</v>
      </c>
    </row>
    <row r="5793" spans="1:2" ht="15" customHeight="1">
      <c r="A5793" s="10" t="s">
        <v>23237</v>
      </c>
      <c r="B5793" s="13" t="s">
        <v>23236</v>
      </c>
    </row>
    <row r="5794" spans="1:2" ht="15" customHeight="1">
      <c r="A5794" s="10" t="s">
        <v>23229</v>
      </c>
      <c r="B5794" s="13" t="s">
        <v>23228</v>
      </c>
    </row>
    <row r="5795" spans="1:2" ht="15" customHeight="1">
      <c r="A5795" s="10" t="s">
        <v>23239</v>
      </c>
      <c r="B5795" s="13" t="s">
        <v>23238</v>
      </c>
    </row>
    <row r="5796" spans="1:2" ht="15" customHeight="1">
      <c r="A5796" s="10" t="s">
        <v>23227</v>
      </c>
      <c r="B5796" s="13" t="s">
        <v>23226</v>
      </c>
    </row>
    <row r="5797" spans="1:2" ht="15" customHeight="1">
      <c r="A5797" s="10" t="s">
        <v>23243</v>
      </c>
      <c r="B5797" s="13" t="s">
        <v>23242</v>
      </c>
    </row>
    <row r="5798" spans="1:2" ht="15" customHeight="1">
      <c r="A5798" s="10" t="s">
        <v>23241</v>
      </c>
      <c r="B5798" s="13" t="s">
        <v>23240</v>
      </c>
    </row>
    <row r="5799" spans="1:2" ht="15" customHeight="1">
      <c r="A5799" s="10" t="s">
        <v>23225</v>
      </c>
      <c r="B5799" s="13" t="s">
        <v>23224</v>
      </c>
    </row>
    <row r="5800" spans="1:2" ht="15" customHeight="1">
      <c r="A5800" s="10" t="s">
        <v>23233</v>
      </c>
      <c r="B5800" s="13" t="s">
        <v>23232</v>
      </c>
    </row>
    <row r="5801" spans="1:2" ht="15" customHeight="1">
      <c r="A5801" s="10" t="s">
        <v>13830</v>
      </c>
      <c r="B5801" s="13" t="s">
        <v>13829</v>
      </c>
    </row>
    <row r="5802" spans="1:2" ht="15" customHeight="1">
      <c r="A5802" s="10" t="s">
        <v>9192</v>
      </c>
      <c r="B5802" s="13" t="s">
        <v>9191</v>
      </c>
    </row>
    <row r="5803" spans="1:2" ht="15" customHeight="1">
      <c r="A5803" s="11" t="s">
        <v>523</v>
      </c>
      <c r="B5803" s="15" t="s">
        <v>524</v>
      </c>
    </row>
    <row r="5804" spans="1:2" ht="15" customHeight="1">
      <c r="A5804" s="10" t="s">
        <v>9190</v>
      </c>
      <c r="B5804" s="13" t="s">
        <v>9189</v>
      </c>
    </row>
    <row r="5805" spans="1:2" ht="15" customHeight="1">
      <c r="A5805" s="10" t="s">
        <v>11354</v>
      </c>
      <c r="B5805" s="13" t="s">
        <v>11353</v>
      </c>
    </row>
    <row r="5806" spans="1:2" ht="15" customHeight="1">
      <c r="A5806" s="10" t="s">
        <v>24283</v>
      </c>
      <c r="B5806" s="13" t="s">
        <v>24282</v>
      </c>
    </row>
    <row r="5807" spans="1:2" ht="15" customHeight="1">
      <c r="A5807" s="10" t="s">
        <v>24285</v>
      </c>
      <c r="B5807" s="13" t="s">
        <v>24284</v>
      </c>
    </row>
    <row r="5808" spans="1:2" ht="15" customHeight="1">
      <c r="A5808" s="10" t="s">
        <v>24287</v>
      </c>
      <c r="B5808" s="13" t="s">
        <v>24286</v>
      </c>
    </row>
    <row r="5809" spans="1:2" ht="15" customHeight="1">
      <c r="A5809" s="10" t="s">
        <v>24289</v>
      </c>
      <c r="B5809" s="13" t="s">
        <v>24288</v>
      </c>
    </row>
    <row r="5810" spans="1:2" ht="15" customHeight="1">
      <c r="A5810" s="10" t="s">
        <v>24291</v>
      </c>
      <c r="B5810" s="13" t="s">
        <v>24290</v>
      </c>
    </row>
    <row r="5811" spans="1:2" ht="15" customHeight="1">
      <c r="A5811" s="10" t="s">
        <v>4235</v>
      </c>
      <c r="B5811" s="13" t="s">
        <v>4234</v>
      </c>
    </row>
    <row r="5812" spans="1:2" ht="15" customHeight="1">
      <c r="A5812" s="10" t="s">
        <v>4193</v>
      </c>
      <c r="B5812" s="13" t="s">
        <v>4192</v>
      </c>
    </row>
    <row r="5813" spans="1:2" ht="15" customHeight="1">
      <c r="A5813" s="10" t="s">
        <v>4227</v>
      </c>
      <c r="B5813" s="13" t="s">
        <v>4226</v>
      </c>
    </row>
    <row r="5814" spans="1:2" ht="15" customHeight="1">
      <c r="A5814" s="10" t="s">
        <v>4203</v>
      </c>
      <c r="B5814" s="13" t="s">
        <v>4202</v>
      </c>
    </row>
    <row r="5815" spans="1:2" ht="15" customHeight="1">
      <c r="A5815" s="10" t="s">
        <v>4205</v>
      </c>
      <c r="B5815" s="13" t="s">
        <v>4204</v>
      </c>
    </row>
    <row r="5816" spans="1:2" ht="15" customHeight="1">
      <c r="A5816" s="10" t="s">
        <v>4207</v>
      </c>
      <c r="B5816" s="13" t="s">
        <v>4206</v>
      </c>
    </row>
    <row r="5817" spans="1:2" ht="15" customHeight="1">
      <c r="A5817" s="10" t="s">
        <v>4241</v>
      </c>
      <c r="B5817" s="13" t="s">
        <v>4240</v>
      </c>
    </row>
    <row r="5818" spans="1:2" ht="15" customHeight="1">
      <c r="A5818" s="10" t="s">
        <v>4237</v>
      </c>
      <c r="B5818" s="13" t="s">
        <v>4236</v>
      </c>
    </row>
    <row r="5819" spans="1:2" ht="15" customHeight="1">
      <c r="A5819" s="10" t="s">
        <v>4239</v>
      </c>
      <c r="B5819" s="13" t="s">
        <v>4238</v>
      </c>
    </row>
    <row r="5820" spans="1:2" ht="15" customHeight="1">
      <c r="A5820" s="10" t="s">
        <v>4245</v>
      </c>
      <c r="B5820" s="13" t="s">
        <v>4244</v>
      </c>
    </row>
    <row r="5821" spans="1:2" ht="15" customHeight="1">
      <c r="A5821" s="10" t="s">
        <v>4253</v>
      </c>
      <c r="B5821" s="13" t="s">
        <v>4252</v>
      </c>
    </row>
    <row r="5822" spans="1:2" ht="15" customHeight="1">
      <c r="A5822" s="10" t="s">
        <v>4201</v>
      </c>
      <c r="B5822" s="13" t="s">
        <v>4200</v>
      </c>
    </row>
    <row r="5823" spans="1:2" ht="15" customHeight="1">
      <c r="A5823" s="10" t="s">
        <v>4229</v>
      </c>
      <c r="B5823" s="13" t="s">
        <v>4228</v>
      </c>
    </row>
    <row r="5824" spans="1:2" ht="15" customHeight="1">
      <c r="A5824" s="10" t="s">
        <v>4233</v>
      </c>
      <c r="B5824" s="13" t="s">
        <v>4232</v>
      </c>
    </row>
    <row r="5825" spans="1:2" ht="15" customHeight="1">
      <c r="A5825" s="10" t="s">
        <v>24295</v>
      </c>
      <c r="B5825" s="13" t="s">
        <v>24294</v>
      </c>
    </row>
    <row r="5826" spans="1:2" ht="15" customHeight="1">
      <c r="A5826" s="11" t="s">
        <v>525</v>
      </c>
      <c r="B5826" s="15" t="s">
        <v>526</v>
      </c>
    </row>
    <row r="5827" spans="1:2" ht="15" customHeight="1">
      <c r="A5827" s="10" t="s">
        <v>20345</v>
      </c>
      <c r="B5827" s="13" t="s">
        <v>20344</v>
      </c>
    </row>
    <row r="5828" spans="1:2" ht="15" customHeight="1">
      <c r="A5828" s="10" t="s">
        <v>20349</v>
      </c>
      <c r="B5828" s="13" t="s">
        <v>20348</v>
      </c>
    </row>
    <row r="5829" spans="1:2" ht="15" customHeight="1">
      <c r="A5829" s="10" t="s">
        <v>20351</v>
      </c>
      <c r="B5829" s="13" t="s">
        <v>20350</v>
      </c>
    </row>
    <row r="5830" spans="1:2" ht="15" customHeight="1">
      <c r="A5830" s="10" t="s">
        <v>20343</v>
      </c>
      <c r="B5830" s="13" t="s">
        <v>20342</v>
      </c>
    </row>
    <row r="5831" spans="1:2" ht="15" customHeight="1">
      <c r="A5831" s="10" t="s">
        <v>20353</v>
      </c>
      <c r="B5831" s="13" t="s">
        <v>20352</v>
      </c>
    </row>
    <row r="5832" spans="1:2" ht="15" customHeight="1">
      <c r="A5832" s="10" t="s">
        <v>20341</v>
      </c>
      <c r="B5832" s="13" t="s">
        <v>20340</v>
      </c>
    </row>
    <row r="5833" spans="1:2" ht="15" customHeight="1">
      <c r="A5833" s="10" t="s">
        <v>20357</v>
      </c>
      <c r="B5833" s="13" t="s">
        <v>20356</v>
      </c>
    </row>
    <row r="5834" spans="1:2" ht="15" customHeight="1">
      <c r="A5834" s="10" t="s">
        <v>20355</v>
      </c>
      <c r="B5834" s="13" t="s">
        <v>20354</v>
      </c>
    </row>
    <row r="5835" spans="1:2" ht="15" customHeight="1">
      <c r="A5835" s="10" t="s">
        <v>20339</v>
      </c>
      <c r="B5835" s="13" t="s">
        <v>20338</v>
      </c>
    </row>
    <row r="5836" spans="1:2" ht="15" customHeight="1">
      <c r="A5836" s="10" t="s">
        <v>20347</v>
      </c>
      <c r="B5836" s="13" t="s">
        <v>20346</v>
      </c>
    </row>
    <row r="5837" spans="1:2" ht="15" customHeight="1">
      <c r="A5837" s="10" t="s">
        <v>20365</v>
      </c>
      <c r="B5837" s="13" t="s">
        <v>20364</v>
      </c>
    </row>
    <row r="5838" spans="1:2" ht="15" customHeight="1">
      <c r="A5838" s="10" t="s">
        <v>20369</v>
      </c>
      <c r="B5838" s="13" t="s">
        <v>20368</v>
      </c>
    </row>
    <row r="5839" spans="1:2" ht="15" customHeight="1">
      <c r="A5839" s="10" t="s">
        <v>20371</v>
      </c>
      <c r="B5839" s="13" t="s">
        <v>20370</v>
      </c>
    </row>
    <row r="5840" spans="1:2" ht="15" customHeight="1">
      <c r="A5840" s="10" t="s">
        <v>20363</v>
      </c>
      <c r="B5840" s="13" t="s">
        <v>20362</v>
      </c>
    </row>
    <row r="5841" spans="1:2" ht="15" customHeight="1">
      <c r="A5841" s="10" t="s">
        <v>20373</v>
      </c>
      <c r="B5841" s="13" t="s">
        <v>20372</v>
      </c>
    </row>
    <row r="5842" spans="1:2" ht="15" customHeight="1">
      <c r="A5842" s="10" t="s">
        <v>20361</v>
      </c>
      <c r="B5842" s="13" t="s">
        <v>20360</v>
      </c>
    </row>
    <row r="5843" spans="1:2" ht="15" customHeight="1">
      <c r="A5843" s="10" t="s">
        <v>20377</v>
      </c>
      <c r="B5843" s="13" t="s">
        <v>20376</v>
      </c>
    </row>
    <row r="5844" spans="1:2" ht="15" customHeight="1">
      <c r="A5844" s="10" t="s">
        <v>20375</v>
      </c>
      <c r="B5844" s="13" t="s">
        <v>20374</v>
      </c>
    </row>
    <row r="5845" spans="1:2" ht="15" customHeight="1">
      <c r="A5845" s="10" t="s">
        <v>20359</v>
      </c>
      <c r="B5845" s="13" t="s">
        <v>20358</v>
      </c>
    </row>
    <row r="5846" spans="1:2" ht="15" customHeight="1">
      <c r="A5846" s="10" t="s">
        <v>20367</v>
      </c>
      <c r="B5846" s="13" t="s">
        <v>20366</v>
      </c>
    </row>
    <row r="5847" spans="1:2" ht="15" customHeight="1">
      <c r="A5847" s="10" t="s">
        <v>20385</v>
      </c>
      <c r="B5847" s="13" t="s">
        <v>20384</v>
      </c>
    </row>
    <row r="5848" spans="1:2" ht="15" customHeight="1">
      <c r="A5848" s="10" t="s">
        <v>20389</v>
      </c>
      <c r="B5848" s="13" t="s">
        <v>20388</v>
      </c>
    </row>
    <row r="5849" spans="1:2" ht="15" customHeight="1">
      <c r="A5849" s="10" t="s">
        <v>20391</v>
      </c>
      <c r="B5849" s="13" t="s">
        <v>20390</v>
      </c>
    </row>
    <row r="5850" spans="1:2" ht="15" customHeight="1">
      <c r="A5850" s="10" t="s">
        <v>20383</v>
      </c>
      <c r="B5850" s="13" t="s">
        <v>20382</v>
      </c>
    </row>
    <row r="5851" spans="1:2" ht="15" customHeight="1">
      <c r="A5851" s="10" t="s">
        <v>20393</v>
      </c>
      <c r="B5851" s="13" t="s">
        <v>20392</v>
      </c>
    </row>
    <row r="5852" spans="1:2" ht="15" customHeight="1">
      <c r="A5852" s="10" t="s">
        <v>20381</v>
      </c>
      <c r="B5852" s="13" t="s">
        <v>20380</v>
      </c>
    </row>
    <row r="5853" spans="1:2" ht="15" customHeight="1">
      <c r="A5853" s="10" t="s">
        <v>20397</v>
      </c>
      <c r="B5853" s="13" t="s">
        <v>20396</v>
      </c>
    </row>
    <row r="5854" spans="1:2" ht="15" customHeight="1">
      <c r="A5854" s="10" t="s">
        <v>20395</v>
      </c>
      <c r="B5854" s="13" t="s">
        <v>20394</v>
      </c>
    </row>
    <row r="5855" spans="1:2" ht="15" customHeight="1">
      <c r="A5855" s="10" t="s">
        <v>20379</v>
      </c>
      <c r="B5855" s="13" t="s">
        <v>20378</v>
      </c>
    </row>
    <row r="5856" spans="1:2" ht="15" customHeight="1">
      <c r="A5856" s="10" t="s">
        <v>20387</v>
      </c>
      <c r="B5856" s="13" t="s">
        <v>20386</v>
      </c>
    </row>
    <row r="5857" spans="1:2" ht="15" customHeight="1">
      <c r="A5857" s="10" t="s">
        <v>11620</v>
      </c>
      <c r="B5857" s="13" t="s">
        <v>11619</v>
      </c>
    </row>
    <row r="5858" spans="1:2" ht="15" customHeight="1">
      <c r="A5858" s="10" t="s">
        <v>11297</v>
      </c>
      <c r="B5858" s="13" t="s">
        <v>11296</v>
      </c>
    </row>
    <row r="5859" spans="1:2" ht="15" customHeight="1">
      <c r="A5859" s="10" t="s">
        <v>14540</v>
      </c>
      <c r="B5859" s="13" t="s">
        <v>14539</v>
      </c>
    </row>
    <row r="5860" spans="1:2" ht="15" customHeight="1">
      <c r="A5860" s="10" t="s">
        <v>14641</v>
      </c>
      <c r="B5860" s="13" t="s">
        <v>14640</v>
      </c>
    </row>
    <row r="5861" spans="1:2" ht="15" customHeight="1">
      <c r="A5861" s="10" t="s">
        <v>14234</v>
      </c>
      <c r="B5861" s="13" t="s">
        <v>14233</v>
      </c>
    </row>
    <row r="5862" spans="1:2" ht="15" customHeight="1">
      <c r="A5862" s="10" t="s">
        <v>11358</v>
      </c>
      <c r="B5862" s="13" t="s">
        <v>11357</v>
      </c>
    </row>
    <row r="5863" spans="1:2" ht="15" customHeight="1">
      <c r="A5863" s="10" t="s">
        <v>12186</v>
      </c>
      <c r="B5863" s="13" t="s">
        <v>12185</v>
      </c>
    </row>
    <row r="5864" spans="1:2" ht="15" customHeight="1">
      <c r="A5864" s="11" t="s">
        <v>527</v>
      </c>
      <c r="B5864" s="15" t="s">
        <v>528</v>
      </c>
    </row>
    <row r="5865" spans="1:2" ht="15" customHeight="1">
      <c r="A5865" s="10" t="s">
        <v>7279</v>
      </c>
      <c r="B5865" s="13" t="s">
        <v>7278</v>
      </c>
    </row>
    <row r="5866" spans="1:2" ht="15" customHeight="1">
      <c r="A5866" s="10" t="s">
        <v>7277</v>
      </c>
      <c r="B5866" s="13" t="s">
        <v>7276</v>
      </c>
    </row>
    <row r="5867" spans="1:2" ht="15" customHeight="1">
      <c r="A5867" s="10" t="s">
        <v>7269</v>
      </c>
      <c r="B5867" s="13" t="s">
        <v>7268</v>
      </c>
    </row>
    <row r="5868" spans="1:2" ht="15" customHeight="1">
      <c r="A5868" s="10" t="s">
        <v>7271</v>
      </c>
      <c r="B5868" s="13" t="s">
        <v>7270</v>
      </c>
    </row>
    <row r="5869" spans="1:2" ht="15" customHeight="1">
      <c r="A5869" s="10" t="s">
        <v>7273</v>
      </c>
      <c r="B5869" s="13" t="s">
        <v>7272</v>
      </c>
    </row>
    <row r="5870" spans="1:2" ht="15" customHeight="1">
      <c r="A5870" s="10" t="s">
        <v>7275</v>
      </c>
      <c r="B5870" s="13" t="s">
        <v>7274</v>
      </c>
    </row>
    <row r="5871" spans="1:2" ht="15" customHeight="1">
      <c r="A5871" s="10" t="s">
        <v>7316</v>
      </c>
      <c r="B5871" s="13" t="s">
        <v>7315</v>
      </c>
    </row>
    <row r="5872" spans="1:2" ht="15" customHeight="1">
      <c r="A5872" s="11" t="s">
        <v>529</v>
      </c>
      <c r="B5872" s="15" t="s">
        <v>88</v>
      </c>
    </row>
    <row r="5873" spans="1:2" ht="15" customHeight="1">
      <c r="A5873" s="10" t="s">
        <v>7624</v>
      </c>
      <c r="B5873" s="13" t="s">
        <v>7623</v>
      </c>
    </row>
    <row r="5874" spans="1:2" ht="15" customHeight="1">
      <c r="A5874" s="10" t="s">
        <v>7618</v>
      </c>
      <c r="B5874" s="13" t="s">
        <v>7617</v>
      </c>
    </row>
    <row r="5875" spans="1:2" ht="15" customHeight="1">
      <c r="A5875" s="10" t="s">
        <v>7626</v>
      </c>
      <c r="B5875" s="13" t="s">
        <v>7625</v>
      </c>
    </row>
    <row r="5876" spans="1:2" ht="15" customHeight="1">
      <c r="A5876" s="10" t="s">
        <v>7620</v>
      </c>
      <c r="B5876" s="13" t="s">
        <v>7619</v>
      </c>
    </row>
    <row r="5877" spans="1:2" ht="15" customHeight="1">
      <c r="A5877" s="10" t="s">
        <v>7622</v>
      </c>
      <c r="B5877" s="13" t="s">
        <v>7621</v>
      </c>
    </row>
    <row r="5878" spans="1:2" ht="15" customHeight="1">
      <c r="A5878" s="10" t="s">
        <v>7616</v>
      </c>
      <c r="B5878" s="13" t="s">
        <v>7615</v>
      </c>
    </row>
    <row r="5879" spans="1:2" ht="15" customHeight="1">
      <c r="A5879" s="10" t="s">
        <v>7628</v>
      </c>
      <c r="B5879" s="13" t="s">
        <v>7627</v>
      </c>
    </row>
    <row r="5880" spans="1:2" ht="15" customHeight="1">
      <c r="A5880" s="10" t="s">
        <v>7632</v>
      </c>
      <c r="B5880" s="13" t="s">
        <v>7631</v>
      </c>
    </row>
    <row r="5881" spans="1:2" ht="15" customHeight="1">
      <c r="A5881" s="10" t="s">
        <v>4151</v>
      </c>
      <c r="B5881" s="13" t="s">
        <v>4150</v>
      </c>
    </row>
    <row r="5882" spans="1:2" ht="15" customHeight="1">
      <c r="A5882" s="10" t="s">
        <v>9050</v>
      </c>
      <c r="B5882" s="13" t="s">
        <v>9049</v>
      </c>
    </row>
    <row r="5883" spans="1:2" ht="15" customHeight="1">
      <c r="A5883" s="10" t="s">
        <v>7281</v>
      </c>
      <c r="B5883" s="13" t="s">
        <v>7280</v>
      </c>
    </row>
    <row r="5884" spans="1:2" ht="15" customHeight="1">
      <c r="A5884" s="10" t="s">
        <v>7283</v>
      </c>
      <c r="B5884" s="13" t="s">
        <v>7282</v>
      </c>
    </row>
    <row r="5885" spans="1:2" ht="15" customHeight="1">
      <c r="A5885" s="10" t="s">
        <v>7287</v>
      </c>
      <c r="B5885" s="13" t="s">
        <v>7286</v>
      </c>
    </row>
    <row r="5886" spans="1:2" ht="15" customHeight="1">
      <c r="A5886" s="10" t="s">
        <v>7285</v>
      </c>
      <c r="B5886" s="13" t="s">
        <v>7284</v>
      </c>
    </row>
    <row r="5887" spans="1:2" ht="15" customHeight="1">
      <c r="A5887" s="10" t="s">
        <v>10449</v>
      </c>
      <c r="B5887" s="13" t="s">
        <v>10448</v>
      </c>
    </row>
    <row r="5888" spans="1:2" ht="15" customHeight="1">
      <c r="A5888" s="11" t="s">
        <v>530</v>
      </c>
      <c r="B5888" s="15" t="s">
        <v>531</v>
      </c>
    </row>
    <row r="5889" spans="1:2" ht="15" customHeight="1">
      <c r="A5889" s="10" t="s">
        <v>10316</v>
      </c>
      <c r="B5889" s="13" t="s">
        <v>10315</v>
      </c>
    </row>
    <row r="5890" spans="1:2" ht="15" customHeight="1">
      <c r="A5890" s="10" t="s">
        <v>7961</v>
      </c>
      <c r="B5890" s="13" t="s">
        <v>7960</v>
      </c>
    </row>
    <row r="5891" spans="1:2" ht="15" customHeight="1">
      <c r="A5891" s="10" t="s">
        <v>1072</v>
      </c>
      <c r="B5891" s="13" t="s">
        <v>1071</v>
      </c>
    </row>
    <row r="5892" spans="1:2" ht="15" customHeight="1">
      <c r="A5892" s="10" t="s">
        <v>1504</v>
      </c>
      <c r="B5892" s="13" t="s">
        <v>1503</v>
      </c>
    </row>
    <row r="5893" spans="1:2" ht="15" customHeight="1">
      <c r="A5893" s="10" t="s">
        <v>11745</v>
      </c>
      <c r="B5893" s="13" t="s">
        <v>11744</v>
      </c>
    </row>
    <row r="5894" spans="1:2" ht="15" customHeight="1">
      <c r="A5894" s="10" t="s">
        <v>532</v>
      </c>
      <c r="B5894" s="13" t="s">
        <v>1410</v>
      </c>
    </row>
    <row r="5895" spans="1:2" ht="15" customHeight="1">
      <c r="A5895" s="10" t="s">
        <v>1571</v>
      </c>
      <c r="B5895" s="13" t="s">
        <v>1570</v>
      </c>
    </row>
    <row r="5896" spans="1:2" ht="15" customHeight="1">
      <c r="A5896" s="10" t="s">
        <v>12870</v>
      </c>
      <c r="B5896" s="13" t="s">
        <v>12869</v>
      </c>
    </row>
    <row r="5897" spans="1:2" ht="15" customHeight="1">
      <c r="A5897" s="10" t="s">
        <v>12872</v>
      </c>
      <c r="B5897" s="13" t="s">
        <v>12871</v>
      </c>
    </row>
    <row r="5898" spans="1:2" ht="15" customHeight="1">
      <c r="A5898" s="10" t="s">
        <v>1279</v>
      </c>
      <c r="B5898" s="13" t="s">
        <v>1278</v>
      </c>
    </row>
    <row r="5899" spans="1:2" ht="15" customHeight="1">
      <c r="A5899" s="10" t="s">
        <v>1489</v>
      </c>
      <c r="B5899" s="13" t="s">
        <v>1488</v>
      </c>
    </row>
    <row r="5900" spans="1:2" ht="15" customHeight="1">
      <c r="A5900" s="10" t="s">
        <v>12424</v>
      </c>
      <c r="B5900" s="13" t="s">
        <v>12423</v>
      </c>
    </row>
    <row r="5901" spans="1:2" ht="15" customHeight="1">
      <c r="A5901" s="10" t="s">
        <v>1502</v>
      </c>
      <c r="B5901" s="13" t="s">
        <v>1501</v>
      </c>
    </row>
    <row r="5902" spans="1:2" ht="15" customHeight="1">
      <c r="A5902" s="10" t="s">
        <v>12428</v>
      </c>
      <c r="B5902" s="13" t="s">
        <v>12427</v>
      </c>
    </row>
    <row r="5903" spans="1:2" ht="15" customHeight="1">
      <c r="A5903" s="10" t="s">
        <v>17353</v>
      </c>
      <c r="B5903" s="13" t="s">
        <v>17352</v>
      </c>
    </row>
    <row r="5904" spans="1:2" ht="15" customHeight="1">
      <c r="A5904" s="10" t="s">
        <v>1487</v>
      </c>
      <c r="B5904" s="13" t="s">
        <v>1486</v>
      </c>
    </row>
    <row r="5905" spans="1:2" ht="15" customHeight="1">
      <c r="A5905" s="10" t="s">
        <v>12492</v>
      </c>
      <c r="B5905" s="13" t="s">
        <v>12491</v>
      </c>
    </row>
    <row r="5906" spans="1:2" ht="15" customHeight="1">
      <c r="A5906" s="10" t="s">
        <v>12124</v>
      </c>
      <c r="B5906" s="13" t="s">
        <v>12123</v>
      </c>
    </row>
    <row r="5907" spans="1:2" ht="15" customHeight="1">
      <c r="A5907" s="10" t="s">
        <v>11846</v>
      </c>
      <c r="B5907" s="13" t="s">
        <v>11845</v>
      </c>
    </row>
    <row r="5908" spans="1:2" ht="15" customHeight="1">
      <c r="A5908" s="10" t="s">
        <v>11291</v>
      </c>
      <c r="B5908" s="13" t="s">
        <v>11290</v>
      </c>
    </row>
    <row r="5909" spans="1:2" ht="15" customHeight="1">
      <c r="A5909" s="10" t="s">
        <v>1500</v>
      </c>
      <c r="B5909" s="13" t="s">
        <v>1499</v>
      </c>
    </row>
    <row r="5910" spans="1:2" ht="15" customHeight="1">
      <c r="A5910" s="10" t="s">
        <v>17325</v>
      </c>
      <c r="B5910" s="13" t="s">
        <v>17324</v>
      </c>
    </row>
    <row r="5911" spans="1:2" ht="15" customHeight="1">
      <c r="A5911" s="10" t="s">
        <v>17303</v>
      </c>
      <c r="B5911" s="13" t="s">
        <v>17302</v>
      </c>
    </row>
    <row r="5912" spans="1:2" ht="15" customHeight="1">
      <c r="A5912" s="10" t="s">
        <v>17283</v>
      </c>
      <c r="B5912" s="13" t="s">
        <v>17282</v>
      </c>
    </row>
    <row r="5913" spans="1:2" ht="15" customHeight="1">
      <c r="A5913" s="10" t="s">
        <v>17285</v>
      </c>
      <c r="B5913" s="13" t="s">
        <v>17284</v>
      </c>
    </row>
    <row r="5914" spans="1:2" ht="15" customHeight="1">
      <c r="A5914" s="10" t="s">
        <v>17305</v>
      </c>
      <c r="B5914" s="13" t="s">
        <v>17304</v>
      </c>
    </row>
    <row r="5915" spans="1:2" ht="15" customHeight="1">
      <c r="A5915" s="10" t="s">
        <v>17301</v>
      </c>
      <c r="B5915" s="13" t="s">
        <v>17300</v>
      </c>
    </row>
    <row r="5916" spans="1:2" ht="15" customHeight="1">
      <c r="A5916" s="10" t="s">
        <v>17267</v>
      </c>
      <c r="B5916" s="13" t="s">
        <v>17266</v>
      </c>
    </row>
    <row r="5917" spans="1:2" ht="15" customHeight="1">
      <c r="A5917" s="10" t="s">
        <v>17265</v>
      </c>
      <c r="B5917" s="13" t="s">
        <v>17264</v>
      </c>
    </row>
    <row r="5918" spans="1:2" ht="15" customHeight="1">
      <c r="A5918" s="11" t="s">
        <v>533</v>
      </c>
      <c r="B5918" s="15" t="s">
        <v>534</v>
      </c>
    </row>
    <row r="5919" spans="1:2" ht="15" customHeight="1">
      <c r="A5919" s="10" t="s">
        <v>1401</v>
      </c>
      <c r="B5919" s="13" t="s">
        <v>1400</v>
      </c>
    </row>
    <row r="5920" spans="1:2" ht="15" customHeight="1">
      <c r="A5920" s="11" t="s">
        <v>535</v>
      </c>
      <c r="B5920" s="15" t="s">
        <v>536</v>
      </c>
    </row>
    <row r="5921" spans="1:2" ht="15" customHeight="1">
      <c r="A5921" s="10" t="s">
        <v>1403</v>
      </c>
      <c r="B5921" s="13" t="s">
        <v>1402</v>
      </c>
    </row>
    <row r="5922" spans="1:2" ht="15" customHeight="1">
      <c r="A5922" s="10" t="s">
        <v>1474</v>
      </c>
      <c r="B5922" s="13" t="s">
        <v>1473</v>
      </c>
    </row>
    <row r="5923" spans="1:2" ht="15" customHeight="1">
      <c r="A5923" s="10" t="s">
        <v>1468</v>
      </c>
      <c r="B5923" s="13" t="s">
        <v>1467</v>
      </c>
    </row>
    <row r="5924" spans="1:2" ht="15" customHeight="1">
      <c r="A5924" s="10" t="s">
        <v>1470</v>
      </c>
      <c r="B5924" s="13" t="s">
        <v>1469</v>
      </c>
    </row>
    <row r="5925" spans="1:2" ht="15" customHeight="1">
      <c r="A5925" s="10" t="s">
        <v>1464</v>
      </c>
      <c r="B5925" s="13" t="s">
        <v>1463</v>
      </c>
    </row>
    <row r="5926" spans="1:2" ht="15" customHeight="1">
      <c r="A5926" s="10" t="s">
        <v>1462</v>
      </c>
      <c r="B5926" s="13" t="s">
        <v>1461</v>
      </c>
    </row>
    <row r="5927" spans="1:2" ht="15" customHeight="1">
      <c r="A5927" s="10" t="s">
        <v>1478</v>
      </c>
      <c r="B5927" s="13" t="s">
        <v>1477</v>
      </c>
    </row>
    <row r="5928" spans="1:2" ht="15" customHeight="1">
      <c r="A5928" s="10" t="s">
        <v>11464</v>
      </c>
      <c r="B5928" s="13" t="s">
        <v>11463</v>
      </c>
    </row>
    <row r="5929" spans="1:2" ht="15" customHeight="1">
      <c r="A5929" s="11" t="s">
        <v>537</v>
      </c>
      <c r="B5929" s="15" t="s">
        <v>538</v>
      </c>
    </row>
    <row r="5930" spans="1:2" ht="15" customHeight="1">
      <c r="A5930" s="10" t="s">
        <v>1041</v>
      </c>
      <c r="B5930" s="13" t="s">
        <v>1040</v>
      </c>
    </row>
    <row r="5931" spans="1:2" ht="15" customHeight="1">
      <c r="A5931" s="10" t="s">
        <v>1093</v>
      </c>
      <c r="B5931" s="13" t="s">
        <v>1092</v>
      </c>
    </row>
    <row r="5932" spans="1:2" ht="15" customHeight="1">
      <c r="A5932" s="10" t="s">
        <v>12918</v>
      </c>
      <c r="B5932" s="13" t="s">
        <v>12917</v>
      </c>
    </row>
    <row r="5933" spans="1:2" ht="15" customHeight="1">
      <c r="A5933" s="10" t="s">
        <v>9242</v>
      </c>
      <c r="B5933" s="13" t="s">
        <v>9241</v>
      </c>
    </row>
    <row r="5934" spans="1:2" ht="15" customHeight="1">
      <c r="A5934" s="10" t="s">
        <v>1334</v>
      </c>
      <c r="B5934" s="13" t="s">
        <v>1333</v>
      </c>
    </row>
    <row r="5935" spans="1:2" ht="15" customHeight="1">
      <c r="A5935" s="10" t="s">
        <v>1283</v>
      </c>
      <c r="B5935" s="13" t="s">
        <v>1282</v>
      </c>
    </row>
    <row r="5936" spans="1:2" ht="15" customHeight="1">
      <c r="A5936" s="10" t="s">
        <v>1759</v>
      </c>
      <c r="B5936" s="13" t="s">
        <v>1758</v>
      </c>
    </row>
    <row r="5937" spans="1:2" ht="15" customHeight="1">
      <c r="A5937" s="10" t="s">
        <v>1623</v>
      </c>
      <c r="B5937" s="13" t="s">
        <v>1622</v>
      </c>
    </row>
    <row r="5938" spans="1:2" ht="15" customHeight="1">
      <c r="A5938" s="10" t="s">
        <v>11944</v>
      </c>
      <c r="B5938" s="13" t="s">
        <v>11943</v>
      </c>
    </row>
    <row r="5939" spans="1:2" ht="15" customHeight="1">
      <c r="A5939" s="10" t="s">
        <v>1011</v>
      </c>
      <c r="B5939" s="13" t="s">
        <v>1010</v>
      </c>
    </row>
    <row r="5940" spans="1:2" ht="15" customHeight="1">
      <c r="A5940" s="10" t="s">
        <v>2261</v>
      </c>
      <c r="B5940" s="13" t="s">
        <v>2260</v>
      </c>
    </row>
    <row r="5941" spans="1:2" ht="15" customHeight="1">
      <c r="A5941" s="10" t="s">
        <v>12922</v>
      </c>
      <c r="B5941" s="13" t="s">
        <v>12921</v>
      </c>
    </row>
    <row r="5942" spans="1:2" ht="15" customHeight="1">
      <c r="A5942" s="10" t="s">
        <v>12920</v>
      </c>
      <c r="B5942" s="13" t="s">
        <v>12919</v>
      </c>
    </row>
    <row r="5943" spans="1:2" ht="15" customHeight="1">
      <c r="A5943" s="10" t="s">
        <v>1693</v>
      </c>
      <c r="B5943" s="13" t="s">
        <v>1692</v>
      </c>
    </row>
    <row r="5944" spans="1:2" ht="15" customHeight="1">
      <c r="A5944" s="10" t="s">
        <v>11466</v>
      </c>
      <c r="B5944" s="13" t="s">
        <v>11465</v>
      </c>
    </row>
    <row r="5945" spans="1:2" ht="15" customHeight="1">
      <c r="A5945" s="10" t="s">
        <v>1966</v>
      </c>
      <c r="B5945" s="13" t="s">
        <v>1965</v>
      </c>
    </row>
    <row r="5946" spans="1:2" ht="15" customHeight="1">
      <c r="A5946" s="10" t="s">
        <v>1485</v>
      </c>
      <c r="B5946" s="13" t="s">
        <v>1484</v>
      </c>
    </row>
    <row r="5947" spans="1:2" ht="15" customHeight="1">
      <c r="A5947" s="10" t="s">
        <v>1491</v>
      </c>
      <c r="B5947" s="13" t="s">
        <v>1490</v>
      </c>
    </row>
    <row r="5948" spans="1:2" ht="15" customHeight="1">
      <c r="A5948" s="10" t="s">
        <v>1483</v>
      </c>
      <c r="B5948" s="13" t="s">
        <v>1482</v>
      </c>
    </row>
    <row r="5949" spans="1:2" ht="15" customHeight="1">
      <c r="A5949" s="10" t="s">
        <v>1970</v>
      </c>
      <c r="B5949" s="13" t="s">
        <v>1969</v>
      </c>
    </row>
    <row r="5950" spans="1:2" ht="15" customHeight="1">
      <c r="A5950" s="10" t="s">
        <v>1968</v>
      </c>
      <c r="B5950" s="13" t="s">
        <v>1967</v>
      </c>
    </row>
    <row r="5951" spans="1:2" ht="15" customHeight="1">
      <c r="A5951" s="10" t="s">
        <v>1030</v>
      </c>
      <c r="B5951" s="13" t="s">
        <v>1029</v>
      </c>
    </row>
    <row r="5952" spans="1:2" ht="15" customHeight="1">
      <c r="A5952" s="10" t="s">
        <v>1028</v>
      </c>
      <c r="B5952" s="13" t="s">
        <v>1027</v>
      </c>
    </row>
    <row r="5953" spans="1:2" ht="15" customHeight="1">
      <c r="A5953" s="10" t="s">
        <v>1024</v>
      </c>
      <c r="B5953" s="13" t="s">
        <v>1023</v>
      </c>
    </row>
    <row r="5954" spans="1:2" ht="15" customHeight="1">
      <c r="A5954" s="10" t="s">
        <v>1026</v>
      </c>
      <c r="B5954" s="13" t="s">
        <v>1025</v>
      </c>
    </row>
    <row r="5955" spans="1:2" ht="15" customHeight="1">
      <c r="A5955" s="10" t="s">
        <v>1557</v>
      </c>
      <c r="B5955" s="13" t="s">
        <v>1556</v>
      </c>
    </row>
    <row r="5956" spans="1:2" ht="15" customHeight="1">
      <c r="A5956" s="11" t="s">
        <v>539</v>
      </c>
      <c r="B5956" s="15" t="s">
        <v>540</v>
      </c>
    </row>
    <row r="5957" spans="1:2" ht="15" customHeight="1">
      <c r="A5957" s="10" t="s">
        <v>1405</v>
      </c>
      <c r="B5957" s="13" t="s">
        <v>1404</v>
      </c>
    </row>
    <row r="5958" spans="1:2" ht="15" customHeight="1">
      <c r="A5958" s="10" t="s">
        <v>1407</v>
      </c>
      <c r="B5958" s="13" t="s">
        <v>1406</v>
      </c>
    </row>
    <row r="5959" spans="1:2" ht="15" customHeight="1">
      <c r="A5959" s="10" t="s">
        <v>1974</v>
      </c>
      <c r="B5959" s="13" t="s">
        <v>1973</v>
      </c>
    </row>
    <row r="5960" spans="1:2" ht="15" customHeight="1">
      <c r="A5960" s="10" t="s">
        <v>1972</v>
      </c>
      <c r="B5960" s="13" t="s">
        <v>1971</v>
      </c>
    </row>
    <row r="5961" spans="1:2" ht="15" customHeight="1">
      <c r="A5961" s="10" t="s">
        <v>1960</v>
      </c>
      <c r="B5961" s="13" t="s">
        <v>1959</v>
      </c>
    </row>
    <row r="5962" spans="1:2" ht="15" customHeight="1">
      <c r="A5962" s="10" t="s">
        <v>17203</v>
      </c>
      <c r="B5962" s="13" t="s">
        <v>17202</v>
      </c>
    </row>
    <row r="5963" spans="1:2" ht="15" customHeight="1">
      <c r="A5963" s="10" t="s">
        <v>12926</v>
      </c>
      <c r="B5963" s="13" t="s">
        <v>12925</v>
      </c>
    </row>
    <row r="5964" spans="1:2" ht="15" customHeight="1">
      <c r="A5964" s="10" t="s">
        <v>541</v>
      </c>
      <c r="B5964" s="13" t="s">
        <v>542</v>
      </c>
    </row>
    <row r="5965" spans="1:2" ht="15" customHeight="1">
      <c r="A5965" s="10" t="s">
        <v>1277</v>
      </c>
      <c r="B5965" s="13" t="s">
        <v>1276</v>
      </c>
    </row>
    <row r="5966" spans="1:2" ht="15" customHeight="1">
      <c r="A5966" s="10" t="s">
        <v>17359</v>
      </c>
      <c r="B5966" s="13" t="s">
        <v>17358</v>
      </c>
    </row>
    <row r="5967" spans="1:2" ht="15" customHeight="1">
      <c r="A5967" s="10" t="s">
        <v>17241</v>
      </c>
      <c r="B5967" s="13" t="s">
        <v>17240</v>
      </c>
    </row>
    <row r="5968" spans="1:2" ht="15" customHeight="1">
      <c r="A5968" s="10" t="s">
        <v>1978</v>
      </c>
      <c r="B5968" s="13" t="s">
        <v>1977</v>
      </c>
    </row>
    <row r="5969" spans="1:2" ht="15" customHeight="1">
      <c r="A5969" s="10" t="s">
        <v>1825</v>
      </c>
      <c r="B5969" s="13" t="s">
        <v>1824</v>
      </c>
    </row>
    <row r="5970" spans="1:2" ht="15" customHeight="1">
      <c r="A5970" s="10" t="s">
        <v>8058</v>
      </c>
      <c r="B5970" s="13" t="s">
        <v>8057</v>
      </c>
    </row>
    <row r="5971" spans="1:2" ht="15" customHeight="1">
      <c r="A5971" s="10" t="s">
        <v>1559</v>
      </c>
      <c r="B5971" s="13" t="s">
        <v>1558</v>
      </c>
    </row>
    <row r="5972" spans="1:2" ht="15" customHeight="1">
      <c r="A5972" s="10" t="s">
        <v>11938</v>
      </c>
      <c r="B5972" s="13" t="s">
        <v>11937</v>
      </c>
    </row>
    <row r="5973" spans="1:2" ht="15" customHeight="1">
      <c r="A5973" s="10" t="s">
        <v>11940</v>
      </c>
      <c r="B5973" s="13" t="s">
        <v>11939</v>
      </c>
    </row>
    <row r="5974" spans="1:2" ht="15" customHeight="1">
      <c r="A5974" s="10" t="s">
        <v>11942</v>
      </c>
      <c r="B5974" s="13" t="s">
        <v>11941</v>
      </c>
    </row>
    <row r="5975" spans="1:2" ht="15" customHeight="1">
      <c r="A5975" s="10" t="s">
        <v>11936</v>
      </c>
      <c r="B5975" s="13" t="s">
        <v>11935</v>
      </c>
    </row>
    <row r="5976" spans="1:2" ht="15" customHeight="1">
      <c r="A5976" s="10" t="s">
        <v>11946</v>
      </c>
      <c r="B5976" s="13" t="s">
        <v>11945</v>
      </c>
    </row>
    <row r="5977" spans="1:2" ht="15" customHeight="1">
      <c r="A5977" s="10" t="s">
        <v>1007</v>
      </c>
      <c r="B5977" s="13" t="s">
        <v>1006</v>
      </c>
    </row>
    <row r="5978" spans="1:2" ht="15" customHeight="1">
      <c r="A5978" s="10" t="s">
        <v>1481</v>
      </c>
      <c r="B5978" s="13" t="s">
        <v>1480</v>
      </c>
    </row>
    <row r="5979" spans="1:2" ht="15" customHeight="1">
      <c r="A5979" s="10" t="s">
        <v>2275</v>
      </c>
      <c r="B5979" s="13" t="s">
        <v>2274</v>
      </c>
    </row>
    <row r="5980" spans="1:2" ht="15" customHeight="1">
      <c r="A5980" s="10" t="s">
        <v>17221</v>
      </c>
      <c r="B5980" s="13" t="s">
        <v>17220</v>
      </c>
    </row>
    <row r="5981" spans="1:2" ht="15" customHeight="1">
      <c r="A5981" s="10" t="s">
        <v>1683</v>
      </c>
      <c r="B5981" s="13" t="s">
        <v>1682</v>
      </c>
    </row>
    <row r="5982" spans="1:2" ht="15" customHeight="1">
      <c r="A5982" s="10" t="s">
        <v>11731</v>
      </c>
      <c r="B5982" s="13" t="s">
        <v>11730</v>
      </c>
    </row>
    <row r="5983" spans="1:2" ht="15" customHeight="1">
      <c r="A5983" s="10" t="s">
        <v>11739</v>
      </c>
      <c r="B5983" s="13" t="s">
        <v>11738</v>
      </c>
    </row>
    <row r="5984" spans="1:2" ht="15" customHeight="1">
      <c r="A5984" s="10" t="s">
        <v>11737</v>
      </c>
      <c r="B5984" s="13" t="s">
        <v>11736</v>
      </c>
    </row>
    <row r="5985" spans="1:2" ht="15" customHeight="1">
      <c r="A5985" s="10" t="s">
        <v>11733</v>
      </c>
      <c r="B5985" s="13" t="s">
        <v>11732</v>
      </c>
    </row>
    <row r="5986" spans="1:2" ht="15" customHeight="1">
      <c r="A5986" s="10" t="s">
        <v>11735</v>
      </c>
      <c r="B5986" s="13" t="s">
        <v>11734</v>
      </c>
    </row>
    <row r="5987" spans="1:2" ht="15" customHeight="1">
      <c r="A5987" s="10" t="s">
        <v>11741</v>
      </c>
      <c r="B5987" s="13" t="s">
        <v>11740</v>
      </c>
    </row>
    <row r="5988" spans="1:2" ht="15" customHeight="1">
      <c r="A5988" s="10" t="s">
        <v>11743</v>
      </c>
      <c r="B5988" s="13" t="s">
        <v>11742</v>
      </c>
    </row>
    <row r="5989" spans="1:2" ht="15" customHeight="1">
      <c r="A5989" s="10" t="s">
        <v>11343</v>
      </c>
      <c r="B5989" s="13" t="s">
        <v>11342</v>
      </c>
    </row>
    <row r="5990" spans="1:2" ht="15" customHeight="1">
      <c r="A5990" s="10" t="s">
        <v>2279</v>
      </c>
      <c r="B5990" s="13" t="s">
        <v>2278</v>
      </c>
    </row>
    <row r="5991" spans="1:2" ht="15" customHeight="1">
      <c r="A5991" s="10" t="s">
        <v>2263</v>
      </c>
      <c r="B5991" s="13" t="s">
        <v>2262</v>
      </c>
    </row>
    <row r="5992" spans="1:2" ht="15" customHeight="1">
      <c r="A5992" s="10" t="s">
        <v>2273</v>
      </c>
      <c r="B5992" s="13" t="s">
        <v>2272</v>
      </c>
    </row>
    <row r="5993" spans="1:2" ht="15" customHeight="1">
      <c r="A5993" s="10" t="s">
        <v>2420</v>
      </c>
      <c r="B5993" s="13" t="s">
        <v>2419</v>
      </c>
    </row>
    <row r="5994" spans="1:2" ht="15" customHeight="1">
      <c r="A5994" s="10" t="s">
        <v>2307</v>
      </c>
      <c r="B5994" s="13" t="s">
        <v>2306</v>
      </c>
    </row>
    <row r="5995" spans="1:2" ht="15" customHeight="1">
      <c r="A5995" s="10" t="s">
        <v>2271</v>
      </c>
      <c r="B5995" s="13" t="s">
        <v>2270</v>
      </c>
    </row>
    <row r="5996" spans="1:2" ht="15" customHeight="1">
      <c r="A5996" s="10" t="s">
        <v>2277</v>
      </c>
      <c r="B5996" s="13" t="s">
        <v>2276</v>
      </c>
    </row>
    <row r="5997" spans="1:2" ht="15" customHeight="1">
      <c r="A5997" s="10" t="s">
        <v>2287</v>
      </c>
      <c r="B5997" s="13" t="s">
        <v>2286</v>
      </c>
    </row>
    <row r="5998" spans="1:2" ht="15" customHeight="1">
      <c r="A5998" s="10" t="s">
        <v>2267</v>
      </c>
      <c r="B5998" s="13" t="s">
        <v>2266</v>
      </c>
    </row>
    <row r="5999" spans="1:2" ht="15" customHeight="1">
      <c r="A5999" s="10" t="s">
        <v>6507</v>
      </c>
      <c r="B5999" s="13" t="s">
        <v>6506</v>
      </c>
    </row>
    <row r="6000" spans="1:2" ht="15" customHeight="1">
      <c r="A6000" s="10" t="s">
        <v>6465</v>
      </c>
      <c r="B6000" s="13" t="s">
        <v>6464</v>
      </c>
    </row>
    <row r="6001" spans="1:2" ht="15" customHeight="1">
      <c r="A6001" s="10" t="s">
        <v>2303</v>
      </c>
      <c r="B6001" s="13" t="s">
        <v>2302</v>
      </c>
    </row>
    <row r="6002" spans="1:2" ht="15" customHeight="1">
      <c r="A6002" s="10" t="s">
        <v>6543</v>
      </c>
      <c r="B6002" s="13" t="s">
        <v>6542</v>
      </c>
    </row>
    <row r="6003" spans="1:2" ht="15" customHeight="1">
      <c r="A6003" s="10" t="s">
        <v>2301</v>
      </c>
      <c r="B6003" s="13" t="s">
        <v>2300</v>
      </c>
    </row>
    <row r="6004" spans="1:2" ht="15" customHeight="1">
      <c r="A6004" s="10" t="s">
        <v>2285</v>
      </c>
      <c r="B6004" s="13" t="s">
        <v>2284</v>
      </c>
    </row>
    <row r="6005" spans="1:2" ht="15" customHeight="1">
      <c r="A6005" s="10" t="s">
        <v>2283</v>
      </c>
      <c r="B6005" s="13" t="s">
        <v>2282</v>
      </c>
    </row>
    <row r="6006" spans="1:2" ht="15" customHeight="1">
      <c r="A6006" s="10" t="s">
        <v>2265</v>
      </c>
      <c r="B6006" s="13" t="s">
        <v>2264</v>
      </c>
    </row>
    <row r="6007" spans="1:2" ht="15" customHeight="1">
      <c r="A6007" s="10" t="s">
        <v>2269</v>
      </c>
      <c r="B6007" s="13" t="s">
        <v>2268</v>
      </c>
    </row>
    <row r="6008" spans="1:2" ht="15" customHeight="1">
      <c r="A6008" s="10" t="s">
        <v>2281</v>
      </c>
      <c r="B6008" s="13" t="s">
        <v>2280</v>
      </c>
    </row>
    <row r="6009" spans="1:2" ht="15" customHeight="1">
      <c r="A6009" s="10" t="s">
        <v>6489</v>
      </c>
      <c r="B6009" s="13" t="s">
        <v>6488</v>
      </c>
    </row>
    <row r="6010" spans="1:2" ht="15" customHeight="1">
      <c r="A6010" s="10" t="s">
        <v>6477</v>
      </c>
      <c r="B6010" s="13" t="s">
        <v>6476</v>
      </c>
    </row>
    <row r="6011" spans="1:2" ht="15" customHeight="1">
      <c r="A6011" s="10" t="s">
        <v>6705</v>
      </c>
      <c r="B6011" s="13" t="s">
        <v>6704</v>
      </c>
    </row>
    <row r="6012" spans="1:2" ht="15" customHeight="1">
      <c r="A6012" s="10" t="s">
        <v>6681</v>
      </c>
      <c r="B6012" s="13" t="s">
        <v>6680</v>
      </c>
    </row>
    <row r="6013" spans="1:2" ht="15" customHeight="1">
      <c r="A6013" s="10" t="s">
        <v>6683</v>
      </c>
      <c r="B6013" s="13" t="s">
        <v>6682</v>
      </c>
    </row>
    <row r="6014" spans="1:2" ht="15" customHeight="1">
      <c r="A6014" s="10" t="s">
        <v>6479</v>
      </c>
      <c r="B6014" s="13" t="s">
        <v>6478</v>
      </c>
    </row>
    <row r="6015" spans="1:2" ht="15" customHeight="1">
      <c r="A6015" s="10" t="s">
        <v>8247</v>
      </c>
      <c r="B6015" s="13" t="s">
        <v>8246</v>
      </c>
    </row>
    <row r="6016" spans="1:2" ht="15" customHeight="1">
      <c r="A6016" s="10" t="s">
        <v>6689</v>
      </c>
      <c r="B6016" s="13" t="s">
        <v>6688</v>
      </c>
    </row>
    <row r="6017" spans="1:2" ht="15" customHeight="1">
      <c r="A6017" s="10" t="s">
        <v>6443</v>
      </c>
      <c r="B6017" s="13" t="s">
        <v>6442</v>
      </c>
    </row>
    <row r="6018" spans="1:2" ht="15" customHeight="1">
      <c r="A6018" s="10" t="s">
        <v>11468</v>
      </c>
      <c r="B6018" s="13" t="s">
        <v>11467</v>
      </c>
    </row>
    <row r="6019" spans="1:2" ht="15" customHeight="1">
      <c r="A6019" s="10" t="s">
        <v>7972</v>
      </c>
      <c r="B6019" s="13" t="s">
        <v>7971</v>
      </c>
    </row>
    <row r="6020" spans="1:2" ht="15" customHeight="1">
      <c r="A6020" s="10" t="s">
        <v>7974</v>
      </c>
      <c r="B6020" s="13" t="s">
        <v>7973</v>
      </c>
    </row>
    <row r="6021" spans="1:2" ht="15" customHeight="1">
      <c r="A6021" s="10" t="s">
        <v>7970</v>
      </c>
      <c r="B6021" s="13" t="s">
        <v>7969</v>
      </c>
    </row>
    <row r="6022" spans="1:2" ht="15" customHeight="1">
      <c r="A6022" s="10" t="s">
        <v>7962</v>
      </c>
      <c r="B6022" s="13" t="s">
        <v>420</v>
      </c>
    </row>
    <row r="6023" spans="1:2" ht="15" customHeight="1">
      <c r="A6023" s="10" t="s">
        <v>7966</v>
      </c>
      <c r="B6023" s="13" t="s">
        <v>7965</v>
      </c>
    </row>
    <row r="6024" spans="1:2" ht="15" customHeight="1">
      <c r="A6024" s="10" t="s">
        <v>7968</v>
      </c>
      <c r="B6024" s="13" t="s">
        <v>7967</v>
      </c>
    </row>
    <row r="6025" spans="1:2" ht="15" customHeight="1">
      <c r="A6025" s="10" t="s">
        <v>7964</v>
      </c>
      <c r="B6025" s="13" t="s">
        <v>7963</v>
      </c>
    </row>
    <row r="6026" spans="1:2" ht="15" customHeight="1">
      <c r="A6026" s="10" t="s">
        <v>13232</v>
      </c>
      <c r="B6026" s="13" t="s">
        <v>13231</v>
      </c>
    </row>
    <row r="6027" spans="1:2" ht="15" customHeight="1">
      <c r="A6027" s="10" t="s">
        <v>23747</v>
      </c>
      <c r="B6027" s="13" t="s">
        <v>23746</v>
      </c>
    </row>
    <row r="6028" spans="1:2" ht="15" customHeight="1">
      <c r="A6028" s="10" t="s">
        <v>14717</v>
      </c>
      <c r="B6028" s="13" t="s">
        <v>14716</v>
      </c>
    </row>
    <row r="6029" spans="1:2" ht="15" customHeight="1">
      <c r="A6029" s="10" t="s">
        <v>24319</v>
      </c>
      <c r="B6029" s="13" t="s">
        <v>24318</v>
      </c>
    </row>
    <row r="6030" spans="1:2" ht="15" customHeight="1">
      <c r="A6030" s="10" t="s">
        <v>24303</v>
      </c>
      <c r="B6030" s="13" t="s">
        <v>24302</v>
      </c>
    </row>
    <row r="6031" spans="1:2" ht="15" customHeight="1">
      <c r="A6031" s="10" t="s">
        <v>5474</v>
      </c>
      <c r="B6031" s="13" t="s">
        <v>5473</v>
      </c>
    </row>
    <row r="6032" spans="1:2" ht="15" customHeight="1">
      <c r="A6032" s="10" t="s">
        <v>10124</v>
      </c>
      <c r="B6032" s="13" t="s">
        <v>10123</v>
      </c>
    </row>
    <row r="6033" spans="1:2" ht="15" customHeight="1">
      <c r="A6033" s="10" t="s">
        <v>10396</v>
      </c>
      <c r="B6033" s="13" t="s">
        <v>10395</v>
      </c>
    </row>
    <row r="6034" spans="1:2" ht="15" customHeight="1">
      <c r="A6034" s="10" t="s">
        <v>7393</v>
      </c>
      <c r="B6034" s="13" t="s">
        <v>7392</v>
      </c>
    </row>
    <row r="6035" spans="1:2" ht="15" customHeight="1">
      <c r="A6035" s="10" t="s">
        <v>7381</v>
      </c>
      <c r="B6035" s="13" t="s">
        <v>7380</v>
      </c>
    </row>
    <row r="6036" spans="1:2" ht="15" customHeight="1">
      <c r="A6036" s="10" t="s">
        <v>7403</v>
      </c>
      <c r="B6036" s="13" t="s">
        <v>7402</v>
      </c>
    </row>
    <row r="6037" spans="1:2" ht="15" customHeight="1">
      <c r="A6037" s="11" t="s">
        <v>543</v>
      </c>
      <c r="B6037" s="15" t="s">
        <v>253</v>
      </c>
    </row>
    <row r="6038" spans="1:2" ht="15" customHeight="1">
      <c r="A6038" s="10" t="s">
        <v>4548</v>
      </c>
      <c r="B6038" s="13" t="s">
        <v>4547</v>
      </c>
    </row>
    <row r="6039" spans="1:2" ht="15" customHeight="1">
      <c r="A6039" s="10" t="s">
        <v>4545</v>
      </c>
      <c r="B6039" s="13" t="s">
        <v>4544</v>
      </c>
    </row>
    <row r="6040" spans="1:2" ht="15" customHeight="1">
      <c r="A6040" s="11" t="s">
        <v>544</v>
      </c>
      <c r="B6040" s="15" t="s">
        <v>545</v>
      </c>
    </row>
    <row r="6041" spans="1:2" ht="15" customHeight="1">
      <c r="A6041" s="10" t="s">
        <v>7198</v>
      </c>
      <c r="B6041" s="13" t="s">
        <v>7197</v>
      </c>
    </row>
    <row r="6042" spans="1:2" ht="15" customHeight="1">
      <c r="A6042" s="11" t="s">
        <v>546</v>
      </c>
      <c r="B6042" s="15" t="s">
        <v>547</v>
      </c>
    </row>
    <row r="6043" spans="1:2" ht="15" customHeight="1">
      <c r="A6043" s="10" t="s">
        <v>7540</v>
      </c>
      <c r="B6043" s="13" t="s">
        <v>7539</v>
      </c>
    </row>
    <row r="6044" spans="1:2" ht="15" customHeight="1">
      <c r="A6044" s="10" t="s">
        <v>7544</v>
      </c>
      <c r="B6044" s="13" t="s">
        <v>7543</v>
      </c>
    </row>
    <row r="6045" spans="1:2" ht="15" customHeight="1">
      <c r="A6045" s="10" t="s">
        <v>12854</v>
      </c>
      <c r="B6045" s="13" t="s">
        <v>12853</v>
      </c>
    </row>
    <row r="6046" spans="1:2" ht="15" customHeight="1">
      <c r="A6046" s="10" t="s">
        <v>13484</v>
      </c>
      <c r="B6046" s="13" t="s">
        <v>13483</v>
      </c>
    </row>
    <row r="6047" spans="1:2" ht="15" customHeight="1">
      <c r="A6047" s="10" t="s">
        <v>13468</v>
      </c>
      <c r="B6047" s="13" t="s">
        <v>13467</v>
      </c>
    </row>
    <row r="6048" spans="1:2" ht="15" customHeight="1">
      <c r="A6048" s="10" t="s">
        <v>7413</v>
      </c>
      <c r="B6048" s="13" t="s">
        <v>7412</v>
      </c>
    </row>
    <row r="6049" spans="1:2" ht="15" customHeight="1">
      <c r="A6049" s="11" t="s">
        <v>548</v>
      </c>
      <c r="B6049" s="15" t="s">
        <v>549</v>
      </c>
    </row>
    <row r="6050" spans="1:2" ht="15" customHeight="1">
      <c r="A6050" s="11" t="s">
        <v>550</v>
      </c>
      <c r="B6050" s="15" t="s">
        <v>551</v>
      </c>
    </row>
    <row r="6051" spans="1:2" ht="15" customHeight="1">
      <c r="A6051" s="10" t="s">
        <v>9003</v>
      </c>
      <c r="B6051" s="13" t="s">
        <v>9002</v>
      </c>
    </row>
    <row r="6052" spans="1:2" ht="15" customHeight="1">
      <c r="A6052" s="10" t="s">
        <v>8979</v>
      </c>
      <c r="B6052" s="13" t="s">
        <v>8978</v>
      </c>
    </row>
    <row r="6053" spans="1:2" ht="15" customHeight="1">
      <c r="A6053" s="10" t="s">
        <v>9005</v>
      </c>
      <c r="B6053" s="13" t="s">
        <v>9004</v>
      </c>
    </row>
    <row r="6054" spans="1:2" ht="15" customHeight="1">
      <c r="A6054" s="10" t="s">
        <v>9007</v>
      </c>
      <c r="B6054" s="13" t="s">
        <v>9006</v>
      </c>
    </row>
    <row r="6055" spans="1:2" ht="15" customHeight="1">
      <c r="A6055" s="11" t="s">
        <v>552</v>
      </c>
      <c r="B6055" s="15" t="s">
        <v>553</v>
      </c>
    </row>
    <row r="6056" spans="1:2" ht="15" customHeight="1">
      <c r="A6056" s="10" t="s">
        <v>13488</v>
      </c>
      <c r="B6056" s="13" t="s">
        <v>13487</v>
      </c>
    </row>
    <row r="6057" spans="1:2" ht="15" customHeight="1">
      <c r="A6057" s="10" t="s">
        <v>7188</v>
      </c>
      <c r="B6057" s="13" t="s">
        <v>7187</v>
      </c>
    </row>
    <row r="6058" spans="1:2" ht="15" customHeight="1">
      <c r="A6058" s="10" t="s">
        <v>6870</v>
      </c>
      <c r="B6058" s="13" t="s">
        <v>6869</v>
      </c>
    </row>
    <row r="6059" spans="1:2" ht="15" customHeight="1">
      <c r="A6059" s="10" t="s">
        <v>4964</v>
      </c>
      <c r="B6059" s="13" t="s">
        <v>4963</v>
      </c>
    </row>
    <row r="6060" spans="1:2" ht="15" customHeight="1">
      <c r="A6060" s="10" t="s">
        <v>4564</v>
      </c>
      <c r="B6060" s="13" t="s">
        <v>4563</v>
      </c>
    </row>
    <row r="6061" spans="1:2" ht="15" customHeight="1">
      <c r="A6061" s="10" t="s">
        <v>4586</v>
      </c>
      <c r="B6061" s="13" t="s">
        <v>4585</v>
      </c>
    </row>
    <row r="6062" spans="1:2" ht="15" customHeight="1">
      <c r="A6062" s="10" t="s">
        <v>8328</v>
      </c>
      <c r="B6062" s="13" t="s">
        <v>8327</v>
      </c>
    </row>
    <row r="6063" spans="1:2" ht="15" customHeight="1">
      <c r="A6063" s="10" t="s">
        <v>8326</v>
      </c>
      <c r="B6063" s="13" t="s">
        <v>8325</v>
      </c>
    </row>
    <row r="6064" spans="1:2" ht="15" customHeight="1">
      <c r="A6064" s="10" t="s">
        <v>8330</v>
      </c>
      <c r="B6064" s="13" t="s">
        <v>8329</v>
      </c>
    </row>
    <row r="6065" spans="1:2" ht="15" customHeight="1">
      <c r="A6065" s="11" t="s">
        <v>554</v>
      </c>
      <c r="B6065" s="15" t="s">
        <v>555</v>
      </c>
    </row>
    <row r="6066" spans="1:2" ht="15" customHeight="1">
      <c r="A6066" s="10" t="s">
        <v>11150</v>
      </c>
      <c r="B6066" s="13" t="s">
        <v>11149</v>
      </c>
    </row>
    <row r="6067" spans="1:2" ht="15" customHeight="1">
      <c r="A6067" s="10" t="s">
        <v>11152</v>
      </c>
      <c r="B6067" s="13" t="s">
        <v>11151</v>
      </c>
    </row>
    <row r="6068" spans="1:2" ht="15" customHeight="1">
      <c r="A6068" s="10" t="s">
        <v>11148</v>
      </c>
      <c r="B6068" s="13" t="s">
        <v>11147</v>
      </c>
    </row>
    <row r="6069" spans="1:2" ht="15" customHeight="1">
      <c r="A6069" s="10" t="s">
        <v>12484</v>
      </c>
      <c r="B6069" s="13" t="s">
        <v>12483</v>
      </c>
    </row>
    <row r="6070" spans="1:2" ht="15" customHeight="1">
      <c r="A6070" s="10" t="s">
        <v>11156</v>
      </c>
      <c r="B6070" s="13" t="s">
        <v>11155</v>
      </c>
    </row>
    <row r="6071" spans="1:2" ht="15" customHeight="1">
      <c r="A6071" s="10" t="s">
        <v>13212</v>
      </c>
      <c r="B6071" s="13" t="s">
        <v>13211</v>
      </c>
    </row>
    <row r="6072" spans="1:2" ht="15" customHeight="1">
      <c r="A6072" s="10" t="s">
        <v>11854</v>
      </c>
      <c r="B6072" s="13" t="s">
        <v>11853</v>
      </c>
    </row>
    <row r="6073" spans="1:2" ht="15" customHeight="1">
      <c r="A6073" s="11" t="s">
        <v>556</v>
      </c>
      <c r="B6073" s="15" t="s">
        <v>557</v>
      </c>
    </row>
    <row r="6074" spans="1:2" ht="15" customHeight="1">
      <c r="A6074" s="10" t="s">
        <v>11162</v>
      </c>
      <c r="B6074" s="13" t="s">
        <v>11161</v>
      </c>
    </row>
    <row r="6075" spans="1:2" ht="15" customHeight="1">
      <c r="A6075" s="10" t="s">
        <v>11164</v>
      </c>
      <c r="B6075" s="13" t="s">
        <v>11163</v>
      </c>
    </row>
    <row r="6076" spans="1:2" ht="15" customHeight="1">
      <c r="A6076" s="10" t="s">
        <v>11757</v>
      </c>
      <c r="B6076" s="13" t="s">
        <v>11756</v>
      </c>
    </row>
    <row r="6077" spans="1:2" ht="15" customHeight="1">
      <c r="A6077" s="10" t="s">
        <v>558</v>
      </c>
      <c r="B6077" s="13" t="s">
        <v>8338</v>
      </c>
    </row>
    <row r="6078" spans="1:2" ht="15" customHeight="1">
      <c r="A6078" s="10" t="s">
        <v>559</v>
      </c>
      <c r="B6078" s="13" t="s">
        <v>8339</v>
      </c>
    </row>
    <row r="6079" spans="1:2" ht="15" customHeight="1">
      <c r="A6079" s="10" t="s">
        <v>12848</v>
      </c>
      <c r="B6079" s="13" t="s">
        <v>12847</v>
      </c>
    </row>
    <row r="6080" spans="1:2" ht="15" customHeight="1">
      <c r="A6080" s="10" t="s">
        <v>8341</v>
      </c>
      <c r="B6080" s="13" t="s">
        <v>8340</v>
      </c>
    </row>
    <row r="6081" spans="1:2" ht="15" customHeight="1">
      <c r="A6081" s="10" t="s">
        <v>560</v>
      </c>
      <c r="B6081" s="13" t="s">
        <v>7206</v>
      </c>
    </row>
    <row r="6082" spans="1:2" ht="15" customHeight="1">
      <c r="A6082" s="11" t="s">
        <v>561</v>
      </c>
      <c r="B6082" s="15" t="s">
        <v>562</v>
      </c>
    </row>
    <row r="6083" spans="1:2" ht="15" customHeight="1">
      <c r="A6083" s="10" t="s">
        <v>7870</v>
      </c>
      <c r="B6083" s="13" t="s">
        <v>7869</v>
      </c>
    </row>
    <row r="6084" spans="1:2" ht="15" customHeight="1">
      <c r="A6084" s="10" t="s">
        <v>7542</v>
      </c>
      <c r="B6084" s="13" t="s">
        <v>7541</v>
      </c>
    </row>
    <row r="6085" spans="1:2" ht="15" customHeight="1">
      <c r="A6085" s="10" t="s">
        <v>13220</v>
      </c>
      <c r="B6085" s="13" t="s">
        <v>13219</v>
      </c>
    </row>
    <row r="6086" spans="1:2" ht="15" customHeight="1">
      <c r="A6086" s="10" t="s">
        <v>9398</v>
      </c>
      <c r="B6086" s="13" t="s">
        <v>9397</v>
      </c>
    </row>
    <row r="6087" spans="1:2" ht="15" customHeight="1">
      <c r="A6087" s="10" t="s">
        <v>23285</v>
      </c>
      <c r="B6087" s="13" t="s">
        <v>23284</v>
      </c>
    </row>
    <row r="6088" spans="1:2" ht="15" customHeight="1">
      <c r="A6088" s="10" t="s">
        <v>23287</v>
      </c>
      <c r="B6088" s="13" t="s">
        <v>23286</v>
      </c>
    </row>
    <row r="6089" spans="1:2" ht="15" customHeight="1">
      <c r="A6089" s="10" t="s">
        <v>23289</v>
      </c>
      <c r="B6089" s="13" t="s">
        <v>23288</v>
      </c>
    </row>
    <row r="6090" spans="1:2" ht="15" customHeight="1">
      <c r="A6090" s="10" t="s">
        <v>23291</v>
      </c>
      <c r="B6090" s="13" t="s">
        <v>23290</v>
      </c>
    </row>
    <row r="6091" spans="1:2" ht="15" customHeight="1">
      <c r="A6091" s="10" t="s">
        <v>23293</v>
      </c>
      <c r="B6091" s="13" t="s">
        <v>23292</v>
      </c>
    </row>
    <row r="6092" spans="1:2" ht="15" customHeight="1">
      <c r="A6092" s="10" t="s">
        <v>23297</v>
      </c>
      <c r="B6092" s="13" t="s">
        <v>23296</v>
      </c>
    </row>
    <row r="6093" spans="1:2" ht="15" customHeight="1">
      <c r="A6093" s="10" t="s">
        <v>23299</v>
      </c>
      <c r="B6093" s="13" t="s">
        <v>23298</v>
      </c>
    </row>
    <row r="6094" spans="1:2" ht="15" customHeight="1">
      <c r="A6094" s="10" t="s">
        <v>4800</v>
      </c>
      <c r="B6094" s="13" t="s">
        <v>4799</v>
      </c>
    </row>
    <row r="6095" spans="1:2" ht="15" customHeight="1">
      <c r="A6095" s="10" t="s">
        <v>21605</v>
      </c>
      <c r="B6095" s="13" t="s">
        <v>21604</v>
      </c>
    </row>
    <row r="6096" spans="1:2" ht="15" customHeight="1">
      <c r="A6096" s="10" t="s">
        <v>21609</v>
      </c>
      <c r="B6096" s="13" t="s">
        <v>21608</v>
      </c>
    </row>
    <row r="6097" spans="1:2" ht="15" customHeight="1">
      <c r="A6097" s="10" t="s">
        <v>21611</v>
      </c>
      <c r="B6097" s="13" t="s">
        <v>21610</v>
      </c>
    </row>
    <row r="6098" spans="1:2" ht="15" customHeight="1">
      <c r="A6098" s="10" t="s">
        <v>21603</v>
      </c>
      <c r="B6098" s="13" t="s">
        <v>21602</v>
      </c>
    </row>
    <row r="6099" spans="1:2" ht="15" customHeight="1">
      <c r="A6099" s="10" t="s">
        <v>21613</v>
      </c>
      <c r="B6099" s="13" t="s">
        <v>21612</v>
      </c>
    </row>
    <row r="6100" spans="1:2" ht="15" customHeight="1">
      <c r="A6100" s="10" t="s">
        <v>21601</v>
      </c>
      <c r="B6100" s="13" t="s">
        <v>21600</v>
      </c>
    </row>
    <row r="6101" spans="1:2" ht="15" customHeight="1">
      <c r="A6101" s="10" t="s">
        <v>21617</v>
      </c>
      <c r="B6101" s="13" t="s">
        <v>21616</v>
      </c>
    </row>
    <row r="6102" spans="1:2" ht="15" customHeight="1">
      <c r="A6102" s="10" t="s">
        <v>21615</v>
      </c>
      <c r="B6102" s="13" t="s">
        <v>21614</v>
      </c>
    </row>
    <row r="6103" spans="1:2" ht="15" customHeight="1">
      <c r="A6103" s="10" t="s">
        <v>21599</v>
      </c>
      <c r="B6103" s="13" t="s">
        <v>21598</v>
      </c>
    </row>
    <row r="6104" spans="1:2" ht="15" customHeight="1">
      <c r="A6104" s="10" t="s">
        <v>21607</v>
      </c>
      <c r="B6104" s="13" t="s">
        <v>21606</v>
      </c>
    </row>
    <row r="6105" spans="1:2" ht="15" customHeight="1">
      <c r="A6105" s="11" t="s">
        <v>563</v>
      </c>
      <c r="B6105" s="15" t="s">
        <v>31</v>
      </c>
    </row>
    <row r="6106" spans="1:2" ht="15" customHeight="1">
      <c r="A6106" s="10" t="s">
        <v>23985</v>
      </c>
      <c r="B6106" s="13" t="s">
        <v>23984</v>
      </c>
    </row>
    <row r="6107" spans="1:2" ht="15" customHeight="1">
      <c r="A6107" s="10" t="s">
        <v>23981</v>
      </c>
      <c r="B6107" s="13" t="s">
        <v>23980</v>
      </c>
    </row>
    <row r="6108" spans="1:2" ht="15" customHeight="1">
      <c r="A6108" s="10" t="s">
        <v>23983</v>
      </c>
      <c r="B6108" s="13" t="s">
        <v>23982</v>
      </c>
    </row>
    <row r="6109" spans="1:2" ht="15" customHeight="1">
      <c r="A6109" s="10" t="s">
        <v>23987</v>
      </c>
      <c r="B6109" s="13" t="s">
        <v>23986</v>
      </c>
    </row>
    <row r="6110" spans="1:2" ht="15" customHeight="1">
      <c r="A6110" s="11" t="s">
        <v>564</v>
      </c>
      <c r="B6110" s="15" t="s">
        <v>565</v>
      </c>
    </row>
    <row r="6111" spans="1:2" ht="15" customHeight="1">
      <c r="A6111" s="10" t="s">
        <v>1054</v>
      </c>
      <c r="B6111" s="13" t="s">
        <v>1053</v>
      </c>
    </row>
    <row r="6112" spans="1:2" ht="15" customHeight="1">
      <c r="A6112" s="10" t="s">
        <v>1050</v>
      </c>
      <c r="B6112" s="13" t="s">
        <v>1049</v>
      </c>
    </row>
    <row r="6113" spans="1:2" ht="15" customHeight="1">
      <c r="A6113" s="10" t="s">
        <v>1046</v>
      </c>
      <c r="B6113" s="13" t="s">
        <v>1045</v>
      </c>
    </row>
    <row r="6114" spans="1:2" ht="15" customHeight="1">
      <c r="A6114" s="10" t="s">
        <v>1048</v>
      </c>
      <c r="B6114" s="13" t="s">
        <v>1047</v>
      </c>
    </row>
    <row r="6115" spans="1:2" ht="15" customHeight="1">
      <c r="A6115" s="10" t="s">
        <v>1043</v>
      </c>
      <c r="B6115" s="13" t="s">
        <v>1042</v>
      </c>
    </row>
    <row r="6116" spans="1:2" ht="15" customHeight="1">
      <c r="A6116" s="10" t="s">
        <v>16658</v>
      </c>
      <c r="B6116" s="13" t="s">
        <v>16657</v>
      </c>
    </row>
    <row r="6117" spans="1:2" ht="15" customHeight="1">
      <c r="A6117" s="10" t="s">
        <v>17051</v>
      </c>
      <c r="B6117" s="13" t="s">
        <v>17050</v>
      </c>
    </row>
    <row r="6118" spans="1:2" ht="15" customHeight="1">
      <c r="A6118" s="10" t="s">
        <v>16892</v>
      </c>
      <c r="B6118" s="13" t="s">
        <v>16891</v>
      </c>
    </row>
    <row r="6119" spans="1:2" ht="15" customHeight="1">
      <c r="A6119" s="10" t="s">
        <v>16792</v>
      </c>
      <c r="B6119" s="13" t="s">
        <v>16791</v>
      </c>
    </row>
    <row r="6120" spans="1:2" ht="15" customHeight="1">
      <c r="A6120" s="10" t="s">
        <v>16688</v>
      </c>
      <c r="B6120" s="13" t="s">
        <v>16687</v>
      </c>
    </row>
    <row r="6121" spans="1:2" ht="15" customHeight="1">
      <c r="A6121" s="10" t="s">
        <v>16924</v>
      </c>
      <c r="B6121" s="13" t="s">
        <v>16923</v>
      </c>
    </row>
    <row r="6122" spans="1:2" ht="15" customHeight="1">
      <c r="A6122" s="10" t="s">
        <v>16800</v>
      </c>
      <c r="B6122" s="13" t="s">
        <v>16799</v>
      </c>
    </row>
    <row r="6123" spans="1:2" ht="15" customHeight="1">
      <c r="A6123" s="10" t="s">
        <v>16802</v>
      </c>
      <c r="B6123" s="13" t="s">
        <v>16801</v>
      </c>
    </row>
    <row r="6124" spans="1:2" ht="15" customHeight="1">
      <c r="A6124" s="10" t="s">
        <v>16664</v>
      </c>
      <c r="B6124" s="13" t="s">
        <v>16663</v>
      </c>
    </row>
    <row r="6125" spans="1:2" ht="15" customHeight="1">
      <c r="A6125" s="10" t="s">
        <v>16922</v>
      </c>
      <c r="B6125" s="13" t="s">
        <v>16921</v>
      </c>
    </row>
    <row r="6126" spans="1:2" ht="15" customHeight="1">
      <c r="A6126" s="10" t="s">
        <v>16722</v>
      </c>
      <c r="B6126" s="13" t="s">
        <v>16721</v>
      </c>
    </row>
    <row r="6127" spans="1:2" ht="15" customHeight="1">
      <c r="A6127" s="10" t="s">
        <v>16704</v>
      </c>
      <c r="B6127" s="13" t="s">
        <v>16703</v>
      </c>
    </row>
    <row r="6128" spans="1:2" ht="15" customHeight="1">
      <c r="A6128" s="10" t="s">
        <v>16752</v>
      </c>
      <c r="B6128" s="13" t="s">
        <v>16751</v>
      </c>
    </row>
    <row r="6129" spans="1:2" ht="15" customHeight="1">
      <c r="A6129" s="10" t="s">
        <v>16744</v>
      </c>
      <c r="B6129" s="13" t="s">
        <v>16743</v>
      </c>
    </row>
    <row r="6130" spans="1:2" ht="15" customHeight="1">
      <c r="A6130" s="10" t="s">
        <v>16746</v>
      </c>
      <c r="B6130" s="13" t="s">
        <v>16745</v>
      </c>
    </row>
    <row r="6131" spans="1:2" ht="15" customHeight="1">
      <c r="A6131" s="10" t="s">
        <v>16750</v>
      </c>
      <c r="B6131" s="13" t="s">
        <v>16749</v>
      </c>
    </row>
    <row r="6132" spans="1:2" ht="15" customHeight="1">
      <c r="A6132" s="10" t="s">
        <v>16804</v>
      </c>
      <c r="B6132" s="13" t="s">
        <v>16803</v>
      </c>
    </row>
    <row r="6133" spans="1:2" ht="15" customHeight="1">
      <c r="A6133" s="10" t="s">
        <v>16806</v>
      </c>
      <c r="B6133" s="13" t="s">
        <v>16805</v>
      </c>
    </row>
    <row r="6134" spans="1:2" ht="15" customHeight="1">
      <c r="A6134" s="10" t="s">
        <v>16826</v>
      </c>
      <c r="B6134" s="13" t="s">
        <v>16825</v>
      </c>
    </row>
    <row r="6135" spans="1:2" ht="15" customHeight="1">
      <c r="A6135" s="10" t="s">
        <v>16852</v>
      </c>
      <c r="B6135" s="13" t="s">
        <v>16851</v>
      </c>
    </row>
    <row r="6136" spans="1:2" ht="15" customHeight="1">
      <c r="A6136" s="10" t="s">
        <v>16884</v>
      </c>
      <c r="B6136" s="13" t="s">
        <v>16883</v>
      </c>
    </row>
    <row r="6137" spans="1:2" ht="15" customHeight="1">
      <c r="A6137" s="10" t="s">
        <v>16668</v>
      </c>
      <c r="B6137" s="13" t="s">
        <v>16667</v>
      </c>
    </row>
    <row r="6138" spans="1:2" ht="15" customHeight="1">
      <c r="A6138" s="10" t="s">
        <v>16672</v>
      </c>
      <c r="B6138" s="13" t="s">
        <v>16671</v>
      </c>
    </row>
    <row r="6139" spans="1:2" ht="15" customHeight="1">
      <c r="A6139" s="10" t="s">
        <v>16822</v>
      </c>
      <c r="B6139" s="13" t="s">
        <v>16821</v>
      </c>
    </row>
    <row r="6140" spans="1:2" ht="15" customHeight="1">
      <c r="A6140" s="10" t="s">
        <v>16698</v>
      </c>
      <c r="B6140" s="13" t="s">
        <v>16697</v>
      </c>
    </row>
    <row r="6141" spans="1:2" ht="15" customHeight="1">
      <c r="A6141" s="10" t="s">
        <v>16776</v>
      </c>
      <c r="B6141" s="13" t="s">
        <v>16775</v>
      </c>
    </row>
    <row r="6142" spans="1:2" ht="15" customHeight="1">
      <c r="A6142" s="11" t="s">
        <v>566</v>
      </c>
      <c r="B6142" s="15" t="s">
        <v>567</v>
      </c>
    </row>
    <row r="6143" spans="1:2" ht="15" customHeight="1">
      <c r="A6143" s="10" t="s">
        <v>16774</v>
      </c>
      <c r="B6143" s="13" t="s">
        <v>16773</v>
      </c>
    </row>
    <row r="6144" spans="1:2" ht="15" customHeight="1">
      <c r="A6144" s="10" t="s">
        <v>16920</v>
      </c>
      <c r="B6144" s="13" t="s">
        <v>16919</v>
      </c>
    </row>
    <row r="6145" spans="1:2" ht="15" customHeight="1">
      <c r="A6145" s="11" t="s">
        <v>568</v>
      </c>
      <c r="B6145" s="15" t="s">
        <v>569</v>
      </c>
    </row>
    <row r="6146" spans="1:2" ht="15" customHeight="1">
      <c r="A6146" s="10" t="s">
        <v>16766</v>
      </c>
      <c r="B6146" s="13" t="s">
        <v>16765</v>
      </c>
    </row>
    <row r="6147" spans="1:2" ht="15" customHeight="1">
      <c r="A6147" s="10" t="s">
        <v>16888</v>
      </c>
      <c r="B6147" s="13" t="s">
        <v>16887</v>
      </c>
    </row>
    <row r="6148" spans="1:2" ht="15" customHeight="1">
      <c r="A6148" s="10" t="s">
        <v>16702</v>
      </c>
      <c r="B6148" s="13" t="s">
        <v>16701</v>
      </c>
    </row>
    <row r="6149" spans="1:2" ht="15" customHeight="1">
      <c r="A6149" s="10" t="s">
        <v>16682</v>
      </c>
      <c r="B6149" s="13" t="s">
        <v>16681</v>
      </c>
    </row>
    <row r="6150" spans="1:2" ht="15" customHeight="1">
      <c r="A6150" s="10" t="s">
        <v>16678</v>
      </c>
      <c r="B6150" s="13" t="s">
        <v>16677</v>
      </c>
    </row>
    <row r="6151" spans="1:2" ht="15" customHeight="1">
      <c r="A6151" s="11" t="s">
        <v>570</v>
      </c>
      <c r="B6151" s="15" t="s">
        <v>569</v>
      </c>
    </row>
    <row r="6152" spans="1:2" ht="15" customHeight="1">
      <c r="A6152" s="10" t="s">
        <v>16890</v>
      </c>
      <c r="B6152" s="13" t="s">
        <v>16889</v>
      </c>
    </row>
    <row r="6153" spans="1:2" ht="15" customHeight="1">
      <c r="A6153" s="11" t="s">
        <v>571</v>
      </c>
      <c r="B6153" s="15" t="s">
        <v>572</v>
      </c>
    </row>
    <row r="6154" spans="1:2" ht="15" customHeight="1">
      <c r="A6154" s="10" t="s">
        <v>16780</v>
      </c>
      <c r="B6154" s="13" t="s">
        <v>16779</v>
      </c>
    </row>
    <row r="6155" spans="1:2" ht="15" customHeight="1">
      <c r="A6155" s="10" t="s">
        <v>16718</v>
      </c>
      <c r="B6155" s="13" t="s">
        <v>16717</v>
      </c>
    </row>
    <row r="6156" spans="1:2" ht="15" customHeight="1">
      <c r="A6156" s="10" t="s">
        <v>16878</v>
      </c>
      <c r="B6156" s="13" t="s">
        <v>16877</v>
      </c>
    </row>
    <row r="6157" spans="1:2" ht="15" customHeight="1">
      <c r="A6157" s="10" t="s">
        <v>16762</v>
      </c>
      <c r="B6157" s="13" t="s">
        <v>16761</v>
      </c>
    </row>
    <row r="6158" spans="1:2" ht="15" customHeight="1">
      <c r="A6158" s="10" t="s">
        <v>16764</v>
      </c>
      <c r="B6158" s="13" t="s">
        <v>16763</v>
      </c>
    </row>
    <row r="6159" spans="1:2" ht="15" customHeight="1">
      <c r="A6159" s="10" t="s">
        <v>16834</v>
      </c>
      <c r="B6159" s="13" t="s">
        <v>16833</v>
      </c>
    </row>
    <row r="6160" spans="1:2" ht="15" customHeight="1">
      <c r="A6160" s="10" t="s">
        <v>16796</v>
      </c>
      <c r="B6160" s="13" t="s">
        <v>16795</v>
      </c>
    </row>
    <row r="6161" spans="1:2" ht="15" customHeight="1">
      <c r="A6161" s="10" t="s">
        <v>16808</v>
      </c>
      <c r="B6161" s="13" t="s">
        <v>16807</v>
      </c>
    </row>
    <row r="6162" spans="1:2" ht="15" customHeight="1">
      <c r="A6162" s="10" t="s">
        <v>16738</v>
      </c>
      <c r="B6162" s="13" t="s">
        <v>16737</v>
      </c>
    </row>
    <row r="6163" spans="1:2" ht="15" customHeight="1">
      <c r="A6163" s="11" t="s">
        <v>573</v>
      </c>
      <c r="B6163" s="15" t="s">
        <v>574</v>
      </c>
    </row>
    <row r="6164" spans="1:2" ht="15" customHeight="1">
      <c r="A6164" s="10" t="s">
        <v>16656</v>
      </c>
      <c r="B6164" s="13" t="s">
        <v>16655</v>
      </c>
    </row>
    <row r="6165" spans="1:2" ht="15" customHeight="1">
      <c r="A6165" s="10" t="s">
        <v>16896</v>
      </c>
      <c r="B6165" s="13" t="s">
        <v>16895</v>
      </c>
    </row>
    <row r="6166" spans="1:2" ht="15" customHeight="1">
      <c r="A6166" s="10" t="s">
        <v>16734</v>
      </c>
      <c r="B6166" s="13" t="s">
        <v>16733</v>
      </c>
    </row>
    <row r="6167" spans="1:2" ht="15" customHeight="1">
      <c r="A6167" s="10" t="s">
        <v>16756</v>
      </c>
      <c r="B6167" s="13" t="s">
        <v>16755</v>
      </c>
    </row>
    <row r="6168" spans="1:2" ht="15" customHeight="1">
      <c r="A6168" s="10" t="s">
        <v>16712</v>
      </c>
      <c r="B6168" s="13" t="s">
        <v>16711</v>
      </c>
    </row>
    <row r="6169" spans="1:2" ht="15" customHeight="1">
      <c r="A6169" s="10" t="s">
        <v>16714</v>
      </c>
      <c r="B6169" s="13" t="s">
        <v>16713</v>
      </c>
    </row>
    <row r="6170" spans="1:2" ht="15" customHeight="1">
      <c r="A6170" s="10" t="s">
        <v>16862</v>
      </c>
      <c r="B6170" s="13" t="s">
        <v>16861</v>
      </c>
    </row>
    <row r="6171" spans="1:2" ht="15" customHeight="1">
      <c r="A6171" s="10" t="s">
        <v>16910</v>
      </c>
      <c r="B6171" s="13" t="s">
        <v>16909</v>
      </c>
    </row>
    <row r="6172" spans="1:2" ht="15" customHeight="1">
      <c r="A6172" s="10" t="s">
        <v>16790</v>
      </c>
      <c r="B6172" s="13" t="s">
        <v>16789</v>
      </c>
    </row>
    <row r="6173" spans="1:2" ht="15" customHeight="1">
      <c r="A6173" s="10" t="s">
        <v>16812</v>
      </c>
      <c r="B6173" s="13" t="s">
        <v>16811</v>
      </c>
    </row>
    <row r="6174" spans="1:2" ht="15" customHeight="1">
      <c r="A6174" s="10" t="s">
        <v>16864</v>
      </c>
      <c r="B6174" s="13" t="s">
        <v>16863</v>
      </c>
    </row>
    <row r="6175" spans="1:2" ht="15" customHeight="1">
      <c r="A6175" s="10" t="s">
        <v>16770</v>
      </c>
      <c r="B6175" s="13" t="s">
        <v>16769</v>
      </c>
    </row>
    <row r="6176" spans="1:2" ht="15" customHeight="1">
      <c r="A6176" s="10" t="s">
        <v>16844</v>
      </c>
      <c r="B6176" s="13" t="s">
        <v>16843</v>
      </c>
    </row>
    <row r="6177" spans="1:2" ht="15" customHeight="1">
      <c r="A6177" s="10" t="s">
        <v>16676</v>
      </c>
      <c r="B6177" s="13" t="s">
        <v>16675</v>
      </c>
    </row>
    <row r="6178" spans="1:2" ht="15" customHeight="1">
      <c r="A6178" s="10" t="s">
        <v>16814</v>
      </c>
      <c r="B6178" s="13" t="s">
        <v>16813</v>
      </c>
    </row>
    <row r="6179" spans="1:2" ht="15" customHeight="1">
      <c r="A6179" s="10" t="s">
        <v>16772</v>
      </c>
      <c r="B6179" s="13" t="s">
        <v>16771</v>
      </c>
    </row>
    <row r="6180" spans="1:2" ht="15" customHeight="1">
      <c r="A6180" s="10" t="s">
        <v>16882</v>
      </c>
      <c r="B6180" s="13" t="s">
        <v>16881</v>
      </c>
    </row>
    <row r="6181" spans="1:2" ht="15" customHeight="1">
      <c r="A6181" s="10" t="s">
        <v>16848</v>
      </c>
      <c r="B6181" s="13" t="s">
        <v>16847</v>
      </c>
    </row>
    <row r="6182" spans="1:2" ht="15" customHeight="1">
      <c r="A6182" s="10" t="s">
        <v>16684</v>
      </c>
      <c r="B6182" s="13" t="s">
        <v>16683</v>
      </c>
    </row>
    <row r="6183" spans="1:2" ht="15" customHeight="1">
      <c r="A6183" s="10" t="s">
        <v>16902</v>
      </c>
      <c r="B6183" s="13" t="s">
        <v>16901</v>
      </c>
    </row>
    <row r="6184" spans="1:2" ht="15" customHeight="1">
      <c r="A6184" s="10" t="s">
        <v>16898</v>
      </c>
      <c r="B6184" s="13" t="s">
        <v>16897</v>
      </c>
    </row>
    <row r="6185" spans="1:2" ht="15" customHeight="1">
      <c r="A6185" s="10" t="s">
        <v>16900</v>
      </c>
      <c r="B6185" s="13" t="s">
        <v>16899</v>
      </c>
    </row>
    <row r="6186" spans="1:2" ht="15" customHeight="1">
      <c r="A6186" s="10" t="s">
        <v>16872</v>
      </c>
      <c r="B6186" s="13" t="s">
        <v>16871</v>
      </c>
    </row>
    <row r="6187" spans="1:2" ht="15" customHeight="1">
      <c r="A6187" s="10" t="s">
        <v>16824</v>
      </c>
      <c r="B6187" s="13" t="s">
        <v>16823</v>
      </c>
    </row>
    <row r="6188" spans="1:2" ht="15" customHeight="1">
      <c r="A6188" s="10" t="s">
        <v>16916</v>
      </c>
      <c r="B6188" s="13" t="s">
        <v>16915</v>
      </c>
    </row>
    <row r="6189" spans="1:2" ht="15" customHeight="1">
      <c r="A6189" s="10" t="s">
        <v>16866</v>
      </c>
      <c r="B6189" s="13" t="s">
        <v>16865</v>
      </c>
    </row>
    <row r="6190" spans="1:2" ht="15" customHeight="1">
      <c r="A6190" s="10" t="s">
        <v>16894</v>
      </c>
      <c r="B6190" s="13" t="s">
        <v>16893</v>
      </c>
    </row>
    <row r="6191" spans="1:2" ht="15" customHeight="1">
      <c r="A6191" s="10" t="s">
        <v>16818</v>
      </c>
      <c r="B6191" s="13" t="s">
        <v>16817</v>
      </c>
    </row>
    <row r="6192" spans="1:2" ht="15" customHeight="1">
      <c r="A6192" s="10" t="s">
        <v>16880</v>
      </c>
      <c r="B6192" s="13" t="s">
        <v>16879</v>
      </c>
    </row>
    <row r="6193" spans="1:2" ht="15" customHeight="1">
      <c r="A6193" s="10" t="s">
        <v>16820</v>
      </c>
      <c r="B6193" s="13" t="s">
        <v>16819</v>
      </c>
    </row>
    <row r="6194" spans="1:2" ht="15" customHeight="1">
      <c r="A6194" s="10" t="s">
        <v>16754</v>
      </c>
      <c r="B6194" s="13" t="s">
        <v>16753</v>
      </c>
    </row>
    <row r="6195" spans="1:2" ht="15" customHeight="1">
      <c r="A6195" s="10" t="s">
        <v>16690</v>
      </c>
      <c r="B6195" s="13" t="s">
        <v>16689</v>
      </c>
    </row>
    <row r="6196" spans="1:2" ht="15" customHeight="1">
      <c r="A6196" s="10" t="s">
        <v>16832</v>
      </c>
      <c r="B6196" s="13" t="s">
        <v>16831</v>
      </c>
    </row>
    <row r="6197" spans="1:2" ht="15" customHeight="1">
      <c r="A6197" s="10" t="s">
        <v>16726</v>
      </c>
      <c r="B6197" s="13" t="s">
        <v>16725</v>
      </c>
    </row>
    <row r="6198" spans="1:2" ht="15" customHeight="1">
      <c r="A6198" s="10" t="s">
        <v>16692</v>
      </c>
      <c r="B6198" s="13" t="s">
        <v>16691</v>
      </c>
    </row>
    <row r="6199" spans="1:2" ht="15" customHeight="1">
      <c r="A6199" s="10" t="s">
        <v>16758</v>
      </c>
      <c r="B6199" s="13" t="s">
        <v>16757</v>
      </c>
    </row>
    <row r="6200" spans="1:2" ht="15" customHeight="1">
      <c r="A6200" s="10" t="s">
        <v>16912</v>
      </c>
      <c r="B6200" s="13" t="s">
        <v>16911</v>
      </c>
    </row>
    <row r="6201" spans="1:2" ht="15" customHeight="1">
      <c r="A6201" s="10" t="s">
        <v>16840</v>
      </c>
      <c r="B6201" s="13" t="s">
        <v>16839</v>
      </c>
    </row>
    <row r="6202" spans="1:2" ht="15" customHeight="1">
      <c r="A6202" s="11" t="s">
        <v>575</v>
      </c>
      <c r="B6202" s="15" t="s">
        <v>576</v>
      </c>
    </row>
    <row r="6203" spans="1:2" ht="15" customHeight="1">
      <c r="A6203" s="10" t="s">
        <v>16918</v>
      </c>
      <c r="B6203" s="13" t="s">
        <v>16917</v>
      </c>
    </row>
    <row r="6204" spans="1:2" ht="15" customHeight="1">
      <c r="A6204" s="10" t="s">
        <v>16696</v>
      </c>
      <c r="B6204" s="13" t="s">
        <v>16695</v>
      </c>
    </row>
    <row r="6205" spans="1:2" ht="15" customHeight="1">
      <c r="A6205" s="10" t="s">
        <v>16856</v>
      </c>
      <c r="B6205" s="13" t="s">
        <v>16855</v>
      </c>
    </row>
    <row r="6206" spans="1:2" ht="15" customHeight="1">
      <c r="A6206" s="10" t="s">
        <v>16858</v>
      </c>
      <c r="B6206" s="13" t="s">
        <v>16857</v>
      </c>
    </row>
    <row r="6207" spans="1:2" ht="15" customHeight="1">
      <c r="A6207" s="10" t="s">
        <v>16740</v>
      </c>
      <c r="B6207" s="13" t="s">
        <v>16739</v>
      </c>
    </row>
    <row r="6208" spans="1:2" ht="15" customHeight="1">
      <c r="A6208" s="10" t="s">
        <v>16660</v>
      </c>
      <c r="B6208" s="13" t="s">
        <v>16659</v>
      </c>
    </row>
    <row r="6209" spans="1:2" ht="15" customHeight="1">
      <c r="A6209" s="10" t="s">
        <v>16694</v>
      </c>
      <c r="B6209" s="13" t="s">
        <v>16693</v>
      </c>
    </row>
    <row r="6210" spans="1:2" ht="15" customHeight="1">
      <c r="A6210" s="10" t="s">
        <v>16730</v>
      </c>
      <c r="B6210" s="13" t="s">
        <v>16729</v>
      </c>
    </row>
    <row r="6211" spans="1:2" ht="15" customHeight="1">
      <c r="A6211" s="10" t="s">
        <v>16908</v>
      </c>
      <c r="B6211" s="13" t="s">
        <v>16907</v>
      </c>
    </row>
    <row r="6212" spans="1:2" ht="15" customHeight="1">
      <c r="A6212" s="11" t="s">
        <v>577</v>
      </c>
      <c r="B6212" s="15" t="s">
        <v>578</v>
      </c>
    </row>
    <row r="6213" spans="1:2" ht="15" customHeight="1">
      <c r="A6213" s="11" t="s">
        <v>579</v>
      </c>
      <c r="B6213" s="15" t="s">
        <v>580</v>
      </c>
    </row>
    <row r="6214" spans="1:2" ht="15" customHeight="1">
      <c r="A6214" s="11" t="s">
        <v>581</v>
      </c>
      <c r="B6214" s="15" t="s">
        <v>582</v>
      </c>
    </row>
    <row r="6215" spans="1:2" ht="15" customHeight="1">
      <c r="A6215" s="10" t="s">
        <v>16782</v>
      </c>
      <c r="B6215" s="13" t="s">
        <v>16781</v>
      </c>
    </row>
    <row r="6216" spans="1:2" ht="15" customHeight="1">
      <c r="A6216" s="10" t="s">
        <v>16724</v>
      </c>
      <c r="B6216" s="13" t="s">
        <v>16723</v>
      </c>
    </row>
    <row r="6217" spans="1:2" ht="15" customHeight="1">
      <c r="A6217" s="11" t="s">
        <v>583</v>
      </c>
      <c r="B6217" s="15" t="s">
        <v>574</v>
      </c>
    </row>
    <row r="6218" spans="1:2" ht="15" customHeight="1">
      <c r="A6218" s="10" t="s">
        <v>16836</v>
      </c>
      <c r="B6218" s="13" t="s">
        <v>16835</v>
      </c>
    </row>
    <row r="6219" spans="1:2" ht="15" customHeight="1">
      <c r="A6219" s="10" t="s">
        <v>16768</v>
      </c>
      <c r="B6219" s="13" t="s">
        <v>16767</v>
      </c>
    </row>
    <row r="6220" spans="1:2" ht="15" customHeight="1">
      <c r="A6220" s="10" t="s">
        <v>16842</v>
      </c>
      <c r="B6220" s="13" t="s">
        <v>16841</v>
      </c>
    </row>
    <row r="6221" spans="1:2" ht="15" customHeight="1">
      <c r="A6221" s="10" t="s">
        <v>16904</v>
      </c>
      <c r="B6221" s="13" t="s">
        <v>16903</v>
      </c>
    </row>
    <row r="6222" spans="1:2" ht="15" customHeight="1">
      <c r="A6222" s="10" t="s">
        <v>16788</v>
      </c>
      <c r="B6222" s="13" t="s">
        <v>16787</v>
      </c>
    </row>
    <row r="6223" spans="1:2" ht="15" customHeight="1">
      <c r="A6223" s="10" t="s">
        <v>16810</v>
      </c>
      <c r="B6223" s="13" t="s">
        <v>16809</v>
      </c>
    </row>
    <row r="6224" spans="1:2" ht="15" customHeight="1">
      <c r="A6224" s="10" t="s">
        <v>16926</v>
      </c>
      <c r="B6224" s="13" t="s">
        <v>16925</v>
      </c>
    </row>
    <row r="6225" spans="1:2" ht="15" customHeight="1">
      <c r="A6225" s="10" t="s">
        <v>16850</v>
      </c>
      <c r="B6225" s="13" t="s">
        <v>16849</v>
      </c>
    </row>
    <row r="6226" spans="1:2" ht="15" customHeight="1">
      <c r="A6226" s="10" t="s">
        <v>16886</v>
      </c>
      <c r="B6226" s="13" t="s">
        <v>16885</v>
      </c>
    </row>
    <row r="6227" spans="1:2" ht="15" customHeight="1">
      <c r="A6227" s="10" t="s">
        <v>16876</v>
      </c>
      <c r="B6227" s="13" t="s">
        <v>16875</v>
      </c>
    </row>
    <row r="6228" spans="1:2" ht="15" customHeight="1">
      <c r="A6228" s="10" t="s">
        <v>16828</v>
      </c>
      <c r="B6228" s="13" t="s">
        <v>16827</v>
      </c>
    </row>
    <row r="6229" spans="1:2" ht="15" customHeight="1">
      <c r="A6229" s="10" t="s">
        <v>16868</v>
      </c>
      <c r="B6229" s="13" t="s">
        <v>16867</v>
      </c>
    </row>
    <row r="6230" spans="1:2" ht="15" customHeight="1">
      <c r="A6230" s="10" t="s">
        <v>16686</v>
      </c>
      <c r="B6230" s="13" t="s">
        <v>16685</v>
      </c>
    </row>
    <row r="6231" spans="1:2" ht="15" customHeight="1">
      <c r="A6231" s="10" t="s">
        <v>16794</v>
      </c>
      <c r="B6231" s="13" t="s">
        <v>16793</v>
      </c>
    </row>
    <row r="6232" spans="1:2" ht="15" customHeight="1">
      <c r="A6232" s="10" t="s">
        <v>16720</v>
      </c>
      <c r="B6232" s="13" t="s">
        <v>16719</v>
      </c>
    </row>
    <row r="6233" spans="1:2" ht="15" customHeight="1">
      <c r="A6233" s="10" t="s">
        <v>16748</v>
      </c>
      <c r="B6233" s="13" t="s">
        <v>16747</v>
      </c>
    </row>
    <row r="6234" spans="1:2" ht="15" customHeight="1">
      <c r="A6234" s="10" t="s">
        <v>16708</v>
      </c>
      <c r="B6234" s="13" t="s">
        <v>16707</v>
      </c>
    </row>
    <row r="6235" spans="1:2" ht="15" customHeight="1">
      <c r="A6235" s="10" t="s">
        <v>16854</v>
      </c>
      <c r="B6235" s="13" t="s">
        <v>16853</v>
      </c>
    </row>
    <row r="6236" spans="1:2" ht="15" customHeight="1">
      <c r="A6236" s="10" t="s">
        <v>16670</v>
      </c>
      <c r="B6236" s="13" t="s">
        <v>16669</v>
      </c>
    </row>
    <row r="6237" spans="1:2" ht="15" customHeight="1">
      <c r="A6237" s="10" t="s">
        <v>16778</v>
      </c>
      <c r="B6237" s="13" t="s">
        <v>16777</v>
      </c>
    </row>
    <row r="6238" spans="1:2" ht="15" customHeight="1">
      <c r="A6238" s="10" t="s">
        <v>16716</v>
      </c>
      <c r="B6238" s="13" t="s">
        <v>16715</v>
      </c>
    </row>
    <row r="6239" spans="1:2" ht="15" customHeight="1">
      <c r="A6239" s="10" t="s">
        <v>16784</v>
      </c>
      <c r="B6239" s="13" t="s">
        <v>16783</v>
      </c>
    </row>
    <row r="6240" spans="1:2" ht="15" customHeight="1">
      <c r="A6240" s="10" t="s">
        <v>16700</v>
      </c>
      <c r="B6240" s="13" t="s">
        <v>16699</v>
      </c>
    </row>
    <row r="6241" spans="1:2" ht="15" customHeight="1">
      <c r="A6241" s="10" t="s">
        <v>16706</v>
      </c>
      <c r="B6241" s="13" t="s">
        <v>16705</v>
      </c>
    </row>
    <row r="6242" spans="1:2" ht="15" customHeight="1">
      <c r="A6242" s="10" t="s">
        <v>16860</v>
      </c>
      <c r="B6242" s="13" t="s">
        <v>16859</v>
      </c>
    </row>
    <row r="6243" spans="1:2" ht="15" customHeight="1">
      <c r="A6243" s="10" t="s">
        <v>16680</v>
      </c>
      <c r="B6243" s="13" t="s">
        <v>16679</v>
      </c>
    </row>
    <row r="6244" spans="1:2" ht="15" customHeight="1">
      <c r="A6244" s="10" t="s">
        <v>16736</v>
      </c>
      <c r="B6244" s="13" t="s">
        <v>16735</v>
      </c>
    </row>
    <row r="6245" spans="1:2" ht="15" customHeight="1">
      <c r="A6245" s="10" t="s">
        <v>16732</v>
      </c>
      <c r="B6245" s="13" t="s">
        <v>16731</v>
      </c>
    </row>
    <row r="6246" spans="1:2" ht="15" customHeight="1">
      <c r="A6246" s="10" t="s">
        <v>16728</v>
      </c>
      <c r="B6246" s="13" t="s">
        <v>16727</v>
      </c>
    </row>
    <row r="6247" spans="1:2" ht="15" customHeight="1">
      <c r="A6247" s="10" t="s">
        <v>16798</v>
      </c>
      <c r="B6247" s="13" t="s">
        <v>16797</v>
      </c>
    </row>
    <row r="6248" spans="1:2" ht="15" customHeight="1">
      <c r="A6248" s="10" t="s">
        <v>16742</v>
      </c>
      <c r="B6248" s="13" t="s">
        <v>16741</v>
      </c>
    </row>
    <row r="6249" spans="1:2" ht="15" customHeight="1">
      <c r="A6249" s="10" t="s">
        <v>17053</v>
      </c>
      <c r="B6249" s="13" t="s">
        <v>17052</v>
      </c>
    </row>
    <row r="6250" spans="1:2" ht="15" customHeight="1">
      <c r="A6250" s="10" t="s">
        <v>16654</v>
      </c>
      <c r="B6250" s="13" t="s">
        <v>16653</v>
      </c>
    </row>
    <row r="6251" spans="1:2" ht="15" customHeight="1">
      <c r="A6251" s="10" t="s">
        <v>16906</v>
      </c>
      <c r="B6251" s="13" t="s">
        <v>16905</v>
      </c>
    </row>
    <row r="6252" spans="1:2" ht="15" customHeight="1">
      <c r="A6252" s="10" t="s">
        <v>16914</v>
      </c>
      <c r="B6252" s="13" t="s">
        <v>16913</v>
      </c>
    </row>
    <row r="6253" spans="1:2" ht="15" customHeight="1">
      <c r="A6253" s="11" t="s">
        <v>584</v>
      </c>
      <c r="B6253" s="15" t="s">
        <v>580</v>
      </c>
    </row>
    <row r="6254" spans="1:2" ht="15" customHeight="1">
      <c r="A6254" s="10" t="s">
        <v>16786</v>
      </c>
      <c r="B6254" s="13" t="s">
        <v>16785</v>
      </c>
    </row>
    <row r="6255" spans="1:2" ht="15" customHeight="1">
      <c r="A6255" s="10" t="s">
        <v>16874</v>
      </c>
      <c r="B6255" s="13" t="s">
        <v>16873</v>
      </c>
    </row>
    <row r="6256" spans="1:2" ht="15" customHeight="1">
      <c r="A6256" s="10" t="s">
        <v>16666</v>
      </c>
      <c r="B6256" s="13" t="s">
        <v>16665</v>
      </c>
    </row>
    <row r="6257" spans="1:2" ht="15" customHeight="1">
      <c r="A6257" s="10" t="s">
        <v>16710</v>
      </c>
      <c r="B6257" s="13" t="s">
        <v>16709</v>
      </c>
    </row>
    <row r="6258" spans="1:2" ht="15" customHeight="1">
      <c r="A6258" s="11" t="s">
        <v>585</v>
      </c>
      <c r="B6258" s="15" t="s">
        <v>569</v>
      </c>
    </row>
    <row r="6259" spans="1:2" ht="15" customHeight="1">
      <c r="A6259" s="10" t="s">
        <v>16830</v>
      </c>
      <c r="B6259" s="13" t="s">
        <v>16829</v>
      </c>
    </row>
    <row r="6260" spans="1:2" ht="15" customHeight="1">
      <c r="A6260" s="10" t="s">
        <v>16870</v>
      </c>
      <c r="B6260" s="13" t="s">
        <v>16869</v>
      </c>
    </row>
    <row r="6261" spans="1:2" ht="15" customHeight="1">
      <c r="A6261" s="10" t="s">
        <v>16760</v>
      </c>
      <c r="B6261" s="13" t="s">
        <v>16759</v>
      </c>
    </row>
    <row r="6262" spans="1:2" ht="15" customHeight="1">
      <c r="A6262" s="10" t="s">
        <v>16674</v>
      </c>
      <c r="B6262" s="13" t="s">
        <v>16673</v>
      </c>
    </row>
    <row r="6263" spans="1:2" ht="15" customHeight="1">
      <c r="A6263" s="10" t="s">
        <v>16662</v>
      </c>
      <c r="B6263" s="13" t="s">
        <v>16661</v>
      </c>
    </row>
    <row r="6264" spans="1:2" ht="15" customHeight="1">
      <c r="A6264" s="10" t="s">
        <v>16838</v>
      </c>
      <c r="B6264" s="13" t="s">
        <v>16837</v>
      </c>
    </row>
    <row r="6265" spans="1:2" ht="15" customHeight="1">
      <c r="A6265" s="10" t="s">
        <v>16846</v>
      </c>
      <c r="B6265" s="13" t="s">
        <v>16845</v>
      </c>
    </row>
    <row r="6266" spans="1:2" ht="15" customHeight="1">
      <c r="A6266" s="10" t="s">
        <v>16816</v>
      </c>
      <c r="B6266" s="13" t="s">
        <v>16815</v>
      </c>
    </row>
    <row r="6267" spans="1:2" ht="15" customHeight="1">
      <c r="A6267" s="10" t="s">
        <v>13152</v>
      </c>
      <c r="B6267" s="13" t="s">
        <v>13151</v>
      </c>
    </row>
    <row r="6268" spans="1:2" ht="15" customHeight="1">
      <c r="A6268" s="10" t="s">
        <v>8845</v>
      </c>
      <c r="B6268" s="13" t="s">
        <v>8844</v>
      </c>
    </row>
    <row r="6269" spans="1:2" ht="15" customHeight="1">
      <c r="A6269" s="10" t="s">
        <v>14384</v>
      </c>
      <c r="B6269" s="13" t="s">
        <v>14383</v>
      </c>
    </row>
    <row r="6270" spans="1:2" ht="15" customHeight="1">
      <c r="A6270" s="10" t="s">
        <v>11594</v>
      </c>
      <c r="B6270" s="13" t="s">
        <v>11593</v>
      </c>
    </row>
    <row r="6271" spans="1:2" ht="15" customHeight="1">
      <c r="A6271" s="10" t="s">
        <v>12302</v>
      </c>
      <c r="B6271" s="13" t="s">
        <v>12301</v>
      </c>
    </row>
    <row r="6272" spans="1:2" ht="15" customHeight="1">
      <c r="A6272" s="10" t="s">
        <v>24325</v>
      </c>
      <c r="B6272" s="13" t="s">
        <v>24324</v>
      </c>
    </row>
    <row r="6273" spans="1:2" ht="15" customHeight="1">
      <c r="A6273" s="11" t="s">
        <v>586</v>
      </c>
      <c r="B6273" s="15" t="s">
        <v>557</v>
      </c>
    </row>
    <row r="6274" spans="1:2" ht="15" customHeight="1">
      <c r="A6274" s="10" t="s">
        <v>6611</v>
      </c>
      <c r="B6274" s="13" t="s">
        <v>6610</v>
      </c>
    </row>
    <row r="6275" spans="1:2" ht="15" customHeight="1">
      <c r="A6275" s="10" t="s">
        <v>6613</v>
      </c>
      <c r="B6275" s="13" t="s">
        <v>6612</v>
      </c>
    </row>
    <row r="6276" spans="1:2" ht="15" customHeight="1">
      <c r="A6276" s="10" t="s">
        <v>6637</v>
      </c>
      <c r="B6276" s="13" t="s">
        <v>6636</v>
      </c>
    </row>
    <row r="6277" spans="1:2" ht="15" customHeight="1">
      <c r="A6277" s="10" t="s">
        <v>6639</v>
      </c>
      <c r="B6277" s="13" t="s">
        <v>6638</v>
      </c>
    </row>
    <row r="6278" spans="1:2" ht="15" customHeight="1">
      <c r="A6278" s="10" t="s">
        <v>6615</v>
      </c>
      <c r="B6278" s="13" t="s">
        <v>6614</v>
      </c>
    </row>
    <row r="6279" spans="1:2" ht="15" customHeight="1">
      <c r="A6279" s="10" t="s">
        <v>6619</v>
      </c>
      <c r="B6279" s="13" t="s">
        <v>6618</v>
      </c>
    </row>
    <row r="6280" spans="1:2" ht="15" customHeight="1">
      <c r="A6280" s="10" t="s">
        <v>13170</v>
      </c>
      <c r="B6280" s="13" t="s">
        <v>13169</v>
      </c>
    </row>
    <row r="6281" spans="1:2" ht="15" customHeight="1">
      <c r="A6281" s="10" t="s">
        <v>14695</v>
      </c>
      <c r="B6281" s="13" t="s">
        <v>14694</v>
      </c>
    </row>
    <row r="6282" spans="1:2" ht="15" customHeight="1">
      <c r="A6282" s="10" t="s">
        <v>12990</v>
      </c>
      <c r="B6282" s="13" t="s">
        <v>12989</v>
      </c>
    </row>
    <row r="6283" spans="1:2" ht="15" customHeight="1">
      <c r="A6283" s="10" t="s">
        <v>12988</v>
      </c>
      <c r="B6283" s="13" t="s">
        <v>12987</v>
      </c>
    </row>
    <row r="6284" spans="1:2" ht="15" customHeight="1">
      <c r="A6284" s="10" t="s">
        <v>24293</v>
      </c>
      <c r="B6284" s="13" t="s">
        <v>24292</v>
      </c>
    </row>
    <row r="6285" spans="1:2" ht="15" customHeight="1">
      <c r="A6285" s="10" t="s">
        <v>13444</v>
      </c>
      <c r="B6285" s="13" t="s">
        <v>13443</v>
      </c>
    </row>
    <row r="6286" spans="1:2" ht="15" customHeight="1">
      <c r="A6286" s="10" t="s">
        <v>587</v>
      </c>
      <c r="B6286" s="13" t="s">
        <v>1080</v>
      </c>
    </row>
    <row r="6287" spans="1:2" ht="15" customHeight="1">
      <c r="A6287" s="10" t="s">
        <v>13164</v>
      </c>
      <c r="B6287" s="13" t="s">
        <v>13163</v>
      </c>
    </row>
    <row r="6288" spans="1:2" ht="15" customHeight="1">
      <c r="A6288" s="10" t="s">
        <v>6048</v>
      </c>
      <c r="B6288" s="13" t="s">
        <v>6047</v>
      </c>
    </row>
    <row r="6289" spans="1:2" ht="15" customHeight="1">
      <c r="A6289" s="10" t="s">
        <v>11203</v>
      </c>
      <c r="B6289" s="13" t="s">
        <v>11202</v>
      </c>
    </row>
    <row r="6290" spans="1:2" ht="15" customHeight="1">
      <c r="A6290" s="10" t="s">
        <v>7323</v>
      </c>
      <c r="B6290" s="13" t="s">
        <v>7322</v>
      </c>
    </row>
    <row r="6291" spans="1:2" ht="15" customHeight="1">
      <c r="A6291" s="10" t="s">
        <v>12862</v>
      </c>
      <c r="B6291" s="13" t="s">
        <v>12861</v>
      </c>
    </row>
    <row r="6292" spans="1:2" ht="15" customHeight="1">
      <c r="A6292" s="10" t="s">
        <v>17209</v>
      </c>
      <c r="B6292" s="13" t="s">
        <v>17208</v>
      </c>
    </row>
    <row r="6293" spans="1:2" ht="15" customHeight="1">
      <c r="A6293" s="10" t="s">
        <v>5552</v>
      </c>
      <c r="B6293" s="13" t="s">
        <v>5551</v>
      </c>
    </row>
    <row r="6294" spans="1:2" ht="15" customHeight="1">
      <c r="A6294" s="10" t="s">
        <v>13000</v>
      </c>
      <c r="B6294" s="13" t="s">
        <v>12999</v>
      </c>
    </row>
    <row r="6295" spans="1:2" ht="15" customHeight="1">
      <c r="A6295" s="10" t="s">
        <v>13004</v>
      </c>
      <c r="B6295" s="13" t="s">
        <v>13003</v>
      </c>
    </row>
    <row r="6296" spans="1:2" ht="15" customHeight="1">
      <c r="A6296" s="10" t="s">
        <v>10340</v>
      </c>
      <c r="B6296" s="13" t="s">
        <v>10339</v>
      </c>
    </row>
    <row r="6297" spans="1:2" ht="15" customHeight="1">
      <c r="A6297" s="10" t="s">
        <v>2467</v>
      </c>
      <c r="B6297" s="13" t="s">
        <v>2466</v>
      </c>
    </row>
    <row r="6298" spans="1:2" ht="15" customHeight="1">
      <c r="A6298" s="10" t="s">
        <v>4624</v>
      </c>
      <c r="B6298" s="13" t="s">
        <v>4623</v>
      </c>
    </row>
    <row r="6299" spans="1:2" ht="15" customHeight="1">
      <c r="A6299" s="10" t="s">
        <v>4628</v>
      </c>
      <c r="B6299" s="13" t="s">
        <v>4627</v>
      </c>
    </row>
    <row r="6300" spans="1:2" ht="15" customHeight="1">
      <c r="A6300" s="10" t="s">
        <v>588</v>
      </c>
      <c r="B6300" s="13" t="s">
        <v>7102</v>
      </c>
    </row>
    <row r="6301" spans="1:2" ht="15" customHeight="1">
      <c r="A6301" s="10" t="s">
        <v>11616</v>
      </c>
      <c r="B6301" s="13" t="s">
        <v>11615</v>
      </c>
    </row>
    <row r="6302" spans="1:2" ht="15" customHeight="1">
      <c r="A6302" s="10" t="s">
        <v>12288</v>
      </c>
      <c r="B6302" s="13" t="s">
        <v>12287</v>
      </c>
    </row>
    <row r="6303" spans="1:2" ht="15" customHeight="1">
      <c r="A6303" s="10" t="s">
        <v>12294</v>
      </c>
      <c r="B6303" s="13" t="s">
        <v>12293</v>
      </c>
    </row>
    <row r="6304" spans="1:2" ht="15" customHeight="1">
      <c r="A6304" s="10" t="s">
        <v>12290</v>
      </c>
      <c r="B6304" s="13" t="s">
        <v>12289</v>
      </c>
    </row>
    <row r="6305" spans="1:2" ht="15" customHeight="1">
      <c r="A6305" s="10" t="s">
        <v>12292</v>
      </c>
      <c r="B6305" s="13" t="s">
        <v>12291</v>
      </c>
    </row>
    <row r="6306" spans="1:2" ht="15" customHeight="1">
      <c r="A6306" s="10" t="s">
        <v>12296</v>
      </c>
      <c r="B6306" s="13" t="s">
        <v>12295</v>
      </c>
    </row>
    <row r="6307" spans="1:2" ht="15" customHeight="1">
      <c r="A6307" s="10" t="s">
        <v>12688</v>
      </c>
      <c r="B6307" s="13" t="s">
        <v>12687</v>
      </c>
    </row>
    <row r="6308" spans="1:2" ht="15" customHeight="1">
      <c r="A6308" s="10" t="s">
        <v>15026</v>
      </c>
      <c r="B6308" s="13" t="s">
        <v>15025</v>
      </c>
    </row>
    <row r="6309" spans="1:2" ht="15" customHeight="1">
      <c r="A6309" s="10" t="s">
        <v>12304</v>
      </c>
      <c r="B6309" s="13" t="s">
        <v>12303</v>
      </c>
    </row>
    <row r="6310" spans="1:2" ht="15" customHeight="1">
      <c r="A6310" s="10" t="s">
        <v>15028</v>
      </c>
      <c r="B6310" s="13" t="s">
        <v>15027</v>
      </c>
    </row>
    <row r="6311" spans="1:2" ht="15" customHeight="1">
      <c r="A6311" s="10" t="s">
        <v>12306</v>
      </c>
      <c r="B6311" s="13" t="s">
        <v>12305</v>
      </c>
    </row>
    <row r="6312" spans="1:2" ht="15" customHeight="1">
      <c r="A6312" s="10" t="s">
        <v>6449</v>
      </c>
      <c r="B6312" s="13" t="s">
        <v>6448</v>
      </c>
    </row>
    <row r="6313" spans="1:2" ht="15" customHeight="1">
      <c r="A6313" s="11" t="s">
        <v>589</v>
      </c>
      <c r="B6313" s="15" t="s">
        <v>590</v>
      </c>
    </row>
    <row r="6314" spans="1:2" ht="15" customHeight="1">
      <c r="A6314" s="10" t="s">
        <v>7947</v>
      </c>
      <c r="B6314" s="13" t="s">
        <v>7946</v>
      </c>
    </row>
    <row r="6315" spans="1:2" ht="15" customHeight="1">
      <c r="A6315" s="10" t="s">
        <v>8122</v>
      </c>
      <c r="B6315" s="13" t="s">
        <v>8121</v>
      </c>
    </row>
    <row r="6316" spans="1:2" ht="15" customHeight="1">
      <c r="A6316" s="10" t="s">
        <v>7953</v>
      </c>
      <c r="B6316" s="13" t="s">
        <v>7952</v>
      </c>
    </row>
    <row r="6317" spans="1:2" ht="15" customHeight="1">
      <c r="A6317" s="10" t="s">
        <v>13596</v>
      </c>
      <c r="B6317" s="13" t="s">
        <v>13595</v>
      </c>
    </row>
    <row r="6318" spans="1:2" ht="15" customHeight="1">
      <c r="A6318" s="10" t="s">
        <v>7957</v>
      </c>
      <c r="B6318" s="13" t="s">
        <v>7956</v>
      </c>
    </row>
    <row r="6319" spans="1:2" ht="15" customHeight="1">
      <c r="A6319" s="10" t="s">
        <v>13598</v>
      </c>
      <c r="B6319" s="13" t="s">
        <v>13597</v>
      </c>
    </row>
    <row r="6320" spans="1:2" ht="15" customHeight="1">
      <c r="A6320" s="10" t="s">
        <v>7951</v>
      </c>
      <c r="B6320" s="13" t="s">
        <v>7950</v>
      </c>
    </row>
    <row r="6321" spans="1:2" ht="15" customHeight="1">
      <c r="A6321" s="10" t="s">
        <v>8124</v>
      </c>
      <c r="B6321" s="13" t="s">
        <v>8123</v>
      </c>
    </row>
    <row r="6322" spans="1:2" ht="15" customHeight="1">
      <c r="A6322" s="10" t="s">
        <v>2371</v>
      </c>
      <c r="B6322" s="13" t="s">
        <v>2370</v>
      </c>
    </row>
    <row r="6323" spans="1:2" ht="15" customHeight="1">
      <c r="A6323" s="10" t="s">
        <v>3695</v>
      </c>
      <c r="B6323" s="13" t="s">
        <v>3694</v>
      </c>
    </row>
    <row r="6324" spans="1:2" ht="15" customHeight="1">
      <c r="A6324" s="10" t="s">
        <v>3691</v>
      </c>
      <c r="B6324" s="13" t="s">
        <v>3690</v>
      </c>
    </row>
    <row r="6325" spans="1:2" ht="15" customHeight="1">
      <c r="A6325" s="10" t="s">
        <v>3689</v>
      </c>
      <c r="B6325" s="13" t="s">
        <v>3688</v>
      </c>
    </row>
    <row r="6326" spans="1:2" ht="15" customHeight="1">
      <c r="A6326" s="10" t="s">
        <v>3693</v>
      </c>
      <c r="B6326" s="13" t="s">
        <v>3692</v>
      </c>
    </row>
    <row r="6327" spans="1:2" ht="15" customHeight="1">
      <c r="A6327" s="10" t="s">
        <v>2190</v>
      </c>
      <c r="B6327" s="13" t="s">
        <v>2189</v>
      </c>
    </row>
    <row r="6328" spans="1:2" ht="15" customHeight="1">
      <c r="A6328" s="10" t="s">
        <v>591</v>
      </c>
      <c r="B6328" s="13" t="s">
        <v>2191</v>
      </c>
    </row>
    <row r="6329" spans="1:2" ht="15" customHeight="1">
      <c r="A6329" s="10" t="s">
        <v>2193</v>
      </c>
      <c r="B6329" s="13" t="s">
        <v>2192</v>
      </c>
    </row>
    <row r="6330" spans="1:2" ht="15" customHeight="1">
      <c r="A6330" s="10" t="s">
        <v>592</v>
      </c>
      <c r="B6330" s="13" t="s">
        <v>2188</v>
      </c>
    </row>
    <row r="6331" spans="1:2" ht="15" customHeight="1">
      <c r="A6331" s="10" t="s">
        <v>14713</v>
      </c>
      <c r="B6331" s="13" t="s">
        <v>14712</v>
      </c>
    </row>
    <row r="6332" spans="1:2" ht="15" customHeight="1">
      <c r="A6332" s="10" t="s">
        <v>1246</v>
      </c>
      <c r="B6332" s="13" t="s">
        <v>1245</v>
      </c>
    </row>
    <row r="6333" spans="1:2" ht="15" customHeight="1">
      <c r="A6333" s="11" t="s">
        <v>593</v>
      </c>
      <c r="B6333" s="15" t="s">
        <v>594</v>
      </c>
    </row>
    <row r="6334" spans="1:2" ht="15" customHeight="1">
      <c r="A6334" s="10" t="s">
        <v>1250</v>
      </c>
      <c r="B6334" s="13" t="s">
        <v>1249</v>
      </c>
    </row>
    <row r="6335" spans="1:2" ht="15" customHeight="1">
      <c r="A6335" s="10" t="s">
        <v>11858</v>
      </c>
      <c r="B6335" s="13" t="s">
        <v>11857</v>
      </c>
    </row>
    <row r="6336" spans="1:2" ht="15" customHeight="1">
      <c r="A6336" s="10" t="s">
        <v>22129</v>
      </c>
      <c r="B6336" s="13" t="s">
        <v>22128</v>
      </c>
    </row>
    <row r="6337" spans="1:2" ht="15" customHeight="1">
      <c r="A6337" s="10" t="s">
        <v>22133</v>
      </c>
      <c r="B6337" s="13" t="s">
        <v>22132</v>
      </c>
    </row>
    <row r="6338" spans="1:2" ht="15" customHeight="1">
      <c r="A6338" s="10" t="s">
        <v>22135</v>
      </c>
      <c r="B6338" s="13" t="s">
        <v>22134</v>
      </c>
    </row>
    <row r="6339" spans="1:2" ht="15" customHeight="1">
      <c r="A6339" s="10" t="s">
        <v>22127</v>
      </c>
      <c r="B6339" s="13" t="s">
        <v>22126</v>
      </c>
    </row>
    <row r="6340" spans="1:2" ht="15" customHeight="1">
      <c r="A6340" s="10" t="s">
        <v>22137</v>
      </c>
      <c r="B6340" s="13" t="s">
        <v>22136</v>
      </c>
    </row>
    <row r="6341" spans="1:2" ht="15" customHeight="1">
      <c r="A6341" s="10" t="s">
        <v>22125</v>
      </c>
      <c r="B6341" s="13" t="s">
        <v>22124</v>
      </c>
    </row>
    <row r="6342" spans="1:2" ht="15" customHeight="1">
      <c r="A6342" s="10" t="s">
        <v>22141</v>
      </c>
      <c r="B6342" s="13" t="s">
        <v>22140</v>
      </c>
    </row>
    <row r="6343" spans="1:2" ht="15" customHeight="1">
      <c r="A6343" s="10" t="s">
        <v>22139</v>
      </c>
      <c r="B6343" s="13" t="s">
        <v>22138</v>
      </c>
    </row>
    <row r="6344" spans="1:2" ht="15" customHeight="1">
      <c r="A6344" s="10" t="s">
        <v>22123</v>
      </c>
      <c r="B6344" s="13" t="s">
        <v>22122</v>
      </c>
    </row>
    <row r="6345" spans="1:2" ht="15" customHeight="1">
      <c r="A6345" s="10" t="s">
        <v>22131</v>
      </c>
      <c r="B6345" s="13" t="s">
        <v>22130</v>
      </c>
    </row>
    <row r="6346" spans="1:2" ht="15" customHeight="1">
      <c r="A6346" s="10" t="s">
        <v>22029</v>
      </c>
      <c r="B6346" s="13" t="s">
        <v>22028</v>
      </c>
    </row>
    <row r="6347" spans="1:2" ht="15" customHeight="1">
      <c r="A6347" s="10" t="s">
        <v>22033</v>
      </c>
      <c r="B6347" s="13" t="s">
        <v>22032</v>
      </c>
    </row>
    <row r="6348" spans="1:2" ht="15" customHeight="1">
      <c r="A6348" s="10" t="s">
        <v>22035</v>
      </c>
      <c r="B6348" s="13" t="s">
        <v>22034</v>
      </c>
    </row>
    <row r="6349" spans="1:2" ht="15" customHeight="1">
      <c r="A6349" s="10" t="s">
        <v>22027</v>
      </c>
      <c r="B6349" s="13" t="s">
        <v>22026</v>
      </c>
    </row>
    <row r="6350" spans="1:2" ht="15" customHeight="1">
      <c r="A6350" s="10" t="s">
        <v>22037</v>
      </c>
      <c r="B6350" s="13" t="s">
        <v>22036</v>
      </c>
    </row>
    <row r="6351" spans="1:2" ht="15" customHeight="1">
      <c r="A6351" s="10" t="s">
        <v>22025</v>
      </c>
      <c r="B6351" s="13" t="s">
        <v>22024</v>
      </c>
    </row>
    <row r="6352" spans="1:2" ht="15" customHeight="1">
      <c r="A6352" s="10" t="s">
        <v>22041</v>
      </c>
      <c r="B6352" s="13" t="s">
        <v>22040</v>
      </c>
    </row>
    <row r="6353" spans="1:2" ht="15" customHeight="1">
      <c r="A6353" s="10" t="s">
        <v>22039</v>
      </c>
      <c r="B6353" s="13" t="s">
        <v>22038</v>
      </c>
    </row>
    <row r="6354" spans="1:2" ht="15" customHeight="1">
      <c r="A6354" s="10" t="s">
        <v>22023</v>
      </c>
      <c r="B6354" s="13" t="s">
        <v>22022</v>
      </c>
    </row>
    <row r="6355" spans="1:2" ht="15" customHeight="1">
      <c r="A6355" s="10" t="s">
        <v>22031</v>
      </c>
      <c r="B6355" s="13" t="s">
        <v>22030</v>
      </c>
    </row>
    <row r="6356" spans="1:2" ht="15" customHeight="1">
      <c r="A6356" s="10" t="s">
        <v>22049</v>
      </c>
      <c r="B6356" s="13" t="s">
        <v>22048</v>
      </c>
    </row>
    <row r="6357" spans="1:2" ht="15" customHeight="1">
      <c r="A6357" s="10" t="s">
        <v>22053</v>
      </c>
      <c r="B6357" s="13" t="s">
        <v>22052</v>
      </c>
    </row>
    <row r="6358" spans="1:2" ht="15" customHeight="1">
      <c r="A6358" s="10" t="s">
        <v>22055</v>
      </c>
      <c r="B6358" s="13" t="s">
        <v>22054</v>
      </c>
    </row>
    <row r="6359" spans="1:2" ht="15" customHeight="1">
      <c r="A6359" s="10" t="s">
        <v>22047</v>
      </c>
      <c r="B6359" s="13" t="s">
        <v>22046</v>
      </c>
    </row>
    <row r="6360" spans="1:2" ht="15" customHeight="1">
      <c r="A6360" s="10" t="s">
        <v>22057</v>
      </c>
      <c r="B6360" s="13" t="s">
        <v>22056</v>
      </c>
    </row>
    <row r="6361" spans="1:2" ht="15" customHeight="1">
      <c r="A6361" s="10" t="s">
        <v>22045</v>
      </c>
      <c r="B6361" s="13" t="s">
        <v>22044</v>
      </c>
    </row>
    <row r="6362" spans="1:2" ht="15" customHeight="1">
      <c r="A6362" s="10" t="s">
        <v>22061</v>
      </c>
      <c r="B6362" s="13" t="s">
        <v>22060</v>
      </c>
    </row>
    <row r="6363" spans="1:2" ht="15" customHeight="1">
      <c r="A6363" s="10" t="s">
        <v>22059</v>
      </c>
      <c r="B6363" s="13" t="s">
        <v>22058</v>
      </c>
    </row>
    <row r="6364" spans="1:2" ht="15" customHeight="1">
      <c r="A6364" s="10" t="s">
        <v>22043</v>
      </c>
      <c r="B6364" s="13" t="s">
        <v>22042</v>
      </c>
    </row>
    <row r="6365" spans="1:2" ht="15" customHeight="1">
      <c r="A6365" s="10" t="s">
        <v>22051</v>
      </c>
      <c r="B6365" s="13" t="s">
        <v>22050</v>
      </c>
    </row>
    <row r="6366" spans="1:2" ht="15" customHeight="1">
      <c r="A6366" s="10" t="s">
        <v>22069</v>
      </c>
      <c r="B6366" s="13" t="s">
        <v>22068</v>
      </c>
    </row>
    <row r="6367" spans="1:2" ht="15" customHeight="1">
      <c r="A6367" s="10" t="s">
        <v>22073</v>
      </c>
      <c r="B6367" s="13" t="s">
        <v>22072</v>
      </c>
    </row>
    <row r="6368" spans="1:2" ht="15" customHeight="1">
      <c r="A6368" s="10" t="s">
        <v>22075</v>
      </c>
      <c r="B6368" s="13" t="s">
        <v>22074</v>
      </c>
    </row>
    <row r="6369" spans="1:2" ht="15" customHeight="1">
      <c r="A6369" s="10" t="s">
        <v>22067</v>
      </c>
      <c r="B6369" s="13" t="s">
        <v>22066</v>
      </c>
    </row>
    <row r="6370" spans="1:2" ht="15" customHeight="1">
      <c r="A6370" s="10" t="s">
        <v>22077</v>
      </c>
      <c r="B6370" s="13" t="s">
        <v>22076</v>
      </c>
    </row>
    <row r="6371" spans="1:2" ht="15" customHeight="1">
      <c r="A6371" s="10" t="s">
        <v>22065</v>
      </c>
      <c r="B6371" s="13" t="s">
        <v>22064</v>
      </c>
    </row>
    <row r="6372" spans="1:2" ht="15" customHeight="1">
      <c r="A6372" s="10" t="s">
        <v>22081</v>
      </c>
      <c r="B6372" s="13" t="s">
        <v>22080</v>
      </c>
    </row>
    <row r="6373" spans="1:2" ht="15" customHeight="1">
      <c r="A6373" s="10" t="s">
        <v>22079</v>
      </c>
      <c r="B6373" s="13" t="s">
        <v>22078</v>
      </c>
    </row>
    <row r="6374" spans="1:2" ht="15" customHeight="1">
      <c r="A6374" s="10" t="s">
        <v>22063</v>
      </c>
      <c r="B6374" s="13" t="s">
        <v>22062</v>
      </c>
    </row>
    <row r="6375" spans="1:2" ht="15" customHeight="1">
      <c r="A6375" s="10" t="s">
        <v>22071</v>
      </c>
      <c r="B6375" s="13" t="s">
        <v>22070</v>
      </c>
    </row>
    <row r="6376" spans="1:2" ht="15" customHeight="1">
      <c r="A6376" s="10" t="s">
        <v>22089</v>
      </c>
      <c r="B6376" s="13" t="s">
        <v>22088</v>
      </c>
    </row>
    <row r="6377" spans="1:2" ht="15" customHeight="1">
      <c r="A6377" s="10" t="s">
        <v>22093</v>
      </c>
      <c r="B6377" s="13" t="s">
        <v>22092</v>
      </c>
    </row>
    <row r="6378" spans="1:2" ht="15" customHeight="1">
      <c r="A6378" s="10" t="s">
        <v>22095</v>
      </c>
      <c r="B6378" s="13" t="s">
        <v>22094</v>
      </c>
    </row>
    <row r="6379" spans="1:2" ht="15" customHeight="1">
      <c r="A6379" s="10" t="s">
        <v>22087</v>
      </c>
      <c r="B6379" s="13" t="s">
        <v>22086</v>
      </c>
    </row>
    <row r="6380" spans="1:2" ht="15" customHeight="1">
      <c r="A6380" s="10" t="s">
        <v>22097</v>
      </c>
      <c r="B6380" s="13" t="s">
        <v>22096</v>
      </c>
    </row>
    <row r="6381" spans="1:2" ht="15" customHeight="1">
      <c r="A6381" s="10" t="s">
        <v>22085</v>
      </c>
      <c r="B6381" s="13" t="s">
        <v>22084</v>
      </c>
    </row>
    <row r="6382" spans="1:2" ht="15" customHeight="1">
      <c r="A6382" s="10" t="s">
        <v>22101</v>
      </c>
      <c r="B6382" s="13" t="s">
        <v>22100</v>
      </c>
    </row>
    <row r="6383" spans="1:2" ht="15" customHeight="1">
      <c r="A6383" s="10" t="s">
        <v>22099</v>
      </c>
      <c r="B6383" s="13" t="s">
        <v>22098</v>
      </c>
    </row>
    <row r="6384" spans="1:2" ht="15" customHeight="1">
      <c r="A6384" s="10" t="s">
        <v>22083</v>
      </c>
      <c r="B6384" s="13" t="s">
        <v>22082</v>
      </c>
    </row>
    <row r="6385" spans="1:2" ht="15" customHeight="1">
      <c r="A6385" s="10" t="s">
        <v>22091</v>
      </c>
      <c r="B6385" s="13" t="s">
        <v>22090</v>
      </c>
    </row>
    <row r="6386" spans="1:2" ht="15" customHeight="1">
      <c r="A6386" s="10" t="s">
        <v>22109</v>
      </c>
      <c r="B6386" s="13" t="s">
        <v>22108</v>
      </c>
    </row>
    <row r="6387" spans="1:2" ht="15" customHeight="1">
      <c r="A6387" s="10" t="s">
        <v>22113</v>
      </c>
      <c r="B6387" s="13" t="s">
        <v>22112</v>
      </c>
    </row>
    <row r="6388" spans="1:2" ht="15" customHeight="1">
      <c r="A6388" s="10" t="s">
        <v>22115</v>
      </c>
      <c r="B6388" s="13" t="s">
        <v>22114</v>
      </c>
    </row>
    <row r="6389" spans="1:2" ht="15" customHeight="1">
      <c r="A6389" s="10" t="s">
        <v>22107</v>
      </c>
      <c r="B6389" s="13" t="s">
        <v>22106</v>
      </c>
    </row>
    <row r="6390" spans="1:2" ht="15" customHeight="1">
      <c r="A6390" s="10" t="s">
        <v>22117</v>
      </c>
      <c r="B6390" s="13" t="s">
        <v>22116</v>
      </c>
    </row>
    <row r="6391" spans="1:2" ht="15" customHeight="1">
      <c r="A6391" s="10" t="s">
        <v>22105</v>
      </c>
      <c r="B6391" s="13" t="s">
        <v>22104</v>
      </c>
    </row>
    <row r="6392" spans="1:2" ht="15" customHeight="1">
      <c r="A6392" s="10" t="s">
        <v>22121</v>
      </c>
      <c r="B6392" s="13" t="s">
        <v>22120</v>
      </c>
    </row>
    <row r="6393" spans="1:2" ht="15" customHeight="1">
      <c r="A6393" s="10" t="s">
        <v>22119</v>
      </c>
      <c r="B6393" s="13" t="s">
        <v>22118</v>
      </c>
    </row>
    <row r="6394" spans="1:2" ht="15" customHeight="1">
      <c r="A6394" s="10" t="s">
        <v>22103</v>
      </c>
      <c r="B6394" s="13" t="s">
        <v>22102</v>
      </c>
    </row>
    <row r="6395" spans="1:2" ht="15" customHeight="1">
      <c r="A6395" s="10" t="s">
        <v>22111</v>
      </c>
      <c r="B6395" s="13" t="s">
        <v>22110</v>
      </c>
    </row>
    <row r="6396" spans="1:2" ht="15" customHeight="1">
      <c r="A6396" s="10" t="s">
        <v>22009</v>
      </c>
      <c r="B6396" s="13" t="s">
        <v>22008</v>
      </c>
    </row>
    <row r="6397" spans="1:2" ht="15" customHeight="1">
      <c r="A6397" s="10" t="s">
        <v>22013</v>
      </c>
      <c r="B6397" s="13" t="s">
        <v>22012</v>
      </c>
    </row>
    <row r="6398" spans="1:2" ht="15" customHeight="1">
      <c r="A6398" s="10" t="s">
        <v>22015</v>
      </c>
      <c r="B6398" s="13" t="s">
        <v>22014</v>
      </c>
    </row>
    <row r="6399" spans="1:2" ht="15" customHeight="1">
      <c r="A6399" s="10" t="s">
        <v>22007</v>
      </c>
      <c r="B6399" s="13" t="s">
        <v>22006</v>
      </c>
    </row>
    <row r="6400" spans="1:2" ht="15" customHeight="1">
      <c r="A6400" s="10" t="s">
        <v>22017</v>
      </c>
      <c r="B6400" s="13" t="s">
        <v>22016</v>
      </c>
    </row>
    <row r="6401" spans="1:2" ht="15" customHeight="1">
      <c r="A6401" s="10" t="s">
        <v>22005</v>
      </c>
      <c r="B6401" s="13" t="s">
        <v>22004</v>
      </c>
    </row>
    <row r="6402" spans="1:2" ht="15" customHeight="1">
      <c r="A6402" s="10" t="s">
        <v>22021</v>
      </c>
      <c r="B6402" s="13" t="s">
        <v>22020</v>
      </c>
    </row>
    <row r="6403" spans="1:2" ht="15" customHeight="1">
      <c r="A6403" s="10" t="s">
        <v>22019</v>
      </c>
      <c r="B6403" s="13" t="s">
        <v>22018</v>
      </c>
    </row>
    <row r="6404" spans="1:2" ht="15" customHeight="1">
      <c r="A6404" s="10" t="s">
        <v>22003</v>
      </c>
      <c r="B6404" s="13" t="s">
        <v>22002</v>
      </c>
    </row>
    <row r="6405" spans="1:2" ht="15" customHeight="1">
      <c r="A6405" s="10" t="s">
        <v>22011</v>
      </c>
      <c r="B6405" s="13" t="s">
        <v>22010</v>
      </c>
    </row>
    <row r="6406" spans="1:2" ht="15" customHeight="1">
      <c r="A6406" s="10" t="s">
        <v>22249</v>
      </c>
      <c r="B6406" s="13" t="s">
        <v>22248</v>
      </c>
    </row>
    <row r="6407" spans="1:2" ht="15" customHeight="1">
      <c r="A6407" s="10" t="s">
        <v>22253</v>
      </c>
      <c r="B6407" s="13" t="s">
        <v>22252</v>
      </c>
    </row>
    <row r="6408" spans="1:2" ht="15" customHeight="1">
      <c r="A6408" s="10" t="s">
        <v>22255</v>
      </c>
      <c r="B6408" s="13" t="s">
        <v>22254</v>
      </c>
    </row>
    <row r="6409" spans="1:2" ht="15" customHeight="1">
      <c r="A6409" s="10" t="s">
        <v>22247</v>
      </c>
      <c r="B6409" s="13" t="s">
        <v>22246</v>
      </c>
    </row>
    <row r="6410" spans="1:2" ht="15" customHeight="1">
      <c r="A6410" s="10" t="s">
        <v>22257</v>
      </c>
      <c r="B6410" s="13" t="s">
        <v>22256</v>
      </c>
    </row>
    <row r="6411" spans="1:2" ht="15" customHeight="1">
      <c r="A6411" s="10" t="s">
        <v>22245</v>
      </c>
      <c r="B6411" s="13" t="s">
        <v>22244</v>
      </c>
    </row>
    <row r="6412" spans="1:2" ht="15" customHeight="1">
      <c r="A6412" s="10" t="s">
        <v>22261</v>
      </c>
      <c r="B6412" s="13" t="s">
        <v>22260</v>
      </c>
    </row>
    <row r="6413" spans="1:2" ht="15" customHeight="1">
      <c r="A6413" s="10" t="s">
        <v>22259</v>
      </c>
      <c r="B6413" s="13" t="s">
        <v>22258</v>
      </c>
    </row>
    <row r="6414" spans="1:2" ht="15" customHeight="1">
      <c r="A6414" s="10" t="s">
        <v>22243</v>
      </c>
      <c r="B6414" s="13" t="s">
        <v>22242</v>
      </c>
    </row>
    <row r="6415" spans="1:2" ht="15" customHeight="1">
      <c r="A6415" s="10" t="s">
        <v>22251</v>
      </c>
      <c r="B6415" s="13" t="s">
        <v>22250</v>
      </c>
    </row>
    <row r="6416" spans="1:2" ht="15" customHeight="1">
      <c r="A6416" s="10" t="s">
        <v>22289</v>
      </c>
      <c r="B6416" s="13" t="s">
        <v>22288</v>
      </c>
    </row>
    <row r="6417" spans="1:2" ht="15" customHeight="1">
      <c r="A6417" s="10" t="s">
        <v>22293</v>
      </c>
      <c r="B6417" s="13" t="s">
        <v>22292</v>
      </c>
    </row>
    <row r="6418" spans="1:2" ht="15" customHeight="1">
      <c r="A6418" s="10" t="s">
        <v>22295</v>
      </c>
      <c r="B6418" s="13" t="s">
        <v>22294</v>
      </c>
    </row>
    <row r="6419" spans="1:2" ht="15" customHeight="1">
      <c r="A6419" s="10" t="s">
        <v>22287</v>
      </c>
      <c r="B6419" s="13" t="s">
        <v>22286</v>
      </c>
    </row>
    <row r="6420" spans="1:2" ht="15" customHeight="1">
      <c r="A6420" s="10" t="s">
        <v>22297</v>
      </c>
      <c r="B6420" s="13" t="s">
        <v>22296</v>
      </c>
    </row>
    <row r="6421" spans="1:2" ht="15" customHeight="1">
      <c r="A6421" s="10" t="s">
        <v>22285</v>
      </c>
      <c r="B6421" s="13" t="s">
        <v>22284</v>
      </c>
    </row>
    <row r="6422" spans="1:2" ht="15" customHeight="1">
      <c r="A6422" s="10" t="s">
        <v>22301</v>
      </c>
      <c r="B6422" s="13" t="s">
        <v>22300</v>
      </c>
    </row>
    <row r="6423" spans="1:2" ht="15" customHeight="1">
      <c r="A6423" s="10" t="s">
        <v>22299</v>
      </c>
      <c r="B6423" s="13" t="s">
        <v>22298</v>
      </c>
    </row>
    <row r="6424" spans="1:2" ht="15" customHeight="1">
      <c r="A6424" s="10" t="s">
        <v>22283</v>
      </c>
      <c r="B6424" s="13" t="s">
        <v>22282</v>
      </c>
    </row>
    <row r="6425" spans="1:2" ht="15" customHeight="1">
      <c r="A6425" s="10" t="s">
        <v>22291</v>
      </c>
      <c r="B6425" s="13" t="s">
        <v>22290</v>
      </c>
    </row>
    <row r="6426" spans="1:2" ht="15" customHeight="1">
      <c r="A6426" s="10" t="s">
        <v>22189</v>
      </c>
      <c r="B6426" s="13" t="s">
        <v>22188</v>
      </c>
    </row>
    <row r="6427" spans="1:2" ht="15" customHeight="1">
      <c r="A6427" s="10" t="s">
        <v>22193</v>
      </c>
      <c r="B6427" s="13" t="s">
        <v>22192</v>
      </c>
    </row>
    <row r="6428" spans="1:2" ht="15" customHeight="1">
      <c r="A6428" s="10" t="s">
        <v>22195</v>
      </c>
      <c r="B6428" s="13" t="s">
        <v>22194</v>
      </c>
    </row>
    <row r="6429" spans="1:2" ht="15" customHeight="1">
      <c r="A6429" s="10" t="s">
        <v>22187</v>
      </c>
      <c r="B6429" s="13" t="s">
        <v>22186</v>
      </c>
    </row>
    <row r="6430" spans="1:2" ht="15" customHeight="1">
      <c r="A6430" s="10" t="s">
        <v>22197</v>
      </c>
      <c r="B6430" s="13" t="s">
        <v>22196</v>
      </c>
    </row>
    <row r="6431" spans="1:2" ht="15" customHeight="1">
      <c r="A6431" s="10" t="s">
        <v>22185</v>
      </c>
      <c r="B6431" s="13" t="s">
        <v>22184</v>
      </c>
    </row>
    <row r="6432" spans="1:2" ht="15" customHeight="1">
      <c r="A6432" s="10" t="s">
        <v>22201</v>
      </c>
      <c r="B6432" s="13" t="s">
        <v>22200</v>
      </c>
    </row>
    <row r="6433" spans="1:2" ht="15" customHeight="1">
      <c r="A6433" s="10" t="s">
        <v>22199</v>
      </c>
      <c r="B6433" s="13" t="s">
        <v>22198</v>
      </c>
    </row>
    <row r="6434" spans="1:2" ht="15" customHeight="1">
      <c r="A6434" s="10" t="s">
        <v>22183</v>
      </c>
      <c r="B6434" s="13" t="s">
        <v>22182</v>
      </c>
    </row>
    <row r="6435" spans="1:2" ht="15" customHeight="1">
      <c r="A6435" s="10" t="s">
        <v>22191</v>
      </c>
      <c r="B6435" s="13" t="s">
        <v>22190</v>
      </c>
    </row>
    <row r="6436" spans="1:2" ht="15" customHeight="1">
      <c r="A6436" s="10" t="s">
        <v>22169</v>
      </c>
      <c r="B6436" s="13" t="s">
        <v>22168</v>
      </c>
    </row>
    <row r="6437" spans="1:2" ht="15" customHeight="1">
      <c r="A6437" s="10" t="s">
        <v>22173</v>
      </c>
      <c r="B6437" s="13" t="s">
        <v>22172</v>
      </c>
    </row>
    <row r="6438" spans="1:2" ht="15" customHeight="1">
      <c r="A6438" s="10" t="s">
        <v>22175</v>
      </c>
      <c r="B6438" s="13" t="s">
        <v>22174</v>
      </c>
    </row>
    <row r="6439" spans="1:2" ht="15" customHeight="1">
      <c r="A6439" s="10" t="s">
        <v>22167</v>
      </c>
      <c r="B6439" s="13" t="s">
        <v>22166</v>
      </c>
    </row>
    <row r="6440" spans="1:2" ht="15" customHeight="1">
      <c r="A6440" s="10" t="s">
        <v>22177</v>
      </c>
      <c r="B6440" s="13" t="s">
        <v>22176</v>
      </c>
    </row>
    <row r="6441" spans="1:2" ht="15" customHeight="1">
      <c r="A6441" s="10" t="s">
        <v>22165</v>
      </c>
      <c r="B6441" s="13" t="s">
        <v>22164</v>
      </c>
    </row>
    <row r="6442" spans="1:2" ht="15" customHeight="1">
      <c r="A6442" s="10" t="s">
        <v>22181</v>
      </c>
      <c r="B6442" s="13" t="s">
        <v>22180</v>
      </c>
    </row>
    <row r="6443" spans="1:2" ht="15" customHeight="1">
      <c r="A6443" s="10" t="s">
        <v>22179</v>
      </c>
      <c r="B6443" s="13" t="s">
        <v>22178</v>
      </c>
    </row>
    <row r="6444" spans="1:2" ht="15" customHeight="1">
      <c r="A6444" s="10" t="s">
        <v>22163</v>
      </c>
      <c r="B6444" s="13" t="s">
        <v>22162</v>
      </c>
    </row>
    <row r="6445" spans="1:2" ht="15" customHeight="1">
      <c r="A6445" s="10" t="s">
        <v>22171</v>
      </c>
      <c r="B6445" s="13" t="s">
        <v>22170</v>
      </c>
    </row>
    <row r="6446" spans="1:2" ht="15" customHeight="1">
      <c r="A6446" s="10" t="s">
        <v>22269</v>
      </c>
      <c r="B6446" s="13" t="s">
        <v>22268</v>
      </c>
    </row>
    <row r="6447" spans="1:2" ht="15" customHeight="1">
      <c r="A6447" s="10" t="s">
        <v>22273</v>
      </c>
      <c r="B6447" s="13" t="s">
        <v>22272</v>
      </c>
    </row>
    <row r="6448" spans="1:2" ht="15" customHeight="1">
      <c r="A6448" s="10" t="s">
        <v>22275</v>
      </c>
      <c r="B6448" s="13" t="s">
        <v>22274</v>
      </c>
    </row>
    <row r="6449" spans="1:2" ht="15" customHeight="1">
      <c r="A6449" s="10" t="s">
        <v>22267</v>
      </c>
      <c r="B6449" s="13" t="s">
        <v>22266</v>
      </c>
    </row>
    <row r="6450" spans="1:2" ht="15" customHeight="1">
      <c r="A6450" s="10" t="s">
        <v>22277</v>
      </c>
      <c r="B6450" s="13" t="s">
        <v>22276</v>
      </c>
    </row>
    <row r="6451" spans="1:2" ht="15" customHeight="1">
      <c r="A6451" s="10" t="s">
        <v>22265</v>
      </c>
      <c r="B6451" s="13" t="s">
        <v>22264</v>
      </c>
    </row>
    <row r="6452" spans="1:2" ht="15" customHeight="1">
      <c r="A6452" s="10" t="s">
        <v>22281</v>
      </c>
      <c r="B6452" s="13" t="s">
        <v>22280</v>
      </c>
    </row>
    <row r="6453" spans="1:2" ht="15" customHeight="1">
      <c r="A6453" s="10" t="s">
        <v>22279</v>
      </c>
      <c r="B6453" s="13" t="s">
        <v>22278</v>
      </c>
    </row>
    <row r="6454" spans="1:2" ht="15" customHeight="1">
      <c r="A6454" s="10" t="s">
        <v>22263</v>
      </c>
      <c r="B6454" s="13" t="s">
        <v>22262</v>
      </c>
    </row>
    <row r="6455" spans="1:2" ht="15" customHeight="1">
      <c r="A6455" s="10" t="s">
        <v>22271</v>
      </c>
      <c r="B6455" s="13" t="s">
        <v>22270</v>
      </c>
    </row>
    <row r="6456" spans="1:2" ht="15" customHeight="1">
      <c r="A6456" s="10" t="s">
        <v>22209</v>
      </c>
      <c r="B6456" s="13" t="s">
        <v>22208</v>
      </c>
    </row>
    <row r="6457" spans="1:2" ht="15" customHeight="1">
      <c r="A6457" s="10" t="s">
        <v>22213</v>
      </c>
      <c r="B6457" s="13" t="s">
        <v>22212</v>
      </c>
    </row>
    <row r="6458" spans="1:2" ht="15" customHeight="1">
      <c r="A6458" s="10" t="s">
        <v>22215</v>
      </c>
      <c r="B6458" s="13" t="s">
        <v>22214</v>
      </c>
    </row>
    <row r="6459" spans="1:2" ht="15" customHeight="1">
      <c r="A6459" s="10" t="s">
        <v>22207</v>
      </c>
      <c r="B6459" s="13" t="s">
        <v>22206</v>
      </c>
    </row>
    <row r="6460" spans="1:2" ht="15" customHeight="1">
      <c r="A6460" s="10" t="s">
        <v>22217</v>
      </c>
      <c r="B6460" s="13" t="s">
        <v>22216</v>
      </c>
    </row>
    <row r="6461" spans="1:2" ht="15" customHeight="1">
      <c r="A6461" s="10" t="s">
        <v>22205</v>
      </c>
      <c r="B6461" s="13" t="s">
        <v>22204</v>
      </c>
    </row>
    <row r="6462" spans="1:2" ht="15" customHeight="1">
      <c r="A6462" s="10" t="s">
        <v>22221</v>
      </c>
      <c r="B6462" s="13" t="s">
        <v>22220</v>
      </c>
    </row>
    <row r="6463" spans="1:2" ht="15" customHeight="1">
      <c r="A6463" s="10" t="s">
        <v>22219</v>
      </c>
      <c r="B6463" s="13" t="s">
        <v>22218</v>
      </c>
    </row>
    <row r="6464" spans="1:2" ht="15" customHeight="1">
      <c r="A6464" s="10" t="s">
        <v>22203</v>
      </c>
      <c r="B6464" s="13" t="s">
        <v>22202</v>
      </c>
    </row>
    <row r="6465" spans="1:2" ht="15" customHeight="1">
      <c r="A6465" s="10" t="s">
        <v>22211</v>
      </c>
      <c r="B6465" s="13" t="s">
        <v>22210</v>
      </c>
    </row>
    <row r="6466" spans="1:2" ht="15" customHeight="1">
      <c r="A6466" s="10" t="s">
        <v>22229</v>
      </c>
      <c r="B6466" s="13" t="s">
        <v>22228</v>
      </c>
    </row>
    <row r="6467" spans="1:2" ht="15" customHeight="1">
      <c r="A6467" s="10" t="s">
        <v>22233</v>
      </c>
      <c r="B6467" s="13" t="s">
        <v>22232</v>
      </c>
    </row>
    <row r="6468" spans="1:2" ht="15" customHeight="1">
      <c r="A6468" s="10" t="s">
        <v>22235</v>
      </c>
      <c r="B6468" s="13" t="s">
        <v>22234</v>
      </c>
    </row>
    <row r="6469" spans="1:2" ht="15" customHeight="1">
      <c r="A6469" s="10" t="s">
        <v>22227</v>
      </c>
      <c r="B6469" s="13" t="s">
        <v>22226</v>
      </c>
    </row>
    <row r="6470" spans="1:2" ht="15" customHeight="1">
      <c r="A6470" s="10" t="s">
        <v>22237</v>
      </c>
      <c r="B6470" s="13" t="s">
        <v>22236</v>
      </c>
    </row>
    <row r="6471" spans="1:2" ht="15" customHeight="1">
      <c r="A6471" s="10" t="s">
        <v>22225</v>
      </c>
      <c r="B6471" s="13" t="s">
        <v>22224</v>
      </c>
    </row>
    <row r="6472" spans="1:2" ht="15" customHeight="1">
      <c r="A6472" s="10" t="s">
        <v>22241</v>
      </c>
      <c r="B6472" s="13" t="s">
        <v>22240</v>
      </c>
    </row>
    <row r="6473" spans="1:2" ht="15" customHeight="1">
      <c r="A6473" s="10" t="s">
        <v>22239</v>
      </c>
      <c r="B6473" s="13" t="s">
        <v>22238</v>
      </c>
    </row>
    <row r="6474" spans="1:2" ht="15" customHeight="1">
      <c r="A6474" s="10" t="s">
        <v>22223</v>
      </c>
      <c r="B6474" s="13" t="s">
        <v>22222</v>
      </c>
    </row>
    <row r="6475" spans="1:2" ht="15" customHeight="1">
      <c r="A6475" s="10" t="s">
        <v>22231</v>
      </c>
      <c r="B6475" s="13" t="s">
        <v>22230</v>
      </c>
    </row>
    <row r="6476" spans="1:2" ht="15" customHeight="1">
      <c r="A6476" s="10" t="s">
        <v>22149</v>
      </c>
      <c r="B6476" s="13" t="s">
        <v>22148</v>
      </c>
    </row>
    <row r="6477" spans="1:2" ht="15" customHeight="1">
      <c r="A6477" s="10" t="s">
        <v>22153</v>
      </c>
      <c r="B6477" s="13" t="s">
        <v>22152</v>
      </c>
    </row>
    <row r="6478" spans="1:2" ht="15" customHeight="1">
      <c r="A6478" s="10" t="s">
        <v>22155</v>
      </c>
      <c r="B6478" s="13" t="s">
        <v>22154</v>
      </c>
    </row>
    <row r="6479" spans="1:2" ht="15" customHeight="1">
      <c r="A6479" s="10" t="s">
        <v>22147</v>
      </c>
      <c r="B6479" s="13" t="s">
        <v>22146</v>
      </c>
    </row>
    <row r="6480" spans="1:2" ht="15" customHeight="1">
      <c r="A6480" s="10" t="s">
        <v>22157</v>
      </c>
      <c r="B6480" s="13" t="s">
        <v>22156</v>
      </c>
    </row>
    <row r="6481" spans="1:2" ht="15" customHeight="1">
      <c r="A6481" s="10" t="s">
        <v>22145</v>
      </c>
      <c r="B6481" s="13" t="s">
        <v>22144</v>
      </c>
    </row>
    <row r="6482" spans="1:2" ht="15" customHeight="1">
      <c r="A6482" s="10" t="s">
        <v>22161</v>
      </c>
      <c r="B6482" s="13" t="s">
        <v>22160</v>
      </c>
    </row>
    <row r="6483" spans="1:2" ht="15" customHeight="1">
      <c r="A6483" s="10" t="s">
        <v>22159</v>
      </c>
      <c r="B6483" s="13" t="s">
        <v>22158</v>
      </c>
    </row>
    <row r="6484" spans="1:2" ht="15" customHeight="1">
      <c r="A6484" s="10" t="s">
        <v>22143</v>
      </c>
      <c r="B6484" s="13" t="s">
        <v>22142</v>
      </c>
    </row>
    <row r="6485" spans="1:2" ht="15" customHeight="1">
      <c r="A6485" s="10" t="s">
        <v>22151</v>
      </c>
      <c r="B6485" s="13" t="s">
        <v>22150</v>
      </c>
    </row>
    <row r="6486" spans="1:2" ht="15" customHeight="1">
      <c r="A6486" s="10" t="s">
        <v>10910</v>
      </c>
      <c r="B6486" s="13" t="s">
        <v>10909</v>
      </c>
    </row>
    <row r="6487" spans="1:2" ht="15" customHeight="1">
      <c r="A6487" s="10" t="s">
        <v>12694</v>
      </c>
      <c r="B6487" s="13" t="s">
        <v>12693</v>
      </c>
    </row>
    <row r="6488" spans="1:2" ht="15" customHeight="1">
      <c r="A6488" s="10" t="s">
        <v>12752</v>
      </c>
      <c r="B6488" s="13" t="s">
        <v>12751</v>
      </c>
    </row>
    <row r="6489" spans="1:2" ht="15" customHeight="1">
      <c r="A6489" s="10" t="s">
        <v>12724</v>
      </c>
      <c r="B6489" s="13" t="s">
        <v>12723</v>
      </c>
    </row>
    <row r="6490" spans="1:2" ht="15" customHeight="1">
      <c r="A6490" s="10" t="s">
        <v>12746</v>
      </c>
      <c r="B6490" s="13" t="s">
        <v>12745</v>
      </c>
    </row>
    <row r="6491" spans="1:2" ht="15" customHeight="1">
      <c r="A6491" s="10" t="s">
        <v>12748</v>
      </c>
      <c r="B6491" s="13" t="s">
        <v>12747</v>
      </c>
    </row>
    <row r="6492" spans="1:2" ht="15" customHeight="1">
      <c r="A6492" s="10" t="s">
        <v>12722</v>
      </c>
      <c r="B6492" s="13" t="s">
        <v>12721</v>
      </c>
    </row>
    <row r="6493" spans="1:2" ht="15" customHeight="1">
      <c r="A6493" s="10" t="s">
        <v>12744</v>
      </c>
      <c r="B6493" s="13" t="s">
        <v>12743</v>
      </c>
    </row>
    <row r="6494" spans="1:2" ht="15" customHeight="1">
      <c r="A6494" s="10" t="s">
        <v>6170</v>
      </c>
      <c r="B6494" s="13" t="s">
        <v>6169</v>
      </c>
    </row>
    <row r="6495" spans="1:2" ht="15" customHeight="1">
      <c r="A6495" s="10" t="s">
        <v>6174</v>
      </c>
      <c r="B6495" s="13" t="s">
        <v>6173</v>
      </c>
    </row>
    <row r="6496" spans="1:2" ht="15" customHeight="1">
      <c r="A6496" s="10" t="s">
        <v>6182</v>
      </c>
      <c r="B6496" s="13" t="s">
        <v>6181</v>
      </c>
    </row>
    <row r="6497" spans="1:2" ht="15" customHeight="1">
      <c r="A6497" s="10" t="s">
        <v>6176</v>
      </c>
      <c r="B6497" s="13" t="s">
        <v>6175</v>
      </c>
    </row>
    <row r="6498" spans="1:2" ht="15" customHeight="1">
      <c r="A6498" s="10" t="s">
        <v>6178</v>
      </c>
      <c r="B6498" s="13" t="s">
        <v>6177</v>
      </c>
    </row>
    <row r="6499" spans="1:2" ht="15" customHeight="1">
      <c r="A6499" s="10" t="s">
        <v>6162</v>
      </c>
      <c r="B6499" s="13" t="s">
        <v>6161</v>
      </c>
    </row>
    <row r="6500" spans="1:2" ht="15" customHeight="1">
      <c r="A6500" s="10" t="s">
        <v>12750</v>
      </c>
      <c r="B6500" s="13" t="s">
        <v>12749</v>
      </c>
    </row>
    <row r="6501" spans="1:2" ht="15" customHeight="1">
      <c r="A6501" s="10" t="s">
        <v>12754</v>
      </c>
      <c r="B6501" s="13" t="s">
        <v>12753</v>
      </c>
    </row>
    <row r="6502" spans="1:2" ht="15" customHeight="1">
      <c r="A6502" s="10" t="s">
        <v>6372</v>
      </c>
      <c r="B6502" s="13" t="s">
        <v>6371</v>
      </c>
    </row>
    <row r="6503" spans="1:2" ht="15" customHeight="1">
      <c r="A6503" s="10" t="s">
        <v>14902</v>
      </c>
      <c r="B6503" s="13" t="s">
        <v>14901</v>
      </c>
    </row>
    <row r="6504" spans="1:2" ht="15" customHeight="1">
      <c r="A6504" s="10" t="s">
        <v>12716</v>
      </c>
      <c r="B6504" s="13" t="s">
        <v>12715</v>
      </c>
    </row>
    <row r="6505" spans="1:2" ht="15" customHeight="1">
      <c r="A6505" s="10" t="s">
        <v>10587</v>
      </c>
      <c r="B6505" s="13" t="s">
        <v>10586</v>
      </c>
    </row>
    <row r="6506" spans="1:2" ht="15" customHeight="1">
      <c r="A6506" s="10" t="s">
        <v>12742</v>
      </c>
      <c r="B6506" s="13" t="s">
        <v>12741</v>
      </c>
    </row>
    <row r="6507" spans="1:2" ht="15" customHeight="1">
      <c r="A6507" s="10" t="s">
        <v>12310</v>
      </c>
      <c r="B6507" s="13" t="s">
        <v>12309</v>
      </c>
    </row>
    <row r="6508" spans="1:2" ht="15" customHeight="1">
      <c r="A6508" s="10" t="s">
        <v>15068</v>
      </c>
      <c r="B6508" s="13" t="s">
        <v>15067</v>
      </c>
    </row>
    <row r="6509" spans="1:2" ht="15" customHeight="1">
      <c r="A6509" s="10" t="s">
        <v>15884</v>
      </c>
      <c r="B6509" s="13" t="s">
        <v>15883</v>
      </c>
    </row>
    <row r="6510" spans="1:2" ht="15" customHeight="1">
      <c r="A6510" s="10" t="s">
        <v>15062</v>
      </c>
      <c r="B6510" s="13" t="s">
        <v>15061</v>
      </c>
    </row>
    <row r="6511" spans="1:2" ht="15" customHeight="1">
      <c r="A6511" s="10" t="s">
        <v>15168</v>
      </c>
      <c r="B6511" s="13" t="s">
        <v>15167</v>
      </c>
    </row>
    <row r="6512" spans="1:2" ht="15" customHeight="1">
      <c r="A6512" s="10" t="s">
        <v>15066</v>
      </c>
      <c r="B6512" s="13" t="s">
        <v>15065</v>
      </c>
    </row>
    <row r="6513" spans="1:2" ht="15" customHeight="1">
      <c r="A6513" s="10" t="s">
        <v>15658</v>
      </c>
      <c r="B6513" s="13" t="s">
        <v>15657</v>
      </c>
    </row>
    <row r="6514" spans="1:2" ht="15" customHeight="1">
      <c r="A6514" s="10" t="s">
        <v>15170</v>
      </c>
      <c r="B6514" s="13" t="s">
        <v>15169</v>
      </c>
    </row>
    <row r="6515" spans="1:2" ht="15" customHeight="1">
      <c r="A6515" s="10" t="s">
        <v>16110</v>
      </c>
      <c r="B6515" s="13" t="s">
        <v>16109</v>
      </c>
    </row>
    <row r="6516" spans="1:2" ht="15" customHeight="1">
      <c r="A6516" s="10" t="s">
        <v>15786</v>
      </c>
      <c r="B6516" s="13" t="s">
        <v>15785</v>
      </c>
    </row>
    <row r="6517" spans="1:2" ht="15" customHeight="1">
      <c r="A6517" s="10" t="s">
        <v>15442</v>
      </c>
      <c r="B6517" s="13" t="s">
        <v>15441</v>
      </c>
    </row>
    <row r="6518" spans="1:2" ht="15" customHeight="1">
      <c r="A6518" s="10" t="s">
        <v>15660</v>
      </c>
      <c r="B6518" s="13" t="s">
        <v>15659</v>
      </c>
    </row>
    <row r="6519" spans="1:2" ht="15" customHeight="1">
      <c r="A6519" s="10" t="s">
        <v>15656</v>
      </c>
      <c r="B6519" s="13" t="s">
        <v>15655</v>
      </c>
    </row>
    <row r="6520" spans="1:2" ht="15" customHeight="1">
      <c r="A6520" s="10" t="s">
        <v>15064</v>
      </c>
      <c r="B6520" s="13" t="s">
        <v>15063</v>
      </c>
    </row>
    <row r="6521" spans="1:2" ht="15" customHeight="1">
      <c r="A6521" s="10" t="s">
        <v>15552</v>
      </c>
      <c r="B6521" s="13" t="s">
        <v>15551</v>
      </c>
    </row>
    <row r="6522" spans="1:2" ht="15" customHeight="1">
      <c r="A6522" s="10" t="s">
        <v>15172</v>
      </c>
      <c r="B6522" s="13" t="s">
        <v>15171</v>
      </c>
    </row>
    <row r="6523" spans="1:2" ht="15" customHeight="1">
      <c r="A6523" s="10" t="s">
        <v>15784</v>
      </c>
      <c r="B6523" s="13" t="s">
        <v>15783</v>
      </c>
    </row>
    <row r="6524" spans="1:2" ht="15" customHeight="1">
      <c r="A6524" s="10" t="s">
        <v>15882</v>
      </c>
      <c r="B6524" s="13" t="s">
        <v>15881</v>
      </c>
    </row>
    <row r="6525" spans="1:2" ht="15" customHeight="1">
      <c r="A6525" s="10" t="s">
        <v>15886</v>
      </c>
      <c r="B6525" s="13" t="s">
        <v>15885</v>
      </c>
    </row>
    <row r="6526" spans="1:2" ht="15" customHeight="1">
      <c r="A6526" s="10" t="s">
        <v>16106</v>
      </c>
      <c r="B6526" s="13" t="s">
        <v>16105</v>
      </c>
    </row>
    <row r="6527" spans="1:2" ht="15" customHeight="1">
      <c r="A6527" s="10" t="s">
        <v>16108</v>
      </c>
      <c r="B6527" s="13" t="s">
        <v>16107</v>
      </c>
    </row>
    <row r="6528" spans="1:2" ht="15" customHeight="1">
      <c r="A6528" s="10" t="s">
        <v>15440</v>
      </c>
      <c r="B6528" s="13" t="s">
        <v>15439</v>
      </c>
    </row>
    <row r="6529" spans="1:2" ht="15" customHeight="1">
      <c r="A6529" s="10" t="s">
        <v>12712</v>
      </c>
      <c r="B6529" s="13" t="s">
        <v>12711</v>
      </c>
    </row>
    <row r="6530" spans="1:2" ht="15" customHeight="1">
      <c r="A6530" s="11" t="s">
        <v>595</v>
      </c>
      <c r="B6530" s="15" t="s">
        <v>596</v>
      </c>
    </row>
    <row r="6531" spans="1:2" ht="15" customHeight="1">
      <c r="A6531" s="10" t="s">
        <v>8463</v>
      </c>
      <c r="B6531" s="13" t="s">
        <v>8462</v>
      </c>
    </row>
    <row r="6532" spans="1:2" ht="15" customHeight="1">
      <c r="A6532" s="10" t="s">
        <v>12728</v>
      </c>
      <c r="B6532" s="13" t="s">
        <v>12727</v>
      </c>
    </row>
    <row r="6533" spans="1:2" ht="15" customHeight="1">
      <c r="A6533" s="10" t="s">
        <v>6160</v>
      </c>
      <c r="B6533" s="13" t="s">
        <v>6159</v>
      </c>
    </row>
    <row r="6534" spans="1:2" ht="15" customHeight="1">
      <c r="A6534" s="10" t="s">
        <v>8555</v>
      </c>
      <c r="B6534" s="13" t="s">
        <v>8554</v>
      </c>
    </row>
    <row r="6535" spans="1:2" ht="15" customHeight="1">
      <c r="A6535" s="10" t="s">
        <v>1514</v>
      </c>
      <c r="B6535" s="13" t="s">
        <v>1513</v>
      </c>
    </row>
    <row r="6536" spans="1:2" ht="15" customHeight="1">
      <c r="A6536" s="10" t="s">
        <v>1536</v>
      </c>
      <c r="B6536" s="13" t="s">
        <v>1535</v>
      </c>
    </row>
    <row r="6537" spans="1:2" ht="15" customHeight="1">
      <c r="A6537" s="10" t="s">
        <v>1540</v>
      </c>
      <c r="B6537" s="13" t="s">
        <v>1539</v>
      </c>
    </row>
    <row r="6538" spans="1:2" ht="15" customHeight="1">
      <c r="A6538" s="10" t="s">
        <v>12730</v>
      </c>
      <c r="B6538" s="13" t="s">
        <v>12729</v>
      </c>
    </row>
    <row r="6539" spans="1:2" ht="15" customHeight="1">
      <c r="A6539" s="10" t="s">
        <v>1526</v>
      </c>
      <c r="B6539" s="13" t="s">
        <v>1525</v>
      </c>
    </row>
    <row r="6540" spans="1:2" ht="15" customHeight="1">
      <c r="A6540" s="10" t="s">
        <v>1534</v>
      </c>
      <c r="B6540" s="13" t="s">
        <v>1533</v>
      </c>
    </row>
    <row r="6541" spans="1:2" ht="15" customHeight="1">
      <c r="A6541" s="10" t="s">
        <v>1538</v>
      </c>
      <c r="B6541" s="13" t="s">
        <v>1537</v>
      </c>
    </row>
    <row r="6542" spans="1:2" ht="15" customHeight="1">
      <c r="A6542" s="10" t="s">
        <v>3361</v>
      </c>
      <c r="B6542" s="13" t="s">
        <v>3360</v>
      </c>
    </row>
    <row r="6543" spans="1:2" ht="15" customHeight="1">
      <c r="A6543" s="10" t="s">
        <v>3363</v>
      </c>
      <c r="B6543" s="13" t="s">
        <v>3362</v>
      </c>
    </row>
    <row r="6544" spans="1:2" ht="15" customHeight="1">
      <c r="A6544" s="10" t="s">
        <v>3313</v>
      </c>
      <c r="B6544" s="13" t="s">
        <v>3312</v>
      </c>
    </row>
    <row r="6545" spans="1:2" ht="15" customHeight="1">
      <c r="A6545" s="10" t="s">
        <v>3315</v>
      </c>
      <c r="B6545" s="13" t="s">
        <v>3314</v>
      </c>
    </row>
    <row r="6546" spans="1:2" ht="15" customHeight="1">
      <c r="A6546" s="10" t="s">
        <v>3353</v>
      </c>
      <c r="B6546" s="13" t="s">
        <v>3352</v>
      </c>
    </row>
    <row r="6547" spans="1:2" ht="15" customHeight="1">
      <c r="A6547" s="10" t="s">
        <v>3305</v>
      </c>
      <c r="B6547" s="13" t="s">
        <v>3304</v>
      </c>
    </row>
    <row r="6548" spans="1:2" ht="15" customHeight="1">
      <c r="A6548" s="10" t="s">
        <v>3307</v>
      </c>
      <c r="B6548" s="13" t="s">
        <v>3306</v>
      </c>
    </row>
    <row r="6549" spans="1:2" ht="15" customHeight="1">
      <c r="A6549" s="10" t="s">
        <v>3309</v>
      </c>
      <c r="B6549" s="13" t="s">
        <v>3308</v>
      </c>
    </row>
    <row r="6550" spans="1:2" ht="15" customHeight="1">
      <c r="A6550" s="11" t="s">
        <v>597</v>
      </c>
      <c r="B6550" s="15" t="s">
        <v>598</v>
      </c>
    </row>
    <row r="6551" spans="1:2" ht="15" customHeight="1">
      <c r="A6551" s="10" t="s">
        <v>3319</v>
      </c>
      <c r="B6551" s="13" t="s">
        <v>3318</v>
      </c>
    </row>
    <row r="6552" spans="1:2" ht="15" customHeight="1">
      <c r="A6552" s="10" t="s">
        <v>3351</v>
      </c>
      <c r="B6552" s="13" t="s">
        <v>3350</v>
      </c>
    </row>
    <row r="6553" spans="1:2" ht="15" customHeight="1">
      <c r="A6553" s="11" t="s">
        <v>599</v>
      </c>
      <c r="B6553" s="15" t="s">
        <v>600</v>
      </c>
    </row>
    <row r="6554" spans="1:2" ht="15" customHeight="1">
      <c r="A6554" s="10" t="s">
        <v>3321</v>
      </c>
      <c r="B6554" s="13" t="s">
        <v>3320</v>
      </c>
    </row>
    <row r="6555" spans="1:2" ht="15" customHeight="1">
      <c r="A6555" s="10" t="s">
        <v>3323</v>
      </c>
      <c r="B6555" s="13" t="s">
        <v>3322</v>
      </c>
    </row>
    <row r="6556" spans="1:2" ht="15" customHeight="1">
      <c r="A6556" s="10" t="s">
        <v>3325</v>
      </c>
      <c r="B6556" s="13" t="s">
        <v>3324</v>
      </c>
    </row>
    <row r="6557" spans="1:2" ht="15" customHeight="1">
      <c r="A6557" s="10" t="s">
        <v>3335</v>
      </c>
      <c r="B6557" s="13" t="s">
        <v>3334</v>
      </c>
    </row>
    <row r="6558" spans="1:2" ht="15" customHeight="1">
      <c r="A6558" s="10" t="s">
        <v>3331</v>
      </c>
      <c r="B6558" s="13" t="s">
        <v>3330</v>
      </c>
    </row>
    <row r="6559" spans="1:2" ht="15" customHeight="1">
      <c r="A6559" s="11" t="s">
        <v>601</v>
      </c>
      <c r="B6559" s="15" t="s">
        <v>602</v>
      </c>
    </row>
    <row r="6560" spans="1:2" ht="15" customHeight="1">
      <c r="A6560" s="10" t="s">
        <v>3337</v>
      </c>
      <c r="B6560" s="13" t="s">
        <v>3336</v>
      </c>
    </row>
    <row r="6561" spans="1:2" ht="15" customHeight="1">
      <c r="A6561" s="10" t="s">
        <v>3339</v>
      </c>
      <c r="B6561" s="13" t="s">
        <v>3338</v>
      </c>
    </row>
    <row r="6562" spans="1:2" ht="15" customHeight="1">
      <c r="A6562" s="10" t="s">
        <v>3341</v>
      </c>
      <c r="B6562" s="13" t="s">
        <v>3340</v>
      </c>
    </row>
    <row r="6563" spans="1:2" ht="15" customHeight="1">
      <c r="A6563" s="10" t="s">
        <v>3345</v>
      </c>
      <c r="B6563" s="13" t="s">
        <v>3344</v>
      </c>
    </row>
    <row r="6564" spans="1:2" ht="15" customHeight="1">
      <c r="A6564" s="10" t="s">
        <v>3369</v>
      </c>
      <c r="B6564" s="13" t="s">
        <v>3368</v>
      </c>
    </row>
    <row r="6565" spans="1:2" ht="15" customHeight="1">
      <c r="A6565" s="10" t="s">
        <v>3301</v>
      </c>
      <c r="B6565" s="13" t="s">
        <v>3300</v>
      </c>
    </row>
    <row r="6566" spans="1:2" ht="15" customHeight="1">
      <c r="A6566" s="10" t="s">
        <v>3311</v>
      </c>
      <c r="B6566" s="13" t="s">
        <v>3310</v>
      </c>
    </row>
    <row r="6567" spans="1:2" ht="15" customHeight="1">
      <c r="A6567" s="10" t="s">
        <v>3329</v>
      </c>
      <c r="B6567" s="13" t="s">
        <v>3328</v>
      </c>
    </row>
    <row r="6568" spans="1:2" ht="15" customHeight="1">
      <c r="A6568" s="10" t="s">
        <v>3365</v>
      </c>
      <c r="B6568" s="13" t="s">
        <v>3364</v>
      </c>
    </row>
    <row r="6569" spans="1:2" ht="15" customHeight="1">
      <c r="A6569" s="10" t="s">
        <v>9704</v>
      </c>
      <c r="B6569" s="13" t="s">
        <v>9703</v>
      </c>
    </row>
    <row r="6570" spans="1:2" ht="15" customHeight="1">
      <c r="A6570" s="10" t="s">
        <v>5960</v>
      </c>
      <c r="B6570" s="13" t="s">
        <v>5959</v>
      </c>
    </row>
    <row r="6571" spans="1:2" ht="15" customHeight="1">
      <c r="A6571" s="10" t="s">
        <v>603</v>
      </c>
      <c r="B6571" s="13" t="s">
        <v>1619</v>
      </c>
    </row>
    <row r="6572" spans="1:2" ht="15" customHeight="1">
      <c r="A6572" s="10" t="s">
        <v>7667</v>
      </c>
      <c r="B6572" s="13" t="s">
        <v>7666</v>
      </c>
    </row>
    <row r="6573" spans="1:2" ht="15" customHeight="1">
      <c r="A6573" s="10" t="s">
        <v>6573</v>
      </c>
      <c r="B6573" s="13" t="s">
        <v>6572</v>
      </c>
    </row>
    <row r="6574" spans="1:2" ht="15" customHeight="1">
      <c r="A6574" s="10" t="s">
        <v>13168</v>
      </c>
      <c r="B6574" s="13" t="s">
        <v>13167</v>
      </c>
    </row>
    <row r="6575" spans="1:2" ht="15" customHeight="1">
      <c r="A6575" s="10" t="s">
        <v>14264</v>
      </c>
      <c r="B6575" s="13" t="s">
        <v>14263</v>
      </c>
    </row>
    <row r="6576" spans="1:2" ht="15" customHeight="1">
      <c r="A6576" s="10" t="s">
        <v>11636</v>
      </c>
      <c r="B6576" s="13" t="s">
        <v>11635</v>
      </c>
    </row>
    <row r="6577" spans="1:2" ht="15" customHeight="1">
      <c r="A6577" s="10" t="s">
        <v>11656</v>
      </c>
      <c r="B6577" s="13" t="s">
        <v>11655</v>
      </c>
    </row>
    <row r="6578" spans="1:2" ht="15" customHeight="1">
      <c r="A6578" s="10" t="s">
        <v>11614</v>
      </c>
      <c r="B6578" s="13" t="s">
        <v>11613</v>
      </c>
    </row>
    <row r="6579" spans="1:2" ht="15" customHeight="1">
      <c r="A6579" s="10" t="s">
        <v>11347</v>
      </c>
      <c r="B6579" s="13" t="s">
        <v>11346</v>
      </c>
    </row>
    <row r="6580" spans="1:2" ht="15" customHeight="1">
      <c r="A6580" s="10" t="s">
        <v>8551</v>
      </c>
      <c r="B6580" s="13" t="s">
        <v>8550</v>
      </c>
    </row>
    <row r="6581" spans="1:2" ht="15" customHeight="1">
      <c r="A6581" s="10" t="s">
        <v>8553</v>
      </c>
      <c r="B6581" s="13" t="s">
        <v>8552</v>
      </c>
    </row>
    <row r="6582" spans="1:2" ht="15" customHeight="1">
      <c r="A6582" s="10" t="s">
        <v>13498</v>
      </c>
      <c r="B6582" s="13" t="s">
        <v>13497</v>
      </c>
    </row>
    <row r="6583" spans="1:2" ht="15" customHeight="1">
      <c r="A6583" s="10" t="s">
        <v>24847</v>
      </c>
      <c r="B6583" s="13" t="s">
        <v>24846</v>
      </c>
    </row>
    <row r="6584" spans="1:2" ht="15" customHeight="1">
      <c r="A6584" s="10" t="s">
        <v>9220</v>
      </c>
      <c r="B6584" s="13" t="s">
        <v>9219</v>
      </c>
    </row>
    <row r="6585" spans="1:2" ht="15" customHeight="1">
      <c r="A6585" s="10" t="s">
        <v>9230</v>
      </c>
      <c r="B6585" s="13" t="s">
        <v>9229</v>
      </c>
    </row>
    <row r="6586" spans="1:2" ht="15" customHeight="1">
      <c r="A6586" s="10" t="s">
        <v>9226</v>
      </c>
      <c r="B6586" s="13" t="s">
        <v>9225</v>
      </c>
    </row>
    <row r="6587" spans="1:2" ht="15" customHeight="1">
      <c r="A6587" s="10" t="s">
        <v>9224</v>
      </c>
      <c r="B6587" s="13" t="s">
        <v>9223</v>
      </c>
    </row>
    <row r="6588" spans="1:2" ht="15" customHeight="1">
      <c r="A6588" s="10" t="s">
        <v>9228</v>
      </c>
      <c r="B6588" s="13" t="s">
        <v>9227</v>
      </c>
    </row>
    <row r="6589" spans="1:2" ht="15" customHeight="1">
      <c r="A6589" s="10" t="s">
        <v>9222</v>
      </c>
      <c r="B6589" s="13" t="s">
        <v>9221</v>
      </c>
    </row>
    <row r="6590" spans="1:2" ht="15" customHeight="1">
      <c r="A6590" s="10" t="s">
        <v>7878</v>
      </c>
      <c r="B6590" s="13" t="s">
        <v>7877</v>
      </c>
    </row>
    <row r="6591" spans="1:2" ht="15" customHeight="1">
      <c r="A6591" s="10" t="s">
        <v>7876</v>
      </c>
      <c r="B6591" s="13" t="s">
        <v>7875</v>
      </c>
    </row>
    <row r="6592" spans="1:2" ht="15" customHeight="1">
      <c r="A6592" s="10" t="s">
        <v>7882</v>
      </c>
      <c r="B6592" s="13" t="s">
        <v>7881</v>
      </c>
    </row>
    <row r="6593" spans="1:2" ht="15" customHeight="1">
      <c r="A6593" s="10" t="s">
        <v>1147</v>
      </c>
      <c r="B6593" s="13" t="s">
        <v>1146</v>
      </c>
    </row>
    <row r="6594" spans="1:2" ht="15" customHeight="1">
      <c r="A6594" s="10" t="s">
        <v>3621</v>
      </c>
      <c r="B6594" s="13" t="s">
        <v>3620</v>
      </c>
    </row>
    <row r="6595" spans="1:2" ht="15" customHeight="1">
      <c r="A6595" s="10" t="s">
        <v>7886</v>
      </c>
      <c r="B6595" s="13" t="s">
        <v>7885</v>
      </c>
    </row>
    <row r="6596" spans="1:2" ht="15" customHeight="1">
      <c r="A6596" s="10" t="s">
        <v>14228</v>
      </c>
      <c r="B6596" s="13" t="s">
        <v>14227</v>
      </c>
    </row>
    <row r="6597" spans="1:2" ht="15" customHeight="1">
      <c r="A6597" s="10" t="s">
        <v>7884</v>
      </c>
      <c r="B6597" s="13" t="s">
        <v>7883</v>
      </c>
    </row>
    <row r="6598" spans="1:2" ht="15" customHeight="1">
      <c r="A6598" s="10" t="s">
        <v>1479</v>
      </c>
      <c r="B6598" s="13" t="s">
        <v>605</v>
      </c>
    </row>
    <row r="6599" spans="1:2" ht="15" customHeight="1">
      <c r="A6599" s="11" t="s">
        <v>604</v>
      </c>
      <c r="B6599" s="15" t="s">
        <v>605</v>
      </c>
    </row>
    <row r="6600" spans="1:2" ht="15" customHeight="1">
      <c r="A6600" s="10" t="s">
        <v>4175</v>
      </c>
      <c r="B6600" s="13" t="s">
        <v>4174</v>
      </c>
    </row>
    <row r="6601" spans="1:2" ht="15" customHeight="1">
      <c r="A6601" s="10" t="s">
        <v>3272</v>
      </c>
      <c r="B6601" s="13" t="s">
        <v>3271</v>
      </c>
    </row>
    <row r="6602" spans="1:2" ht="15" customHeight="1">
      <c r="A6602" s="10" t="s">
        <v>3282</v>
      </c>
      <c r="B6602" s="13" t="s">
        <v>3281</v>
      </c>
    </row>
    <row r="6603" spans="1:2" ht="15" customHeight="1">
      <c r="A6603" s="10" t="s">
        <v>3276</v>
      </c>
      <c r="B6603" s="13" t="s">
        <v>3275</v>
      </c>
    </row>
    <row r="6604" spans="1:2" ht="15" customHeight="1">
      <c r="A6604" s="10" t="s">
        <v>3377</v>
      </c>
      <c r="B6604" s="13" t="s">
        <v>3376</v>
      </c>
    </row>
    <row r="6605" spans="1:2" ht="15" customHeight="1">
      <c r="A6605" s="10" t="s">
        <v>3274</v>
      </c>
      <c r="B6605" s="13" t="s">
        <v>3273</v>
      </c>
    </row>
    <row r="6606" spans="1:2" ht="15" customHeight="1">
      <c r="A6606" s="11" t="s">
        <v>606</v>
      </c>
      <c r="B6606" s="15" t="s">
        <v>607</v>
      </c>
    </row>
    <row r="6607" spans="1:2" ht="15" customHeight="1">
      <c r="A6607" s="10" t="s">
        <v>3286</v>
      </c>
      <c r="B6607" s="13" t="s">
        <v>3285</v>
      </c>
    </row>
    <row r="6608" spans="1:2" ht="15" customHeight="1">
      <c r="A6608" s="10" t="s">
        <v>3254</v>
      </c>
      <c r="B6608" s="13" t="s">
        <v>3253</v>
      </c>
    </row>
    <row r="6609" spans="1:2" ht="15" customHeight="1">
      <c r="A6609" s="10" t="s">
        <v>3256</v>
      </c>
      <c r="B6609" s="13" t="s">
        <v>3255</v>
      </c>
    </row>
    <row r="6610" spans="1:2" ht="15" customHeight="1">
      <c r="A6610" s="10" t="s">
        <v>3260</v>
      </c>
      <c r="B6610" s="13" t="s">
        <v>3259</v>
      </c>
    </row>
    <row r="6611" spans="1:2" ht="15" customHeight="1">
      <c r="A6611" s="10" t="s">
        <v>3258</v>
      </c>
      <c r="B6611" s="13" t="s">
        <v>3257</v>
      </c>
    </row>
    <row r="6612" spans="1:2" ht="15" customHeight="1">
      <c r="A6612" s="10" t="s">
        <v>3252</v>
      </c>
      <c r="B6612" s="13" t="s">
        <v>3251</v>
      </c>
    </row>
    <row r="6613" spans="1:2" ht="15" customHeight="1">
      <c r="A6613" s="10" t="s">
        <v>3266</v>
      </c>
      <c r="B6613" s="13" t="s">
        <v>3265</v>
      </c>
    </row>
    <row r="6614" spans="1:2" ht="15" customHeight="1">
      <c r="A6614" s="10" t="s">
        <v>3248</v>
      </c>
      <c r="B6614" s="13" t="s">
        <v>3247</v>
      </c>
    </row>
    <row r="6615" spans="1:2" ht="15" customHeight="1">
      <c r="A6615" s="10" t="s">
        <v>3250</v>
      </c>
      <c r="B6615" s="13" t="s">
        <v>3249</v>
      </c>
    </row>
    <row r="6616" spans="1:2" ht="15" customHeight="1">
      <c r="A6616" s="10" t="s">
        <v>3246</v>
      </c>
      <c r="B6616" s="13" t="s">
        <v>3245</v>
      </c>
    </row>
    <row r="6617" spans="1:2" ht="15" customHeight="1">
      <c r="A6617" s="10" t="s">
        <v>3242</v>
      </c>
      <c r="B6617" s="13" t="s">
        <v>3241</v>
      </c>
    </row>
    <row r="6618" spans="1:2" ht="15" customHeight="1">
      <c r="A6618" s="10" t="s">
        <v>3240</v>
      </c>
      <c r="B6618" s="13" t="s">
        <v>3239</v>
      </c>
    </row>
    <row r="6619" spans="1:2" ht="15" customHeight="1">
      <c r="A6619" s="10" t="s">
        <v>3238</v>
      </c>
      <c r="B6619" s="13" t="s">
        <v>3237</v>
      </c>
    </row>
    <row r="6620" spans="1:2" ht="15" customHeight="1">
      <c r="A6620" s="10" t="s">
        <v>3280</v>
      </c>
      <c r="B6620" s="13" t="s">
        <v>3279</v>
      </c>
    </row>
    <row r="6621" spans="1:2" ht="15" customHeight="1">
      <c r="A6621" s="10" t="s">
        <v>8573</v>
      </c>
      <c r="B6621" s="13" t="s">
        <v>8572</v>
      </c>
    </row>
    <row r="6622" spans="1:2" ht="15" customHeight="1">
      <c r="A6622" s="10" t="s">
        <v>8565</v>
      </c>
      <c r="B6622" s="13" t="s">
        <v>8564</v>
      </c>
    </row>
    <row r="6623" spans="1:2" ht="15" customHeight="1">
      <c r="A6623" s="10" t="s">
        <v>5776</v>
      </c>
      <c r="B6623" s="13" t="s">
        <v>5775</v>
      </c>
    </row>
    <row r="6624" spans="1:2" ht="15" customHeight="1">
      <c r="A6624" s="10" t="s">
        <v>9569</v>
      </c>
      <c r="B6624" s="13" t="s">
        <v>9568</v>
      </c>
    </row>
    <row r="6625" spans="1:2" ht="15" customHeight="1">
      <c r="A6625" s="10" t="s">
        <v>4948</v>
      </c>
      <c r="B6625" s="13" t="s">
        <v>4947</v>
      </c>
    </row>
    <row r="6626" spans="1:2" ht="15" customHeight="1">
      <c r="A6626" s="10" t="s">
        <v>4824</v>
      </c>
      <c r="B6626" s="13" t="s">
        <v>4823</v>
      </c>
    </row>
    <row r="6627" spans="1:2" ht="15" customHeight="1">
      <c r="A6627" s="10" t="s">
        <v>4950</v>
      </c>
      <c r="B6627" s="13" t="s">
        <v>4949</v>
      </c>
    </row>
    <row r="6628" spans="1:2" ht="15" customHeight="1">
      <c r="A6628" s="10" t="s">
        <v>9744</v>
      </c>
      <c r="B6628" s="13" t="s">
        <v>9743</v>
      </c>
    </row>
    <row r="6629" spans="1:2" ht="15" customHeight="1">
      <c r="A6629" s="10" t="s">
        <v>9454</v>
      </c>
      <c r="B6629" s="13" t="s">
        <v>9453</v>
      </c>
    </row>
    <row r="6630" spans="1:2" ht="15" customHeight="1">
      <c r="A6630" s="10" t="s">
        <v>9452</v>
      </c>
      <c r="B6630" s="13" t="s">
        <v>9451</v>
      </c>
    </row>
    <row r="6631" spans="1:2" ht="15" customHeight="1">
      <c r="A6631" s="11" t="s">
        <v>608</v>
      </c>
      <c r="B6631" s="15" t="s">
        <v>609</v>
      </c>
    </row>
    <row r="6632" spans="1:2" ht="15" customHeight="1">
      <c r="A6632" s="10" t="s">
        <v>9440</v>
      </c>
      <c r="B6632" s="13" t="s">
        <v>9439</v>
      </c>
    </row>
    <row r="6633" spans="1:2" ht="15" customHeight="1">
      <c r="A6633" s="10" t="s">
        <v>9438</v>
      </c>
      <c r="B6633" s="13" t="s">
        <v>9437</v>
      </c>
    </row>
    <row r="6634" spans="1:2" ht="15" customHeight="1">
      <c r="A6634" s="10" t="s">
        <v>9444</v>
      </c>
      <c r="B6634" s="13" t="s">
        <v>9443</v>
      </c>
    </row>
    <row r="6635" spans="1:2" ht="15" customHeight="1">
      <c r="A6635" s="10" t="s">
        <v>9448</v>
      </c>
      <c r="B6635" s="13" t="s">
        <v>9447</v>
      </c>
    </row>
    <row r="6636" spans="1:2" ht="15" customHeight="1">
      <c r="A6636" s="10" t="s">
        <v>9609</v>
      </c>
      <c r="B6636" s="13" t="s">
        <v>9608</v>
      </c>
    </row>
    <row r="6637" spans="1:2" ht="15" customHeight="1">
      <c r="A6637" s="10" t="s">
        <v>9456</v>
      </c>
      <c r="B6637" s="13" t="s">
        <v>9455</v>
      </c>
    </row>
    <row r="6638" spans="1:2" ht="15" customHeight="1">
      <c r="A6638" s="10" t="s">
        <v>9372</v>
      </c>
      <c r="B6638" s="13" t="s">
        <v>9371</v>
      </c>
    </row>
    <row r="6639" spans="1:2" ht="15" customHeight="1">
      <c r="A6639" s="10" t="s">
        <v>1285</v>
      </c>
      <c r="B6639" s="13" t="s">
        <v>1284</v>
      </c>
    </row>
    <row r="6640" spans="1:2" ht="15" customHeight="1">
      <c r="A6640" s="10" t="s">
        <v>1293</v>
      </c>
      <c r="B6640" s="13" t="s">
        <v>1292</v>
      </c>
    </row>
    <row r="6641" spans="1:2" ht="15" customHeight="1">
      <c r="A6641" s="10" t="s">
        <v>12900</v>
      </c>
      <c r="B6641" s="13" t="s">
        <v>12899</v>
      </c>
    </row>
    <row r="6642" spans="1:2" ht="15" customHeight="1">
      <c r="A6642" s="11" t="s">
        <v>610</v>
      </c>
      <c r="B6642" s="15" t="s">
        <v>154</v>
      </c>
    </row>
    <row r="6643" spans="1:2" ht="15" customHeight="1">
      <c r="A6643" s="10" t="s">
        <v>2319</v>
      </c>
      <c r="B6643" s="13" t="s">
        <v>2318</v>
      </c>
    </row>
    <row r="6644" spans="1:2" ht="15" customHeight="1">
      <c r="A6644" s="10" t="s">
        <v>13616</v>
      </c>
      <c r="B6644" s="13" t="s">
        <v>13615</v>
      </c>
    </row>
    <row r="6645" spans="1:2" ht="15" customHeight="1">
      <c r="A6645" s="10" t="s">
        <v>2148</v>
      </c>
      <c r="B6645" s="13" t="s">
        <v>2147</v>
      </c>
    </row>
    <row r="6646" spans="1:2" ht="15" customHeight="1">
      <c r="A6646" s="10" t="s">
        <v>10267</v>
      </c>
      <c r="B6646" s="13" t="s">
        <v>10266</v>
      </c>
    </row>
    <row r="6647" spans="1:2" ht="15" customHeight="1">
      <c r="A6647" s="10" t="s">
        <v>10882</v>
      </c>
      <c r="B6647" s="13" t="s">
        <v>10881</v>
      </c>
    </row>
    <row r="6648" spans="1:2" ht="15" customHeight="1">
      <c r="A6648" s="10" t="s">
        <v>10411</v>
      </c>
      <c r="B6648" s="13" t="s">
        <v>10410</v>
      </c>
    </row>
    <row r="6649" spans="1:2" ht="15" customHeight="1">
      <c r="A6649" s="10" t="s">
        <v>9777</v>
      </c>
      <c r="B6649" s="13" t="s">
        <v>9776</v>
      </c>
    </row>
    <row r="6650" spans="1:2" ht="15" customHeight="1">
      <c r="A6650" s="10" t="s">
        <v>611</v>
      </c>
      <c r="B6650" s="13" t="s">
        <v>9775</v>
      </c>
    </row>
    <row r="6651" spans="1:2" ht="15" customHeight="1">
      <c r="A6651" s="10" t="s">
        <v>10202</v>
      </c>
      <c r="B6651" s="13" t="s">
        <v>10201</v>
      </c>
    </row>
    <row r="6652" spans="1:2" ht="15" customHeight="1">
      <c r="A6652" s="10" t="s">
        <v>10200</v>
      </c>
      <c r="B6652" s="13" t="s">
        <v>10199</v>
      </c>
    </row>
    <row r="6653" spans="1:2" ht="15" customHeight="1">
      <c r="A6653" s="10" t="s">
        <v>10206</v>
      </c>
      <c r="B6653" s="13" t="s">
        <v>10205</v>
      </c>
    </row>
    <row r="6654" spans="1:2" ht="15" customHeight="1">
      <c r="A6654" s="11" t="s">
        <v>612</v>
      </c>
      <c r="B6654" s="15" t="s">
        <v>613</v>
      </c>
    </row>
    <row r="6655" spans="1:2" ht="15" customHeight="1">
      <c r="A6655" s="10" t="s">
        <v>10836</v>
      </c>
      <c r="B6655" s="13" t="s">
        <v>10835</v>
      </c>
    </row>
    <row r="6656" spans="1:2" ht="15" customHeight="1">
      <c r="A6656" s="10" t="s">
        <v>13970</v>
      </c>
      <c r="B6656" s="13" t="s">
        <v>13969</v>
      </c>
    </row>
    <row r="6657" spans="1:2" ht="15" customHeight="1">
      <c r="A6657" s="10" t="s">
        <v>13338</v>
      </c>
      <c r="B6657" s="13" t="s">
        <v>13337</v>
      </c>
    </row>
    <row r="6658" spans="1:2" ht="15" customHeight="1">
      <c r="A6658" s="10" t="s">
        <v>13972</v>
      </c>
      <c r="B6658" s="13" t="s">
        <v>13971</v>
      </c>
    </row>
    <row r="6659" spans="1:2" ht="15" customHeight="1">
      <c r="A6659" s="10" t="s">
        <v>13968</v>
      </c>
      <c r="B6659" s="13" t="s">
        <v>13967</v>
      </c>
    </row>
    <row r="6660" spans="1:2" ht="15" customHeight="1">
      <c r="A6660" s="10" t="s">
        <v>15492</v>
      </c>
      <c r="B6660" s="13" t="s">
        <v>15491</v>
      </c>
    </row>
    <row r="6661" spans="1:2" ht="15" customHeight="1">
      <c r="A6661" s="10" t="s">
        <v>15490</v>
      </c>
      <c r="B6661" s="13" t="s">
        <v>15489</v>
      </c>
    </row>
    <row r="6662" spans="1:2" ht="15" customHeight="1">
      <c r="A6662" s="10" t="s">
        <v>15842</v>
      </c>
      <c r="B6662" s="13" t="s">
        <v>15841</v>
      </c>
    </row>
    <row r="6663" spans="1:2" ht="15" customHeight="1">
      <c r="A6663" s="10" t="s">
        <v>16054</v>
      </c>
      <c r="B6663" s="13" t="s">
        <v>16053</v>
      </c>
    </row>
    <row r="6664" spans="1:2" ht="15" customHeight="1">
      <c r="A6664" s="10" t="s">
        <v>15494</v>
      </c>
      <c r="B6664" s="13" t="s">
        <v>15493</v>
      </c>
    </row>
    <row r="6665" spans="1:2" ht="15" customHeight="1">
      <c r="A6665" s="10" t="s">
        <v>15604</v>
      </c>
      <c r="B6665" s="13" t="s">
        <v>15603</v>
      </c>
    </row>
    <row r="6666" spans="1:2" ht="15" customHeight="1">
      <c r="A6666" s="10" t="s">
        <v>14992</v>
      </c>
      <c r="B6666" s="13" t="s">
        <v>14991</v>
      </c>
    </row>
    <row r="6667" spans="1:2" ht="15" customHeight="1">
      <c r="A6667" s="10" t="s">
        <v>15938</v>
      </c>
      <c r="B6667" s="13" t="s">
        <v>15937</v>
      </c>
    </row>
    <row r="6668" spans="1:2" ht="15" customHeight="1">
      <c r="A6668" s="10" t="s">
        <v>15352</v>
      </c>
      <c r="B6668" s="13" t="s">
        <v>15351</v>
      </c>
    </row>
    <row r="6669" spans="1:2" ht="15" customHeight="1">
      <c r="A6669" s="10" t="s">
        <v>15354</v>
      </c>
      <c r="B6669" s="13" t="s">
        <v>15353</v>
      </c>
    </row>
    <row r="6670" spans="1:2" ht="15" customHeight="1">
      <c r="A6670" s="10" t="s">
        <v>14996</v>
      </c>
      <c r="B6670" s="13" t="s">
        <v>14995</v>
      </c>
    </row>
    <row r="6671" spans="1:2" ht="15" customHeight="1">
      <c r="A6671" s="10" t="s">
        <v>15128</v>
      </c>
      <c r="B6671" s="13" t="s">
        <v>15127</v>
      </c>
    </row>
    <row r="6672" spans="1:2" ht="15" customHeight="1">
      <c r="A6672" s="10" t="s">
        <v>15228</v>
      </c>
      <c r="B6672" s="13" t="s">
        <v>15227</v>
      </c>
    </row>
    <row r="6673" spans="1:2" ht="15" customHeight="1">
      <c r="A6673" s="10" t="s">
        <v>15496</v>
      </c>
      <c r="B6673" s="13" t="s">
        <v>15495</v>
      </c>
    </row>
    <row r="6674" spans="1:2" ht="15" customHeight="1">
      <c r="A6674" s="10" t="s">
        <v>15356</v>
      </c>
      <c r="B6674" s="13" t="s">
        <v>15355</v>
      </c>
    </row>
    <row r="6675" spans="1:2" ht="15" customHeight="1">
      <c r="A6675" s="10" t="s">
        <v>16060</v>
      </c>
      <c r="B6675" s="13" t="s">
        <v>16059</v>
      </c>
    </row>
    <row r="6676" spans="1:2" ht="15" customHeight="1">
      <c r="A6676" s="10" t="s">
        <v>15126</v>
      </c>
      <c r="B6676" s="13" t="s">
        <v>15125</v>
      </c>
    </row>
    <row r="6677" spans="1:2" ht="15" customHeight="1">
      <c r="A6677" s="10" t="s">
        <v>15226</v>
      </c>
      <c r="B6677" s="13" t="s">
        <v>15225</v>
      </c>
    </row>
    <row r="6678" spans="1:2" ht="15" customHeight="1">
      <c r="A6678" s="10" t="s">
        <v>14994</v>
      </c>
      <c r="B6678" s="13" t="s">
        <v>14993</v>
      </c>
    </row>
    <row r="6679" spans="1:2" ht="15" customHeight="1">
      <c r="A6679" s="10" t="s">
        <v>15606</v>
      </c>
      <c r="B6679" s="13" t="s">
        <v>15605</v>
      </c>
    </row>
    <row r="6680" spans="1:2" ht="15" customHeight="1">
      <c r="A6680" s="10" t="s">
        <v>15716</v>
      </c>
      <c r="B6680" s="13" t="s">
        <v>15715</v>
      </c>
    </row>
    <row r="6681" spans="1:2" ht="15" customHeight="1">
      <c r="A6681" s="10" t="s">
        <v>15940</v>
      </c>
      <c r="B6681" s="13" t="s">
        <v>15939</v>
      </c>
    </row>
    <row r="6682" spans="1:2" ht="15" customHeight="1">
      <c r="A6682" s="10" t="s">
        <v>14990</v>
      </c>
      <c r="B6682" s="13" t="s">
        <v>14989</v>
      </c>
    </row>
    <row r="6683" spans="1:2" ht="15" customHeight="1">
      <c r="A6683" s="10" t="s">
        <v>15714</v>
      </c>
      <c r="B6683" s="13" t="s">
        <v>15713</v>
      </c>
    </row>
    <row r="6684" spans="1:2" ht="15" customHeight="1">
      <c r="A6684" s="10" t="s">
        <v>16056</v>
      </c>
      <c r="B6684" s="13" t="s">
        <v>16055</v>
      </c>
    </row>
    <row r="6685" spans="1:2" ht="15" customHeight="1">
      <c r="A6685" s="10" t="s">
        <v>16286</v>
      </c>
      <c r="B6685" s="13" t="s">
        <v>16285</v>
      </c>
    </row>
    <row r="6686" spans="1:2" ht="15" customHeight="1">
      <c r="A6686" s="10" t="s">
        <v>16266</v>
      </c>
      <c r="B6686" s="13" t="s">
        <v>16265</v>
      </c>
    </row>
    <row r="6687" spans="1:2" ht="15" customHeight="1">
      <c r="A6687" s="10" t="s">
        <v>16246</v>
      </c>
      <c r="B6687" s="13" t="s">
        <v>16245</v>
      </c>
    </row>
    <row r="6688" spans="1:2" ht="15" customHeight="1">
      <c r="A6688" s="10" t="s">
        <v>16306</v>
      </c>
      <c r="B6688" s="13" t="s">
        <v>16305</v>
      </c>
    </row>
    <row r="6689" spans="1:2" ht="15" customHeight="1">
      <c r="A6689" s="10" t="s">
        <v>15130</v>
      </c>
      <c r="B6689" s="13" t="s">
        <v>15129</v>
      </c>
    </row>
    <row r="6690" spans="1:2" ht="15" customHeight="1">
      <c r="A6690" s="10" t="s">
        <v>15718</v>
      </c>
      <c r="B6690" s="13" t="s">
        <v>15717</v>
      </c>
    </row>
    <row r="6691" spans="1:2" ht="15" customHeight="1">
      <c r="A6691" s="10" t="s">
        <v>16176</v>
      </c>
      <c r="B6691" s="13" t="s">
        <v>16175</v>
      </c>
    </row>
    <row r="6692" spans="1:2" ht="15" customHeight="1">
      <c r="A6692" s="10" t="s">
        <v>16186</v>
      </c>
      <c r="B6692" s="13" t="s">
        <v>16185</v>
      </c>
    </row>
    <row r="6693" spans="1:2" ht="15" customHeight="1">
      <c r="A6693" s="10" t="s">
        <v>16180</v>
      </c>
      <c r="B6693" s="13" t="s">
        <v>16179</v>
      </c>
    </row>
    <row r="6694" spans="1:2" ht="15" customHeight="1">
      <c r="A6694" s="10" t="s">
        <v>16182</v>
      </c>
      <c r="B6694" s="13" t="s">
        <v>16181</v>
      </c>
    </row>
    <row r="6695" spans="1:2" ht="15" customHeight="1">
      <c r="A6695" s="10" t="s">
        <v>16184</v>
      </c>
      <c r="B6695" s="13" t="s">
        <v>16183</v>
      </c>
    </row>
    <row r="6696" spans="1:2" ht="15" customHeight="1">
      <c r="A6696" s="10" t="s">
        <v>16178</v>
      </c>
      <c r="B6696" s="13" t="s">
        <v>16177</v>
      </c>
    </row>
    <row r="6697" spans="1:2" ht="15" customHeight="1">
      <c r="A6697" s="10" t="s">
        <v>16188</v>
      </c>
      <c r="B6697" s="13" t="s">
        <v>16187</v>
      </c>
    </row>
    <row r="6698" spans="1:2" ht="15" customHeight="1">
      <c r="A6698" s="10" t="s">
        <v>24643</v>
      </c>
      <c r="B6698" s="13" t="s">
        <v>24642</v>
      </c>
    </row>
    <row r="6699" spans="1:2" ht="15" customHeight="1">
      <c r="A6699" s="10" t="s">
        <v>24627</v>
      </c>
      <c r="B6699" s="13" t="s">
        <v>24626</v>
      </c>
    </row>
    <row r="6700" spans="1:2" ht="15" customHeight="1">
      <c r="A6700" s="10" t="s">
        <v>9152</v>
      </c>
      <c r="B6700" s="13" t="s">
        <v>9151</v>
      </c>
    </row>
    <row r="6701" spans="1:2" ht="15" customHeight="1">
      <c r="A6701" s="10" t="s">
        <v>9156</v>
      </c>
      <c r="B6701" s="13" t="s">
        <v>9155</v>
      </c>
    </row>
    <row r="6702" spans="1:2" ht="15" customHeight="1">
      <c r="A6702" s="10" t="s">
        <v>9162</v>
      </c>
      <c r="B6702" s="13" t="s">
        <v>9161</v>
      </c>
    </row>
    <row r="6703" spans="1:2" ht="15" customHeight="1">
      <c r="A6703" s="10" t="s">
        <v>14118</v>
      </c>
      <c r="B6703" s="13" t="s">
        <v>14117</v>
      </c>
    </row>
    <row r="6704" spans="1:2" ht="15" customHeight="1">
      <c r="A6704" s="10" t="s">
        <v>13334</v>
      </c>
      <c r="B6704" s="13" t="s">
        <v>13333</v>
      </c>
    </row>
    <row r="6705" spans="1:2" ht="15" customHeight="1">
      <c r="A6705" s="10" t="s">
        <v>3288</v>
      </c>
      <c r="B6705" s="13" t="s">
        <v>3287</v>
      </c>
    </row>
    <row r="6706" spans="1:2" ht="15" customHeight="1">
      <c r="A6706" s="10" t="s">
        <v>13676</v>
      </c>
      <c r="B6706" s="13" t="s">
        <v>13675</v>
      </c>
    </row>
    <row r="6707" spans="1:2" ht="15" customHeight="1">
      <c r="A6707" s="10" t="s">
        <v>13424</v>
      </c>
      <c r="B6707" s="13" t="s">
        <v>13423</v>
      </c>
    </row>
    <row r="6708" spans="1:2" ht="15" customHeight="1">
      <c r="A6708" s="10" t="s">
        <v>13420</v>
      </c>
      <c r="B6708" s="13" t="s">
        <v>13419</v>
      </c>
    </row>
    <row r="6709" spans="1:2" ht="15" customHeight="1">
      <c r="A6709" s="10" t="s">
        <v>13398</v>
      </c>
      <c r="B6709" s="13" t="s">
        <v>13397</v>
      </c>
    </row>
    <row r="6710" spans="1:2" ht="15" customHeight="1">
      <c r="A6710" s="10" t="s">
        <v>17145</v>
      </c>
      <c r="B6710" s="13" t="s">
        <v>17144</v>
      </c>
    </row>
    <row r="6711" spans="1:2" ht="15" customHeight="1">
      <c r="A6711" s="11" t="s">
        <v>614</v>
      </c>
      <c r="B6711" s="15" t="s">
        <v>368</v>
      </c>
    </row>
    <row r="6712" spans="1:2" ht="15" customHeight="1">
      <c r="A6712" s="10" t="s">
        <v>14758</v>
      </c>
      <c r="B6712" s="13" t="s">
        <v>368</v>
      </c>
    </row>
    <row r="6713" spans="1:2" ht="15" customHeight="1">
      <c r="A6713" s="11" t="s">
        <v>615</v>
      </c>
      <c r="B6713" s="15" t="s">
        <v>616</v>
      </c>
    </row>
    <row r="6714" spans="1:2" ht="15" customHeight="1">
      <c r="A6714" s="10" t="s">
        <v>12902</v>
      </c>
      <c r="B6714" s="13" t="s">
        <v>12901</v>
      </c>
    </row>
    <row r="6715" spans="1:2" ht="15" customHeight="1">
      <c r="A6715" s="10" t="s">
        <v>2187</v>
      </c>
      <c r="B6715" s="13" t="s">
        <v>616</v>
      </c>
    </row>
    <row r="6716" spans="1:2" ht="15" customHeight="1">
      <c r="A6716" s="10" t="s">
        <v>2168</v>
      </c>
      <c r="B6716" s="13" t="s">
        <v>2167</v>
      </c>
    </row>
    <row r="6717" spans="1:2" ht="15" customHeight="1">
      <c r="A6717" s="10" t="s">
        <v>2184</v>
      </c>
      <c r="B6717" s="13" t="s">
        <v>2183</v>
      </c>
    </row>
    <row r="6718" spans="1:2" ht="15" customHeight="1">
      <c r="A6718" s="10" t="s">
        <v>2164</v>
      </c>
      <c r="B6718" s="13" t="s">
        <v>2163</v>
      </c>
    </row>
    <row r="6719" spans="1:2" ht="15" customHeight="1">
      <c r="A6719" s="10" t="s">
        <v>2176</v>
      </c>
      <c r="B6719" s="13" t="s">
        <v>2175</v>
      </c>
    </row>
    <row r="6720" spans="1:2" ht="15" customHeight="1">
      <c r="A6720" s="10" t="s">
        <v>2178</v>
      </c>
      <c r="B6720" s="13" t="s">
        <v>2177</v>
      </c>
    </row>
    <row r="6721" spans="1:2" ht="15" customHeight="1">
      <c r="A6721" s="10" t="s">
        <v>2180</v>
      </c>
      <c r="B6721" s="13" t="s">
        <v>2179</v>
      </c>
    </row>
    <row r="6722" spans="1:2" ht="15" customHeight="1">
      <c r="A6722" s="10" t="s">
        <v>2182</v>
      </c>
      <c r="B6722" s="13" t="s">
        <v>2181</v>
      </c>
    </row>
    <row r="6723" spans="1:2" ht="15" customHeight="1">
      <c r="A6723" s="10" t="s">
        <v>2172</v>
      </c>
      <c r="B6723" s="13" t="s">
        <v>2171</v>
      </c>
    </row>
    <row r="6724" spans="1:2" ht="15" customHeight="1">
      <c r="A6724" s="10" t="s">
        <v>2170</v>
      </c>
      <c r="B6724" s="13" t="s">
        <v>2169</v>
      </c>
    </row>
    <row r="6725" spans="1:2" ht="15" customHeight="1">
      <c r="A6725" s="10" t="s">
        <v>2174</v>
      </c>
      <c r="B6725" s="13" t="s">
        <v>2173</v>
      </c>
    </row>
    <row r="6726" spans="1:2" ht="15" customHeight="1">
      <c r="A6726" s="10" t="s">
        <v>13566</v>
      </c>
      <c r="B6726" s="13" t="s">
        <v>13565</v>
      </c>
    </row>
    <row r="6727" spans="1:2" ht="15" customHeight="1">
      <c r="A6727" s="10" t="s">
        <v>13570</v>
      </c>
      <c r="B6727" s="13" t="s">
        <v>13569</v>
      </c>
    </row>
    <row r="6728" spans="1:2" ht="15" customHeight="1">
      <c r="A6728" s="10" t="s">
        <v>13558</v>
      </c>
      <c r="B6728" s="13" t="s">
        <v>13557</v>
      </c>
    </row>
    <row r="6729" spans="1:2" ht="15" customHeight="1">
      <c r="A6729" s="10" t="s">
        <v>13370</v>
      </c>
      <c r="B6729" s="13" t="s">
        <v>13369</v>
      </c>
    </row>
    <row r="6730" spans="1:2" ht="15" customHeight="1">
      <c r="A6730" s="10" t="s">
        <v>13326</v>
      </c>
      <c r="B6730" s="13" t="s">
        <v>13325</v>
      </c>
    </row>
    <row r="6731" spans="1:2" ht="15" customHeight="1">
      <c r="A6731" s="10" t="s">
        <v>13366</v>
      </c>
      <c r="B6731" s="13" t="s">
        <v>13365</v>
      </c>
    </row>
    <row r="6732" spans="1:2" ht="15" customHeight="1">
      <c r="A6732" s="10" t="s">
        <v>13836</v>
      </c>
      <c r="B6732" s="13" t="s">
        <v>13835</v>
      </c>
    </row>
    <row r="6733" spans="1:2" ht="15" customHeight="1">
      <c r="A6733" s="10" t="s">
        <v>13368</v>
      </c>
      <c r="B6733" s="13" t="s">
        <v>13367</v>
      </c>
    </row>
    <row r="6734" spans="1:2" ht="15" customHeight="1">
      <c r="A6734" s="10" t="s">
        <v>14142</v>
      </c>
      <c r="B6734" s="13" t="s">
        <v>14141</v>
      </c>
    </row>
    <row r="6735" spans="1:2" ht="15" customHeight="1">
      <c r="A6735" s="10" t="s">
        <v>13364</v>
      </c>
      <c r="B6735" s="13" t="s">
        <v>13363</v>
      </c>
    </row>
    <row r="6736" spans="1:2" ht="15" customHeight="1">
      <c r="A6736" s="10" t="s">
        <v>14102</v>
      </c>
      <c r="B6736" s="13" t="s">
        <v>14101</v>
      </c>
    </row>
    <row r="6737" spans="1:2" ht="15" customHeight="1">
      <c r="A6737" s="10" t="s">
        <v>13392</v>
      </c>
      <c r="B6737" s="13" t="s">
        <v>13391</v>
      </c>
    </row>
    <row r="6738" spans="1:2" ht="15" customHeight="1">
      <c r="A6738" s="10" t="s">
        <v>13394</v>
      </c>
      <c r="B6738" s="13" t="s">
        <v>13393</v>
      </c>
    </row>
    <row r="6739" spans="1:2" ht="15" customHeight="1">
      <c r="A6739" s="10" t="s">
        <v>13388</v>
      </c>
      <c r="B6739" s="13" t="s">
        <v>13387</v>
      </c>
    </row>
    <row r="6740" spans="1:2" ht="15" customHeight="1">
      <c r="A6740" s="10" t="s">
        <v>13362</v>
      </c>
      <c r="B6740" s="13" t="s">
        <v>13361</v>
      </c>
    </row>
    <row r="6741" spans="1:2" ht="15" customHeight="1">
      <c r="A6741" s="10" t="s">
        <v>13374</v>
      </c>
      <c r="B6741" s="13" t="s">
        <v>13373</v>
      </c>
    </row>
    <row r="6742" spans="1:2" ht="15" customHeight="1">
      <c r="A6742" s="10" t="s">
        <v>13430</v>
      </c>
      <c r="B6742" s="13" t="s">
        <v>13429</v>
      </c>
    </row>
    <row r="6743" spans="1:2" ht="15" customHeight="1">
      <c r="A6743" s="10" t="s">
        <v>13602</v>
      </c>
      <c r="B6743" s="13" t="s">
        <v>13601</v>
      </c>
    </row>
    <row r="6744" spans="1:2" ht="15" customHeight="1">
      <c r="A6744" s="10" t="s">
        <v>14254</v>
      </c>
      <c r="B6744" s="13" t="s">
        <v>14253</v>
      </c>
    </row>
    <row r="6745" spans="1:2" ht="15" customHeight="1">
      <c r="A6745" s="10" t="s">
        <v>13304</v>
      </c>
      <c r="B6745" s="13" t="s">
        <v>13303</v>
      </c>
    </row>
    <row r="6746" spans="1:2" ht="15" customHeight="1">
      <c r="A6746" s="10" t="s">
        <v>13410</v>
      </c>
      <c r="B6746" s="13" t="s">
        <v>13409</v>
      </c>
    </row>
    <row r="6747" spans="1:2" ht="15" customHeight="1">
      <c r="A6747" s="10" t="s">
        <v>14242</v>
      </c>
      <c r="B6747" s="13" t="s">
        <v>14241</v>
      </c>
    </row>
    <row r="6748" spans="1:2" ht="15" customHeight="1">
      <c r="A6748" s="10" t="s">
        <v>13480</v>
      </c>
      <c r="B6748" s="13" t="s">
        <v>13479</v>
      </c>
    </row>
    <row r="6749" spans="1:2" ht="15" customHeight="1">
      <c r="A6749" s="10" t="s">
        <v>13448</v>
      </c>
      <c r="B6749" s="13" t="s">
        <v>13447</v>
      </c>
    </row>
    <row r="6750" spans="1:2" ht="15" customHeight="1">
      <c r="A6750" s="10" t="s">
        <v>13532</v>
      </c>
      <c r="B6750" s="13" t="s">
        <v>13531</v>
      </c>
    </row>
    <row r="6751" spans="1:2" ht="15" customHeight="1">
      <c r="A6751" s="10" t="s">
        <v>13494</v>
      </c>
      <c r="B6751" s="13" t="s">
        <v>13493</v>
      </c>
    </row>
    <row r="6752" spans="1:2" ht="15" customHeight="1">
      <c r="A6752" s="10" t="s">
        <v>13550</v>
      </c>
      <c r="B6752" s="13" t="s">
        <v>13549</v>
      </c>
    </row>
    <row r="6753" spans="1:2" ht="15" customHeight="1">
      <c r="A6753" s="10" t="s">
        <v>13462</v>
      </c>
      <c r="B6753" s="13" t="s">
        <v>13461</v>
      </c>
    </row>
    <row r="6754" spans="1:2" ht="15" customHeight="1">
      <c r="A6754" s="10" t="s">
        <v>13576</v>
      </c>
      <c r="B6754" s="13" t="s">
        <v>13575</v>
      </c>
    </row>
    <row r="6755" spans="1:2" ht="15" customHeight="1">
      <c r="A6755" s="10" t="s">
        <v>13788</v>
      </c>
      <c r="B6755" s="13" t="s">
        <v>13787</v>
      </c>
    </row>
    <row r="6756" spans="1:2" ht="15" customHeight="1">
      <c r="A6756" s="10" t="s">
        <v>13638</v>
      </c>
      <c r="B6756" s="13" t="s">
        <v>13637</v>
      </c>
    </row>
    <row r="6757" spans="1:2" ht="15" customHeight="1">
      <c r="A6757" s="10" t="s">
        <v>13966</v>
      </c>
      <c r="B6757" s="13" t="s">
        <v>13965</v>
      </c>
    </row>
    <row r="6758" spans="1:2" ht="15" customHeight="1">
      <c r="A6758" s="10" t="s">
        <v>13346</v>
      </c>
      <c r="B6758" s="13" t="s">
        <v>13345</v>
      </c>
    </row>
    <row r="6759" spans="1:2" ht="15" customHeight="1">
      <c r="A6759" s="10" t="s">
        <v>13270</v>
      </c>
      <c r="B6759" s="13" t="s">
        <v>13269</v>
      </c>
    </row>
    <row r="6760" spans="1:2" ht="15" customHeight="1">
      <c r="A6760" s="10" t="s">
        <v>13706</v>
      </c>
      <c r="B6760" s="13" t="s">
        <v>13705</v>
      </c>
    </row>
    <row r="6761" spans="1:2" ht="15" customHeight="1">
      <c r="A6761" s="10" t="s">
        <v>13714</v>
      </c>
      <c r="B6761" s="13" t="s">
        <v>13713</v>
      </c>
    </row>
    <row r="6762" spans="1:2" ht="15" customHeight="1">
      <c r="A6762" s="10" t="s">
        <v>13760</v>
      </c>
      <c r="B6762" s="13" t="s">
        <v>13759</v>
      </c>
    </row>
    <row r="6763" spans="1:2" ht="15" customHeight="1">
      <c r="A6763" s="10" t="s">
        <v>13588</v>
      </c>
      <c r="B6763" s="13" t="s">
        <v>13587</v>
      </c>
    </row>
    <row r="6764" spans="1:2" ht="15" customHeight="1">
      <c r="A6764" s="10" t="s">
        <v>13380</v>
      </c>
      <c r="B6764" s="13" t="s">
        <v>13379</v>
      </c>
    </row>
    <row r="6765" spans="1:2" ht="15" customHeight="1">
      <c r="A6765" s="10" t="s">
        <v>13630</v>
      </c>
      <c r="B6765" s="13" t="s">
        <v>13629</v>
      </c>
    </row>
    <row r="6766" spans="1:2" ht="15" customHeight="1">
      <c r="A6766" s="10" t="s">
        <v>13946</v>
      </c>
      <c r="B6766" s="13" t="s">
        <v>13945</v>
      </c>
    </row>
    <row r="6767" spans="1:2" ht="15" customHeight="1">
      <c r="A6767" s="10" t="s">
        <v>13310</v>
      </c>
      <c r="B6767" s="13" t="s">
        <v>13309</v>
      </c>
    </row>
    <row r="6768" spans="1:2" ht="15" customHeight="1">
      <c r="A6768" s="10" t="s">
        <v>14202</v>
      </c>
      <c r="B6768" s="13" t="s">
        <v>14201</v>
      </c>
    </row>
    <row r="6769" spans="1:2" ht="15" customHeight="1">
      <c r="A6769" s="10" t="s">
        <v>13564</v>
      </c>
      <c r="B6769" s="13" t="s">
        <v>13563</v>
      </c>
    </row>
    <row r="6770" spans="1:2" ht="15" customHeight="1">
      <c r="A6770" s="10" t="s">
        <v>14272</v>
      </c>
      <c r="B6770" s="13" t="s">
        <v>14271</v>
      </c>
    </row>
    <row r="6771" spans="1:2" ht="15" customHeight="1">
      <c r="A6771" s="10" t="s">
        <v>13718</v>
      </c>
      <c r="B6771" s="13" t="s">
        <v>13717</v>
      </c>
    </row>
    <row r="6772" spans="1:2" ht="15" customHeight="1">
      <c r="A6772" s="10" t="s">
        <v>13822</v>
      </c>
      <c r="B6772" s="13" t="s">
        <v>13821</v>
      </c>
    </row>
    <row r="6773" spans="1:2" ht="15" customHeight="1">
      <c r="A6773" s="10" t="s">
        <v>13842</v>
      </c>
      <c r="B6773" s="13" t="s">
        <v>13841</v>
      </c>
    </row>
    <row r="6774" spans="1:2" ht="15" customHeight="1">
      <c r="A6774" s="10" t="s">
        <v>13882</v>
      </c>
      <c r="B6774" s="13" t="s">
        <v>13881</v>
      </c>
    </row>
    <row r="6775" spans="1:2" ht="15" customHeight="1">
      <c r="A6775" s="10" t="s">
        <v>14126</v>
      </c>
      <c r="B6775" s="13" t="s">
        <v>14125</v>
      </c>
    </row>
    <row r="6776" spans="1:2" ht="15" customHeight="1">
      <c r="A6776" s="10" t="s">
        <v>14146</v>
      </c>
      <c r="B6776" s="13" t="s">
        <v>14145</v>
      </c>
    </row>
    <row r="6777" spans="1:2" ht="15" customHeight="1">
      <c r="A6777" s="10" t="s">
        <v>12140</v>
      </c>
      <c r="B6777" s="13" t="s">
        <v>12139</v>
      </c>
    </row>
    <row r="6778" spans="1:2" ht="15" customHeight="1">
      <c r="A6778" s="10" t="s">
        <v>13956</v>
      </c>
      <c r="B6778" s="13" t="s">
        <v>13955</v>
      </c>
    </row>
    <row r="6779" spans="1:2" ht="15" customHeight="1">
      <c r="A6779" s="10" t="s">
        <v>13512</v>
      </c>
      <c r="B6779" s="13" t="s">
        <v>13511</v>
      </c>
    </row>
    <row r="6780" spans="1:2" ht="15" customHeight="1">
      <c r="A6780" s="10" t="s">
        <v>13748</v>
      </c>
      <c r="B6780" s="13" t="s">
        <v>13747</v>
      </c>
    </row>
    <row r="6781" spans="1:2" ht="15" customHeight="1">
      <c r="A6781" s="10" t="s">
        <v>13680</v>
      </c>
      <c r="B6781" s="13" t="s">
        <v>13679</v>
      </c>
    </row>
    <row r="6782" spans="1:2" ht="15" customHeight="1">
      <c r="A6782" s="10" t="s">
        <v>14305</v>
      </c>
      <c r="B6782" s="13" t="s">
        <v>14304</v>
      </c>
    </row>
    <row r="6783" spans="1:2" ht="15" customHeight="1">
      <c r="A6783" s="10" t="s">
        <v>14307</v>
      </c>
      <c r="B6783" s="13" t="s">
        <v>14306</v>
      </c>
    </row>
    <row r="6784" spans="1:2" ht="15" customHeight="1">
      <c r="A6784" s="10" t="s">
        <v>14303</v>
      </c>
      <c r="B6784" s="13" t="s">
        <v>14302</v>
      </c>
    </row>
    <row r="6785" spans="1:2" ht="15" customHeight="1">
      <c r="A6785" s="10" t="s">
        <v>13254</v>
      </c>
      <c r="B6785" s="13" t="s">
        <v>13253</v>
      </c>
    </row>
    <row r="6786" spans="1:2" ht="15" customHeight="1">
      <c r="A6786" s="10" t="s">
        <v>13682</v>
      </c>
      <c r="B6786" s="13" t="s">
        <v>13681</v>
      </c>
    </row>
    <row r="6787" spans="1:2" ht="15" customHeight="1">
      <c r="A6787" s="10" t="s">
        <v>13672</v>
      </c>
      <c r="B6787" s="13" t="s">
        <v>13671</v>
      </c>
    </row>
    <row r="6788" spans="1:2" ht="15" customHeight="1">
      <c r="A6788" s="10" t="s">
        <v>14312</v>
      </c>
      <c r="B6788" s="13" t="s">
        <v>14311</v>
      </c>
    </row>
    <row r="6789" spans="1:2" ht="15" customHeight="1">
      <c r="A6789" s="10" t="s">
        <v>14316</v>
      </c>
      <c r="B6789" s="13" t="s">
        <v>14315</v>
      </c>
    </row>
    <row r="6790" spans="1:2" ht="15" customHeight="1">
      <c r="A6790" s="10" t="s">
        <v>14110</v>
      </c>
      <c r="B6790" s="13" t="s">
        <v>14109</v>
      </c>
    </row>
    <row r="6791" spans="1:2" ht="15" customHeight="1">
      <c r="A6791" s="10" t="s">
        <v>13246</v>
      </c>
      <c r="B6791" s="13" t="s">
        <v>13245</v>
      </c>
    </row>
    <row r="6792" spans="1:2" ht="15" customHeight="1">
      <c r="A6792" s="10" t="s">
        <v>13506</v>
      </c>
      <c r="B6792" s="13" t="s">
        <v>13505</v>
      </c>
    </row>
    <row r="6793" spans="1:2" ht="15" customHeight="1">
      <c r="A6793" s="10" t="s">
        <v>8477</v>
      </c>
      <c r="B6793" s="13" t="s">
        <v>8476</v>
      </c>
    </row>
    <row r="6794" spans="1:2" ht="15" customHeight="1">
      <c r="A6794" s="10" t="s">
        <v>14246</v>
      </c>
      <c r="B6794" s="13" t="s">
        <v>14245</v>
      </c>
    </row>
    <row r="6795" spans="1:2" ht="15" customHeight="1">
      <c r="A6795" s="10" t="s">
        <v>14250</v>
      </c>
      <c r="B6795" s="13" t="s">
        <v>14249</v>
      </c>
    </row>
    <row r="6796" spans="1:2" ht="15" customHeight="1">
      <c r="A6796" s="10" t="s">
        <v>12498</v>
      </c>
      <c r="B6796" s="13" t="s">
        <v>12497</v>
      </c>
    </row>
    <row r="6797" spans="1:2" ht="15" customHeight="1">
      <c r="A6797" s="10" t="s">
        <v>9700</v>
      </c>
      <c r="B6797" s="13" t="s">
        <v>9699</v>
      </c>
    </row>
    <row r="6798" spans="1:2" ht="15" customHeight="1">
      <c r="A6798" s="10" t="s">
        <v>5308</v>
      </c>
      <c r="B6798" s="13" t="s">
        <v>5307</v>
      </c>
    </row>
    <row r="6799" spans="1:2" ht="15" customHeight="1">
      <c r="A6799" s="10" t="s">
        <v>24831</v>
      </c>
      <c r="B6799" s="13" t="s">
        <v>24830</v>
      </c>
    </row>
    <row r="6800" spans="1:2" ht="15" customHeight="1">
      <c r="A6800" s="10" t="s">
        <v>5306</v>
      </c>
      <c r="B6800" s="13" t="s">
        <v>5305</v>
      </c>
    </row>
    <row r="6801" spans="1:2" ht="15" customHeight="1">
      <c r="A6801" s="10" t="s">
        <v>8263</v>
      </c>
      <c r="B6801" s="13" t="s">
        <v>8262</v>
      </c>
    </row>
    <row r="6802" spans="1:2" ht="15" customHeight="1">
      <c r="A6802" s="10" t="s">
        <v>8265</v>
      </c>
      <c r="B6802" s="13" t="s">
        <v>8264</v>
      </c>
    </row>
    <row r="6803" spans="1:2" ht="15" customHeight="1">
      <c r="A6803" s="10" t="s">
        <v>2321</v>
      </c>
      <c r="B6803" s="13" t="s">
        <v>2320</v>
      </c>
    </row>
    <row r="6804" spans="1:2" ht="15" customHeight="1">
      <c r="A6804" s="10" t="s">
        <v>10086</v>
      </c>
      <c r="B6804" s="13" t="s">
        <v>10085</v>
      </c>
    </row>
    <row r="6805" spans="1:2" ht="15" customHeight="1">
      <c r="A6805" s="10" t="s">
        <v>17131</v>
      </c>
      <c r="B6805" s="13" t="s">
        <v>17130</v>
      </c>
    </row>
    <row r="6806" spans="1:2" ht="15" customHeight="1">
      <c r="A6806" s="10" t="s">
        <v>10090</v>
      </c>
      <c r="B6806" s="13" t="s">
        <v>10089</v>
      </c>
    </row>
    <row r="6807" spans="1:2" ht="15" customHeight="1">
      <c r="A6807" s="10" t="s">
        <v>14070</v>
      </c>
      <c r="B6807" s="13" t="s">
        <v>14069</v>
      </c>
    </row>
    <row r="6808" spans="1:2" ht="15" customHeight="1">
      <c r="A6808" s="10" t="s">
        <v>13930</v>
      </c>
      <c r="B6808" s="13" t="s">
        <v>13929</v>
      </c>
    </row>
    <row r="6809" spans="1:2" ht="15" customHeight="1">
      <c r="A6809" s="10" t="s">
        <v>4626</v>
      </c>
      <c r="B6809" s="13" t="s">
        <v>4625</v>
      </c>
    </row>
    <row r="6810" spans="1:2" ht="15" customHeight="1">
      <c r="A6810" s="10" t="s">
        <v>14609</v>
      </c>
      <c r="B6810" s="13" t="s">
        <v>14608</v>
      </c>
    </row>
    <row r="6811" spans="1:2" ht="15" customHeight="1">
      <c r="A6811" s="10" t="s">
        <v>14611</v>
      </c>
      <c r="B6811" s="13" t="s">
        <v>14610</v>
      </c>
    </row>
    <row r="6812" spans="1:2" ht="15" customHeight="1">
      <c r="A6812" s="10" t="s">
        <v>14549</v>
      </c>
      <c r="B6812" s="13" t="s">
        <v>14548</v>
      </c>
    </row>
    <row r="6813" spans="1:2" ht="15" customHeight="1">
      <c r="A6813" s="10" t="s">
        <v>12914</v>
      </c>
      <c r="B6813" s="13" t="s">
        <v>12913</v>
      </c>
    </row>
    <row r="6814" spans="1:2" ht="15" customHeight="1">
      <c r="A6814" s="10" t="s">
        <v>12496</v>
      </c>
      <c r="B6814" s="13" t="s">
        <v>12495</v>
      </c>
    </row>
    <row r="6815" spans="1:2" ht="15" customHeight="1">
      <c r="A6815" s="10" t="s">
        <v>14232</v>
      </c>
      <c r="B6815" s="13" t="s">
        <v>14231</v>
      </c>
    </row>
    <row r="6816" spans="1:2" ht="15" customHeight="1">
      <c r="A6816" s="10" t="s">
        <v>11418</v>
      </c>
      <c r="B6816" s="13" t="s">
        <v>11417</v>
      </c>
    </row>
    <row r="6817" spans="1:2" ht="15" customHeight="1">
      <c r="A6817" s="11" t="s">
        <v>617</v>
      </c>
      <c r="B6817" s="15" t="s">
        <v>618</v>
      </c>
    </row>
    <row r="6818" spans="1:2" ht="15" customHeight="1">
      <c r="A6818" s="10" t="s">
        <v>7029</v>
      </c>
      <c r="B6818" s="13" t="s">
        <v>7028</v>
      </c>
    </row>
    <row r="6819" spans="1:2" ht="15" customHeight="1">
      <c r="A6819" s="10" t="s">
        <v>7031</v>
      </c>
      <c r="B6819" s="13" t="s">
        <v>7030</v>
      </c>
    </row>
    <row r="6820" spans="1:2" ht="15" customHeight="1">
      <c r="A6820" s="10" t="s">
        <v>7073</v>
      </c>
      <c r="B6820" s="13" t="s">
        <v>7072</v>
      </c>
    </row>
    <row r="6821" spans="1:2" ht="15" customHeight="1">
      <c r="A6821" s="10" t="s">
        <v>7037</v>
      </c>
      <c r="B6821" s="13" t="s">
        <v>7036</v>
      </c>
    </row>
    <row r="6822" spans="1:2" ht="15" customHeight="1">
      <c r="A6822" s="10" t="s">
        <v>11392</v>
      </c>
      <c r="B6822" s="13" t="s">
        <v>11391</v>
      </c>
    </row>
    <row r="6823" spans="1:2" ht="15" customHeight="1">
      <c r="A6823" s="10" t="s">
        <v>11767</v>
      </c>
      <c r="B6823" s="13" t="s">
        <v>11766</v>
      </c>
    </row>
    <row r="6824" spans="1:2" ht="15" customHeight="1">
      <c r="A6824" s="10" t="s">
        <v>9166</v>
      </c>
      <c r="B6824" s="13" t="s">
        <v>9165</v>
      </c>
    </row>
    <row r="6825" spans="1:2" ht="15" customHeight="1">
      <c r="A6825" s="10" t="s">
        <v>8324</v>
      </c>
      <c r="B6825" s="13" t="s">
        <v>8323</v>
      </c>
    </row>
    <row r="6826" spans="1:2" ht="15" customHeight="1">
      <c r="A6826" s="10" t="s">
        <v>24625</v>
      </c>
      <c r="B6826" s="13" t="s">
        <v>24624</v>
      </c>
    </row>
    <row r="6827" spans="1:2" ht="15" customHeight="1">
      <c r="A6827" s="10" t="s">
        <v>23749</v>
      </c>
      <c r="B6827" s="13" t="s">
        <v>23748</v>
      </c>
    </row>
    <row r="6828" spans="1:2" ht="15" customHeight="1">
      <c r="A6828" s="10" t="s">
        <v>24329</v>
      </c>
      <c r="B6828" s="13" t="s">
        <v>24328</v>
      </c>
    </row>
    <row r="6829" spans="1:2" ht="15" customHeight="1">
      <c r="A6829" s="10" t="s">
        <v>24301</v>
      </c>
      <c r="B6829" s="13" t="s">
        <v>24300</v>
      </c>
    </row>
    <row r="6830" spans="1:2" ht="15" customHeight="1">
      <c r="A6830" s="10" t="s">
        <v>9184</v>
      </c>
      <c r="B6830" s="13" t="s">
        <v>9183</v>
      </c>
    </row>
    <row r="6831" spans="1:2" ht="15" customHeight="1">
      <c r="A6831" s="10" t="s">
        <v>8884</v>
      </c>
      <c r="B6831" s="13" t="s">
        <v>8883</v>
      </c>
    </row>
    <row r="6832" spans="1:2" ht="15" customHeight="1">
      <c r="A6832" s="10" t="s">
        <v>8606</v>
      </c>
      <c r="B6832" s="13" t="s">
        <v>8605</v>
      </c>
    </row>
    <row r="6833" spans="1:2" ht="15" customHeight="1">
      <c r="A6833" s="10" t="s">
        <v>13264</v>
      </c>
      <c r="B6833" s="13" t="s">
        <v>13263</v>
      </c>
    </row>
    <row r="6834" spans="1:2" ht="15" customHeight="1">
      <c r="A6834" s="10" t="s">
        <v>13922</v>
      </c>
      <c r="B6834" s="13" t="s">
        <v>13921</v>
      </c>
    </row>
    <row r="6835" spans="1:2" ht="15" customHeight="1">
      <c r="A6835" s="11" t="s">
        <v>619</v>
      </c>
      <c r="B6835" s="15" t="s">
        <v>620</v>
      </c>
    </row>
    <row r="6836" spans="1:2" ht="15" customHeight="1">
      <c r="A6836" s="10" t="s">
        <v>3421</v>
      </c>
      <c r="B6836" s="13" t="s">
        <v>3420</v>
      </c>
    </row>
    <row r="6837" spans="1:2" ht="15" customHeight="1">
      <c r="A6837" s="10" t="s">
        <v>3419</v>
      </c>
      <c r="B6837" s="13" t="s">
        <v>3418</v>
      </c>
    </row>
    <row r="6838" spans="1:2" ht="15" customHeight="1">
      <c r="A6838" s="10" t="s">
        <v>3433</v>
      </c>
      <c r="B6838" s="13" t="s">
        <v>3432</v>
      </c>
    </row>
    <row r="6839" spans="1:2" ht="15" customHeight="1">
      <c r="A6839" s="10" t="s">
        <v>3423</v>
      </c>
      <c r="B6839" s="13" t="s">
        <v>3422</v>
      </c>
    </row>
    <row r="6840" spans="1:2" ht="15" customHeight="1">
      <c r="A6840" s="10" t="s">
        <v>3425</v>
      </c>
      <c r="B6840" s="13" t="s">
        <v>3424</v>
      </c>
    </row>
    <row r="6841" spans="1:2" ht="15" customHeight="1">
      <c r="A6841" s="10" t="s">
        <v>3417</v>
      </c>
      <c r="B6841" s="13" t="s">
        <v>3416</v>
      </c>
    </row>
    <row r="6842" spans="1:2" ht="15" customHeight="1">
      <c r="A6842" s="10" t="s">
        <v>3427</v>
      </c>
      <c r="B6842" s="13" t="s">
        <v>3426</v>
      </c>
    </row>
    <row r="6843" spans="1:2" ht="15" customHeight="1">
      <c r="A6843" s="10" t="s">
        <v>3431</v>
      </c>
      <c r="B6843" s="13" t="s">
        <v>3430</v>
      </c>
    </row>
    <row r="6844" spans="1:2" ht="15" customHeight="1">
      <c r="A6844" s="10" t="s">
        <v>3429</v>
      </c>
      <c r="B6844" s="13" t="s">
        <v>3428</v>
      </c>
    </row>
    <row r="6845" spans="1:2" ht="15" customHeight="1">
      <c r="A6845" s="10" t="s">
        <v>3435</v>
      </c>
      <c r="B6845" s="13" t="s">
        <v>3434</v>
      </c>
    </row>
    <row r="6846" spans="1:2" ht="15" customHeight="1">
      <c r="A6846" s="10" t="s">
        <v>2845</v>
      </c>
      <c r="B6846" s="13" t="s">
        <v>2844</v>
      </c>
    </row>
    <row r="6847" spans="1:2" ht="15" customHeight="1">
      <c r="A6847" s="10" t="s">
        <v>2843</v>
      </c>
      <c r="B6847" s="13" t="s">
        <v>2842</v>
      </c>
    </row>
    <row r="6848" spans="1:2" ht="15" customHeight="1">
      <c r="A6848" s="10" t="s">
        <v>2847</v>
      </c>
      <c r="B6848" s="13" t="s">
        <v>2846</v>
      </c>
    </row>
    <row r="6849" spans="1:2" ht="15" customHeight="1">
      <c r="A6849" s="10" t="s">
        <v>2859</v>
      </c>
      <c r="B6849" s="13" t="s">
        <v>2858</v>
      </c>
    </row>
    <row r="6850" spans="1:2" ht="15" customHeight="1">
      <c r="A6850" s="10" t="s">
        <v>2849</v>
      </c>
      <c r="B6850" s="13" t="s">
        <v>2848</v>
      </c>
    </row>
    <row r="6851" spans="1:2" ht="15" customHeight="1">
      <c r="A6851" s="10" t="s">
        <v>2841</v>
      </c>
      <c r="B6851" s="13" t="s">
        <v>2840</v>
      </c>
    </row>
    <row r="6852" spans="1:2" ht="15" customHeight="1">
      <c r="A6852" s="10" t="s">
        <v>2855</v>
      </c>
      <c r="B6852" s="13" t="s">
        <v>2854</v>
      </c>
    </row>
    <row r="6853" spans="1:2" ht="15" customHeight="1">
      <c r="A6853" s="10" t="s">
        <v>2853</v>
      </c>
      <c r="B6853" s="13" t="s">
        <v>2852</v>
      </c>
    </row>
    <row r="6854" spans="1:2" ht="15" customHeight="1">
      <c r="A6854" s="10" t="s">
        <v>2851</v>
      </c>
      <c r="B6854" s="13" t="s">
        <v>2850</v>
      </c>
    </row>
    <row r="6855" spans="1:2" ht="15" customHeight="1">
      <c r="A6855" s="10" t="s">
        <v>2857</v>
      </c>
      <c r="B6855" s="13" t="s">
        <v>2856</v>
      </c>
    </row>
    <row r="6856" spans="1:2" ht="15" customHeight="1">
      <c r="A6856" s="10" t="s">
        <v>621</v>
      </c>
      <c r="B6856" s="13" t="s">
        <v>9174</v>
      </c>
    </row>
    <row r="6857" spans="1:2" ht="15" customHeight="1">
      <c r="A6857" s="10" t="s">
        <v>12972</v>
      </c>
      <c r="B6857" s="13" t="s">
        <v>12971</v>
      </c>
    </row>
    <row r="6858" spans="1:2" ht="15" customHeight="1">
      <c r="A6858" s="10" t="s">
        <v>1224</v>
      </c>
      <c r="B6858" s="13" t="s">
        <v>1223</v>
      </c>
    </row>
    <row r="6859" spans="1:2" ht="15" customHeight="1">
      <c r="A6859" s="10" t="s">
        <v>1230</v>
      </c>
      <c r="B6859" s="13" t="s">
        <v>1229</v>
      </c>
    </row>
    <row r="6860" spans="1:2" ht="15" customHeight="1">
      <c r="A6860" s="10" t="s">
        <v>1226</v>
      </c>
      <c r="B6860" s="13" t="s">
        <v>1225</v>
      </c>
    </row>
    <row r="6861" spans="1:2" ht="15" customHeight="1">
      <c r="A6861" s="10" t="s">
        <v>6629</v>
      </c>
      <c r="B6861" s="13" t="s">
        <v>6628</v>
      </c>
    </row>
    <row r="6862" spans="1:2" ht="15" customHeight="1">
      <c r="A6862" s="11" t="s">
        <v>622</v>
      </c>
      <c r="B6862" s="15" t="s">
        <v>623</v>
      </c>
    </row>
    <row r="6863" spans="1:2" ht="15" customHeight="1">
      <c r="A6863" s="10" t="s">
        <v>14623</v>
      </c>
      <c r="B6863" s="13" t="s">
        <v>14622</v>
      </c>
    </row>
    <row r="6864" spans="1:2" ht="15" customHeight="1">
      <c r="A6864" s="11" t="s">
        <v>624</v>
      </c>
      <c r="B6864" s="15" t="s">
        <v>625</v>
      </c>
    </row>
    <row r="6865" spans="1:2" ht="15" customHeight="1">
      <c r="A6865" s="10" t="s">
        <v>5794</v>
      </c>
      <c r="B6865" s="13" t="s">
        <v>5793</v>
      </c>
    </row>
    <row r="6866" spans="1:2" ht="15" customHeight="1">
      <c r="A6866" s="10" t="s">
        <v>5806</v>
      </c>
      <c r="B6866" s="13" t="s">
        <v>5805</v>
      </c>
    </row>
    <row r="6867" spans="1:2" ht="15" customHeight="1">
      <c r="A6867" s="10" t="s">
        <v>5810</v>
      </c>
      <c r="B6867" s="13" t="s">
        <v>5809</v>
      </c>
    </row>
    <row r="6868" spans="1:2" ht="15" customHeight="1">
      <c r="A6868" s="10" t="s">
        <v>1749</v>
      </c>
      <c r="B6868" s="13" t="s">
        <v>1748</v>
      </c>
    </row>
    <row r="6869" spans="1:2" ht="15" customHeight="1">
      <c r="A6869" s="10" t="s">
        <v>1287</v>
      </c>
      <c r="B6869" s="13" t="s">
        <v>1286</v>
      </c>
    </row>
    <row r="6870" spans="1:2" ht="15" customHeight="1">
      <c r="A6870" s="10" t="s">
        <v>5796</v>
      </c>
      <c r="B6870" s="13" t="s">
        <v>5795</v>
      </c>
    </row>
    <row r="6871" spans="1:2" ht="15" customHeight="1">
      <c r="A6871" s="10" t="s">
        <v>5798</v>
      </c>
      <c r="B6871" s="13" t="s">
        <v>5797</v>
      </c>
    </row>
    <row r="6872" spans="1:2" ht="15" customHeight="1">
      <c r="A6872" s="10" t="s">
        <v>5800</v>
      </c>
      <c r="B6872" s="13" t="s">
        <v>5799</v>
      </c>
    </row>
    <row r="6873" spans="1:2" ht="15" customHeight="1">
      <c r="A6873" s="10" t="s">
        <v>5802</v>
      </c>
      <c r="B6873" s="13" t="s">
        <v>5801</v>
      </c>
    </row>
    <row r="6874" spans="1:2" ht="15" customHeight="1">
      <c r="A6874" s="10" t="s">
        <v>5790</v>
      </c>
      <c r="B6874" s="13" t="s">
        <v>5789</v>
      </c>
    </row>
    <row r="6875" spans="1:2" ht="15" customHeight="1">
      <c r="A6875" s="10" t="s">
        <v>5788</v>
      </c>
      <c r="B6875" s="13" t="s">
        <v>5787</v>
      </c>
    </row>
    <row r="6876" spans="1:2" ht="15" customHeight="1">
      <c r="A6876" s="10" t="s">
        <v>1320</v>
      </c>
      <c r="B6876" s="13" t="s">
        <v>1319</v>
      </c>
    </row>
    <row r="6877" spans="1:2" ht="15" customHeight="1">
      <c r="A6877" s="10" t="s">
        <v>5812</v>
      </c>
      <c r="B6877" s="13" t="s">
        <v>5811</v>
      </c>
    </row>
    <row r="6878" spans="1:2" ht="15" customHeight="1">
      <c r="A6878" s="10" t="s">
        <v>5804</v>
      </c>
      <c r="B6878" s="13" t="s">
        <v>5803</v>
      </c>
    </row>
    <row r="6879" spans="1:2" ht="15" customHeight="1">
      <c r="A6879" s="10" t="s">
        <v>1773</v>
      </c>
      <c r="B6879" s="13" t="s">
        <v>1772</v>
      </c>
    </row>
    <row r="6880" spans="1:2" ht="15" customHeight="1">
      <c r="A6880" s="10" t="s">
        <v>5786</v>
      </c>
      <c r="B6880" s="13" t="s">
        <v>5785</v>
      </c>
    </row>
    <row r="6881" spans="1:2" ht="15" customHeight="1">
      <c r="A6881" s="10" t="s">
        <v>1669</v>
      </c>
      <c r="B6881" s="13" t="s">
        <v>1668</v>
      </c>
    </row>
    <row r="6882" spans="1:2" ht="15" customHeight="1">
      <c r="A6882" s="10" t="s">
        <v>2020</v>
      </c>
      <c r="B6882" s="13" t="s">
        <v>2019</v>
      </c>
    </row>
    <row r="6883" spans="1:2" ht="15" customHeight="1">
      <c r="A6883" s="10" t="s">
        <v>1924</v>
      </c>
      <c r="B6883" s="13" t="s">
        <v>1923</v>
      </c>
    </row>
    <row r="6884" spans="1:2" ht="15" customHeight="1">
      <c r="A6884" s="10" t="s">
        <v>2038</v>
      </c>
      <c r="B6884" s="13" t="s">
        <v>2037</v>
      </c>
    </row>
    <row r="6885" spans="1:2" ht="15" customHeight="1">
      <c r="A6885" s="10" t="s">
        <v>1667</v>
      </c>
      <c r="B6885" s="13" t="s">
        <v>1666</v>
      </c>
    </row>
    <row r="6886" spans="1:2" ht="15" customHeight="1">
      <c r="A6886" s="10" t="s">
        <v>5784</v>
      </c>
      <c r="B6886" s="13" t="s">
        <v>5783</v>
      </c>
    </row>
    <row r="6887" spans="1:2" ht="15" customHeight="1">
      <c r="A6887" s="10" t="s">
        <v>1761</v>
      </c>
      <c r="B6887" s="13" t="s">
        <v>1760</v>
      </c>
    </row>
    <row r="6888" spans="1:2" ht="15" customHeight="1">
      <c r="A6888" s="10" t="s">
        <v>5808</v>
      </c>
      <c r="B6888" s="13" t="s">
        <v>5807</v>
      </c>
    </row>
    <row r="6889" spans="1:2" ht="15" customHeight="1">
      <c r="A6889" s="10" t="s">
        <v>626</v>
      </c>
      <c r="B6889" s="13" t="s">
        <v>1135</v>
      </c>
    </row>
    <row r="6890" spans="1:2" ht="15" customHeight="1">
      <c r="A6890" s="11" t="s">
        <v>627</v>
      </c>
      <c r="B6890" s="15" t="s">
        <v>628</v>
      </c>
    </row>
    <row r="6891" spans="1:2" ht="15" customHeight="1">
      <c r="A6891" s="10" t="s">
        <v>1675</v>
      </c>
      <c r="B6891" s="13" t="s">
        <v>1674</v>
      </c>
    </row>
    <row r="6892" spans="1:2" ht="15" customHeight="1">
      <c r="A6892" s="10" t="s">
        <v>1324</v>
      </c>
      <c r="B6892" s="13" t="s">
        <v>1323</v>
      </c>
    </row>
    <row r="6893" spans="1:2" ht="15" customHeight="1">
      <c r="A6893" s="10" t="s">
        <v>1326</v>
      </c>
      <c r="B6893" s="13" t="s">
        <v>1325</v>
      </c>
    </row>
    <row r="6894" spans="1:2" ht="15" customHeight="1">
      <c r="A6894" s="10" t="s">
        <v>1328</v>
      </c>
      <c r="B6894" s="13" t="s">
        <v>1327</v>
      </c>
    </row>
    <row r="6895" spans="1:2" ht="15" customHeight="1">
      <c r="A6895" s="10" t="s">
        <v>5818</v>
      </c>
      <c r="B6895" s="13" t="s">
        <v>5817</v>
      </c>
    </row>
    <row r="6896" spans="1:2" ht="15" customHeight="1">
      <c r="A6896" s="11" t="s">
        <v>629</v>
      </c>
      <c r="B6896" s="15" t="s">
        <v>630</v>
      </c>
    </row>
    <row r="6897" spans="1:2" ht="15" customHeight="1">
      <c r="A6897" s="10" t="s">
        <v>2217</v>
      </c>
      <c r="B6897" s="13" t="s">
        <v>2216</v>
      </c>
    </row>
    <row r="6898" spans="1:2" ht="15" customHeight="1">
      <c r="A6898" s="10" t="s">
        <v>10114</v>
      </c>
      <c r="B6898" s="13" t="s">
        <v>10113</v>
      </c>
    </row>
    <row r="6899" spans="1:2" ht="15" customHeight="1">
      <c r="A6899" s="10" t="s">
        <v>10116</v>
      </c>
      <c r="B6899" s="13" t="s">
        <v>10115</v>
      </c>
    </row>
    <row r="6900" spans="1:2" ht="15" customHeight="1">
      <c r="A6900" s="10" t="s">
        <v>11681</v>
      </c>
      <c r="B6900" s="13" t="s">
        <v>11680</v>
      </c>
    </row>
    <row r="6901" spans="1:2" ht="15" customHeight="1">
      <c r="A6901" s="10" t="s">
        <v>11679</v>
      </c>
      <c r="B6901" s="13" t="s">
        <v>11678</v>
      </c>
    </row>
    <row r="6902" spans="1:2" ht="15" customHeight="1">
      <c r="A6902" s="10" t="s">
        <v>11683</v>
      </c>
      <c r="B6902" s="13" t="s">
        <v>11682</v>
      </c>
    </row>
    <row r="6903" spans="1:2" ht="15" customHeight="1">
      <c r="A6903" s="10" t="s">
        <v>11691</v>
      </c>
      <c r="B6903" s="13" t="s">
        <v>11690</v>
      </c>
    </row>
    <row r="6904" spans="1:2" ht="15" customHeight="1">
      <c r="A6904" s="10" t="s">
        <v>6172</v>
      </c>
      <c r="B6904" s="13" t="s">
        <v>6171</v>
      </c>
    </row>
    <row r="6905" spans="1:2" ht="15" customHeight="1">
      <c r="A6905" s="10" t="s">
        <v>19245</v>
      </c>
      <c r="B6905" s="13" t="s">
        <v>19244</v>
      </c>
    </row>
    <row r="6906" spans="1:2" ht="15" customHeight="1">
      <c r="A6906" s="10" t="s">
        <v>19249</v>
      </c>
      <c r="B6906" s="13" t="s">
        <v>19248</v>
      </c>
    </row>
    <row r="6907" spans="1:2" ht="15" customHeight="1">
      <c r="A6907" s="10" t="s">
        <v>19251</v>
      </c>
      <c r="B6907" s="13" t="s">
        <v>19250</v>
      </c>
    </row>
    <row r="6908" spans="1:2" ht="15" customHeight="1">
      <c r="A6908" s="10" t="s">
        <v>19243</v>
      </c>
      <c r="B6908" s="13" t="s">
        <v>19242</v>
      </c>
    </row>
    <row r="6909" spans="1:2" ht="15" customHeight="1">
      <c r="A6909" s="10" t="s">
        <v>19253</v>
      </c>
      <c r="B6909" s="13" t="s">
        <v>19252</v>
      </c>
    </row>
    <row r="6910" spans="1:2" ht="15" customHeight="1">
      <c r="A6910" s="10" t="s">
        <v>19241</v>
      </c>
      <c r="B6910" s="13" t="s">
        <v>19240</v>
      </c>
    </row>
    <row r="6911" spans="1:2" ht="15" customHeight="1">
      <c r="A6911" s="10" t="s">
        <v>19257</v>
      </c>
      <c r="B6911" s="13" t="s">
        <v>19256</v>
      </c>
    </row>
    <row r="6912" spans="1:2" ht="15" customHeight="1">
      <c r="A6912" s="10" t="s">
        <v>19255</v>
      </c>
      <c r="B6912" s="13" t="s">
        <v>19254</v>
      </c>
    </row>
    <row r="6913" spans="1:2" ht="15" customHeight="1">
      <c r="A6913" s="10" t="s">
        <v>19239</v>
      </c>
      <c r="B6913" s="13" t="s">
        <v>19238</v>
      </c>
    </row>
    <row r="6914" spans="1:2" ht="15" customHeight="1">
      <c r="A6914" s="10" t="s">
        <v>19247</v>
      </c>
      <c r="B6914" s="13" t="s">
        <v>19246</v>
      </c>
    </row>
    <row r="6915" spans="1:2" ht="15" customHeight="1">
      <c r="A6915" s="11" t="s">
        <v>631</v>
      </c>
      <c r="B6915" s="15" t="s">
        <v>632</v>
      </c>
    </row>
    <row r="6916" spans="1:2" ht="15" customHeight="1">
      <c r="A6916" s="10" t="s">
        <v>2881</v>
      </c>
      <c r="B6916" s="13" t="s">
        <v>2880</v>
      </c>
    </row>
    <row r="6917" spans="1:2" ht="15" customHeight="1">
      <c r="A6917" s="10" t="s">
        <v>2887</v>
      </c>
      <c r="B6917" s="13" t="s">
        <v>2886</v>
      </c>
    </row>
    <row r="6918" spans="1:2" ht="15" customHeight="1">
      <c r="A6918" s="10" t="s">
        <v>2885</v>
      </c>
      <c r="B6918" s="13" t="s">
        <v>2884</v>
      </c>
    </row>
    <row r="6919" spans="1:2" ht="15" customHeight="1">
      <c r="A6919" s="10" t="s">
        <v>2883</v>
      </c>
      <c r="B6919" s="13" t="s">
        <v>2882</v>
      </c>
    </row>
    <row r="6920" spans="1:2" ht="15" customHeight="1">
      <c r="A6920" s="10" t="s">
        <v>2889</v>
      </c>
      <c r="B6920" s="13" t="s">
        <v>2888</v>
      </c>
    </row>
    <row r="6921" spans="1:2" ht="15" customHeight="1">
      <c r="A6921" s="10" t="s">
        <v>10617</v>
      </c>
      <c r="B6921" s="13" t="s">
        <v>10616</v>
      </c>
    </row>
    <row r="6922" spans="1:2" ht="15" customHeight="1">
      <c r="A6922" s="10" t="s">
        <v>13990</v>
      </c>
      <c r="B6922" s="13" t="s">
        <v>13989</v>
      </c>
    </row>
    <row r="6923" spans="1:2" ht="15" customHeight="1">
      <c r="A6923" s="11" t="s">
        <v>633</v>
      </c>
      <c r="B6923" s="15" t="s">
        <v>634</v>
      </c>
    </row>
    <row r="6924" spans="1:2" ht="15" customHeight="1">
      <c r="A6924" s="10" t="s">
        <v>4157</v>
      </c>
      <c r="B6924" s="13" t="s">
        <v>4156</v>
      </c>
    </row>
    <row r="6925" spans="1:2" ht="15" customHeight="1">
      <c r="A6925" s="10" t="s">
        <v>4161</v>
      </c>
      <c r="B6925" s="13" t="s">
        <v>4160</v>
      </c>
    </row>
    <row r="6926" spans="1:2" ht="15" customHeight="1">
      <c r="A6926" s="10" t="s">
        <v>10627</v>
      </c>
      <c r="B6926" s="13" t="s">
        <v>10626</v>
      </c>
    </row>
    <row r="6927" spans="1:2" ht="15" customHeight="1">
      <c r="A6927" s="10" t="s">
        <v>1954</v>
      </c>
      <c r="B6927" s="13" t="s">
        <v>1953</v>
      </c>
    </row>
    <row r="6928" spans="1:2" ht="15" customHeight="1">
      <c r="A6928" s="10" t="s">
        <v>6249</v>
      </c>
      <c r="B6928" s="13" t="s">
        <v>6248</v>
      </c>
    </row>
    <row r="6929" spans="1:2" ht="15" customHeight="1">
      <c r="A6929" s="10" t="s">
        <v>13200</v>
      </c>
      <c r="B6929" s="13" t="s">
        <v>13199</v>
      </c>
    </row>
    <row r="6930" spans="1:2" ht="15" customHeight="1">
      <c r="A6930" s="10" t="s">
        <v>635</v>
      </c>
      <c r="B6930" s="13" t="s">
        <v>6245</v>
      </c>
    </row>
    <row r="6931" spans="1:2" ht="15" customHeight="1">
      <c r="A6931" s="10" t="s">
        <v>14638</v>
      </c>
      <c r="B6931" s="13" t="s">
        <v>14637</v>
      </c>
    </row>
    <row r="6932" spans="1:2" ht="15" customHeight="1">
      <c r="A6932" s="10" t="s">
        <v>2146</v>
      </c>
      <c r="B6932" s="13" t="s">
        <v>2145</v>
      </c>
    </row>
    <row r="6933" spans="1:2" ht="15" customHeight="1">
      <c r="A6933" s="10" t="s">
        <v>3268</v>
      </c>
      <c r="B6933" s="13" t="s">
        <v>3267</v>
      </c>
    </row>
    <row r="6934" spans="1:2" ht="15" customHeight="1">
      <c r="A6934" s="10" t="s">
        <v>2162</v>
      </c>
      <c r="B6934" s="13" t="s">
        <v>2161</v>
      </c>
    </row>
    <row r="6935" spans="1:2" ht="15" customHeight="1">
      <c r="A6935" s="10" t="s">
        <v>2008</v>
      </c>
      <c r="B6935" s="13" t="s">
        <v>2007</v>
      </c>
    </row>
    <row r="6936" spans="1:2" ht="15" customHeight="1">
      <c r="A6936" s="10" t="s">
        <v>2158</v>
      </c>
      <c r="B6936" s="13" t="s">
        <v>2157</v>
      </c>
    </row>
    <row r="6937" spans="1:2" ht="15" customHeight="1">
      <c r="A6937" s="10" t="s">
        <v>10183</v>
      </c>
      <c r="B6937" s="13" t="s">
        <v>10182</v>
      </c>
    </row>
    <row r="6938" spans="1:2" ht="15" customHeight="1">
      <c r="A6938" s="10" t="s">
        <v>13244</v>
      </c>
      <c r="B6938" s="13" t="s">
        <v>13243</v>
      </c>
    </row>
    <row r="6939" spans="1:2" ht="15" customHeight="1">
      <c r="A6939" s="10" t="s">
        <v>13332</v>
      </c>
      <c r="B6939" s="13" t="s">
        <v>13331</v>
      </c>
    </row>
    <row r="6940" spans="1:2" ht="15" customHeight="1">
      <c r="A6940" s="10" t="s">
        <v>13426</v>
      </c>
      <c r="B6940" s="13" t="s">
        <v>13425</v>
      </c>
    </row>
    <row r="6941" spans="1:2" ht="15" customHeight="1">
      <c r="A6941" s="10" t="s">
        <v>13422</v>
      </c>
      <c r="B6941" s="13" t="s">
        <v>13421</v>
      </c>
    </row>
    <row r="6942" spans="1:2" ht="15" customHeight="1">
      <c r="A6942" s="10" t="s">
        <v>13400</v>
      </c>
      <c r="B6942" s="13" t="s">
        <v>13399</v>
      </c>
    </row>
    <row r="6943" spans="1:2" ht="15" customHeight="1">
      <c r="A6943" s="10" t="s">
        <v>5970</v>
      </c>
      <c r="B6943" s="13" t="s">
        <v>5969</v>
      </c>
    </row>
    <row r="6944" spans="1:2" ht="15" customHeight="1">
      <c r="A6944" s="10" t="s">
        <v>5974</v>
      </c>
      <c r="B6944" s="13" t="s">
        <v>5973</v>
      </c>
    </row>
    <row r="6945" spans="1:2" ht="15" customHeight="1">
      <c r="A6945" s="10" t="s">
        <v>5972</v>
      </c>
      <c r="B6945" s="13" t="s">
        <v>5971</v>
      </c>
    </row>
    <row r="6946" spans="1:2" ht="15" customHeight="1">
      <c r="A6946" s="10" t="s">
        <v>3357</v>
      </c>
      <c r="B6946" s="13" t="s">
        <v>3356</v>
      </c>
    </row>
    <row r="6947" spans="1:2" ht="15" customHeight="1">
      <c r="A6947" s="10" t="s">
        <v>636</v>
      </c>
      <c r="B6947" s="13" t="s">
        <v>3299</v>
      </c>
    </row>
    <row r="6948" spans="1:2" ht="15" customHeight="1">
      <c r="A6948" s="10" t="s">
        <v>6431</v>
      </c>
      <c r="B6948" s="13" t="s">
        <v>6430</v>
      </c>
    </row>
    <row r="6949" spans="1:2" ht="15" customHeight="1">
      <c r="A6949" s="10" t="s">
        <v>6399</v>
      </c>
      <c r="B6949" s="13" t="s">
        <v>6398</v>
      </c>
    </row>
    <row r="6950" spans="1:2" ht="15" customHeight="1">
      <c r="A6950" s="11" t="s">
        <v>637</v>
      </c>
      <c r="B6950" s="15" t="s">
        <v>638</v>
      </c>
    </row>
    <row r="6951" spans="1:2" ht="15" customHeight="1">
      <c r="A6951" s="10" t="s">
        <v>2404</v>
      </c>
      <c r="B6951" s="13" t="s">
        <v>2403</v>
      </c>
    </row>
    <row r="6952" spans="1:2" ht="15" customHeight="1">
      <c r="A6952" s="10" t="s">
        <v>2396</v>
      </c>
      <c r="B6952" s="13" t="s">
        <v>2395</v>
      </c>
    </row>
    <row r="6953" spans="1:2" ht="15" customHeight="1">
      <c r="A6953" s="10" t="s">
        <v>2398</v>
      </c>
      <c r="B6953" s="13" t="s">
        <v>2397</v>
      </c>
    </row>
    <row r="6954" spans="1:2" ht="15" customHeight="1">
      <c r="A6954" s="10" t="s">
        <v>2406</v>
      </c>
      <c r="B6954" s="13" t="s">
        <v>2405</v>
      </c>
    </row>
    <row r="6955" spans="1:2" ht="15" customHeight="1">
      <c r="A6955" s="10" t="s">
        <v>2408</v>
      </c>
      <c r="B6955" s="13" t="s">
        <v>2407</v>
      </c>
    </row>
    <row r="6956" spans="1:2" ht="15" customHeight="1">
      <c r="A6956" s="10" t="s">
        <v>2402</v>
      </c>
      <c r="B6956" s="13" t="s">
        <v>2401</v>
      </c>
    </row>
    <row r="6957" spans="1:2" ht="15" customHeight="1">
      <c r="A6957" s="10" t="s">
        <v>2400</v>
      </c>
      <c r="B6957" s="13" t="s">
        <v>2399</v>
      </c>
    </row>
    <row r="6958" spans="1:2" ht="15" customHeight="1">
      <c r="A6958" s="10" t="s">
        <v>9688</v>
      </c>
      <c r="B6958" s="13" t="s">
        <v>9687</v>
      </c>
    </row>
    <row r="6959" spans="1:2" ht="15" customHeight="1">
      <c r="A6959" s="10" t="s">
        <v>9672</v>
      </c>
      <c r="B6959" s="13" t="s">
        <v>9671</v>
      </c>
    </row>
    <row r="6960" spans="1:2" ht="15" customHeight="1">
      <c r="A6960" s="10" t="s">
        <v>9674</v>
      </c>
      <c r="B6960" s="13" t="s">
        <v>9673</v>
      </c>
    </row>
    <row r="6961" spans="1:2" ht="15" customHeight="1">
      <c r="A6961" s="10" t="s">
        <v>9670</v>
      </c>
      <c r="B6961" s="13" t="s">
        <v>9669</v>
      </c>
    </row>
    <row r="6962" spans="1:2" ht="15" customHeight="1">
      <c r="A6962" s="10" t="s">
        <v>9676</v>
      </c>
      <c r="B6962" s="13" t="s">
        <v>9675</v>
      </c>
    </row>
    <row r="6963" spans="1:2" ht="15" customHeight="1">
      <c r="A6963" s="11" t="s">
        <v>639</v>
      </c>
      <c r="B6963" s="15" t="s">
        <v>640</v>
      </c>
    </row>
    <row r="6964" spans="1:2" ht="15" customHeight="1">
      <c r="A6964" s="11" t="s">
        <v>641</v>
      </c>
      <c r="B6964" s="15" t="s">
        <v>642</v>
      </c>
    </row>
    <row r="6965" spans="1:2" ht="15" customHeight="1">
      <c r="A6965" s="11" t="s">
        <v>643</v>
      </c>
      <c r="B6965" s="15" t="s">
        <v>644</v>
      </c>
    </row>
    <row r="6966" spans="1:2" ht="15" customHeight="1">
      <c r="A6966" s="10" t="s">
        <v>645</v>
      </c>
      <c r="B6966" s="13" t="s">
        <v>7321</v>
      </c>
    </row>
    <row r="6967" spans="1:2" ht="15" customHeight="1">
      <c r="A6967" s="11" t="s">
        <v>646</v>
      </c>
      <c r="B6967" s="15" t="s">
        <v>647</v>
      </c>
    </row>
    <row r="6968" spans="1:2" ht="15" customHeight="1">
      <c r="A6968" s="10" t="s">
        <v>7441</v>
      </c>
      <c r="B6968" s="13" t="s">
        <v>7440</v>
      </c>
    </row>
    <row r="6969" spans="1:2" ht="15" customHeight="1">
      <c r="A6969" s="10" t="s">
        <v>7443</v>
      </c>
      <c r="B6969" s="13" t="s">
        <v>7442</v>
      </c>
    </row>
    <row r="6970" spans="1:2" ht="15" customHeight="1">
      <c r="A6970" s="10" t="s">
        <v>7445</v>
      </c>
      <c r="B6970" s="13" t="s">
        <v>7444</v>
      </c>
    </row>
    <row r="6971" spans="1:2" ht="15" customHeight="1">
      <c r="A6971" s="10" t="s">
        <v>7449</v>
      </c>
      <c r="B6971" s="13" t="s">
        <v>7448</v>
      </c>
    </row>
    <row r="6972" spans="1:2" ht="15" customHeight="1">
      <c r="A6972" s="10" t="s">
        <v>7447</v>
      </c>
      <c r="B6972" s="13" t="s">
        <v>7446</v>
      </c>
    </row>
    <row r="6973" spans="1:2" ht="15" customHeight="1">
      <c r="A6973" s="10" t="s">
        <v>7435</v>
      </c>
      <c r="B6973" s="13" t="s">
        <v>7434</v>
      </c>
    </row>
    <row r="6974" spans="1:2" ht="15" customHeight="1">
      <c r="A6974" s="10" t="s">
        <v>7437</v>
      </c>
      <c r="B6974" s="13" t="s">
        <v>7436</v>
      </c>
    </row>
    <row r="6975" spans="1:2" ht="15" customHeight="1">
      <c r="A6975" s="10" t="s">
        <v>7554</v>
      </c>
      <c r="B6975" s="13" t="s">
        <v>7553</v>
      </c>
    </row>
    <row r="6976" spans="1:2" ht="15" customHeight="1">
      <c r="A6976" s="10" t="s">
        <v>648</v>
      </c>
      <c r="B6976" s="13" t="s">
        <v>7225</v>
      </c>
    </row>
    <row r="6977" spans="1:2" ht="15" customHeight="1">
      <c r="A6977" s="10" t="s">
        <v>649</v>
      </c>
      <c r="B6977" s="13" t="s">
        <v>7177</v>
      </c>
    </row>
    <row r="6978" spans="1:2" ht="15" customHeight="1">
      <c r="A6978" s="10" t="s">
        <v>5922</v>
      </c>
      <c r="B6978" s="13" t="s">
        <v>5921</v>
      </c>
    </row>
    <row r="6979" spans="1:2" ht="15" customHeight="1">
      <c r="A6979" s="10" t="s">
        <v>650</v>
      </c>
      <c r="B6979" s="13" t="s">
        <v>14888</v>
      </c>
    </row>
    <row r="6980" spans="1:2" ht="15" customHeight="1">
      <c r="A6980" s="10" t="s">
        <v>6268</v>
      </c>
      <c r="B6980" s="13" t="s">
        <v>6267</v>
      </c>
    </row>
    <row r="6981" spans="1:2" ht="15" customHeight="1">
      <c r="A6981" s="10" t="s">
        <v>6270</v>
      </c>
      <c r="B6981" s="13" t="s">
        <v>6269</v>
      </c>
    </row>
    <row r="6982" spans="1:2" ht="15" customHeight="1">
      <c r="A6982" s="10" t="s">
        <v>6290</v>
      </c>
      <c r="B6982" s="13" t="s">
        <v>6289</v>
      </c>
    </row>
    <row r="6983" spans="1:2" ht="15" customHeight="1">
      <c r="A6983" s="10" t="s">
        <v>6288</v>
      </c>
      <c r="B6983" s="13" t="s">
        <v>6287</v>
      </c>
    </row>
    <row r="6984" spans="1:2" ht="15" customHeight="1">
      <c r="A6984" s="10" t="s">
        <v>6292</v>
      </c>
      <c r="B6984" s="13" t="s">
        <v>6291</v>
      </c>
    </row>
    <row r="6985" spans="1:2" ht="15" customHeight="1">
      <c r="A6985" s="10" t="s">
        <v>6294</v>
      </c>
      <c r="B6985" s="13" t="s">
        <v>6293</v>
      </c>
    </row>
    <row r="6986" spans="1:2" ht="15" customHeight="1">
      <c r="A6986" s="10" t="s">
        <v>6266</v>
      </c>
      <c r="B6986" s="13" t="s">
        <v>6265</v>
      </c>
    </row>
    <row r="6987" spans="1:2" ht="15" customHeight="1">
      <c r="A6987" s="10" t="s">
        <v>6274</v>
      </c>
      <c r="B6987" s="13" t="s">
        <v>6273</v>
      </c>
    </row>
    <row r="6988" spans="1:2" ht="15" customHeight="1">
      <c r="A6988" s="10" t="s">
        <v>6260</v>
      </c>
      <c r="B6988" s="13" t="s">
        <v>6259</v>
      </c>
    </row>
    <row r="6989" spans="1:2" ht="15" customHeight="1">
      <c r="A6989" s="10" t="s">
        <v>6278</v>
      </c>
      <c r="B6989" s="13" t="s">
        <v>6277</v>
      </c>
    </row>
    <row r="6990" spans="1:2" ht="15" customHeight="1">
      <c r="A6990" s="10" t="s">
        <v>6258</v>
      </c>
      <c r="B6990" s="13" t="s">
        <v>6257</v>
      </c>
    </row>
    <row r="6991" spans="1:2" ht="15" customHeight="1">
      <c r="A6991" s="10" t="s">
        <v>6880</v>
      </c>
      <c r="B6991" s="13" t="s">
        <v>6879</v>
      </c>
    </row>
    <row r="6992" spans="1:2" ht="15" customHeight="1">
      <c r="A6992" s="10" t="s">
        <v>6792</v>
      </c>
      <c r="B6992" s="13" t="s">
        <v>6791</v>
      </c>
    </row>
    <row r="6993" spans="1:2" ht="15" customHeight="1">
      <c r="A6993" s="10" t="s">
        <v>6097</v>
      </c>
      <c r="B6993" s="13" t="s">
        <v>6096</v>
      </c>
    </row>
    <row r="6994" spans="1:2" ht="15" customHeight="1">
      <c r="A6994" s="11" t="s">
        <v>651</v>
      </c>
      <c r="B6994" s="15" t="s">
        <v>652</v>
      </c>
    </row>
    <row r="6995" spans="1:2" ht="15" customHeight="1">
      <c r="A6995" s="10" t="s">
        <v>10463</v>
      </c>
      <c r="B6995" s="13" t="s">
        <v>10462</v>
      </c>
    </row>
    <row r="6996" spans="1:2" ht="15" customHeight="1">
      <c r="A6996" s="10" t="s">
        <v>10465</v>
      </c>
      <c r="B6996" s="13" t="s">
        <v>10464</v>
      </c>
    </row>
    <row r="6997" spans="1:2" ht="15" customHeight="1">
      <c r="A6997" s="10" t="s">
        <v>10467</v>
      </c>
      <c r="B6997" s="13" t="s">
        <v>10466</v>
      </c>
    </row>
    <row r="6998" spans="1:2" ht="15" customHeight="1">
      <c r="A6998" s="10" t="s">
        <v>10421</v>
      </c>
      <c r="B6998" s="13" t="s">
        <v>10420</v>
      </c>
    </row>
    <row r="6999" spans="1:2" ht="15" customHeight="1">
      <c r="A6999" s="10" t="s">
        <v>10423</v>
      </c>
      <c r="B6999" s="13" t="s">
        <v>10422</v>
      </c>
    </row>
    <row r="7000" spans="1:2" ht="15" customHeight="1">
      <c r="A7000" s="10" t="s">
        <v>10469</v>
      </c>
      <c r="B7000" s="13" t="s">
        <v>10468</v>
      </c>
    </row>
    <row r="7001" spans="1:2" ht="15" customHeight="1">
      <c r="A7001" s="10" t="s">
        <v>10429</v>
      </c>
      <c r="B7001" s="13" t="s">
        <v>10428</v>
      </c>
    </row>
    <row r="7002" spans="1:2" ht="15" customHeight="1">
      <c r="A7002" s="10" t="s">
        <v>10433</v>
      </c>
      <c r="B7002" s="13" t="s">
        <v>10432</v>
      </c>
    </row>
    <row r="7003" spans="1:2" ht="15" customHeight="1">
      <c r="A7003" s="10" t="s">
        <v>10431</v>
      </c>
      <c r="B7003" s="13" t="s">
        <v>10430</v>
      </c>
    </row>
    <row r="7004" spans="1:2" ht="15" customHeight="1">
      <c r="A7004" s="10" t="s">
        <v>7051</v>
      </c>
      <c r="B7004" s="13" t="s">
        <v>7050</v>
      </c>
    </row>
    <row r="7005" spans="1:2" ht="15" customHeight="1">
      <c r="A7005" s="10" t="s">
        <v>7053</v>
      </c>
      <c r="B7005" s="13" t="s">
        <v>7052</v>
      </c>
    </row>
    <row r="7006" spans="1:2" ht="15" customHeight="1">
      <c r="A7006" s="10" t="s">
        <v>24853</v>
      </c>
      <c r="B7006" s="13" t="s">
        <v>24852</v>
      </c>
    </row>
    <row r="7007" spans="1:2" ht="15" customHeight="1">
      <c r="A7007" s="10" t="s">
        <v>5546</v>
      </c>
      <c r="B7007" s="13" t="s">
        <v>5545</v>
      </c>
    </row>
    <row r="7008" spans="1:2" ht="15" customHeight="1">
      <c r="A7008" s="10" t="s">
        <v>5544</v>
      </c>
      <c r="B7008" s="13" t="s">
        <v>5543</v>
      </c>
    </row>
    <row r="7009" spans="1:2" ht="15" customHeight="1">
      <c r="A7009" s="10" t="s">
        <v>5550</v>
      </c>
      <c r="B7009" s="13" t="s">
        <v>5549</v>
      </c>
    </row>
    <row r="7010" spans="1:2" ht="15" customHeight="1">
      <c r="A7010" s="11" t="s">
        <v>653</v>
      </c>
      <c r="B7010" s="15" t="s">
        <v>654</v>
      </c>
    </row>
    <row r="7011" spans="1:2" ht="15" customHeight="1">
      <c r="A7011" s="10" t="s">
        <v>11783</v>
      </c>
      <c r="B7011" s="13" t="s">
        <v>11782</v>
      </c>
    </row>
    <row r="7012" spans="1:2" ht="15" customHeight="1">
      <c r="A7012" s="10" t="s">
        <v>11785</v>
      </c>
      <c r="B7012" s="13" t="s">
        <v>11784</v>
      </c>
    </row>
    <row r="7013" spans="1:2" ht="15" customHeight="1">
      <c r="A7013" s="10" t="s">
        <v>11787</v>
      </c>
      <c r="B7013" s="13" t="s">
        <v>11786</v>
      </c>
    </row>
    <row r="7014" spans="1:2" ht="15" customHeight="1">
      <c r="A7014" s="10" t="s">
        <v>1813</v>
      </c>
      <c r="B7014" s="13" t="s">
        <v>1812</v>
      </c>
    </row>
    <row r="7015" spans="1:2" ht="15" customHeight="1">
      <c r="A7015" s="10" t="s">
        <v>9974</v>
      </c>
      <c r="B7015" s="13" t="s">
        <v>9973</v>
      </c>
    </row>
    <row r="7016" spans="1:2" ht="15" customHeight="1">
      <c r="A7016" s="10" t="s">
        <v>6190</v>
      </c>
      <c r="B7016" s="13" t="s">
        <v>6189</v>
      </c>
    </row>
    <row r="7017" spans="1:2" ht="15" customHeight="1">
      <c r="A7017" s="10" t="s">
        <v>6196</v>
      </c>
      <c r="B7017" s="13" t="s">
        <v>6195</v>
      </c>
    </row>
    <row r="7018" spans="1:2" ht="15" customHeight="1">
      <c r="A7018" s="10" t="s">
        <v>6186</v>
      </c>
      <c r="B7018" s="13" t="s">
        <v>6185</v>
      </c>
    </row>
    <row r="7019" spans="1:2" ht="15" customHeight="1">
      <c r="A7019" s="10" t="s">
        <v>6168</v>
      </c>
      <c r="B7019" s="13" t="s">
        <v>6167</v>
      </c>
    </row>
    <row r="7020" spans="1:2" ht="15" customHeight="1">
      <c r="A7020" s="10" t="s">
        <v>6194</v>
      </c>
      <c r="B7020" s="13" t="s">
        <v>6193</v>
      </c>
    </row>
    <row r="7021" spans="1:2" ht="15" customHeight="1">
      <c r="A7021" s="11" t="s">
        <v>655</v>
      </c>
      <c r="B7021" s="15" t="s">
        <v>656</v>
      </c>
    </row>
    <row r="7022" spans="1:2" ht="15" customHeight="1">
      <c r="A7022" s="10" t="s">
        <v>1940</v>
      </c>
      <c r="B7022" s="13" t="s">
        <v>1939</v>
      </c>
    </row>
    <row r="7023" spans="1:2" ht="15" customHeight="1">
      <c r="A7023" s="10" t="s">
        <v>1934</v>
      </c>
      <c r="B7023" s="13" t="s">
        <v>1933</v>
      </c>
    </row>
    <row r="7024" spans="1:2" ht="15" customHeight="1">
      <c r="A7024" s="10" t="s">
        <v>1936</v>
      </c>
      <c r="B7024" s="13" t="s">
        <v>1935</v>
      </c>
    </row>
    <row r="7025" spans="1:2" ht="15" customHeight="1">
      <c r="A7025" s="10" t="s">
        <v>6330</v>
      </c>
      <c r="B7025" s="13" t="s">
        <v>6329</v>
      </c>
    </row>
    <row r="7026" spans="1:2" ht="15" customHeight="1">
      <c r="A7026" s="10" t="s">
        <v>6332</v>
      </c>
      <c r="B7026" s="13" t="s">
        <v>6331</v>
      </c>
    </row>
    <row r="7027" spans="1:2" ht="15" customHeight="1">
      <c r="A7027" s="10" t="s">
        <v>6334</v>
      </c>
      <c r="B7027" s="13" t="s">
        <v>6333</v>
      </c>
    </row>
    <row r="7028" spans="1:2" ht="15" customHeight="1">
      <c r="A7028" s="10" t="s">
        <v>14364</v>
      </c>
      <c r="B7028" s="13" t="s">
        <v>14363</v>
      </c>
    </row>
    <row r="7029" spans="1:2" ht="15" customHeight="1">
      <c r="A7029" s="10" t="s">
        <v>14362</v>
      </c>
      <c r="B7029" s="13" t="s">
        <v>14361</v>
      </c>
    </row>
    <row r="7030" spans="1:2" ht="15" customHeight="1">
      <c r="A7030" s="10" t="s">
        <v>8549</v>
      </c>
      <c r="B7030" s="13" t="s">
        <v>8548</v>
      </c>
    </row>
    <row r="7031" spans="1:2" ht="15" customHeight="1">
      <c r="A7031" s="10" t="s">
        <v>19945</v>
      </c>
      <c r="B7031" s="13" t="s">
        <v>19944</v>
      </c>
    </row>
    <row r="7032" spans="1:2" ht="15" customHeight="1">
      <c r="A7032" s="10" t="s">
        <v>19949</v>
      </c>
      <c r="B7032" s="13" t="s">
        <v>19948</v>
      </c>
    </row>
    <row r="7033" spans="1:2" ht="15" customHeight="1">
      <c r="A7033" s="10" t="s">
        <v>19951</v>
      </c>
      <c r="B7033" s="13" t="s">
        <v>19950</v>
      </c>
    </row>
    <row r="7034" spans="1:2" ht="15" customHeight="1">
      <c r="A7034" s="10" t="s">
        <v>19943</v>
      </c>
      <c r="B7034" s="13" t="s">
        <v>19942</v>
      </c>
    </row>
    <row r="7035" spans="1:2" ht="15" customHeight="1">
      <c r="A7035" s="10" t="s">
        <v>19953</v>
      </c>
      <c r="B7035" s="13" t="s">
        <v>19952</v>
      </c>
    </row>
    <row r="7036" spans="1:2" ht="15" customHeight="1">
      <c r="A7036" s="10" t="s">
        <v>19941</v>
      </c>
      <c r="B7036" s="13" t="s">
        <v>19940</v>
      </c>
    </row>
    <row r="7037" spans="1:2" ht="15" customHeight="1">
      <c r="A7037" s="10" t="s">
        <v>19957</v>
      </c>
      <c r="B7037" s="13" t="s">
        <v>19956</v>
      </c>
    </row>
    <row r="7038" spans="1:2" ht="15" customHeight="1">
      <c r="A7038" s="10" t="s">
        <v>19955</v>
      </c>
      <c r="B7038" s="13" t="s">
        <v>19954</v>
      </c>
    </row>
    <row r="7039" spans="1:2" ht="15" customHeight="1">
      <c r="A7039" s="10" t="s">
        <v>19939</v>
      </c>
      <c r="B7039" s="13" t="s">
        <v>19938</v>
      </c>
    </row>
    <row r="7040" spans="1:2" ht="15" customHeight="1">
      <c r="A7040" s="10" t="s">
        <v>19947</v>
      </c>
      <c r="B7040" s="13" t="s">
        <v>19946</v>
      </c>
    </row>
    <row r="7041" spans="1:2" ht="15" customHeight="1">
      <c r="A7041" s="10" t="s">
        <v>20065</v>
      </c>
      <c r="B7041" s="13" t="s">
        <v>20064</v>
      </c>
    </row>
    <row r="7042" spans="1:2" ht="15" customHeight="1">
      <c r="A7042" s="10" t="s">
        <v>20069</v>
      </c>
      <c r="B7042" s="13" t="s">
        <v>20068</v>
      </c>
    </row>
    <row r="7043" spans="1:2" ht="15" customHeight="1">
      <c r="A7043" s="10" t="s">
        <v>20071</v>
      </c>
      <c r="B7043" s="13" t="s">
        <v>20070</v>
      </c>
    </row>
    <row r="7044" spans="1:2" ht="15" customHeight="1">
      <c r="A7044" s="10" t="s">
        <v>20063</v>
      </c>
      <c r="B7044" s="13" t="s">
        <v>20062</v>
      </c>
    </row>
    <row r="7045" spans="1:2" ht="15" customHeight="1">
      <c r="A7045" s="10" t="s">
        <v>20073</v>
      </c>
      <c r="B7045" s="13" t="s">
        <v>20072</v>
      </c>
    </row>
    <row r="7046" spans="1:2" ht="15" customHeight="1">
      <c r="A7046" s="10" t="s">
        <v>20061</v>
      </c>
      <c r="B7046" s="13" t="s">
        <v>20060</v>
      </c>
    </row>
    <row r="7047" spans="1:2" ht="15" customHeight="1">
      <c r="A7047" s="10" t="s">
        <v>20077</v>
      </c>
      <c r="B7047" s="13" t="s">
        <v>20076</v>
      </c>
    </row>
    <row r="7048" spans="1:2" ht="15" customHeight="1">
      <c r="A7048" s="10" t="s">
        <v>20075</v>
      </c>
      <c r="B7048" s="13" t="s">
        <v>20074</v>
      </c>
    </row>
    <row r="7049" spans="1:2" ht="15" customHeight="1">
      <c r="A7049" s="10" t="s">
        <v>20059</v>
      </c>
      <c r="B7049" s="13" t="s">
        <v>20058</v>
      </c>
    </row>
    <row r="7050" spans="1:2" ht="15" customHeight="1">
      <c r="A7050" s="10" t="s">
        <v>20067</v>
      </c>
      <c r="B7050" s="13" t="s">
        <v>20066</v>
      </c>
    </row>
    <row r="7051" spans="1:2" ht="15" customHeight="1">
      <c r="A7051" s="10" t="s">
        <v>19965</v>
      </c>
      <c r="B7051" s="13" t="s">
        <v>19964</v>
      </c>
    </row>
    <row r="7052" spans="1:2" ht="15" customHeight="1">
      <c r="A7052" s="10" t="s">
        <v>19969</v>
      </c>
      <c r="B7052" s="13" t="s">
        <v>19968</v>
      </c>
    </row>
    <row r="7053" spans="1:2" ht="15" customHeight="1">
      <c r="A7053" s="10" t="s">
        <v>19971</v>
      </c>
      <c r="B7053" s="13" t="s">
        <v>19970</v>
      </c>
    </row>
    <row r="7054" spans="1:2" ht="15" customHeight="1">
      <c r="A7054" s="10" t="s">
        <v>19963</v>
      </c>
      <c r="B7054" s="13" t="s">
        <v>19962</v>
      </c>
    </row>
    <row r="7055" spans="1:2" ht="15" customHeight="1">
      <c r="A7055" s="10" t="s">
        <v>19973</v>
      </c>
      <c r="B7055" s="13" t="s">
        <v>19972</v>
      </c>
    </row>
    <row r="7056" spans="1:2" ht="15" customHeight="1">
      <c r="A7056" s="10" t="s">
        <v>19961</v>
      </c>
      <c r="B7056" s="13" t="s">
        <v>19960</v>
      </c>
    </row>
    <row r="7057" spans="1:2" ht="15" customHeight="1">
      <c r="A7057" s="10" t="s">
        <v>19977</v>
      </c>
      <c r="B7057" s="13" t="s">
        <v>19976</v>
      </c>
    </row>
    <row r="7058" spans="1:2" ht="15" customHeight="1">
      <c r="A7058" s="10" t="s">
        <v>19975</v>
      </c>
      <c r="B7058" s="13" t="s">
        <v>19974</v>
      </c>
    </row>
    <row r="7059" spans="1:2" ht="15" customHeight="1">
      <c r="A7059" s="10" t="s">
        <v>19959</v>
      </c>
      <c r="B7059" s="13" t="s">
        <v>19958</v>
      </c>
    </row>
    <row r="7060" spans="1:2" ht="15" customHeight="1">
      <c r="A7060" s="10" t="s">
        <v>19967</v>
      </c>
      <c r="B7060" s="13" t="s">
        <v>19966</v>
      </c>
    </row>
    <row r="7061" spans="1:2" ht="15" customHeight="1">
      <c r="A7061" s="10" t="s">
        <v>20045</v>
      </c>
      <c r="B7061" s="13" t="s">
        <v>20044</v>
      </c>
    </row>
    <row r="7062" spans="1:2" ht="15" customHeight="1">
      <c r="A7062" s="10" t="s">
        <v>20049</v>
      </c>
      <c r="B7062" s="13" t="s">
        <v>20048</v>
      </c>
    </row>
    <row r="7063" spans="1:2" ht="15" customHeight="1">
      <c r="A7063" s="10" t="s">
        <v>20051</v>
      </c>
      <c r="B7063" s="13" t="s">
        <v>20050</v>
      </c>
    </row>
    <row r="7064" spans="1:2" ht="15" customHeight="1">
      <c r="A7064" s="10" t="s">
        <v>20043</v>
      </c>
      <c r="B7064" s="13" t="s">
        <v>20042</v>
      </c>
    </row>
    <row r="7065" spans="1:2" ht="15" customHeight="1">
      <c r="A7065" s="10" t="s">
        <v>20053</v>
      </c>
      <c r="B7065" s="13" t="s">
        <v>20052</v>
      </c>
    </row>
    <row r="7066" spans="1:2" ht="15" customHeight="1">
      <c r="A7066" s="10" t="s">
        <v>20041</v>
      </c>
      <c r="B7066" s="13" t="s">
        <v>20040</v>
      </c>
    </row>
    <row r="7067" spans="1:2" ht="15" customHeight="1">
      <c r="A7067" s="10" t="s">
        <v>20057</v>
      </c>
      <c r="B7067" s="13" t="s">
        <v>20056</v>
      </c>
    </row>
    <row r="7068" spans="1:2" ht="15" customHeight="1">
      <c r="A7068" s="10" t="s">
        <v>20055</v>
      </c>
      <c r="B7068" s="13" t="s">
        <v>20054</v>
      </c>
    </row>
    <row r="7069" spans="1:2" ht="15" customHeight="1">
      <c r="A7069" s="10" t="s">
        <v>20039</v>
      </c>
      <c r="B7069" s="13" t="s">
        <v>20038</v>
      </c>
    </row>
    <row r="7070" spans="1:2" ht="15" customHeight="1">
      <c r="A7070" s="10" t="s">
        <v>20047</v>
      </c>
      <c r="B7070" s="13" t="s">
        <v>20046</v>
      </c>
    </row>
    <row r="7071" spans="1:2" ht="15" customHeight="1">
      <c r="A7071" s="10" t="s">
        <v>19985</v>
      </c>
      <c r="B7071" s="13" t="s">
        <v>19984</v>
      </c>
    </row>
    <row r="7072" spans="1:2" ht="15" customHeight="1">
      <c r="A7072" s="10" t="s">
        <v>19989</v>
      </c>
      <c r="B7072" s="13" t="s">
        <v>19988</v>
      </c>
    </row>
    <row r="7073" spans="1:2" ht="15" customHeight="1">
      <c r="A7073" s="10" t="s">
        <v>19991</v>
      </c>
      <c r="B7073" s="13" t="s">
        <v>19990</v>
      </c>
    </row>
    <row r="7074" spans="1:2" ht="15" customHeight="1">
      <c r="A7074" s="10" t="s">
        <v>19983</v>
      </c>
      <c r="B7074" s="13" t="s">
        <v>19982</v>
      </c>
    </row>
    <row r="7075" spans="1:2" ht="15" customHeight="1">
      <c r="A7075" s="10" t="s">
        <v>19993</v>
      </c>
      <c r="B7075" s="13" t="s">
        <v>19992</v>
      </c>
    </row>
    <row r="7076" spans="1:2" ht="15" customHeight="1">
      <c r="A7076" s="10" t="s">
        <v>19981</v>
      </c>
      <c r="B7076" s="13" t="s">
        <v>19980</v>
      </c>
    </row>
    <row r="7077" spans="1:2" ht="15" customHeight="1">
      <c r="A7077" s="10" t="s">
        <v>19997</v>
      </c>
      <c r="B7077" s="13" t="s">
        <v>19996</v>
      </c>
    </row>
    <row r="7078" spans="1:2" ht="15" customHeight="1">
      <c r="A7078" s="10" t="s">
        <v>19995</v>
      </c>
      <c r="B7078" s="13" t="s">
        <v>19994</v>
      </c>
    </row>
    <row r="7079" spans="1:2" ht="15" customHeight="1">
      <c r="A7079" s="10" t="s">
        <v>19979</v>
      </c>
      <c r="B7079" s="13" t="s">
        <v>19978</v>
      </c>
    </row>
    <row r="7080" spans="1:2" ht="15" customHeight="1">
      <c r="A7080" s="10" t="s">
        <v>19987</v>
      </c>
      <c r="B7080" s="13" t="s">
        <v>19986</v>
      </c>
    </row>
    <row r="7081" spans="1:2" ht="15" customHeight="1">
      <c r="A7081" s="10" t="s">
        <v>20025</v>
      </c>
      <c r="B7081" s="13" t="s">
        <v>20024</v>
      </c>
    </row>
    <row r="7082" spans="1:2" ht="15" customHeight="1">
      <c r="A7082" s="10" t="s">
        <v>20029</v>
      </c>
      <c r="B7082" s="13" t="s">
        <v>20028</v>
      </c>
    </row>
    <row r="7083" spans="1:2" ht="15" customHeight="1">
      <c r="A7083" s="10" t="s">
        <v>20031</v>
      </c>
      <c r="B7083" s="13" t="s">
        <v>20030</v>
      </c>
    </row>
    <row r="7084" spans="1:2" ht="15" customHeight="1">
      <c r="A7084" s="10" t="s">
        <v>20023</v>
      </c>
      <c r="B7084" s="13" t="s">
        <v>20022</v>
      </c>
    </row>
    <row r="7085" spans="1:2" ht="15" customHeight="1">
      <c r="A7085" s="10" t="s">
        <v>20033</v>
      </c>
      <c r="B7085" s="13" t="s">
        <v>20032</v>
      </c>
    </row>
    <row r="7086" spans="1:2" ht="15" customHeight="1">
      <c r="A7086" s="10" t="s">
        <v>20021</v>
      </c>
      <c r="B7086" s="13" t="s">
        <v>20020</v>
      </c>
    </row>
    <row r="7087" spans="1:2" ht="15" customHeight="1">
      <c r="A7087" s="10" t="s">
        <v>20037</v>
      </c>
      <c r="B7087" s="13" t="s">
        <v>20036</v>
      </c>
    </row>
    <row r="7088" spans="1:2" ht="15" customHeight="1">
      <c r="A7088" s="10" t="s">
        <v>20035</v>
      </c>
      <c r="B7088" s="13" t="s">
        <v>20034</v>
      </c>
    </row>
    <row r="7089" spans="1:2" ht="15" customHeight="1">
      <c r="A7089" s="10" t="s">
        <v>20019</v>
      </c>
      <c r="B7089" s="13" t="s">
        <v>20018</v>
      </c>
    </row>
    <row r="7090" spans="1:2" ht="15" customHeight="1">
      <c r="A7090" s="10" t="s">
        <v>20027</v>
      </c>
      <c r="B7090" s="13" t="s">
        <v>20026</v>
      </c>
    </row>
    <row r="7091" spans="1:2" ht="15" customHeight="1">
      <c r="A7091" s="10" t="s">
        <v>1222</v>
      </c>
      <c r="B7091" s="13" t="s">
        <v>1221</v>
      </c>
    </row>
    <row r="7092" spans="1:2" ht="15" customHeight="1">
      <c r="A7092" s="10" t="s">
        <v>13210</v>
      </c>
      <c r="B7092" s="13" t="s">
        <v>13209</v>
      </c>
    </row>
    <row r="7093" spans="1:2" ht="15" customHeight="1">
      <c r="A7093" s="10" t="s">
        <v>14926</v>
      </c>
      <c r="B7093" s="13" t="s">
        <v>14925</v>
      </c>
    </row>
    <row r="7094" spans="1:2" ht="15" customHeight="1">
      <c r="A7094" s="10" t="s">
        <v>12516</v>
      </c>
      <c r="B7094" s="13" t="s">
        <v>12515</v>
      </c>
    </row>
    <row r="7095" spans="1:2" ht="15" customHeight="1">
      <c r="A7095" s="10" t="s">
        <v>12520</v>
      </c>
      <c r="B7095" s="13" t="s">
        <v>12519</v>
      </c>
    </row>
    <row r="7096" spans="1:2" ht="15" customHeight="1">
      <c r="A7096" s="10" t="s">
        <v>14928</v>
      </c>
      <c r="B7096" s="13" t="s">
        <v>14927</v>
      </c>
    </row>
    <row r="7097" spans="1:2" ht="15" customHeight="1">
      <c r="A7097" s="10" t="s">
        <v>14930</v>
      </c>
      <c r="B7097" s="13" t="s">
        <v>14929</v>
      </c>
    </row>
    <row r="7098" spans="1:2" ht="15" customHeight="1">
      <c r="A7098" s="10" t="s">
        <v>7514</v>
      </c>
      <c r="B7098" s="13" t="s">
        <v>7513</v>
      </c>
    </row>
    <row r="7099" spans="1:2" ht="15" customHeight="1">
      <c r="A7099" s="10" t="s">
        <v>12518</v>
      </c>
      <c r="B7099" s="13" t="s">
        <v>12517</v>
      </c>
    </row>
    <row r="7100" spans="1:2" ht="15" customHeight="1">
      <c r="A7100" s="10" t="s">
        <v>14404</v>
      </c>
      <c r="B7100" s="13" t="s">
        <v>14403</v>
      </c>
    </row>
    <row r="7101" spans="1:2" ht="15" customHeight="1">
      <c r="A7101" s="10" t="s">
        <v>14406</v>
      </c>
      <c r="B7101" s="13" t="s">
        <v>14405</v>
      </c>
    </row>
    <row r="7102" spans="1:2" ht="15" customHeight="1">
      <c r="A7102" s="10" t="s">
        <v>14416</v>
      </c>
      <c r="B7102" s="13" t="s">
        <v>14415</v>
      </c>
    </row>
    <row r="7103" spans="1:2" ht="15" customHeight="1">
      <c r="A7103" s="10" t="s">
        <v>17801</v>
      </c>
      <c r="B7103" s="13" t="s">
        <v>17800</v>
      </c>
    </row>
    <row r="7104" spans="1:2" ht="15" customHeight="1">
      <c r="A7104" s="10" t="s">
        <v>17803</v>
      </c>
      <c r="B7104" s="13" t="s">
        <v>17802</v>
      </c>
    </row>
    <row r="7105" spans="1:2" ht="15" customHeight="1">
      <c r="A7105" s="10" t="s">
        <v>17797</v>
      </c>
      <c r="B7105" s="13" t="s">
        <v>17796</v>
      </c>
    </row>
    <row r="7106" spans="1:2" ht="15" customHeight="1">
      <c r="A7106" s="10" t="s">
        <v>17799</v>
      </c>
      <c r="B7106" s="13" t="s">
        <v>17798</v>
      </c>
    </row>
    <row r="7107" spans="1:2" ht="15" customHeight="1">
      <c r="A7107" s="10" t="s">
        <v>17795</v>
      </c>
      <c r="B7107" s="13" t="s">
        <v>17794</v>
      </c>
    </row>
    <row r="7108" spans="1:2" ht="15" customHeight="1">
      <c r="A7108" s="10" t="s">
        <v>17751</v>
      </c>
      <c r="B7108" s="13" t="s">
        <v>17750</v>
      </c>
    </row>
    <row r="7109" spans="1:2" ht="15" customHeight="1">
      <c r="A7109" s="10" t="s">
        <v>17759</v>
      </c>
      <c r="B7109" s="13" t="s">
        <v>17758</v>
      </c>
    </row>
    <row r="7110" spans="1:2" ht="15" customHeight="1">
      <c r="A7110" s="10" t="s">
        <v>17755</v>
      </c>
      <c r="B7110" s="13" t="s">
        <v>17754</v>
      </c>
    </row>
    <row r="7111" spans="1:2" ht="15" customHeight="1">
      <c r="A7111" s="10" t="s">
        <v>17763</v>
      </c>
      <c r="B7111" s="13" t="s">
        <v>17762</v>
      </c>
    </row>
    <row r="7112" spans="1:2" ht="15" customHeight="1">
      <c r="A7112" s="10" t="s">
        <v>17753</v>
      </c>
      <c r="B7112" s="13" t="s">
        <v>17752</v>
      </c>
    </row>
    <row r="7113" spans="1:2" ht="15" customHeight="1">
      <c r="A7113" s="10" t="s">
        <v>17761</v>
      </c>
      <c r="B7113" s="13" t="s">
        <v>17760</v>
      </c>
    </row>
    <row r="7114" spans="1:2" ht="15" customHeight="1">
      <c r="A7114" s="10" t="s">
        <v>17757</v>
      </c>
      <c r="B7114" s="13" t="s">
        <v>17756</v>
      </c>
    </row>
    <row r="7115" spans="1:2" ht="15" customHeight="1">
      <c r="A7115" s="10" t="s">
        <v>17709</v>
      </c>
      <c r="B7115" s="13" t="s">
        <v>17708</v>
      </c>
    </row>
    <row r="7116" spans="1:2" ht="15" customHeight="1">
      <c r="A7116" s="10" t="s">
        <v>17717</v>
      </c>
      <c r="B7116" s="13" t="s">
        <v>17716</v>
      </c>
    </row>
    <row r="7117" spans="1:2" ht="15" customHeight="1">
      <c r="A7117" s="10" t="s">
        <v>17713</v>
      </c>
      <c r="B7117" s="13" t="s">
        <v>17712</v>
      </c>
    </row>
    <row r="7118" spans="1:2" ht="15" customHeight="1">
      <c r="A7118" s="10" t="s">
        <v>17721</v>
      </c>
      <c r="B7118" s="13" t="s">
        <v>17720</v>
      </c>
    </row>
    <row r="7119" spans="1:2" ht="15" customHeight="1">
      <c r="A7119" s="10" t="s">
        <v>17711</v>
      </c>
      <c r="B7119" s="13" t="s">
        <v>17710</v>
      </c>
    </row>
    <row r="7120" spans="1:2" ht="15" customHeight="1">
      <c r="A7120" s="10" t="s">
        <v>17719</v>
      </c>
      <c r="B7120" s="13" t="s">
        <v>17718</v>
      </c>
    </row>
    <row r="7121" spans="1:2" ht="15" customHeight="1">
      <c r="A7121" s="10" t="s">
        <v>17715</v>
      </c>
      <c r="B7121" s="13" t="s">
        <v>17714</v>
      </c>
    </row>
    <row r="7122" spans="1:2" ht="15" customHeight="1">
      <c r="A7122" s="10" t="s">
        <v>17765</v>
      </c>
      <c r="B7122" s="13" t="s">
        <v>17764</v>
      </c>
    </row>
    <row r="7123" spans="1:2" ht="15" customHeight="1">
      <c r="A7123" s="10" t="s">
        <v>17773</v>
      </c>
      <c r="B7123" s="13" t="s">
        <v>17772</v>
      </c>
    </row>
    <row r="7124" spans="1:2" ht="15" customHeight="1">
      <c r="A7124" s="10" t="s">
        <v>17769</v>
      </c>
      <c r="B7124" s="13" t="s">
        <v>17768</v>
      </c>
    </row>
    <row r="7125" spans="1:2" ht="15" customHeight="1">
      <c r="A7125" s="10" t="s">
        <v>17777</v>
      </c>
      <c r="B7125" s="13" t="s">
        <v>17776</v>
      </c>
    </row>
    <row r="7126" spans="1:2" ht="15" customHeight="1">
      <c r="A7126" s="10" t="s">
        <v>17767</v>
      </c>
      <c r="B7126" s="13" t="s">
        <v>17766</v>
      </c>
    </row>
    <row r="7127" spans="1:2" ht="15" customHeight="1">
      <c r="A7127" s="10" t="s">
        <v>17775</v>
      </c>
      <c r="B7127" s="13" t="s">
        <v>17774</v>
      </c>
    </row>
    <row r="7128" spans="1:2" ht="15" customHeight="1">
      <c r="A7128" s="10" t="s">
        <v>17771</v>
      </c>
      <c r="B7128" s="13" t="s">
        <v>17770</v>
      </c>
    </row>
    <row r="7129" spans="1:2" ht="15" customHeight="1">
      <c r="A7129" s="10" t="s">
        <v>17667</v>
      </c>
      <c r="B7129" s="13" t="s">
        <v>17666</v>
      </c>
    </row>
    <row r="7130" spans="1:2" ht="15" customHeight="1">
      <c r="A7130" s="10" t="s">
        <v>17675</v>
      </c>
      <c r="B7130" s="13" t="s">
        <v>17674</v>
      </c>
    </row>
    <row r="7131" spans="1:2" ht="15" customHeight="1">
      <c r="A7131" s="10" t="s">
        <v>17671</v>
      </c>
      <c r="B7131" s="13" t="s">
        <v>17670</v>
      </c>
    </row>
    <row r="7132" spans="1:2" ht="15" customHeight="1">
      <c r="A7132" s="10" t="s">
        <v>17679</v>
      </c>
      <c r="B7132" s="13" t="s">
        <v>17678</v>
      </c>
    </row>
    <row r="7133" spans="1:2" ht="15" customHeight="1">
      <c r="A7133" s="10" t="s">
        <v>17669</v>
      </c>
      <c r="B7133" s="13" t="s">
        <v>17668</v>
      </c>
    </row>
    <row r="7134" spans="1:2" ht="15" customHeight="1">
      <c r="A7134" s="10" t="s">
        <v>17677</v>
      </c>
      <c r="B7134" s="13" t="s">
        <v>17676</v>
      </c>
    </row>
    <row r="7135" spans="1:2" ht="15" customHeight="1">
      <c r="A7135" s="10" t="s">
        <v>17673</v>
      </c>
      <c r="B7135" s="13" t="s">
        <v>17672</v>
      </c>
    </row>
    <row r="7136" spans="1:2" ht="15" customHeight="1">
      <c r="A7136" s="10" t="s">
        <v>17737</v>
      </c>
      <c r="B7136" s="13" t="s">
        <v>17736</v>
      </c>
    </row>
    <row r="7137" spans="1:2" ht="15" customHeight="1">
      <c r="A7137" s="10" t="s">
        <v>17745</v>
      </c>
      <c r="B7137" s="13" t="s">
        <v>17744</v>
      </c>
    </row>
    <row r="7138" spans="1:2" ht="15" customHeight="1">
      <c r="A7138" s="10" t="s">
        <v>17741</v>
      </c>
      <c r="B7138" s="13" t="s">
        <v>17740</v>
      </c>
    </row>
    <row r="7139" spans="1:2" ht="15" customHeight="1">
      <c r="A7139" s="10" t="s">
        <v>17749</v>
      </c>
      <c r="B7139" s="13" t="s">
        <v>17748</v>
      </c>
    </row>
    <row r="7140" spans="1:2" ht="15" customHeight="1">
      <c r="A7140" s="10" t="s">
        <v>17739</v>
      </c>
      <c r="B7140" s="13" t="s">
        <v>17738</v>
      </c>
    </row>
    <row r="7141" spans="1:2" ht="15" customHeight="1">
      <c r="A7141" s="10" t="s">
        <v>17747</v>
      </c>
      <c r="B7141" s="13" t="s">
        <v>17746</v>
      </c>
    </row>
    <row r="7142" spans="1:2" ht="15" customHeight="1">
      <c r="A7142" s="10" t="s">
        <v>17743</v>
      </c>
      <c r="B7142" s="13" t="s">
        <v>17742</v>
      </c>
    </row>
    <row r="7143" spans="1:2" ht="15" customHeight="1">
      <c r="A7143" s="10" t="s">
        <v>17695</v>
      </c>
      <c r="B7143" s="13" t="s">
        <v>17694</v>
      </c>
    </row>
    <row r="7144" spans="1:2" ht="15" customHeight="1">
      <c r="A7144" s="10" t="s">
        <v>17703</v>
      </c>
      <c r="B7144" s="13" t="s">
        <v>17702</v>
      </c>
    </row>
    <row r="7145" spans="1:2" ht="15" customHeight="1">
      <c r="A7145" s="10" t="s">
        <v>17699</v>
      </c>
      <c r="B7145" s="13" t="s">
        <v>17698</v>
      </c>
    </row>
    <row r="7146" spans="1:2" ht="15" customHeight="1">
      <c r="A7146" s="10" t="s">
        <v>17707</v>
      </c>
      <c r="B7146" s="13" t="s">
        <v>17706</v>
      </c>
    </row>
    <row r="7147" spans="1:2" ht="15" customHeight="1">
      <c r="A7147" s="10" t="s">
        <v>17697</v>
      </c>
      <c r="B7147" s="13" t="s">
        <v>17696</v>
      </c>
    </row>
    <row r="7148" spans="1:2" ht="15" customHeight="1">
      <c r="A7148" s="10" t="s">
        <v>17705</v>
      </c>
      <c r="B7148" s="13" t="s">
        <v>17704</v>
      </c>
    </row>
    <row r="7149" spans="1:2" ht="15" customHeight="1">
      <c r="A7149" s="10" t="s">
        <v>17701</v>
      </c>
      <c r="B7149" s="13" t="s">
        <v>17700</v>
      </c>
    </row>
    <row r="7150" spans="1:2" ht="15" customHeight="1">
      <c r="A7150" s="10" t="s">
        <v>17681</v>
      </c>
      <c r="B7150" s="13" t="s">
        <v>17680</v>
      </c>
    </row>
    <row r="7151" spans="1:2" ht="15" customHeight="1">
      <c r="A7151" s="10" t="s">
        <v>17689</v>
      </c>
      <c r="B7151" s="13" t="s">
        <v>17688</v>
      </c>
    </row>
    <row r="7152" spans="1:2" ht="15" customHeight="1">
      <c r="A7152" s="10" t="s">
        <v>17685</v>
      </c>
      <c r="B7152" s="13" t="s">
        <v>17684</v>
      </c>
    </row>
    <row r="7153" spans="1:2" ht="15" customHeight="1">
      <c r="A7153" s="10" t="s">
        <v>17693</v>
      </c>
      <c r="B7153" s="13" t="s">
        <v>17692</v>
      </c>
    </row>
    <row r="7154" spans="1:2" ht="15" customHeight="1">
      <c r="A7154" s="10" t="s">
        <v>17683</v>
      </c>
      <c r="B7154" s="13" t="s">
        <v>17682</v>
      </c>
    </row>
    <row r="7155" spans="1:2" ht="15" customHeight="1">
      <c r="A7155" s="10" t="s">
        <v>17691</v>
      </c>
      <c r="B7155" s="13" t="s">
        <v>17690</v>
      </c>
    </row>
    <row r="7156" spans="1:2" ht="15" customHeight="1">
      <c r="A7156" s="10" t="s">
        <v>17687</v>
      </c>
      <c r="B7156" s="13" t="s">
        <v>17686</v>
      </c>
    </row>
    <row r="7157" spans="1:2" ht="15" customHeight="1">
      <c r="A7157" s="10" t="s">
        <v>17723</v>
      </c>
      <c r="B7157" s="13" t="s">
        <v>17722</v>
      </c>
    </row>
    <row r="7158" spans="1:2" ht="15" customHeight="1">
      <c r="A7158" s="10" t="s">
        <v>17731</v>
      </c>
      <c r="B7158" s="13" t="s">
        <v>17730</v>
      </c>
    </row>
    <row r="7159" spans="1:2" ht="15" customHeight="1">
      <c r="A7159" s="10" t="s">
        <v>17727</v>
      </c>
      <c r="B7159" s="13" t="s">
        <v>17726</v>
      </c>
    </row>
    <row r="7160" spans="1:2" ht="15" customHeight="1">
      <c r="A7160" s="10" t="s">
        <v>17735</v>
      </c>
      <c r="B7160" s="13" t="s">
        <v>17734</v>
      </c>
    </row>
    <row r="7161" spans="1:2" ht="15" customHeight="1">
      <c r="A7161" s="10" t="s">
        <v>17725</v>
      </c>
      <c r="B7161" s="13" t="s">
        <v>17724</v>
      </c>
    </row>
    <row r="7162" spans="1:2" ht="15" customHeight="1">
      <c r="A7162" s="10" t="s">
        <v>17733</v>
      </c>
      <c r="B7162" s="13" t="s">
        <v>17732</v>
      </c>
    </row>
    <row r="7163" spans="1:2" ht="15" customHeight="1">
      <c r="A7163" s="10" t="s">
        <v>17729</v>
      </c>
      <c r="B7163" s="13" t="s">
        <v>17728</v>
      </c>
    </row>
    <row r="7164" spans="1:2" ht="15" customHeight="1">
      <c r="A7164" s="10" t="s">
        <v>17779</v>
      </c>
      <c r="B7164" s="13" t="s">
        <v>17778</v>
      </c>
    </row>
    <row r="7165" spans="1:2" ht="15" customHeight="1">
      <c r="A7165" s="10" t="s">
        <v>17787</v>
      </c>
      <c r="B7165" s="13" t="s">
        <v>17786</v>
      </c>
    </row>
    <row r="7166" spans="1:2" ht="15" customHeight="1">
      <c r="A7166" s="10" t="s">
        <v>17783</v>
      </c>
      <c r="B7166" s="13" t="s">
        <v>17782</v>
      </c>
    </row>
    <row r="7167" spans="1:2" ht="15" customHeight="1">
      <c r="A7167" s="10" t="s">
        <v>17791</v>
      </c>
      <c r="B7167" s="13" t="s">
        <v>17790</v>
      </c>
    </row>
    <row r="7168" spans="1:2" ht="15" customHeight="1">
      <c r="A7168" s="10" t="s">
        <v>17781</v>
      </c>
      <c r="B7168" s="13" t="s">
        <v>17780</v>
      </c>
    </row>
    <row r="7169" spans="1:2" ht="15" customHeight="1">
      <c r="A7169" s="10" t="s">
        <v>17789</v>
      </c>
      <c r="B7169" s="13" t="s">
        <v>17788</v>
      </c>
    </row>
    <row r="7170" spans="1:2" ht="15" customHeight="1">
      <c r="A7170" s="10" t="s">
        <v>17785</v>
      </c>
      <c r="B7170" s="13" t="s">
        <v>17784</v>
      </c>
    </row>
    <row r="7171" spans="1:2" ht="15" customHeight="1">
      <c r="A7171" s="10" t="s">
        <v>14599</v>
      </c>
      <c r="B7171" s="13" t="s">
        <v>14598</v>
      </c>
    </row>
    <row r="7172" spans="1:2" ht="15" customHeight="1">
      <c r="A7172" s="11" t="s">
        <v>657</v>
      </c>
      <c r="B7172" s="15" t="s">
        <v>658</v>
      </c>
    </row>
    <row r="7173" spans="1:2" ht="15" customHeight="1">
      <c r="A7173" s="11" t="s">
        <v>659</v>
      </c>
      <c r="B7173" s="15" t="s">
        <v>660</v>
      </c>
    </row>
    <row r="7174" spans="1:2" ht="15" customHeight="1">
      <c r="A7174" s="10" t="s">
        <v>9818</v>
      </c>
      <c r="B7174" s="13" t="s">
        <v>9817</v>
      </c>
    </row>
    <row r="7175" spans="1:2" ht="15" customHeight="1">
      <c r="A7175" s="10" t="s">
        <v>8533</v>
      </c>
      <c r="B7175" s="13" t="s">
        <v>8532</v>
      </c>
    </row>
    <row r="7176" spans="1:2" ht="15" customHeight="1">
      <c r="A7176" s="10" t="s">
        <v>4830</v>
      </c>
      <c r="B7176" s="13" t="s">
        <v>4829</v>
      </c>
    </row>
    <row r="7177" spans="1:2" ht="15" customHeight="1">
      <c r="A7177" s="10" t="s">
        <v>4832</v>
      </c>
      <c r="B7177" s="13" t="s">
        <v>4831</v>
      </c>
    </row>
    <row r="7178" spans="1:2" ht="15" customHeight="1">
      <c r="A7178" s="10" t="s">
        <v>4836</v>
      </c>
      <c r="B7178" s="13" t="s">
        <v>4835</v>
      </c>
    </row>
    <row r="7179" spans="1:2" ht="15" customHeight="1">
      <c r="A7179" s="10" t="s">
        <v>2132</v>
      </c>
      <c r="B7179" s="13" t="s">
        <v>2131</v>
      </c>
    </row>
    <row r="7180" spans="1:2" ht="15" customHeight="1">
      <c r="A7180" s="10" t="s">
        <v>2134</v>
      </c>
      <c r="B7180" s="13" t="s">
        <v>2133</v>
      </c>
    </row>
    <row r="7181" spans="1:2" ht="15" customHeight="1">
      <c r="A7181" s="10" t="s">
        <v>2130</v>
      </c>
      <c r="B7181" s="13" t="s">
        <v>2129</v>
      </c>
    </row>
    <row r="7182" spans="1:2" ht="15" customHeight="1">
      <c r="A7182" s="10" t="s">
        <v>2136</v>
      </c>
      <c r="B7182" s="13" t="s">
        <v>2135</v>
      </c>
    </row>
    <row r="7183" spans="1:2" ht="15" customHeight="1">
      <c r="A7183" s="10" t="s">
        <v>2126</v>
      </c>
      <c r="B7183" s="13" t="s">
        <v>2125</v>
      </c>
    </row>
    <row r="7184" spans="1:2" ht="15" customHeight="1">
      <c r="A7184" s="10" t="s">
        <v>2128</v>
      </c>
      <c r="B7184" s="13" t="s">
        <v>2127</v>
      </c>
    </row>
    <row r="7185" spans="1:2" ht="15" customHeight="1">
      <c r="A7185" s="10" t="s">
        <v>24635</v>
      </c>
      <c r="B7185" s="13" t="s">
        <v>24634</v>
      </c>
    </row>
    <row r="7186" spans="1:2" ht="15" customHeight="1">
      <c r="A7186" s="10" t="s">
        <v>14418</v>
      </c>
      <c r="B7186" s="13" t="s">
        <v>14417</v>
      </c>
    </row>
    <row r="7187" spans="1:2" ht="15" customHeight="1">
      <c r="A7187" s="10" t="s">
        <v>14414</v>
      </c>
      <c r="B7187" s="13" t="s">
        <v>14413</v>
      </c>
    </row>
    <row r="7188" spans="1:2" ht="15" customHeight="1">
      <c r="A7188" s="10" t="s">
        <v>5744</v>
      </c>
      <c r="B7188" s="13" t="s">
        <v>5743</v>
      </c>
    </row>
    <row r="7189" spans="1:2" ht="15" customHeight="1">
      <c r="A7189" s="10" t="s">
        <v>2465</v>
      </c>
      <c r="B7189" s="13" t="s">
        <v>2464</v>
      </c>
    </row>
    <row r="7190" spans="1:2" ht="15" customHeight="1">
      <c r="A7190" s="10" t="s">
        <v>2229</v>
      </c>
      <c r="B7190" s="13" t="s">
        <v>2228</v>
      </c>
    </row>
    <row r="7191" spans="1:2" ht="15" customHeight="1">
      <c r="A7191" s="10" t="s">
        <v>14150</v>
      </c>
      <c r="B7191" s="13" t="s">
        <v>14149</v>
      </c>
    </row>
    <row r="7192" spans="1:2" ht="15" customHeight="1">
      <c r="A7192" s="10" t="s">
        <v>4608</v>
      </c>
      <c r="B7192" s="13" t="s">
        <v>4607</v>
      </c>
    </row>
    <row r="7193" spans="1:2" ht="15" customHeight="1">
      <c r="A7193" s="10" t="s">
        <v>23765</v>
      </c>
      <c r="B7193" s="13" t="s">
        <v>23764</v>
      </c>
    </row>
    <row r="7194" spans="1:2" ht="15" customHeight="1">
      <c r="A7194" s="10" t="s">
        <v>23739</v>
      </c>
      <c r="B7194" s="13" t="s">
        <v>23738</v>
      </c>
    </row>
    <row r="7195" spans="1:2" ht="15" customHeight="1">
      <c r="A7195" s="10" t="s">
        <v>6076</v>
      </c>
      <c r="B7195" s="13" t="s">
        <v>6075</v>
      </c>
    </row>
    <row r="7196" spans="1:2" ht="15" customHeight="1">
      <c r="A7196" s="10" t="s">
        <v>24383</v>
      </c>
      <c r="B7196" s="13" t="s">
        <v>24382</v>
      </c>
    </row>
    <row r="7197" spans="1:2" ht="15" customHeight="1">
      <c r="A7197" s="10" t="s">
        <v>24387</v>
      </c>
      <c r="B7197" s="13" t="s">
        <v>24386</v>
      </c>
    </row>
    <row r="7198" spans="1:2" ht="15" customHeight="1">
      <c r="A7198" s="10" t="s">
        <v>24385</v>
      </c>
      <c r="B7198" s="13" t="s">
        <v>24384</v>
      </c>
    </row>
    <row r="7199" spans="1:2" ht="15" customHeight="1">
      <c r="A7199" s="10" t="s">
        <v>24395</v>
      </c>
      <c r="B7199" s="13" t="s">
        <v>24394</v>
      </c>
    </row>
    <row r="7200" spans="1:2" ht="15" customHeight="1">
      <c r="A7200" s="10" t="s">
        <v>24381</v>
      </c>
      <c r="B7200" s="13" t="s">
        <v>24380</v>
      </c>
    </row>
    <row r="7201" spans="1:2" ht="15" customHeight="1">
      <c r="A7201" s="10" t="s">
        <v>24379</v>
      </c>
      <c r="B7201" s="13" t="s">
        <v>24378</v>
      </c>
    </row>
    <row r="7202" spans="1:2" ht="15" customHeight="1">
      <c r="A7202" s="10" t="s">
        <v>7919</v>
      </c>
      <c r="B7202" s="13" t="s">
        <v>7918</v>
      </c>
    </row>
    <row r="7203" spans="1:2" ht="15" customHeight="1">
      <c r="A7203" s="10" t="s">
        <v>8072</v>
      </c>
      <c r="B7203" s="13" t="s">
        <v>8071</v>
      </c>
    </row>
    <row r="7204" spans="1:2" ht="15" customHeight="1">
      <c r="A7204" s="10" t="s">
        <v>14532</v>
      </c>
      <c r="B7204" s="13" t="s">
        <v>14531</v>
      </c>
    </row>
    <row r="7205" spans="1:2" ht="15" customHeight="1">
      <c r="A7205" s="10" t="s">
        <v>2331</v>
      </c>
      <c r="B7205" s="13" t="s">
        <v>2330</v>
      </c>
    </row>
    <row r="7206" spans="1:2" ht="15" customHeight="1">
      <c r="A7206" s="10" t="s">
        <v>24857</v>
      </c>
      <c r="B7206" s="13" t="s">
        <v>24856</v>
      </c>
    </row>
    <row r="7207" spans="1:2" ht="15" customHeight="1">
      <c r="A7207" s="10" t="s">
        <v>24855</v>
      </c>
      <c r="B7207" s="13" t="s">
        <v>24854</v>
      </c>
    </row>
    <row r="7208" spans="1:2" ht="15" customHeight="1">
      <c r="A7208" s="10" t="s">
        <v>24271</v>
      </c>
      <c r="B7208" s="13" t="s">
        <v>24270</v>
      </c>
    </row>
    <row r="7209" spans="1:2" ht="15" customHeight="1">
      <c r="A7209" s="10" t="s">
        <v>24269</v>
      </c>
      <c r="B7209" s="13" t="s">
        <v>24268</v>
      </c>
    </row>
    <row r="7210" spans="1:2" ht="15" customHeight="1">
      <c r="A7210" s="10" t="s">
        <v>24273</v>
      </c>
      <c r="B7210" s="13" t="s">
        <v>24272</v>
      </c>
    </row>
    <row r="7211" spans="1:2" ht="15" customHeight="1">
      <c r="A7211" s="10" t="s">
        <v>24275</v>
      </c>
      <c r="B7211" s="13" t="s">
        <v>24274</v>
      </c>
    </row>
    <row r="7212" spans="1:2" ht="15" customHeight="1">
      <c r="A7212" s="10" t="s">
        <v>24245</v>
      </c>
      <c r="B7212" s="13" t="s">
        <v>24244</v>
      </c>
    </row>
    <row r="7213" spans="1:2" ht="15" customHeight="1">
      <c r="A7213" s="10" t="s">
        <v>24249</v>
      </c>
      <c r="B7213" s="13" t="s">
        <v>24248</v>
      </c>
    </row>
    <row r="7214" spans="1:2" ht="15" customHeight="1">
      <c r="A7214" s="10" t="s">
        <v>24263</v>
      </c>
      <c r="B7214" s="13" t="s">
        <v>24262</v>
      </c>
    </row>
    <row r="7215" spans="1:2" ht="15" customHeight="1">
      <c r="A7215" s="10" t="s">
        <v>24231</v>
      </c>
      <c r="B7215" s="13" t="s">
        <v>24230</v>
      </c>
    </row>
    <row r="7216" spans="1:2" ht="15" customHeight="1">
      <c r="A7216" s="10" t="s">
        <v>24243</v>
      </c>
      <c r="B7216" s="13" t="s">
        <v>24242</v>
      </c>
    </row>
    <row r="7217" spans="1:2" ht="15" customHeight="1">
      <c r="A7217" s="10" t="s">
        <v>24247</v>
      </c>
      <c r="B7217" s="13" t="s">
        <v>24246</v>
      </c>
    </row>
    <row r="7218" spans="1:2" ht="15" customHeight="1">
      <c r="A7218" s="10" t="s">
        <v>24233</v>
      </c>
      <c r="B7218" s="13" t="s">
        <v>24232</v>
      </c>
    </row>
    <row r="7219" spans="1:2" ht="15" customHeight="1">
      <c r="A7219" s="10" t="s">
        <v>24281</v>
      </c>
      <c r="B7219" s="13" t="s">
        <v>24280</v>
      </c>
    </row>
    <row r="7220" spans="1:2" ht="15" customHeight="1">
      <c r="A7220" s="10" t="s">
        <v>24267</v>
      </c>
      <c r="B7220" s="13" t="s">
        <v>24266</v>
      </c>
    </row>
    <row r="7221" spans="1:2" ht="15" customHeight="1">
      <c r="A7221" s="10" t="s">
        <v>24277</v>
      </c>
      <c r="B7221" s="13" t="s">
        <v>24276</v>
      </c>
    </row>
    <row r="7222" spans="1:2" ht="15" customHeight="1">
      <c r="A7222" s="10" t="s">
        <v>24279</v>
      </c>
      <c r="B7222" s="13" t="s">
        <v>24278</v>
      </c>
    </row>
    <row r="7223" spans="1:2" ht="15" customHeight="1">
      <c r="A7223" s="10" t="s">
        <v>24265</v>
      </c>
      <c r="B7223" s="13" t="s">
        <v>24264</v>
      </c>
    </row>
    <row r="7224" spans="1:2" ht="15" customHeight="1">
      <c r="A7224" s="10" t="s">
        <v>24261</v>
      </c>
      <c r="B7224" s="13" t="s">
        <v>24260</v>
      </c>
    </row>
    <row r="7225" spans="1:2" ht="15" customHeight="1">
      <c r="A7225" s="10" t="s">
        <v>24229</v>
      </c>
      <c r="B7225" s="13" t="s">
        <v>24228</v>
      </c>
    </row>
    <row r="7226" spans="1:2" ht="15" customHeight="1">
      <c r="A7226" s="10" t="s">
        <v>24257</v>
      </c>
      <c r="B7226" s="13" t="s">
        <v>24256</v>
      </c>
    </row>
    <row r="7227" spans="1:2" ht="15" customHeight="1">
      <c r="A7227" s="10" t="s">
        <v>24239</v>
      </c>
      <c r="B7227" s="13" t="s">
        <v>24238</v>
      </c>
    </row>
    <row r="7228" spans="1:2" ht="15" customHeight="1">
      <c r="A7228" s="10" t="s">
        <v>24237</v>
      </c>
      <c r="B7228" s="13" t="s">
        <v>24236</v>
      </c>
    </row>
    <row r="7229" spans="1:2" ht="15" customHeight="1">
      <c r="A7229" s="10" t="s">
        <v>24255</v>
      </c>
      <c r="B7229" s="13" t="s">
        <v>24254</v>
      </c>
    </row>
    <row r="7230" spans="1:2" ht="15" customHeight="1">
      <c r="A7230" s="10" t="s">
        <v>24259</v>
      </c>
      <c r="B7230" s="13" t="s">
        <v>24258</v>
      </c>
    </row>
    <row r="7231" spans="1:2" ht="15" customHeight="1">
      <c r="A7231" s="10" t="s">
        <v>24253</v>
      </c>
      <c r="B7231" s="13" t="s">
        <v>24252</v>
      </c>
    </row>
    <row r="7232" spans="1:2" ht="15" customHeight="1">
      <c r="A7232" s="10" t="s">
        <v>24225</v>
      </c>
      <c r="B7232" s="13" t="s">
        <v>24224</v>
      </c>
    </row>
    <row r="7233" spans="1:2" ht="15" customHeight="1">
      <c r="A7233" s="10" t="s">
        <v>24227</v>
      </c>
      <c r="B7233" s="13" t="s">
        <v>24226</v>
      </c>
    </row>
    <row r="7234" spans="1:2" ht="15" customHeight="1">
      <c r="A7234" s="10" t="s">
        <v>24251</v>
      </c>
      <c r="B7234" s="13" t="s">
        <v>24250</v>
      </c>
    </row>
    <row r="7235" spans="1:2" ht="15" customHeight="1">
      <c r="A7235" s="10" t="s">
        <v>24235</v>
      </c>
      <c r="B7235" s="13" t="s">
        <v>24234</v>
      </c>
    </row>
    <row r="7236" spans="1:2" ht="15" customHeight="1">
      <c r="A7236" s="10" t="s">
        <v>24859</v>
      </c>
      <c r="B7236" s="13" t="s">
        <v>24858</v>
      </c>
    </row>
    <row r="7237" spans="1:2" ht="15" customHeight="1">
      <c r="A7237" s="10" t="s">
        <v>9766</v>
      </c>
      <c r="B7237" s="13" t="s">
        <v>9765</v>
      </c>
    </row>
    <row r="7238" spans="1:2" ht="15" customHeight="1">
      <c r="A7238" s="10" t="s">
        <v>9488</v>
      </c>
      <c r="B7238" s="13" t="s">
        <v>9487</v>
      </c>
    </row>
    <row r="7239" spans="1:2" ht="15" customHeight="1">
      <c r="A7239" s="10" t="s">
        <v>10750</v>
      </c>
      <c r="B7239" s="13" t="s">
        <v>10749</v>
      </c>
    </row>
    <row r="7240" spans="1:2" ht="15" customHeight="1">
      <c r="A7240" s="10" t="s">
        <v>8427</v>
      </c>
      <c r="B7240" s="13" t="s">
        <v>8426</v>
      </c>
    </row>
    <row r="7241" spans="1:2" ht="15" customHeight="1">
      <c r="A7241" s="10" t="s">
        <v>7775</v>
      </c>
      <c r="B7241" s="13" t="s">
        <v>7774</v>
      </c>
    </row>
    <row r="7242" spans="1:2" ht="15" customHeight="1">
      <c r="A7242" s="10" t="s">
        <v>12756</v>
      </c>
      <c r="B7242" s="13" t="s">
        <v>12755</v>
      </c>
    </row>
    <row r="7243" spans="1:2" ht="15" customHeight="1">
      <c r="A7243" s="10" t="s">
        <v>17355</v>
      </c>
      <c r="B7243" s="13" t="s">
        <v>17354</v>
      </c>
    </row>
    <row r="7244" spans="1:2" ht="15" customHeight="1">
      <c r="A7244" s="10" t="s">
        <v>11412</v>
      </c>
      <c r="B7244" s="13" t="s">
        <v>11411</v>
      </c>
    </row>
    <row r="7245" spans="1:2" ht="15" customHeight="1">
      <c r="A7245" s="10" t="s">
        <v>9048</v>
      </c>
      <c r="B7245" s="13" t="s">
        <v>9047</v>
      </c>
    </row>
    <row r="7246" spans="1:2" ht="15" customHeight="1">
      <c r="A7246" s="10" t="s">
        <v>661</v>
      </c>
      <c r="B7246" s="13" t="s">
        <v>662</v>
      </c>
    </row>
    <row r="7247" spans="1:2" ht="15" customHeight="1">
      <c r="A7247" s="10" t="s">
        <v>11092</v>
      </c>
      <c r="B7247" s="13" t="s">
        <v>11091</v>
      </c>
    </row>
    <row r="7248" spans="1:2" ht="15" customHeight="1">
      <c r="A7248" s="10" t="s">
        <v>11094</v>
      </c>
      <c r="B7248" s="13" t="s">
        <v>11093</v>
      </c>
    </row>
    <row r="7249" spans="1:2" ht="15" customHeight="1">
      <c r="A7249" s="11" t="s">
        <v>663</v>
      </c>
      <c r="B7249" s="15" t="s">
        <v>664</v>
      </c>
    </row>
    <row r="7250" spans="1:2" ht="15" customHeight="1">
      <c r="A7250" s="10" t="s">
        <v>11126</v>
      </c>
      <c r="B7250" s="13" t="s">
        <v>11125</v>
      </c>
    </row>
    <row r="7251" spans="1:2" ht="15" customHeight="1">
      <c r="A7251" s="10" t="s">
        <v>11052</v>
      </c>
      <c r="B7251" s="13" t="s">
        <v>11051</v>
      </c>
    </row>
    <row r="7252" spans="1:2" ht="15" customHeight="1">
      <c r="A7252" s="10" t="s">
        <v>11064</v>
      </c>
      <c r="B7252" s="13" t="s">
        <v>11063</v>
      </c>
    </row>
    <row r="7253" spans="1:2" ht="15" customHeight="1">
      <c r="A7253" s="10" t="s">
        <v>11066</v>
      </c>
      <c r="B7253" s="13" t="s">
        <v>11065</v>
      </c>
    </row>
    <row r="7254" spans="1:2" ht="15" customHeight="1">
      <c r="A7254" s="10" t="s">
        <v>11056</v>
      </c>
      <c r="B7254" s="13" t="s">
        <v>11055</v>
      </c>
    </row>
    <row r="7255" spans="1:2" ht="15" customHeight="1">
      <c r="A7255" s="10" t="s">
        <v>11062</v>
      </c>
      <c r="B7255" s="13" t="s">
        <v>11061</v>
      </c>
    </row>
    <row r="7256" spans="1:2" ht="15" customHeight="1">
      <c r="A7256" s="10" t="s">
        <v>11060</v>
      </c>
      <c r="B7256" s="13" t="s">
        <v>11059</v>
      </c>
    </row>
    <row r="7257" spans="1:2" ht="15" customHeight="1">
      <c r="A7257" s="10" t="s">
        <v>11058</v>
      </c>
      <c r="B7257" s="13" t="s">
        <v>11057</v>
      </c>
    </row>
    <row r="7258" spans="1:2" ht="15" customHeight="1">
      <c r="A7258" s="10" t="s">
        <v>11054</v>
      </c>
      <c r="B7258" s="13" t="s">
        <v>11053</v>
      </c>
    </row>
    <row r="7259" spans="1:2" ht="15" customHeight="1">
      <c r="A7259" s="10" t="s">
        <v>11070</v>
      </c>
      <c r="B7259" s="13" t="s">
        <v>11069</v>
      </c>
    </row>
    <row r="7260" spans="1:2" ht="15" customHeight="1">
      <c r="A7260" s="10" t="s">
        <v>11068</v>
      </c>
      <c r="B7260" s="13" t="s">
        <v>11067</v>
      </c>
    </row>
    <row r="7261" spans="1:2" ht="15" customHeight="1">
      <c r="A7261" s="10" t="s">
        <v>11116</v>
      </c>
      <c r="B7261" s="13" t="s">
        <v>11115</v>
      </c>
    </row>
    <row r="7262" spans="1:2" ht="15" customHeight="1">
      <c r="A7262" s="10" t="s">
        <v>11120</v>
      </c>
      <c r="B7262" s="13" t="s">
        <v>11119</v>
      </c>
    </row>
    <row r="7263" spans="1:2" ht="15" customHeight="1">
      <c r="A7263" s="10" t="s">
        <v>11122</v>
      </c>
      <c r="B7263" s="13" t="s">
        <v>11121</v>
      </c>
    </row>
    <row r="7264" spans="1:2" ht="15" customHeight="1">
      <c r="A7264" s="10" t="s">
        <v>11118</v>
      </c>
      <c r="B7264" s="13" t="s">
        <v>11117</v>
      </c>
    </row>
    <row r="7265" spans="1:2" ht="15" customHeight="1">
      <c r="A7265" s="10" t="s">
        <v>11124</v>
      </c>
      <c r="B7265" s="13" t="s">
        <v>11123</v>
      </c>
    </row>
    <row r="7266" spans="1:2" ht="15" customHeight="1">
      <c r="A7266" s="10" t="s">
        <v>22723</v>
      </c>
      <c r="B7266" s="13" t="s">
        <v>22722</v>
      </c>
    </row>
    <row r="7267" spans="1:2" ht="15" customHeight="1">
      <c r="A7267" s="10" t="s">
        <v>22725</v>
      </c>
      <c r="B7267" s="13" t="s">
        <v>22724</v>
      </c>
    </row>
    <row r="7268" spans="1:2" ht="15" customHeight="1">
      <c r="A7268" s="10" t="s">
        <v>22727</v>
      </c>
      <c r="B7268" s="13" t="s">
        <v>22726</v>
      </c>
    </row>
    <row r="7269" spans="1:2" ht="15" customHeight="1">
      <c r="A7269" s="10" t="s">
        <v>22729</v>
      </c>
      <c r="B7269" s="13" t="s">
        <v>22728</v>
      </c>
    </row>
    <row r="7270" spans="1:2" ht="15" customHeight="1">
      <c r="A7270" s="10" t="s">
        <v>22731</v>
      </c>
      <c r="B7270" s="13" t="s">
        <v>22730</v>
      </c>
    </row>
    <row r="7271" spans="1:2" ht="15" customHeight="1">
      <c r="A7271" s="10" t="s">
        <v>24753</v>
      </c>
      <c r="B7271" s="13" t="s">
        <v>24752</v>
      </c>
    </row>
    <row r="7272" spans="1:2" ht="15" customHeight="1">
      <c r="A7272" s="10" t="s">
        <v>3799</v>
      </c>
      <c r="B7272" s="13" t="s">
        <v>3798</v>
      </c>
    </row>
    <row r="7273" spans="1:2" ht="15" customHeight="1">
      <c r="A7273" s="10" t="s">
        <v>3507</v>
      </c>
      <c r="B7273" s="13" t="s">
        <v>3506</v>
      </c>
    </row>
    <row r="7274" spans="1:2" ht="15" customHeight="1">
      <c r="A7274" s="10" t="s">
        <v>3737</v>
      </c>
      <c r="B7274" s="13" t="s">
        <v>3736</v>
      </c>
    </row>
    <row r="7275" spans="1:2" ht="15" customHeight="1">
      <c r="A7275" s="10" t="s">
        <v>3593</v>
      </c>
      <c r="B7275" s="13" t="s">
        <v>3592</v>
      </c>
    </row>
    <row r="7276" spans="1:2" ht="15" customHeight="1">
      <c r="A7276" s="10" t="s">
        <v>3745</v>
      </c>
      <c r="B7276" s="13" t="s">
        <v>3744</v>
      </c>
    </row>
    <row r="7277" spans="1:2" ht="15" customHeight="1">
      <c r="A7277" s="10" t="s">
        <v>3747</v>
      </c>
      <c r="B7277" s="13" t="s">
        <v>3746</v>
      </c>
    </row>
    <row r="7278" spans="1:2" ht="15" customHeight="1">
      <c r="A7278" s="10" t="s">
        <v>3751</v>
      </c>
      <c r="B7278" s="13" t="s">
        <v>3750</v>
      </c>
    </row>
    <row r="7279" spans="1:2" ht="15" customHeight="1">
      <c r="A7279" s="10" t="s">
        <v>3515</v>
      </c>
      <c r="B7279" s="13" t="s">
        <v>3514</v>
      </c>
    </row>
    <row r="7280" spans="1:2" ht="15" customHeight="1">
      <c r="A7280" s="10" t="s">
        <v>3787</v>
      </c>
      <c r="B7280" s="13" t="s">
        <v>3786</v>
      </c>
    </row>
    <row r="7281" spans="1:2" ht="15" customHeight="1">
      <c r="A7281" s="10" t="s">
        <v>3785</v>
      </c>
      <c r="B7281" s="13" t="s">
        <v>3784</v>
      </c>
    </row>
    <row r="7282" spans="1:2" ht="15" customHeight="1">
      <c r="A7282" s="10" t="s">
        <v>3517</v>
      </c>
      <c r="B7282" s="13" t="s">
        <v>3516</v>
      </c>
    </row>
    <row r="7283" spans="1:2" ht="15" customHeight="1">
      <c r="A7283" s="10" t="s">
        <v>3791</v>
      </c>
      <c r="B7283" s="13" t="s">
        <v>3790</v>
      </c>
    </row>
    <row r="7284" spans="1:2" ht="15" customHeight="1">
      <c r="A7284" s="10" t="s">
        <v>3521</v>
      </c>
      <c r="B7284" s="13" t="s">
        <v>3520</v>
      </c>
    </row>
    <row r="7285" spans="1:2" ht="15" customHeight="1">
      <c r="A7285" s="10" t="s">
        <v>3783</v>
      </c>
      <c r="B7285" s="13" t="s">
        <v>3782</v>
      </c>
    </row>
    <row r="7286" spans="1:2" ht="15" customHeight="1">
      <c r="A7286" s="10" t="s">
        <v>3781</v>
      </c>
      <c r="B7286" s="13" t="s">
        <v>3780</v>
      </c>
    </row>
    <row r="7287" spans="1:2" ht="15" customHeight="1">
      <c r="A7287" s="10" t="s">
        <v>3513</v>
      </c>
      <c r="B7287" s="13" t="s">
        <v>3512</v>
      </c>
    </row>
    <row r="7288" spans="1:2" ht="15" customHeight="1">
      <c r="A7288" s="10" t="s">
        <v>3537</v>
      </c>
      <c r="B7288" s="13" t="s">
        <v>3536</v>
      </c>
    </row>
    <row r="7289" spans="1:2" ht="15" customHeight="1">
      <c r="A7289" s="10" t="s">
        <v>3563</v>
      </c>
      <c r="B7289" s="13" t="s">
        <v>3562</v>
      </c>
    </row>
    <row r="7290" spans="1:2" ht="15" customHeight="1">
      <c r="A7290" s="10" t="s">
        <v>3501</v>
      </c>
      <c r="B7290" s="13" t="s">
        <v>3500</v>
      </c>
    </row>
    <row r="7291" spans="1:2" ht="15" customHeight="1">
      <c r="A7291" s="10" t="s">
        <v>3687</v>
      </c>
      <c r="B7291" s="13" t="s">
        <v>3686</v>
      </c>
    </row>
    <row r="7292" spans="1:2" ht="15" customHeight="1">
      <c r="A7292" s="10" t="s">
        <v>3775</v>
      </c>
      <c r="B7292" s="13" t="s">
        <v>3774</v>
      </c>
    </row>
    <row r="7293" spans="1:2" ht="15" customHeight="1">
      <c r="A7293" s="10" t="s">
        <v>3511</v>
      </c>
      <c r="B7293" s="13" t="s">
        <v>3510</v>
      </c>
    </row>
    <row r="7294" spans="1:2" ht="15" customHeight="1">
      <c r="A7294" s="10" t="s">
        <v>3581</v>
      </c>
      <c r="B7294" s="13" t="s">
        <v>3580</v>
      </c>
    </row>
    <row r="7295" spans="1:2" ht="15" customHeight="1">
      <c r="A7295" s="10" t="s">
        <v>3757</v>
      </c>
      <c r="B7295" s="13" t="s">
        <v>3756</v>
      </c>
    </row>
    <row r="7296" spans="1:2" ht="15" customHeight="1">
      <c r="A7296" s="10" t="s">
        <v>3673</v>
      </c>
      <c r="B7296" s="13" t="s">
        <v>3672</v>
      </c>
    </row>
    <row r="7297" spans="1:2" ht="15" customHeight="1">
      <c r="A7297" s="10" t="s">
        <v>3671</v>
      </c>
      <c r="B7297" s="13" t="s">
        <v>3670</v>
      </c>
    </row>
    <row r="7298" spans="1:2" ht="15" customHeight="1">
      <c r="A7298" s="10" t="s">
        <v>3675</v>
      </c>
      <c r="B7298" s="13" t="s">
        <v>3674</v>
      </c>
    </row>
    <row r="7299" spans="1:2" ht="15" customHeight="1">
      <c r="A7299" s="10" t="s">
        <v>3677</v>
      </c>
      <c r="B7299" s="13" t="s">
        <v>3676</v>
      </c>
    </row>
    <row r="7300" spans="1:2" ht="15" customHeight="1">
      <c r="A7300" s="10" t="s">
        <v>3679</v>
      </c>
      <c r="B7300" s="13" t="s">
        <v>3678</v>
      </c>
    </row>
    <row r="7301" spans="1:2" ht="15" customHeight="1">
      <c r="A7301" s="10" t="s">
        <v>3669</v>
      </c>
      <c r="B7301" s="13" t="s">
        <v>3668</v>
      </c>
    </row>
    <row r="7302" spans="1:2" ht="15" customHeight="1">
      <c r="A7302" s="10" t="s">
        <v>3683</v>
      </c>
      <c r="B7302" s="13" t="s">
        <v>3682</v>
      </c>
    </row>
    <row r="7303" spans="1:2" ht="15" customHeight="1">
      <c r="A7303" s="10" t="s">
        <v>3681</v>
      </c>
      <c r="B7303" s="13" t="s">
        <v>3680</v>
      </c>
    </row>
    <row r="7304" spans="1:2" ht="15" customHeight="1">
      <c r="A7304" s="10" t="s">
        <v>3685</v>
      </c>
      <c r="B7304" s="13" t="s">
        <v>3684</v>
      </c>
    </row>
    <row r="7305" spans="1:2" ht="15" customHeight="1">
      <c r="A7305" s="10" t="s">
        <v>3733</v>
      </c>
      <c r="B7305" s="13" t="s">
        <v>3732</v>
      </c>
    </row>
    <row r="7306" spans="1:2" ht="15" customHeight="1">
      <c r="A7306" s="10" t="s">
        <v>3719</v>
      </c>
      <c r="B7306" s="13" t="s">
        <v>3718</v>
      </c>
    </row>
    <row r="7307" spans="1:2" ht="15" customHeight="1">
      <c r="A7307" s="10" t="s">
        <v>3749</v>
      </c>
      <c r="B7307" s="13" t="s">
        <v>3748</v>
      </c>
    </row>
    <row r="7308" spans="1:2" ht="15" customHeight="1">
      <c r="A7308" s="10" t="s">
        <v>3565</v>
      </c>
      <c r="B7308" s="13" t="s">
        <v>3564</v>
      </c>
    </row>
    <row r="7309" spans="1:2" ht="15" customHeight="1">
      <c r="A7309" s="10" t="s">
        <v>3739</v>
      </c>
      <c r="B7309" s="13" t="s">
        <v>3738</v>
      </c>
    </row>
    <row r="7310" spans="1:2" ht="15" customHeight="1">
      <c r="A7310" s="10" t="s">
        <v>3709</v>
      </c>
      <c r="B7310" s="13" t="s">
        <v>3708</v>
      </c>
    </row>
    <row r="7311" spans="1:2" ht="15" customHeight="1">
      <c r="A7311" s="10" t="s">
        <v>3707</v>
      </c>
      <c r="B7311" s="13" t="s">
        <v>3706</v>
      </c>
    </row>
    <row r="7312" spans="1:2" ht="15" customHeight="1">
      <c r="A7312" s="10" t="s">
        <v>3595</v>
      </c>
      <c r="B7312" s="13" t="s">
        <v>3594</v>
      </c>
    </row>
    <row r="7313" spans="1:2" ht="15" customHeight="1">
      <c r="A7313" s="10" t="s">
        <v>3755</v>
      </c>
      <c r="B7313" s="13" t="s">
        <v>3754</v>
      </c>
    </row>
    <row r="7314" spans="1:2" ht="15" customHeight="1">
      <c r="A7314" s="10" t="s">
        <v>3761</v>
      </c>
      <c r="B7314" s="13" t="s">
        <v>3760</v>
      </c>
    </row>
    <row r="7315" spans="1:2" ht="15" customHeight="1">
      <c r="A7315" s="10" t="s">
        <v>3763</v>
      </c>
      <c r="B7315" s="13" t="s">
        <v>3762</v>
      </c>
    </row>
    <row r="7316" spans="1:2" ht="15" customHeight="1">
      <c r="A7316" s="10" t="s">
        <v>3765</v>
      </c>
      <c r="B7316" s="13" t="s">
        <v>3764</v>
      </c>
    </row>
    <row r="7317" spans="1:2" ht="15" customHeight="1">
      <c r="A7317" s="10" t="s">
        <v>3711</v>
      </c>
      <c r="B7317" s="13" t="s">
        <v>3710</v>
      </c>
    </row>
    <row r="7318" spans="1:2" ht="15" customHeight="1">
      <c r="A7318" s="10" t="s">
        <v>3553</v>
      </c>
      <c r="B7318" s="13" t="s">
        <v>3552</v>
      </c>
    </row>
    <row r="7319" spans="1:2" ht="15" customHeight="1">
      <c r="A7319" s="10" t="s">
        <v>3801</v>
      </c>
      <c r="B7319" s="13" t="s">
        <v>3800</v>
      </c>
    </row>
    <row r="7320" spans="1:2" ht="15" customHeight="1">
      <c r="A7320" s="10" t="s">
        <v>3809</v>
      </c>
      <c r="B7320" s="13" t="s">
        <v>3808</v>
      </c>
    </row>
    <row r="7321" spans="1:2" ht="15" customHeight="1">
      <c r="A7321" s="10" t="s">
        <v>3559</v>
      </c>
      <c r="B7321" s="13" t="s">
        <v>3558</v>
      </c>
    </row>
    <row r="7322" spans="1:2" ht="15" customHeight="1">
      <c r="A7322" s="10" t="s">
        <v>3715</v>
      </c>
      <c r="B7322" s="13" t="s">
        <v>3714</v>
      </c>
    </row>
    <row r="7323" spans="1:2" ht="15" customHeight="1">
      <c r="A7323" s="10" t="s">
        <v>3729</v>
      </c>
      <c r="B7323" s="13" t="s">
        <v>3728</v>
      </c>
    </row>
    <row r="7324" spans="1:2" ht="15" customHeight="1">
      <c r="A7324" s="10" t="s">
        <v>3579</v>
      </c>
      <c r="B7324" s="13" t="s">
        <v>3578</v>
      </c>
    </row>
    <row r="7325" spans="1:2" ht="15" customHeight="1">
      <c r="A7325" s="10" t="s">
        <v>3743</v>
      </c>
      <c r="B7325" s="13" t="s">
        <v>3742</v>
      </c>
    </row>
    <row r="7326" spans="1:2" ht="15" customHeight="1">
      <c r="A7326" s="10" t="s">
        <v>3797</v>
      </c>
      <c r="B7326" s="13" t="s">
        <v>3796</v>
      </c>
    </row>
    <row r="7327" spans="1:2" ht="15" customHeight="1">
      <c r="A7327" s="10" t="s">
        <v>3519</v>
      </c>
      <c r="B7327" s="13" t="s">
        <v>3518</v>
      </c>
    </row>
    <row r="7328" spans="1:2" ht="15" customHeight="1">
      <c r="A7328" s="10" t="s">
        <v>3807</v>
      </c>
      <c r="B7328" s="13" t="s">
        <v>3806</v>
      </c>
    </row>
    <row r="7329" spans="1:2" ht="15" customHeight="1">
      <c r="A7329" s="10" t="s">
        <v>3505</v>
      </c>
      <c r="B7329" s="13" t="s">
        <v>3504</v>
      </c>
    </row>
    <row r="7330" spans="1:2" ht="15" customHeight="1">
      <c r="A7330" s="10" t="s">
        <v>3509</v>
      </c>
      <c r="B7330" s="13" t="s">
        <v>3508</v>
      </c>
    </row>
    <row r="7331" spans="1:2" ht="15" customHeight="1">
      <c r="A7331" s="10" t="s">
        <v>3701</v>
      </c>
      <c r="B7331" s="13" t="s">
        <v>3700</v>
      </c>
    </row>
    <row r="7332" spans="1:2" ht="15" customHeight="1">
      <c r="A7332" s="10" t="s">
        <v>3549</v>
      </c>
      <c r="B7332" s="13" t="s">
        <v>3548</v>
      </c>
    </row>
    <row r="7333" spans="1:2" ht="15" customHeight="1">
      <c r="A7333" s="10" t="s">
        <v>3777</v>
      </c>
      <c r="B7333" s="13" t="s">
        <v>3776</v>
      </c>
    </row>
    <row r="7334" spans="1:2" ht="15" customHeight="1">
      <c r="A7334" s="10" t="s">
        <v>3713</v>
      </c>
      <c r="B7334" s="13" t="s">
        <v>3712</v>
      </c>
    </row>
    <row r="7335" spans="1:2" ht="15" customHeight="1">
      <c r="A7335" s="10" t="s">
        <v>3727</v>
      </c>
      <c r="B7335" s="13" t="s">
        <v>3726</v>
      </c>
    </row>
    <row r="7336" spans="1:2" ht="15" customHeight="1">
      <c r="A7336" s="10" t="s">
        <v>3577</v>
      </c>
      <c r="B7336" s="13" t="s">
        <v>3576</v>
      </c>
    </row>
    <row r="7337" spans="1:2" ht="15" customHeight="1">
      <c r="A7337" s="10" t="s">
        <v>3741</v>
      </c>
      <c r="B7337" s="13" t="s">
        <v>3740</v>
      </c>
    </row>
    <row r="7338" spans="1:2" ht="15" customHeight="1">
      <c r="A7338" s="10" t="s">
        <v>3569</v>
      </c>
      <c r="B7338" s="13" t="s">
        <v>3568</v>
      </c>
    </row>
    <row r="7339" spans="1:2" ht="15" customHeight="1">
      <c r="A7339" s="10" t="s">
        <v>3525</v>
      </c>
      <c r="B7339" s="13" t="s">
        <v>3524</v>
      </c>
    </row>
    <row r="7340" spans="1:2" ht="15" customHeight="1">
      <c r="A7340" s="10" t="s">
        <v>3503</v>
      </c>
      <c r="B7340" s="13" t="s">
        <v>3502</v>
      </c>
    </row>
    <row r="7341" spans="1:2" ht="15" customHeight="1">
      <c r="A7341" s="10" t="s">
        <v>3541</v>
      </c>
      <c r="B7341" s="13" t="s">
        <v>3540</v>
      </c>
    </row>
    <row r="7342" spans="1:2" ht="15" customHeight="1">
      <c r="A7342" s="10" t="s">
        <v>3523</v>
      </c>
      <c r="B7342" s="13" t="s">
        <v>3522</v>
      </c>
    </row>
    <row r="7343" spans="1:2" ht="15" customHeight="1">
      <c r="A7343" s="10" t="s">
        <v>3697</v>
      </c>
      <c r="B7343" s="13" t="s">
        <v>3696</v>
      </c>
    </row>
    <row r="7344" spans="1:2" ht="15" customHeight="1">
      <c r="A7344" s="10" t="s">
        <v>3527</v>
      </c>
      <c r="B7344" s="13" t="s">
        <v>3526</v>
      </c>
    </row>
    <row r="7345" spans="1:2" ht="15" customHeight="1">
      <c r="A7345" s="10" t="s">
        <v>3531</v>
      </c>
      <c r="B7345" s="13" t="s">
        <v>3530</v>
      </c>
    </row>
    <row r="7346" spans="1:2" ht="15" customHeight="1">
      <c r="A7346" s="10" t="s">
        <v>3533</v>
      </c>
      <c r="B7346" s="13" t="s">
        <v>3532</v>
      </c>
    </row>
    <row r="7347" spans="1:2" ht="15" customHeight="1">
      <c r="A7347" s="10" t="s">
        <v>3529</v>
      </c>
      <c r="B7347" s="13" t="s">
        <v>3528</v>
      </c>
    </row>
    <row r="7348" spans="1:2" ht="15" customHeight="1">
      <c r="A7348" s="10" t="s">
        <v>3535</v>
      </c>
      <c r="B7348" s="13" t="s">
        <v>3534</v>
      </c>
    </row>
    <row r="7349" spans="1:2" ht="15" customHeight="1">
      <c r="A7349" s="10" t="s">
        <v>3789</v>
      </c>
      <c r="B7349" s="13" t="s">
        <v>3788</v>
      </c>
    </row>
    <row r="7350" spans="1:2" ht="15" customHeight="1">
      <c r="A7350" s="10" t="s">
        <v>3573</v>
      </c>
      <c r="B7350" s="13" t="s">
        <v>3572</v>
      </c>
    </row>
    <row r="7351" spans="1:2" ht="15" customHeight="1">
      <c r="A7351" s="10" t="s">
        <v>3793</v>
      </c>
      <c r="B7351" s="13" t="s">
        <v>3792</v>
      </c>
    </row>
    <row r="7352" spans="1:2" ht="15" customHeight="1">
      <c r="A7352" s="10" t="s">
        <v>3753</v>
      </c>
      <c r="B7352" s="13" t="s">
        <v>3752</v>
      </c>
    </row>
    <row r="7353" spans="1:2" ht="15" customHeight="1">
      <c r="A7353" s="10" t="s">
        <v>3699</v>
      </c>
      <c r="B7353" s="13" t="s">
        <v>3698</v>
      </c>
    </row>
    <row r="7354" spans="1:2" ht="15" customHeight="1">
      <c r="A7354" s="10" t="s">
        <v>3547</v>
      </c>
      <c r="B7354" s="13" t="s">
        <v>3546</v>
      </c>
    </row>
    <row r="7355" spans="1:2" ht="15" customHeight="1">
      <c r="A7355" s="10" t="s">
        <v>3769</v>
      </c>
      <c r="B7355" s="13" t="s">
        <v>3768</v>
      </c>
    </row>
    <row r="7356" spans="1:2" ht="15" customHeight="1">
      <c r="A7356" s="10" t="s">
        <v>3771</v>
      </c>
      <c r="B7356" s="13" t="s">
        <v>3770</v>
      </c>
    </row>
    <row r="7357" spans="1:2" ht="15" customHeight="1">
      <c r="A7357" s="10" t="s">
        <v>3767</v>
      </c>
      <c r="B7357" s="13" t="s">
        <v>3766</v>
      </c>
    </row>
    <row r="7358" spans="1:2" ht="15" customHeight="1">
      <c r="A7358" s="10" t="s">
        <v>3723</v>
      </c>
      <c r="B7358" s="13" t="s">
        <v>3722</v>
      </c>
    </row>
    <row r="7359" spans="1:2" ht="15" customHeight="1">
      <c r="A7359" s="10" t="s">
        <v>3725</v>
      </c>
      <c r="B7359" s="13" t="s">
        <v>3724</v>
      </c>
    </row>
    <row r="7360" spans="1:2" ht="15" customHeight="1">
      <c r="A7360" s="10" t="s">
        <v>3543</v>
      </c>
      <c r="B7360" s="13" t="s">
        <v>3542</v>
      </c>
    </row>
    <row r="7361" spans="1:2" ht="15" customHeight="1">
      <c r="A7361" s="10" t="s">
        <v>3545</v>
      </c>
      <c r="B7361" s="13" t="s">
        <v>3544</v>
      </c>
    </row>
    <row r="7362" spans="1:2" ht="15" customHeight="1">
      <c r="A7362" s="10" t="s">
        <v>3551</v>
      </c>
      <c r="B7362" s="13" t="s">
        <v>3550</v>
      </c>
    </row>
    <row r="7363" spans="1:2" ht="15" customHeight="1">
      <c r="A7363" s="10" t="s">
        <v>3575</v>
      </c>
      <c r="B7363" s="13" t="s">
        <v>3574</v>
      </c>
    </row>
    <row r="7364" spans="1:2" ht="15" customHeight="1">
      <c r="A7364" s="10" t="s">
        <v>3759</v>
      </c>
      <c r="B7364" s="13" t="s">
        <v>3758</v>
      </c>
    </row>
    <row r="7365" spans="1:2" ht="15" customHeight="1">
      <c r="A7365" s="10" t="s">
        <v>3591</v>
      </c>
      <c r="B7365" s="13" t="s">
        <v>3590</v>
      </c>
    </row>
    <row r="7366" spans="1:2" ht="15" customHeight="1">
      <c r="A7366" s="10" t="s">
        <v>3599</v>
      </c>
      <c r="B7366" s="13" t="s">
        <v>3598</v>
      </c>
    </row>
    <row r="7367" spans="1:2" ht="15" customHeight="1">
      <c r="A7367" s="10" t="s">
        <v>3561</v>
      </c>
      <c r="B7367" s="13" t="s">
        <v>3560</v>
      </c>
    </row>
    <row r="7368" spans="1:2" ht="15" customHeight="1">
      <c r="A7368" s="10" t="s">
        <v>3705</v>
      </c>
      <c r="B7368" s="13" t="s">
        <v>3704</v>
      </c>
    </row>
    <row r="7369" spans="1:2" ht="15" customHeight="1">
      <c r="A7369" s="10" t="s">
        <v>3555</v>
      </c>
      <c r="B7369" s="13" t="s">
        <v>3554</v>
      </c>
    </row>
    <row r="7370" spans="1:2" ht="15" customHeight="1">
      <c r="A7370" s="10" t="s">
        <v>3557</v>
      </c>
      <c r="B7370" s="13" t="s">
        <v>3556</v>
      </c>
    </row>
    <row r="7371" spans="1:2" ht="15" customHeight="1">
      <c r="A7371" s="10" t="s">
        <v>3717</v>
      </c>
      <c r="B7371" s="13" t="s">
        <v>3716</v>
      </c>
    </row>
    <row r="7372" spans="1:2" ht="15" customHeight="1">
      <c r="A7372" s="10" t="s">
        <v>3633</v>
      </c>
      <c r="B7372" s="13" t="s">
        <v>3632</v>
      </c>
    </row>
    <row r="7373" spans="1:2" ht="15" customHeight="1">
      <c r="A7373" s="10" t="s">
        <v>3539</v>
      </c>
      <c r="B7373" s="13" t="s">
        <v>3538</v>
      </c>
    </row>
    <row r="7374" spans="1:2" ht="15" customHeight="1">
      <c r="A7374" s="10" t="s">
        <v>3631</v>
      </c>
      <c r="B7374" s="13" t="s">
        <v>3630</v>
      </c>
    </row>
    <row r="7375" spans="1:2" ht="15" customHeight="1">
      <c r="A7375" s="10" t="s">
        <v>3731</v>
      </c>
      <c r="B7375" s="13" t="s">
        <v>3730</v>
      </c>
    </row>
    <row r="7376" spans="1:2" ht="15" customHeight="1">
      <c r="A7376" s="10" t="s">
        <v>3779</v>
      </c>
      <c r="B7376" s="13" t="s">
        <v>3778</v>
      </c>
    </row>
    <row r="7377" spans="1:2" ht="15" customHeight="1">
      <c r="A7377" s="10" t="s">
        <v>3635</v>
      </c>
      <c r="B7377" s="13" t="s">
        <v>3634</v>
      </c>
    </row>
    <row r="7378" spans="1:2" ht="15" customHeight="1">
      <c r="A7378" s="10" t="s">
        <v>3645</v>
      </c>
      <c r="B7378" s="13" t="s">
        <v>3644</v>
      </c>
    </row>
    <row r="7379" spans="1:2" ht="15" customHeight="1">
      <c r="A7379" s="10" t="s">
        <v>3643</v>
      </c>
      <c r="B7379" s="13" t="s">
        <v>3642</v>
      </c>
    </row>
    <row r="7380" spans="1:2" ht="15" customHeight="1">
      <c r="A7380" s="10" t="s">
        <v>3641</v>
      </c>
      <c r="B7380" s="13" t="s">
        <v>3640</v>
      </c>
    </row>
    <row r="7381" spans="1:2" ht="15" customHeight="1">
      <c r="A7381" s="10" t="s">
        <v>3647</v>
      </c>
      <c r="B7381" s="13" t="s">
        <v>3646</v>
      </c>
    </row>
    <row r="7382" spans="1:2" ht="15" customHeight="1">
      <c r="A7382" s="10" t="s">
        <v>3639</v>
      </c>
      <c r="B7382" s="13" t="s">
        <v>3638</v>
      </c>
    </row>
    <row r="7383" spans="1:2" ht="15" customHeight="1">
      <c r="A7383" s="10" t="s">
        <v>3637</v>
      </c>
      <c r="B7383" s="13" t="s">
        <v>3636</v>
      </c>
    </row>
    <row r="7384" spans="1:2" ht="15" customHeight="1">
      <c r="A7384" s="10" t="s">
        <v>3649</v>
      </c>
      <c r="B7384" s="13" t="s">
        <v>3648</v>
      </c>
    </row>
    <row r="7385" spans="1:2" ht="15" customHeight="1">
      <c r="A7385" s="10" t="s">
        <v>3623</v>
      </c>
      <c r="B7385" s="13" t="s">
        <v>3622</v>
      </c>
    </row>
    <row r="7386" spans="1:2" ht="15" customHeight="1">
      <c r="A7386" s="10" t="s">
        <v>3627</v>
      </c>
      <c r="B7386" s="13" t="s">
        <v>3626</v>
      </c>
    </row>
    <row r="7387" spans="1:2" ht="15" customHeight="1">
      <c r="A7387" s="10" t="s">
        <v>3625</v>
      </c>
      <c r="B7387" s="13" t="s">
        <v>3624</v>
      </c>
    </row>
    <row r="7388" spans="1:2" ht="15" customHeight="1">
      <c r="A7388" s="10" t="s">
        <v>3629</v>
      </c>
      <c r="B7388" s="13" t="s">
        <v>3628</v>
      </c>
    </row>
    <row r="7389" spans="1:2" ht="15" customHeight="1">
      <c r="A7389" s="10" t="s">
        <v>3571</v>
      </c>
      <c r="B7389" s="13" t="s">
        <v>3570</v>
      </c>
    </row>
    <row r="7390" spans="1:2" ht="15" customHeight="1">
      <c r="A7390" s="10" t="s">
        <v>3735</v>
      </c>
      <c r="B7390" s="13" t="s">
        <v>3734</v>
      </c>
    </row>
    <row r="7391" spans="1:2" ht="15" customHeight="1">
      <c r="A7391" s="10" t="s">
        <v>3703</v>
      </c>
      <c r="B7391" s="13" t="s">
        <v>3702</v>
      </c>
    </row>
    <row r="7392" spans="1:2" ht="15" customHeight="1">
      <c r="A7392" s="10" t="s">
        <v>3567</v>
      </c>
      <c r="B7392" s="13" t="s">
        <v>3566</v>
      </c>
    </row>
    <row r="7393" spans="1:2" ht="15" customHeight="1">
      <c r="A7393" s="10" t="s">
        <v>3795</v>
      </c>
      <c r="B7393" s="13" t="s">
        <v>3794</v>
      </c>
    </row>
    <row r="7394" spans="1:2" ht="15" customHeight="1">
      <c r="A7394" s="10" t="s">
        <v>3803</v>
      </c>
      <c r="B7394" s="13" t="s">
        <v>3802</v>
      </c>
    </row>
    <row r="7395" spans="1:2" ht="15" customHeight="1">
      <c r="A7395" s="10" t="s">
        <v>3499</v>
      </c>
      <c r="B7395" s="13" t="s">
        <v>3498</v>
      </c>
    </row>
    <row r="7396" spans="1:2" ht="15" customHeight="1">
      <c r="A7396" s="10" t="s">
        <v>3773</v>
      </c>
      <c r="B7396" s="13" t="s">
        <v>3772</v>
      </c>
    </row>
    <row r="7397" spans="1:2" ht="15" customHeight="1">
      <c r="A7397" s="10" t="s">
        <v>3805</v>
      </c>
      <c r="B7397" s="13" t="s">
        <v>3804</v>
      </c>
    </row>
    <row r="7398" spans="1:2" ht="15" customHeight="1">
      <c r="A7398" s="10" t="s">
        <v>3587</v>
      </c>
      <c r="B7398" s="13" t="s">
        <v>3586</v>
      </c>
    </row>
    <row r="7399" spans="1:2" ht="15" customHeight="1">
      <c r="A7399" s="10" t="s">
        <v>3583</v>
      </c>
      <c r="B7399" s="13" t="s">
        <v>3582</v>
      </c>
    </row>
    <row r="7400" spans="1:2" ht="15" customHeight="1">
      <c r="A7400" s="10" t="s">
        <v>3589</v>
      </c>
      <c r="B7400" s="13" t="s">
        <v>3588</v>
      </c>
    </row>
    <row r="7401" spans="1:2" ht="15" customHeight="1">
      <c r="A7401" s="10" t="s">
        <v>3585</v>
      </c>
      <c r="B7401" s="13" t="s">
        <v>3584</v>
      </c>
    </row>
    <row r="7402" spans="1:2" ht="15" customHeight="1">
      <c r="A7402" s="10" t="s">
        <v>3597</v>
      </c>
      <c r="B7402" s="13" t="s">
        <v>3596</v>
      </c>
    </row>
    <row r="7403" spans="1:2" ht="15" customHeight="1">
      <c r="A7403" s="10" t="s">
        <v>3721</v>
      </c>
      <c r="B7403" s="13" t="s">
        <v>3720</v>
      </c>
    </row>
    <row r="7404" spans="1:2" ht="15" customHeight="1">
      <c r="A7404" s="10" t="s">
        <v>3911</v>
      </c>
      <c r="B7404" s="13" t="s">
        <v>3910</v>
      </c>
    </row>
    <row r="7405" spans="1:2" ht="15" customHeight="1">
      <c r="A7405" s="10" t="s">
        <v>3869</v>
      </c>
      <c r="B7405" s="13" t="s">
        <v>3868</v>
      </c>
    </row>
    <row r="7406" spans="1:2" ht="15" customHeight="1">
      <c r="A7406" s="10" t="s">
        <v>3901</v>
      </c>
      <c r="B7406" s="13" t="s">
        <v>3900</v>
      </c>
    </row>
    <row r="7407" spans="1:2" ht="15" customHeight="1">
      <c r="A7407" s="10" t="s">
        <v>3899</v>
      </c>
      <c r="B7407" s="13" t="s">
        <v>3898</v>
      </c>
    </row>
    <row r="7408" spans="1:2" ht="15" customHeight="1">
      <c r="A7408" s="10" t="s">
        <v>3905</v>
      </c>
      <c r="B7408" s="13" t="s">
        <v>3904</v>
      </c>
    </row>
    <row r="7409" spans="1:2" ht="15" customHeight="1">
      <c r="A7409" s="10" t="s">
        <v>3897</v>
      </c>
      <c r="B7409" s="13" t="s">
        <v>3896</v>
      </c>
    </row>
    <row r="7410" spans="1:2" ht="15" customHeight="1">
      <c r="A7410" s="10" t="s">
        <v>3895</v>
      </c>
      <c r="B7410" s="13" t="s">
        <v>3894</v>
      </c>
    </row>
    <row r="7411" spans="1:2" ht="15" customHeight="1">
      <c r="A7411" s="10" t="s">
        <v>3829</v>
      </c>
      <c r="B7411" s="13" t="s">
        <v>3828</v>
      </c>
    </row>
    <row r="7412" spans="1:2" ht="15" customHeight="1">
      <c r="A7412" s="10" t="s">
        <v>3953</v>
      </c>
      <c r="B7412" s="13" t="s">
        <v>3952</v>
      </c>
    </row>
    <row r="7413" spans="1:2" ht="15" customHeight="1">
      <c r="A7413" s="10" t="s">
        <v>3889</v>
      </c>
      <c r="B7413" s="13" t="s">
        <v>3888</v>
      </c>
    </row>
    <row r="7414" spans="1:2" ht="15" customHeight="1">
      <c r="A7414" s="10" t="s">
        <v>3951</v>
      </c>
      <c r="B7414" s="13" t="s">
        <v>3950</v>
      </c>
    </row>
    <row r="7415" spans="1:2" ht="15" customHeight="1">
      <c r="A7415" s="10" t="s">
        <v>3863</v>
      </c>
      <c r="B7415" s="13" t="s">
        <v>3862</v>
      </c>
    </row>
    <row r="7416" spans="1:2" ht="15" customHeight="1">
      <c r="A7416" s="10" t="s">
        <v>3847</v>
      </c>
      <c r="B7416" s="13" t="s">
        <v>3846</v>
      </c>
    </row>
    <row r="7417" spans="1:2" ht="15" customHeight="1">
      <c r="A7417" s="10" t="s">
        <v>3833</v>
      </c>
      <c r="B7417" s="13" t="s">
        <v>3832</v>
      </c>
    </row>
    <row r="7418" spans="1:2" ht="15" customHeight="1">
      <c r="A7418" s="10" t="s">
        <v>3853</v>
      </c>
      <c r="B7418" s="13" t="s">
        <v>3852</v>
      </c>
    </row>
    <row r="7419" spans="1:2" ht="15" customHeight="1">
      <c r="A7419" s="10" t="s">
        <v>3831</v>
      </c>
      <c r="B7419" s="13" t="s">
        <v>3830</v>
      </c>
    </row>
    <row r="7420" spans="1:2" ht="15" customHeight="1">
      <c r="A7420" s="10" t="s">
        <v>3867</v>
      </c>
      <c r="B7420" s="13" t="s">
        <v>3866</v>
      </c>
    </row>
    <row r="7421" spans="1:2" ht="15" customHeight="1">
      <c r="A7421" s="10" t="s">
        <v>3875</v>
      </c>
      <c r="B7421" s="13" t="s">
        <v>3874</v>
      </c>
    </row>
    <row r="7422" spans="1:2" ht="15" customHeight="1">
      <c r="A7422" s="10" t="s">
        <v>3877</v>
      </c>
      <c r="B7422" s="13" t="s">
        <v>3876</v>
      </c>
    </row>
    <row r="7423" spans="1:2" ht="15" customHeight="1">
      <c r="A7423" s="10" t="s">
        <v>3913</v>
      </c>
      <c r="B7423" s="13" t="s">
        <v>3912</v>
      </c>
    </row>
    <row r="7424" spans="1:2" ht="15" customHeight="1">
      <c r="A7424" s="10" t="s">
        <v>3879</v>
      </c>
      <c r="B7424" s="13" t="s">
        <v>3878</v>
      </c>
    </row>
    <row r="7425" spans="1:2" ht="15" customHeight="1">
      <c r="A7425" s="10" t="s">
        <v>3827</v>
      </c>
      <c r="B7425" s="13" t="s">
        <v>3826</v>
      </c>
    </row>
    <row r="7426" spans="1:2" ht="15" customHeight="1">
      <c r="A7426" s="10" t="s">
        <v>3851</v>
      </c>
      <c r="B7426" s="13" t="s">
        <v>3850</v>
      </c>
    </row>
    <row r="7427" spans="1:2" ht="15" customHeight="1">
      <c r="A7427" s="10" t="s">
        <v>3859</v>
      </c>
      <c r="B7427" s="13" t="s">
        <v>3858</v>
      </c>
    </row>
    <row r="7428" spans="1:2" ht="15" customHeight="1">
      <c r="A7428" s="10" t="s">
        <v>3841</v>
      </c>
      <c r="B7428" s="13" t="s">
        <v>3840</v>
      </c>
    </row>
    <row r="7429" spans="1:2" ht="15" customHeight="1">
      <c r="A7429" s="10" t="s">
        <v>3873</v>
      </c>
      <c r="B7429" s="13" t="s">
        <v>3872</v>
      </c>
    </row>
    <row r="7430" spans="1:2" ht="15" customHeight="1">
      <c r="A7430" s="10" t="s">
        <v>3955</v>
      </c>
      <c r="B7430" s="13" t="s">
        <v>3954</v>
      </c>
    </row>
    <row r="7431" spans="1:2" ht="15" customHeight="1">
      <c r="A7431" s="10" t="s">
        <v>3891</v>
      </c>
      <c r="B7431" s="13" t="s">
        <v>3890</v>
      </c>
    </row>
    <row r="7432" spans="1:2" ht="15" customHeight="1">
      <c r="A7432" s="10" t="s">
        <v>3825</v>
      </c>
      <c r="B7432" s="13" t="s">
        <v>3824</v>
      </c>
    </row>
    <row r="7433" spans="1:2" ht="15" customHeight="1">
      <c r="A7433" s="10" t="s">
        <v>3849</v>
      </c>
      <c r="B7433" s="13" t="s">
        <v>3848</v>
      </c>
    </row>
    <row r="7434" spans="1:2" ht="15" customHeight="1">
      <c r="A7434" s="10" t="s">
        <v>3857</v>
      </c>
      <c r="B7434" s="13" t="s">
        <v>3856</v>
      </c>
    </row>
    <row r="7435" spans="1:2" ht="15" customHeight="1">
      <c r="A7435" s="10" t="s">
        <v>3839</v>
      </c>
      <c r="B7435" s="13" t="s">
        <v>3838</v>
      </c>
    </row>
    <row r="7436" spans="1:2" ht="15" customHeight="1">
      <c r="A7436" s="10" t="s">
        <v>3871</v>
      </c>
      <c r="B7436" s="13" t="s">
        <v>3870</v>
      </c>
    </row>
    <row r="7437" spans="1:2" ht="15" customHeight="1">
      <c r="A7437" s="10" t="s">
        <v>3817</v>
      </c>
      <c r="B7437" s="13" t="s">
        <v>3816</v>
      </c>
    </row>
    <row r="7438" spans="1:2" ht="15" customHeight="1">
      <c r="A7438" s="10" t="s">
        <v>3903</v>
      </c>
      <c r="B7438" s="13" t="s">
        <v>3902</v>
      </c>
    </row>
    <row r="7439" spans="1:2" ht="15" customHeight="1">
      <c r="A7439" s="10" t="s">
        <v>3907</v>
      </c>
      <c r="B7439" s="13" t="s">
        <v>3906</v>
      </c>
    </row>
    <row r="7440" spans="1:2" ht="15" customHeight="1">
      <c r="A7440" s="10" t="s">
        <v>3883</v>
      </c>
      <c r="B7440" s="13" t="s">
        <v>3882</v>
      </c>
    </row>
    <row r="7441" spans="1:2" ht="15" customHeight="1">
      <c r="A7441" s="10" t="s">
        <v>3885</v>
      </c>
      <c r="B7441" s="13" t="s">
        <v>3884</v>
      </c>
    </row>
    <row r="7442" spans="1:2" ht="15" customHeight="1">
      <c r="A7442" s="10" t="s">
        <v>3881</v>
      </c>
      <c r="B7442" s="13" t="s">
        <v>3880</v>
      </c>
    </row>
    <row r="7443" spans="1:2" ht="15" customHeight="1">
      <c r="A7443" s="10" t="s">
        <v>3813</v>
      </c>
      <c r="B7443" s="13" t="s">
        <v>3812</v>
      </c>
    </row>
    <row r="7444" spans="1:2" ht="15" customHeight="1">
      <c r="A7444" s="10" t="s">
        <v>3823</v>
      </c>
      <c r="B7444" s="13" t="s">
        <v>3822</v>
      </c>
    </row>
    <row r="7445" spans="1:2" ht="15" customHeight="1">
      <c r="A7445" s="10" t="s">
        <v>3815</v>
      </c>
      <c r="B7445" s="13" t="s">
        <v>3814</v>
      </c>
    </row>
    <row r="7446" spans="1:2" ht="15" customHeight="1">
      <c r="A7446" s="10" t="s">
        <v>3811</v>
      </c>
      <c r="B7446" s="13" t="s">
        <v>3810</v>
      </c>
    </row>
    <row r="7447" spans="1:2" ht="15" customHeight="1">
      <c r="A7447" s="10" t="s">
        <v>3835</v>
      </c>
      <c r="B7447" s="13" t="s">
        <v>3834</v>
      </c>
    </row>
    <row r="7448" spans="1:2" ht="15" customHeight="1">
      <c r="A7448" s="10" t="s">
        <v>3845</v>
      </c>
      <c r="B7448" s="13" t="s">
        <v>3844</v>
      </c>
    </row>
    <row r="7449" spans="1:2" ht="15" customHeight="1">
      <c r="A7449" s="10" t="s">
        <v>3949</v>
      </c>
      <c r="B7449" s="13" t="s">
        <v>3948</v>
      </c>
    </row>
    <row r="7450" spans="1:2" ht="15" customHeight="1">
      <c r="A7450" s="10" t="s">
        <v>3821</v>
      </c>
      <c r="B7450" s="13" t="s">
        <v>3820</v>
      </c>
    </row>
    <row r="7451" spans="1:2" ht="15" customHeight="1">
      <c r="A7451" s="10" t="s">
        <v>3947</v>
      </c>
      <c r="B7451" s="13" t="s">
        <v>3946</v>
      </c>
    </row>
    <row r="7452" spans="1:2" ht="15" customHeight="1">
      <c r="A7452" s="10" t="s">
        <v>3861</v>
      </c>
      <c r="B7452" s="13" t="s">
        <v>3860</v>
      </c>
    </row>
    <row r="7453" spans="1:2" ht="15" customHeight="1">
      <c r="A7453" s="10" t="s">
        <v>3893</v>
      </c>
      <c r="B7453" s="13" t="s">
        <v>3892</v>
      </c>
    </row>
    <row r="7454" spans="1:2" ht="15" customHeight="1">
      <c r="A7454" s="10" t="s">
        <v>3943</v>
      </c>
      <c r="B7454" s="13" t="s">
        <v>3942</v>
      </c>
    </row>
    <row r="7455" spans="1:2" ht="15" customHeight="1">
      <c r="A7455" s="10" t="s">
        <v>3855</v>
      </c>
      <c r="B7455" s="13" t="s">
        <v>3854</v>
      </c>
    </row>
    <row r="7456" spans="1:2" ht="15" customHeight="1">
      <c r="A7456" s="10" t="s">
        <v>3837</v>
      </c>
      <c r="B7456" s="13" t="s">
        <v>3836</v>
      </c>
    </row>
    <row r="7457" spans="1:2" ht="15" customHeight="1">
      <c r="A7457" s="10" t="s">
        <v>3865</v>
      </c>
      <c r="B7457" s="13" t="s">
        <v>3864</v>
      </c>
    </row>
    <row r="7458" spans="1:2" ht="15" customHeight="1">
      <c r="A7458" s="10" t="s">
        <v>3843</v>
      </c>
      <c r="B7458" s="13" t="s">
        <v>3842</v>
      </c>
    </row>
    <row r="7459" spans="1:2" ht="15" customHeight="1">
      <c r="A7459" s="10" t="s">
        <v>3819</v>
      </c>
      <c r="B7459" s="13" t="s">
        <v>3818</v>
      </c>
    </row>
    <row r="7460" spans="1:2" ht="15" customHeight="1">
      <c r="A7460" s="10" t="s">
        <v>3909</v>
      </c>
      <c r="B7460" s="13" t="s">
        <v>3908</v>
      </c>
    </row>
    <row r="7461" spans="1:2" ht="15" customHeight="1">
      <c r="A7461" s="10" t="s">
        <v>3887</v>
      </c>
      <c r="B7461" s="13" t="s">
        <v>3886</v>
      </c>
    </row>
    <row r="7462" spans="1:2" ht="15" customHeight="1">
      <c r="A7462" s="10" t="s">
        <v>3945</v>
      </c>
      <c r="B7462" s="13" t="s">
        <v>3944</v>
      </c>
    </row>
    <row r="7463" spans="1:2" ht="15" customHeight="1">
      <c r="A7463" s="10" t="s">
        <v>3941</v>
      </c>
      <c r="B7463" s="13" t="s">
        <v>3940</v>
      </c>
    </row>
    <row r="7464" spans="1:2" ht="15" customHeight="1">
      <c r="A7464" s="10" t="s">
        <v>3939</v>
      </c>
      <c r="B7464" s="13" t="s">
        <v>3938</v>
      </c>
    </row>
    <row r="7465" spans="1:2" ht="15" customHeight="1">
      <c r="A7465" s="10" t="s">
        <v>3957</v>
      </c>
      <c r="B7465" s="13" t="s">
        <v>3956</v>
      </c>
    </row>
    <row r="7466" spans="1:2" ht="15" customHeight="1">
      <c r="A7466" s="10" t="s">
        <v>3601</v>
      </c>
      <c r="B7466" s="13" t="s">
        <v>3600</v>
      </c>
    </row>
    <row r="7467" spans="1:2" ht="15" customHeight="1">
      <c r="A7467" s="10" t="s">
        <v>3607</v>
      </c>
      <c r="B7467" s="13" t="s">
        <v>3606</v>
      </c>
    </row>
    <row r="7468" spans="1:2" ht="15" customHeight="1">
      <c r="A7468" s="10" t="s">
        <v>3603</v>
      </c>
      <c r="B7468" s="13" t="s">
        <v>3602</v>
      </c>
    </row>
    <row r="7469" spans="1:2" ht="15" customHeight="1">
      <c r="A7469" s="10" t="s">
        <v>3605</v>
      </c>
      <c r="B7469" s="13" t="s">
        <v>3604</v>
      </c>
    </row>
    <row r="7470" spans="1:2" ht="15" customHeight="1">
      <c r="A7470" s="10" t="s">
        <v>3617</v>
      </c>
      <c r="B7470" s="13" t="s">
        <v>3616</v>
      </c>
    </row>
    <row r="7471" spans="1:2" ht="15" customHeight="1">
      <c r="A7471" s="10" t="s">
        <v>3611</v>
      </c>
      <c r="B7471" s="13" t="s">
        <v>3610</v>
      </c>
    </row>
    <row r="7472" spans="1:2" ht="15" customHeight="1">
      <c r="A7472" s="10" t="s">
        <v>3609</v>
      </c>
      <c r="B7472" s="13" t="s">
        <v>3608</v>
      </c>
    </row>
    <row r="7473" spans="1:2" ht="15" customHeight="1">
      <c r="A7473" s="10" t="s">
        <v>3615</v>
      </c>
      <c r="B7473" s="13" t="s">
        <v>3614</v>
      </c>
    </row>
    <row r="7474" spans="1:2" ht="15" customHeight="1">
      <c r="A7474" s="10" t="s">
        <v>3613</v>
      </c>
      <c r="B7474" s="13" t="s">
        <v>3612</v>
      </c>
    </row>
    <row r="7475" spans="1:2" ht="15" customHeight="1">
      <c r="A7475" s="10" t="s">
        <v>3152</v>
      </c>
      <c r="B7475" s="13" t="s">
        <v>3151</v>
      </c>
    </row>
    <row r="7476" spans="1:2" ht="15" customHeight="1">
      <c r="A7476" s="10" t="s">
        <v>2585</v>
      </c>
      <c r="B7476" s="13" t="s">
        <v>2584</v>
      </c>
    </row>
    <row r="7477" spans="1:2" ht="15" customHeight="1">
      <c r="A7477" s="10" t="s">
        <v>2531</v>
      </c>
      <c r="B7477" s="13" t="s">
        <v>2530</v>
      </c>
    </row>
    <row r="7478" spans="1:2" ht="15" customHeight="1">
      <c r="A7478" s="10" t="s">
        <v>2587</v>
      </c>
      <c r="B7478" s="13" t="s">
        <v>2586</v>
      </c>
    </row>
    <row r="7479" spans="1:2" ht="15" customHeight="1">
      <c r="A7479" s="10" t="s">
        <v>2723</v>
      </c>
      <c r="B7479" s="13" t="s">
        <v>2722</v>
      </c>
    </row>
    <row r="7480" spans="1:2" ht="15" customHeight="1">
      <c r="A7480" s="10" t="s">
        <v>2565</v>
      </c>
      <c r="B7480" s="13" t="s">
        <v>2564</v>
      </c>
    </row>
    <row r="7481" spans="1:2" ht="15" customHeight="1">
      <c r="A7481" s="10" t="s">
        <v>2521</v>
      </c>
      <c r="B7481" s="13" t="s">
        <v>2520</v>
      </c>
    </row>
    <row r="7482" spans="1:2" ht="15" customHeight="1">
      <c r="A7482" s="11" t="s">
        <v>665</v>
      </c>
      <c r="B7482" s="15" t="s">
        <v>666</v>
      </c>
    </row>
    <row r="7483" spans="1:2" ht="15" customHeight="1">
      <c r="A7483" s="10" t="s">
        <v>3066</v>
      </c>
      <c r="B7483" s="13" t="s">
        <v>3065</v>
      </c>
    </row>
    <row r="7484" spans="1:2" ht="15" customHeight="1">
      <c r="A7484" s="10" t="s">
        <v>3068</v>
      </c>
      <c r="B7484" s="13" t="s">
        <v>3067</v>
      </c>
    </row>
    <row r="7485" spans="1:2" ht="15" customHeight="1">
      <c r="A7485" s="10" t="s">
        <v>2569</v>
      </c>
      <c r="B7485" s="13" t="s">
        <v>2568</v>
      </c>
    </row>
    <row r="7486" spans="1:2" ht="15" customHeight="1">
      <c r="A7486" s="10" t="s">
        <v>2525</v>
      </c>
      <c r="B7486" s="13" t="s">
        <v>2524</v>
      </c>
    </row>
    <row r="7487" spans="1:2" ht="15" customHeight="1">
      <c r="A7487" s="10" t="s">
        <v>2729</v>
      </c>
      <c r="B7487" s="13" t="s">
        <v>2728</v>
      </c>
    </row>
    <row r="7488" spans="1:2" ht="15" customHeight="1">
      <c r="A7488" s="10" t="s">
        <v>3156</v>
      </c>
      <c r="B7488" s="13" t="s">
        <v>3155</v>
      </c>
    </row>
    <row r="7489" spans="1:2" ht="15" customHeight="1">
      <c r="A7489" s="10" t="s">
        <v>2649</v>
      </c>
      <c r="B7489" s="13" t="s">
        <v>2648</v>
      </c>
    </row>
    <row r="7490" spans="1:2" ht="15" customHeight="1">
      <c r="A7490" s="10" t="s">
        <v>2733</v>
      </c>
      <c r="B7490" s="13" t="s">
        <v>2732</v>
      </c>
    </row>
    <row r="7491" spans="1:2" ht="15" customHeight="1">
      <c r="A7491" s="10" t="s">
        <v>3123</v>
      </c>
      <c r="B7491" s="13" t="s">
        <v>3122</v>
      </c>
    </row>
    <row r="7492" spans="1:2" ht="15" customHeight="1">
      <c r="A7492" s="10" t="s">
        <v>2753</v>
      </c>
      <c r="B7492" s="13" t="s">
        <v>2752</v>
      </c>
    </row>
    <row r="7493" spans="1:2" ht="15" customHeight="1">
      <c r="A7493" s="10" t="s">
        <v>2831</v>
      </c>
      <c r="B7493" s="13" t="s">
        <v>2830</v>
      </c>
    </row>
    <row r="7494" spans="1:2" ht="15" customHeight="1">
      <c r="A7494" s="10" t="s">
        <v>2515</v>
      </c>
      <c r="B7494" s="13" t="s">
        <v>2514</v>
      </c>
    </row>
    <row r="7495" spans="1:2" ht="15" customHeight="1">
      <c r="A7495" s="10" t="s">
        <v>3078</v>
      </c>
      <c r="B7495" s="13" t="s">
        <v>3077</v>
      </c>
    </row>
    <row r="7496" spans="1:2" ht="15" customHeight="1">
      <c r="A7496" s="10" t="s">
        <v>3080</v>
      </c>
      <c r="B7496" s="13" t="s">
        <v>3079</v>
      </c>
    </row>
    <row r="7497" spans="1:2" ht="15" customHeight="1">
      <c r="A7497" s="10" t="s">
        <v>3084</v>
      </c>
      <c r="B7497" s="13" t="s">
        <v>3083</v>
      </c>
    </row>
    <row r="7498" spans="1:2" ht="15" customHeight="1">
      <c r="A7498" s="10" t="s">
        <v>3052</v>
      </c>
      <c r="B7498" s="13" t="s">
        <v>3051</v>
      </c>
    </row>
    <row r="7499" spans="1:2" ht="15" customHeight="1">
      <c r="A7499" s="10" t="s">
        <v>2591</v>
      </c>
      <c r="B7499" s="13" t="s">
        <v>2590</v>
      </c>
    </row>
    <row r="7500" spans="1:2" ht="15" customHeight="1">
      <c r="A7500" s="10" t="s">
        <v>2523</v>
      </c>
      <c r="B7500" s="13" t="s">
        <v>2522</v>
      </c>
    </row>
    <row r="7501" spans="1:2" ht="15" customHeight="1">
      <c r="A7501" s="10" t="s">
        <v>2527</v>
      </c>
      <c r="B7501" s="13" t="s">
        <v>2526</v>
      </c>
    </row>
    <row r="7502" spans="1:2" ht="15" customHeight="1">
      <c r="A7502" s="10" t="s">
        <v>2627</v>
      </c>
      <c r="B7502" s="13" t="s">
        <v>2626</v>
      </c>
    </row>
    <row r="7503" spans="1:2" ht="15" customHeight="1">
      <c r="A7503" s="10" t="s">
        <v>2597</v>
      </c>
      <c r="B7503" s="13" t="s">
        <v>2596</v>
      </c>
    </row>
    <row r="7504" spans="1:2" ht="15" customHeight="1">
      <c r="A7504" s="10" t="s">
        <v>2689</v>
      </c>
      <c r="B7504" s="13" t="s">
        <v>2688</v>
      </c>
    </row>
    <row r="7505" spans="1:2" ht="15" customHeight="1">
      <c r="A7505" s="10" t="s">
        <v>2685</v>
      </c>
      <c r="B7505" s="13" t="s">
        <v>2684</v>
      </c>
    </row>
    <row r="7506" spans="1:2" ht="15" customHeight="1">
      <c r="A7506" s="10" t="s">
        <v>2581</v>
      </c>
      <c r="B7506" s="13" t="s">
        <v>2580</v>
      </c>
    </row>
    <row r="7507" spans="1:2" ht="15" customHeight="1">
      <c r="A7507" s="10" t="s">
        <v>2539</v>
      </c>
      <c r="B7507" s="13" t="s">
        <v>2538</v>
      </c>
    </row>
    <row r="7508" spans="1:2" ht="15" customHeight="1">
      <c r="A7508" s="10" t="s">
        <v>2537</v>
      </c>
      <c r="B7508" s="13" t="s">
        <v>2536</v>
      </c>
    </row>
    <row r="7509" spans="1:2" ht="15" customHeight="1">
      <c r="A7509" s="10" t="s">
        <v>2541</v>
      </c>
      <c r="B7509" s="13" t="s">
        <v>2540</v>
      </c>
    </row>
    <row r="7510" spans="1:2" ht="15" customHeight="1">
      <c r="A7510" s="10" t="s">
        <v>3021</v>
      </c>
      <c r="B7510" s="13" t="s">
        <v>3020</v>
      </c>
    </row>
    <row r="7511" spans="1:2" ht="15" customHeight="1">
      <c r="A7511" s="10" t="s">
        <v>3088</v>
      </c>
      <c r="B7511" s="13" t="s">
        <v>3087</v>
      </c>
    </row>
    <row r="7512" spans="1:2" ht="15" customHeight="1">
      <c r="A7512" s="11" t="s">
        <v>667</v>
      </c>
      <c r="B7512" s="15" t="s">
        <v>668</v>
      </c>
    </row>
    <row r="7513" spans="1:2" ht="15" customHeight="1">
      <c r="A7513" s="10" t="s">
        <v>3144</v>
      </c>
      <c r="B7513" s="13" t="s">
        <v>3143</v>
      </c>
    </row>
    <row r="7514" spans="1:2" ht="15" customHeight="1">
      <c r="A7514" s="10" t="s">
        <v>669</v>
      </c>
      <c r="B7514" s="13" t="s">
        <v>3142</v>
      </c>
    </row>
    <row r="7515" spans="1:2" ht="15" customHeight="1">
      <c r="A7515" s="10" t="s">
        <v>3072</v>
      </c>
      <c r="B7515" s="13" t="s">
        <v>3071</v>
      </c>
    </row>
    <row r="7516" spans="1:2" ht="15" customHeight="1">
      <c r="A7516" s="10" t="s">
        <v>2571</v>
      </c>
      <c r="B7516" s="13" t="s">
        <v>2570</v>
      </c>
    </row>
    <row r="7517" spans="1:2" ht="15" customHeight="1">
      <c r="A7517" s="10" t="s">
        <v>670</v>
      </c>
      <c r="B7517" s="13" t="s">
        <v>3146</v>
      </c>
    </row>
    <row r="7518" spans="1:2" ht="15" customHeight="1">
      <c r="A7518" s="10" t="s">
        <v>2579</v>
      </c>
      <c r="B7518" s="13" t="s">
        <v>2578</v>
      </c>
    </row>
    <row r="7519" spans="1:2" ht="15" customHeight="1">
      <c r="A7519" s="10" t="s">
        <v>2575</v>
      </c>
      <c r="B7519" s="13" t="s">
        <v>2574</v>
      </c>
    </row>
    <row r="7520" spans="1:2" ht="15" customHeight="1">
      <c r="A7520" s="10" t="s">
        <v>2573</v>
      </c>
      <c r="B7520" s="13" t="s">
        <v>2572</v>
      </c>
    </row>
    <row r="7521" spans="1:2" ht="15" customHeight="1">
      <c r="A7521" s="11" t="s">
        <v>671</v>
      </c>
      <c r="B7521" s="15" t="s">
        <v>672</v>
      </c>
    </row>
    <row r="7522" spans="1:2" ht="15" customHeight="1">
      <c r="A7522" s="10" t="s">
        <v>3141</v>
      </c>
      <c r="B7522" s="13" t="s">
        <v>3140</v>
      </c>
    </row>
    <row r="7523" spans="1:2" ht="15" customHeight="1">
      <c r="A7523" s="10" t="s">
        <v>673</v>
      </c>
      <c r="B7523" s="13" t="s">
        <v>674</v>
      </c>
    </row>
    <row r="7524" spans="1:2" ht="15" customHeight="1">
      <c r="A7524" s="10" t="s">
        <v>2769</v>
      </c>
      <c r="B7524" s="13" t="s">
        <v>2768</v>
      </c>
    </row>
    <row r="7525" spans="1:2" ht="15" customHeight="1">
      <c r="A7525" s="10" t="s">
        <v>2661</v>
      </c>
      <c r="B7525" s="13" t="s">
        <v>2660</v>
      </c>
    </row>
    <row r="7526" spans="1:2" ht="15" customHeight="1">
      <c r="A7526" s="10" t="s">
        <v>2623</v>
      </c>
      <c r="B7526" s="13" t="s">
        <v>2622</v>
      </c>
    </row>
    <row r="7527" spans="1:2" ht="15" customHeight="1">
      <c r="A7527" s="10" t="s">
        <v>2625</v>
      </c>
      <c r="B7527" s="13" t="s">
        <v>2624</v>
      </c>
    </row>
    <row r="7528" spans="1:2" ht="15" customHeight="1">
      <c r="A7528" s="10" t="s">
        <v>675</v>
      </c>
      <c r="B7528" s="13" t="s">
        <v>676</v>
      </c>
    </row>
    <row r="7529" spans="1:2" ht="15" customHeight="1">
      <c r="A7529" s="11" t="s">
        <v>677</v>
      </c>
      <c r="B7529" s="15" t="s">
        <v>678</v>
      </c>
    </row>
    <row r="7530" spans="1:2" ht="15" customHeight="1">
      <c r="A7530" s="10" t="s">
        <v>2777</v>
      </c>
      <c r="B7530" s="13" t="s">
        <v>2776</v>
      </c>
    </row>
    <row r="7531" spans="1:2" ht="15" customHeight="1">
      <c r="A7531" s="10" t="s">
        <v>2779</v>
      </c>
      <c r="B7531" s="13" t="s">
        <v>2778</v>
      </c>
    </row>
    <row r="7532" spans="1:2" ht="15" customHeight="1">
      <c r="A7532" s="10" t="s">
        <v>2533</v>
      </c>
      <c r="B7532" s="13" t="s">
        <v>2532</v>
      </c>
    </row>
    <row r="7533" spans="1:2" ht="15" customHeight="1">
      <c r="A7533" s="10" t="s">
        <v>2535</v>
      </c>
      <c r="B7533" s="13" t="s">
        <v>2534</v>
      </c>
    </row>
    <row r="7534" spans="1:2" ht="15" customHeight="1">
      <c r="A7534" s="11" t="s">
        <v>679</v>
      </c>
      <c r="B7534" s="15" t="s">
        <v>680</v>
      </c>
    </row>
    <row r="7535" spans="1:2" ht="15" customHeight="1">
      <c r="A7535" s="10" t="s">
        <v>2963</v>
      </c>
      <c r="B7535" s="13" t="s">
        <v>2962</v>
      </c>
    </row>
    <row r="7536" spans="1:2" ht="15" customHeight="1">
      <c r="A7536" s="10" t="s">
        <v>2965</v>
      </c>
      <c r="B7536" s="13" t="s">
        <v>2964</v>
      </c>
    </row>
    <row r="7537" spans="1:2" ht="15" customHeight="1">
      <c r="A7537" s="10" t="s">
        <v>2829</v>
      </c>
      <c r="B7537" s="13" t="s">
        <v>2828</v>
      </c>
    </row>
    <row r="7538" spans="1:2" ht="15" customHeight="1">
      <c r="A7538" s="10" t="s">
        <v>3139</v>
      </c>
      <c r="B7538" s="13" t="s">
        <v>3138</v>
      </c>
    </row>
    <row r="7539" spans="1:2" ht="15" customHeight="1">
      <c r="A7539" s="10" t="s">
        <v>681</v>
      </c>
      <c r="B7539" s="13" t="s">
        <v>3121</v>
      </c>
    </row>
    <row r="7540" spans="1:2" ht="15" customHeight="1">
      <c r="A7540" s="10" t="s">
        <v>3100</v>
      </c>
      <c r="B7540" s="13" t="s">
        <v>3099</v>
      </c>
    </row>
    <row r="7541" spans="1:2" ht="15" customHeight="1">
      <c r="A7541" s="10" t="s">
        <v>2561</v>
      </c>
      <c r="B7541" s="13" t="s">
        <v>2560</v>
      </c>
    </row>
    <row r="7542" spans="1:2" ht="15" customHeight="1">
      <c r="A7542" s="10" t="s">
        <v>2611</v>
      </c>
      <c r="B7542" s="13" t="s">
        <v>2610</v>
      </c>
    </row>
    <row r="7543" spans="1:2" ht="15" customHeight="1">
      <c r="A7543" s="10" t="s">
        <v>2613</v>
      </c>
      <c r="B7543" s="13" t="s">
        <v>2612</v>
      </c>
    </row>
    <row r="7544" spans="1:2" ht="15" customHeight="1">
      <c r="A7544" s="10" t="s">
        <v>2815</v>
      </c>
      <c r="B7544" s="13" t="s">
        <v>2814</v>
      </c>
    </row>
    <row r="7545" spans="1:2" ht="15" customHeight="1">
      <c r="A7545" s="10" t="s">
        <v>3090</v>
      </c>
      <c r="B7545" s="13" t="s">
        <v>3089</v>
      </c>
    </row>
    <row r="7546" spans="1:2" ht="15" customHeight="1">
      <c r="A7546" s="10" t="s">
        <v>2599</v>
      </c>
      <c r="B7546" s="13" t="s">
        <v>2598</v>
      </c>
    </row>
    <row r="7547" spans="1:2" ht="15" customHeight="1">
      <c r="A7547" s="10" t="s">
        <v>2601</v>
      </c>
      <c r="B7547" s="13" t="s">
        <v>2600</v>
      </c>
    </row>
    <row r="7548" spans="1:2" ht="15" customHeight="1">
      <c r="A7548" s="10" t="s">
        <v>3056</v>
      </c>
      <c r="B7548" s="13" t="s">
        <v>3055</v>
      </c>
    </row>
    <row r="7549" spans="1:2" ht="15" customHeight="1">
      <c r="A7549" s="10" t="s">
        <v>2609</v>
      </c>
      <c r="B7549" s="13" t="s">
        <v>2608</v>
      </c>
    </row>
    <row r="7550" spans="1:2" ht="15" customHeight="1">
      <c r="A7550" s="10" t="s">
        <v>3054</v>
      </c>
      <c r="B7550" s="13" t="s">
        <v>3053</v>
      </c>
    </row>
    <row r="7551" spans="1:2" ht="15" customHeight="1">
      <c r="A7551" s="10" t="s">
        <v>2607</v>
      </c>
      <c r="B7551" s="13" t="s">
        <v>2606</v>
      </c>
    </row>
    <row r="7552" spans="1:2" ht="15" customHeight="1">
      <c r="A7552" s="10" t="s">
        <v>2593</v>
      </c>
      <c r="B7552" s="13" t="s">
        <v>2592</v>
      </c>
    </row>
    <row r="7553" spans="1:2" ht="15" customHeight="1">
      <c r="A7553" s="10" t="s">
        <v>3058</v>
      </c>
      <c r="B7553" s="13" t="s">
        <v>3057</v>
      </c>
    </row>
    <row r="7554" spans="1:2" ht="15" customHeight="1">
      <c r="A7554" s="10" t="s">
        <v>2621</v>
      </c>
      <c r="B7554" s="13" t="s">
        <v>2620</v>
      </c>
    </row>
    <row r="7555" spans="1:2" ht="15" customHeight="1">
      <c r="A7555" s="10" t="s">
        <v>2605</v>
      </c>
      <c r="B7555" s="13" t="s">
        <v>2604</v>
      </c>
    </row>
    <row r="7556" spans="1:2" ht="15" customHeight="1">
      <c r="A7556" s="10" t="s">
        <v>2595</v>
      </c>
      <c r="B7556" s="13" t="s">
        <v>2594</v>
      </c>
    </row>
    <row r="7557" spans="1:2" ht="15" customHeight="1">
      <c r="A7557" s="10" t="s">
        <v>2603</v>
      </c>
      <c r="B7557" s="13" t="s">
        <v>2602</v>
      </c>
    </row>
    <row r="7558" spans="1:2" ht="15" customHeight="1">
      <c r="A7558" s="10" t="s">
        <v>2877</v>
      </c>
      <c r="B7558" s="13" t="s">
        <v>2876</v>
      </c>
    </row>
    <row r="7559" spans="1:2" ht="15" customHeight="1">
      <c r="A7559" s="10" t="s">
        <v>2865</v>
      </c>
      <c r="B7559" s="13" t="s">
        <v>2864</v>
      </c>
    </row>
    <row r="7560" spans="1:2" ht="15" customHeight="1">
      <c r="A7560" s="10" t="s">
        <v>2863</v>
      </c>
      <c r="B7560" s="13" t="s">
        <v>2862</v>
      </c>
    </row>
    <row r="7561" spans="1:2" ht="15" customHeight="1">
      <c r="A7561" s="10" t="s">
        <v>2867</v>
      </c>
      <c r="B7561" s="13" t="s">
        <v>2866</v>
      </c>
    </row>
    <row r="7562" spans="1:2" ht="15" customHeight="1">
      <c r="A7562" s="10" t="s">
        <v>2869</v>
      </c>
      <c r="B7562" s="13" t="s">
        <v>2868</v>
      </c>
    </row>
    <row r="7563" spans="1:2" ht="15" customHeight="1">
      <c r="A7563" s="10" t="s">
        <v>2861</v>
      </c>
      <c r="B7563" s="13" t="s">
        <v>2860</v>
      </c>
    </row>
    <row r="7564" spans="1:2" ht="15" customHeight="1">
      <c r="A7564" s="10" t="s">
        <v>2875</v>
      </c>
      <c r="B7564" s="13" t="s">
        <v>2874</v>
      </c>
    </row>
    <row r="7565" spans="1:2" ht="15" customHeight="1">
      <c r="A7565" s="10" t="s">
        <v>2873</v>
      </c>
      <c r="B7565" s="13" t="s">
        <v>2872</v>
      </c>
    </row>
    <row r="7566" spans="1:2" ht="15" customHeight="1">
      <c r="A7566" s="10" t="s">
        <v>2871</v>
      </c>
      <c r="B7566" s="13" t="s">
        <v>2870</v>
      </c>
    </row>
    <row r="7567" spans="1:2" ht="15" customHeight="1">
      <c r="A7567" s="10" t="s">
        <v>2879</v>
      </c>
      <c r="B7567" s="13" t="s">
        <v>2878</v>
      </c>
    </row>
    <row r="7568" spans="1:2" ht="15" customHeight="1">
      <c r="A7568" s="10" t="s">
        <v>3162</v>
      </c>
      <c r="B7568" s="13" t="s">
        <v>3161</v>
      </c>
    </row>
    <row r="7569" spans="1:2" ht="15" customHeight="1">
      <c r="A7569" s="10" t="s">
        <v>682</v>
      </c>
      <c r="B7569" s="13" t="s">
        <v>683</v>
      </c>
    </row>
    <row r="7570" spans="1:2" ht="15" customHeight="1">
      <c r="A7570" s="10" t="s">
        <v>2659</v>
      </c>
      <c r="B7570" s="13" t="s">
        <v>2658</v>
      </c>
    </row>
    <row r="7571" spans="1:2" ht="15" customHeight="1">
      <c r="A7571" s="10" t="s">
        <v>3017</v>
      </c>
      <c r="B7571" s="13" t="s">
        <v>3016</v>
      </c>
    </row>
    <row r="7572" spans="1:2" ht="15" customHeight="1">
      <c r="A7572" s="10" t="s">
        <v>2805</v>
      </c>
      <c r="B7572" s="13" t="s">
        <v>2804</v>
      </c>
    </row>
    <row r="7573" spans="1:2" ht="15" customHeight="1">
      <c r="A7573" s="10" t="s">
        <v>2637</v>
      </c>
      <c r="B7573" s="13" t="s">
        <v>2636</v>
      </c>
    </row>
    <row r="7574" spans="1:2" ht="15" customHeight="1">
      <c r="A7574" s="10" t="s">
        <v>2961</v>
      </c>
      <c r="B7574" s="13" t="s">
        <v>2960</v>
      </c>
    </row>
    <row r="7575" spans="1:2" ht="15" customHeight="1">
      <c r="A7575" s="10" t="s">
        <v>2951</v>
      </c>
      <c r="B7575" s="13" t="s">
        <v>2950</v>
      </c>
    </row>
    <row r="7576" spans="1:2" ht="15" customHeight="1">
      <c r="A7576" s="10" t="s">
        <v>2633</v>
      </c>
      <c r="B7576" s="13" t="s">
        <v>2632</v>
      </c>
    </row>
    <row r="7577" spans="1:2" ht="15" customHeight="1">
      <c r="A7577" s="10" t="s">
        <v>2635</v>
      </c>
      <c r="B7577" s="13" t="s">
        <v>2634</v>
      </c>
    </row>
    <row r="7578" spans="1:2" ht="15" customHeight="1">
      <c r="A7578" s="10" t="s">
        <v>2619</v>
      </c>
      <c r="B7578" s="13" t="s">
        <v>2618</v>
      </c>
    </row>
    <row r="7579" spans="1:2" ht="15" customHeight="1">
      <c r="A7579" s="10" t="s">
        <v>684</v>
      </c>
      <c r="B7579" s="13" t="s">
        <v>685</v>
      </c>
    </row>
    <row r="7580" spans="1:2" ht="15" customHeight="1">
      <c r="A7580" s="10" t="s">
        <v>2617</v>
      </c>
      <c r="B7580" s="13" t="s">
        <v>2616</v>
      </c>
    </row>
    <row r="7581" spans="1:2" ht="15" customHeight="1">
      <c r="A7581" s="10" t="s">
        <v>2773</v>
      </c>
      <c r="B7581" s="13" t="s">
        <v>2772</v>
      </c>
    </row>
    <row r="7582" spans="1:2" ht="15" customHeight="1">
      <c r="A7582" s="10" t="s">
        <v>2771</v>
      </c>
      <c r="B7582" s="13" t="s">
        <v>2770</v>
      </c>
    </row>
    <row r="7583" spans="1:2" ht="15" customHeight="1">
      <c r="A7583" s="10" t="s">
        <v>3082</v>
      </c>
      <c r="B7583" s="13" t="s">
        <v>3081</v>
      </c>
    </row>
    <row r="7584" spans="1:2" ht="15" customHeight="1">
      <c r="A7584" s="10" t="s">
        <v>2781</v>
      </c>
      <c r="B7584" s="13" t="s">
        <v>2780</v>
      </c>
    </row>
    <row r="7585" spans="1:2" ht="15" customHeight="1">
      <c r="A7585" s="10" t="s">
        <v>3001</v>
      </c>
      <c r="B7585" s="13" t="s">
        <v>3000</v>
      </c>
    </row>
    <row r="7586" spans="1:2" ht="15" customHeight="1">
      <c r="A7586" s="10" t="s">
        <v>3070</v>
      </c>
      <c r="B7586" s="13" t="s">
        <v>3069</v>
      </c>
    </row>
    <row r="7587" spans="1:2" ht="15" customHeight="1">
      <c r="A7587" s="10" t="s">
        <v>2555</v>
      </c>
      <c r="B7587" s="13" t="s">
        <v>2554</v>
      </c>
    </row>
    <row r="7588" spans="1:2" ht="15" customHeight="1">
      <c r="A7588" s="10" t="s">
        <v>2977</v>
      </c>
      <c r="B7588" s="13" t="s">
        <v>2976</v>
      </c>
    </row>
    <row r="7589" spans="1:2" ht="15" customHeight="1">
      <c r="A7589" s="10" t="s">
        <v>2589</v>
      </c>
      <c r="B7589" s="13" t="s">
        <v>2588</v>
      </c>
    </row>
    <row r="7590" spans="1:2" ht="15" customHeight="1">
      <c r="A7590" s="10" t="s">
        <v>686</v>
      </c>
      <c r="B7590" s="13" t="s">
        <v>687</v>
      </c>
    </row>
    <row r="7591" spans="1:2" ht="15" customHeight="1">
      <c r="A7591" s="10" t="s">
        <v>2727</v>
      </c>
      <c r="B7591" s="13" t="s">
        <v>2726</v>
      </c>
    </row>
    <row r="7592" spans="1:2" ht="15" customHeight="1">
      <c r="A7592" s="11" t="s">
        <v>688</v>
      </c>
      <c r="B7592" s="15" t="s">
        <v>689</v>
      </c>
    </row>
    <row r="7593" spans="1:2" ht="15" customHeight="1">
      <c r="A7593" s="10" t="s">
        <v>2973</v>
      </c>
      <c r="B7593" s="13" t="s">
        <v>2972</v>
      </c>
    </row>
    <row r="7594" spans="1:2" ht="15" customHeight="1">
      <c r="A7594" s="10" t="s">
        <v>2975</v>
      </c>
      <c r="B7594" s="13" t="s">
        <v>2974</v>
      </c>
    </row>
    <row r="7595" spans="1:2" ht="15" customHeight="1">
      <c r="A7595" s="10" t="s">
        <v>2703</v>
      </c>
      <c r="B7595" s="13" t="s">
        <v>2702</v>
      </c>
    </row>
    <row r="7596" spans="1:2" ht="15" customHeight="1">
      <c r="A7596" s="10" t="s">
        <v>2775</v>
      </c>
      <c r="B7596" s="13" t="s">
        <v>2774</v>
      </c>
    </row>
    <row r="7597" spans="1:2" ht="15" customHeight="1">
      <c r="A7597" s="10" t="s">
        <v>2833</v>
      </c>
      <c r="B7597" s="13" t="s">
        <v>2832</v>
      </c>
    </row>
    <row r="7598" spans="1:2" ht="15" customHeight="1">
      <c r="A7598" s="10" t="s">
        <v>2577</v>
      </c>
      <c r="B7598" s="13" t="s">
        <v>2576</v>
      </c>
    </row>
    <row r="7599" spans="1:2" ht="15" customHeight="1">
      <c r="A7599" s="11" t="s">
        <v>690</v>
      </c>
      <c r="B7599" s="15" t="s">
        <v>623</v>
      </c>
    </row>
    <row r="7600" spans="1:2" ht="15" customHeight="1">
      <c r="A7600" s="10" t="s">
        <v>3096</v>
      </c>
      <c r="B7600" s="13" t="s">
        <v>3095</v>
      </c>
    </row>
    <row r="7601" spans="1:2" ht="15" customHeight="1">
      <c r="A7601" s="10" t="s">
        <v>3098</v>
      </c>
      <c r="B7601" s="13" t="s">
        <v>3097</v>
      </c>
    </row>
    <row r="7602" spans="1:2" ht="15" customHeight="1">
      <c r="A7602" s="10" t="s">
        <v>2725</v>
      </c>
      <c r="B7602" s="13" t="s">
        <v>2724</v>
      </c>
    </row>
    <row r="7603" spans="1:2" ht="15" customHeight="1">
      <c r="A7603" s="10" t="s">
        <v>2721</v>
      </c>
      <c r="B7603" s="13" t="s">
        <v>2720</v>
      </c>
    </row>
    <row r="7604" spans="1:2" ht="15" customHeight="1">
      <c r="A7604" s="10" t="s">
        <v>2529</v>
      </c>
      <c r="B7604" s="13" t="s">
        <v>2528</v>
      </c>
    </row>
    <row r="7605" spans="1:2" ht="15" customHeight="1">
      <c r="A7605" s="10" t="s">
        <v>3154</v>
      </c>
      <c r="B7605" s="13" t="s">
        <v>3153</v>
      </c>
    </row>
    <row r="7606" spans="1:2" ht="15" customHeight="1">
      <c r="A7606" s="10" t="s">
        <v>2751</v>
      </c>
      <c r="B7606" s="13" t="s">
        <v>2750</v>
      </c>
    </row>
    <row r="7607" spans="1:2" ht="15" customHeight="1">
      <c r="A7607" s="10" t="s">
        <v>2813</v>
      </c>
      <c r="B7607" s="13" t="s">
        <v>2812</v>
      </c>
    </row>
    <row r="7608" spans="1:2" ht="15" customHeight="1">
      <c r="A7608" s="10" t="s">
        <v>3015</v>
      </c>
      <c r="B7608" s="13" t="s">
        <v>3014</v>
      </c>
    </row>
    <row r="7609" spans="1:2" ht="15" customHeight="1">
      <c r="A7609" s="10" t="s">
        <v>3045</v>
      </c>
      <c r="B7609" s="13" t="s">
        <v>3044</v>
      </c>
    </row>
    <row r="7610" spans="1:2" ht="15" customHeight="1">
      <c r="A7610" s="10" t="s">
        <v>3076</v>
      </c>
      <c r="B7610" s="13" t="s">
        <v>3075</v>
      </c>
    </row>
    <row r="7611" spans="1:2" ht="15" customHeight="1">
      <c r="A7611" s="10" t="s">
        <v>3170</v>
      </c>
      <c r="B7611" s="13" t="s">
        <v>3169</v>
      </c>
    </row>
    <row r="7612" spans="1:2" ht="15" customHeight="1">
      <c r="A7612" s="10" t="s">
        <v>3168</v>
      </c>
      <c r="B7612" s="13" t="s">
        <v>3167</v>
      </c>
    </row>
    <row r="7613" spans="1:2" ht="15" customHeight="1">
      <c r="A7613" s="10" t="s">
        <v>2739</v>
      </c>
      <c r="B7613" s="13" t="s">
        <v>2738</v>
      </c>
    </row>
    <row r="7614" spans="1:2" ht="15" customHeight="1">
      <c r="A7614" s="10" t="s">
        <v>2567</v>
      </c>
      <c r="B7614" s="13" t="s">
        <v>2566</v>
      </c>
    </row>
    <row r="7615" spans="1:2" ht="15" customHeight="1">
      <c r="A7615" s="10" t="s">
        <v>3011</v>
      </c>
      <c r="B7615" s="13" t="s">
        <v>3010</v>
      </c>
    </row>
    <row r="7616" spans="1:2" ht="15" customHeight="1">
      <c r="A7616" s="10" t="s">
        <v>3131</v>
      </c>
      <c r="B7616" s="13" t="s">
        <v>3130</v>
      </c>
    </row>
    <row r="7617" spans="1:2" ht="15" customHeight="1">
      <c r="A7617" s="10" t="s">
        <v>3041</v>
      </c>
      <c r="B7617" s="13" t="s">
        <v>3040</v>
      </c>
    </row>
    <row r="7618" spans="1:2" ht="15" customHeight="1">
      <c r="A7618" s="10" t="s">
        <v>2925</v>
      </c>
      <c r="B7618" s="13" t="s">
        <v>2924</v>
      </c>
    </row>
    <row r="7619" spans="1:2" ht="15" customHeight="1">
      <c r="A7619" s="10" t="s">
        <v>3160</v>
      </c>
      <c r="B7619" s="13" t="s">
        <v>3159</v>
      </c>
    </row>
    <row r="7620" spans="1:2" ht="15" customHeight="1">
      <c r="A7620" s="10" t="s">
        <v>2629</v>
      </c>
      <c r="B7620" s="13" t="s">
        <v>2628</v>
      </c>
    </row>
    <row r="7621" spans="1:2" ht="15" customHeight="1">
      <c r="A7621" s="10" t="s">
        <v>2655</v>
      </c>
      <c r="B7621" s="13" t="s">
        <v>2654</v>
      </c>
    </row>
    <row r="7622" spans="1:2" ht="15" customHeight="1">
      <c r="A7622" s="11" t="s">
        <v>691</v>
      </c>
      <c r="B7622" s="15" t="s">
        <v>692</v>
      </c>
    </row>
    <row r="7623" spans="1:2" ht="15" customHeight="1">
      <c r="A7623" s="10" t="s">
        <v>2699</v>
      </c>
      <c r="B7623" s="13" t="s">
        <v>2698</v>
      </c>
    </row>
    <row r="7624" spans="1:2" ht="15" customHeight="1">
      <c r="A7624" s="10" t="s">
        <v>2749</v>
      </c>
      <c r="B7624" s="13" t="s">
        <v>2748</v>
      </c>
    </row>
    <row r="7625" spans="1:2" ht="15" customHeight="1">
      <c r="A7625" s="10" t="s">
        <v>2811</v>
      </c>
      <c r="B7625" s="13" t="s">
        <v>2810</v>
      </c>
    </row>
    <row r="7626" spans="1:2" ht="15" customHeight="1">
      <c r="A7626" s="10" t="s">
        <v>2681</v>
      </c>
      <c r="B7626" s="13" t="s">
        <v>2680</v>
      </c>
    </row>
    <row r="7627" spans="1:2" ht="15" customHeight="1">
      <c r="A7627" s="10" t="s">
        <v>2543</v>
      </c>
      <c r="B7627" s="13" t="s">
        <v>2542</v>
      </c>
    </row>
    <row r="7628" spans="1:2" ht="15" customHeight="1">
      <c r="A7628" s="10" t="s">
        <v>2547</v>
      </c>
      <c r="B7628" s="13" t="s">
        <v>2546</v>
      </c>
    </row>
    <row r="7629" spans="1:2" ht="15" customHeight="1">
      <c r="A7629" s="10" t="s">
        <v>2549</v>
      </c>
      <c r="B7629" s="13" t="s">
        <v>2548</v>
      </c>
    </row>
    <row r="7630" spans="1:2" ht="15" customHeight="1">
      <c r="A7630" s="10" t="s">
        <v>2545</v>
      </c>
      <c r="B7630" s="13" t="s">
        <v>2544</v>
      </c>
    </row>
    <row r="7631" spans="1:2" ht="15" customHeight="1">
      <c r="A7631" s="10" t="s">
        <v>2747</v>
      </c>
      <c r="B7631" s="13" t="s">
        <v>2746</v>
      </c>
    </row>
    <row r="7632" spans="1:2" ht="15" customHeight="1">
      <c r="A7632" s="10" t="s">
        <v>2783</v>
      </c>
      <c r="B7632" s="13" t="s">
        <v>2782</v>
      </c>
    </row>
    <row r="7633" spans="1:2" ht="15" customHeight="1">
      <c r="A7633" s="10" t="s">
        <v>2701</v>
      </c>
      <c r="B7633" s="13" t="s">
        <v>2700</v>
      </c>
    </row>
    <row r="7634" spans="1:2" ht="15" customHeight="1">
      <c r="A7634" s="10" t="s">
        <v>2735</v>
      </c>
      <c r="B7634" s="13" t="s">
        <v>2734</v>
      </c>
    </row>
    <row r="7635" spans="1:2" ht="15" customHeight="1">
      <c r="A7635" s="10" t="s">
        <v>2679</v>
      </c>
      <c r="B7635" s="13" t="s">
        <v>2678</v>
      </c>
    </row>
    <row r="7636" spans="1:2" ht="15" customHeight="1">
      <c r="A7636" s="10" t="s">
        <v>3114</v>
      </c>
      <c r="B7636" s="13" t="s">
        <v>3113</v>
      </c>
    </row>
    <row r="7637" spans="1:2" ht="15" customHeight="1">
      <c r="A7637" s="10" t="s">
        <v>3102</v>
      </c>
      <c r="B7637" s="13" t="s">
        <v>3101</v>
      </c>
    </row>
    <row r="7638" spans="1:2" ht="15" customHeight="1">
      <c r="A7638" s="10" t="s">
        <v>2971</v>
      </c>
      <c r="B7638" s="13" t="s">
        <v>2970</v>
      </c>
    </row>
    <row r="7639" spans="1:2" ht="15" customHeight="1">
      <c r="A7639" s="10" t="s">
        <v>3060</v>
      </c>
      <c r="B7639" s="13" t="s">
        <v>3059</v>
      </c>
    </row>
    <row r="7640" spans="1:2" ht="15" customHeight="1">
      <c r="A7640" s="11" t="s">
        <v>693</v>
      </c>
      <c r="B7640" s="15" t="s">
        <v>694</v>
      </c>
    </row>
    <row r="7641" spans="1:2" ht="15" customHeight="1">
      <c r="A7641" s="10" t="s">
        <v>2983</v>
      </c>
      <c r="B7641" s="13" t="s">
        <v>2982</v>
      </c>
    </row>
    <row r="7642" spans="1:2" ht="15" customHeight="1">
      <c r="A7642" s="10" t="s">
        <v>2985</v>
      </c>
      <c r="B7642" s="13" t="s">
        <v>2984</v>
      </c>
    </row>
    <row r="7643" spans="1:2" ht="15" customHeight="1">
      <c r="A7643" s="11" t="s">
        <v>695</v>
      </c>
      <c r="B7643" s="15" t="s">
        <v>696</v>
      </c>
    </row>
    <row r="7644" spans="1:2" ht="15" customHeight="1">
      <c r="A7644" s="10" t="s">
        <v>2683</v>
      </c>
      <c r="B7644" s="13" t="s">
        <v>2682</v>
      </c>
    </row>
    <row r="7645" spans="1:2" ht="15" customHeight="1">
      <c r="A7645" s="10" t="s">
        <v>2695</v>
      </c>
      <c r="B7645" s="13" t="s">
        <v>2694</v>
      </c>
    </row>
    <row r="7646" spans="1:2" ht="15" customHeight="1">
      <c r="A7646" s="10" t="s">
        <v>2691</v>
      </c>
      <c r="B7646" s="13" t="s">
        <v>2690</v>
      </c>
    </row>
    <row r="7647" spans="1:2" ht="15" customHeight="1">
      <c r="A7647" s="10" t="s">
        <v>2693</v>
      </c>
      <c r="B7647" s="13" t="s">
        <v>2692</v>
      </c>
    </row>
    <row r="7648" spans="1:2" ht="15" customHeight="1">
      <c r="A7648" s="10" t="s">
        <v>2687</v>
      </c>
      <c r="B7648" s="13" t="s">
        <v>2686</v>
      </c>
    </row>
    <row r="7649" spans="1:2" ht="15" customHeight="1">
      <c r="A7649" s="10" t="s">
        <v>2697</v>
      </c>
      <c r="B7649" s="13" t="s">
        <v>2696</v>
      </c>
    </row>
    <row r="7650" spans="1:2" ht="15" customHeight="1">
      <c r="A7650" s="10" t="s">
        <v>697</v>
      </c>
      <c r="B7650" s="13" t="s">
        <v>3145</v>
      </c>
    </row>
    <row r="7651" spans="1:2" ht="15" customHeight="1">
      <c r="A7651" s="10" t="s">
        <v>2797</v>
      </c>
      <c r="B7651" s="13" t="s">
        <v>2796</v>
      </c>
    </row>
    <row r="7652" spans="1:2" ht="15" customHeight="1">
      <c r="A7652" s="11" t="s">
        <v>698</v>
      </c>
      <c r="B7652" s="15" t="s">
        <v>699</v>
      </c>
    </row>
    <row r="7653" spans="1:2" ht="15" customHeight="1">
      <c r="A7653" s="10" t="s">
        <v>2807</v>
      </c>
      <c r="B7653" s="13" t="s">
        <v>2806</v>
      </c>
    </row>
    <row r="7654" spans="1:2" ht="15" customHeight="1">
      <c r="A7654" s="10" t="s">
        <v>3037</v>
      </c>
      <c r="B7654" s="13" t="s">
        <v>3036</v>
      </c>
    </row>
    <row r="7655" spans="1:2" ht="15" customHeight="1">
      <c r="A7655" s="10" t="s">
        <v>3150</v>
      </c>
      <c r="B7655" s="13" t="s">
        <v>3149</v>
      </c>
    </row>
    <row r="7656" spans="1:2" ht="15" customHeight="1">
      <c r="A7656" s="10" t="s">
        <v>3148</v>
      </c>
      <c r="B7656" s="13" t="s">
        <v>3147</v>
      </c>
    </row>
    <row r="7657" spans="1:2" ht="15" customHeight="1">
      <c r="A7657" s="10" t="s">
        <v>3086</v>
      </c>
      <c r="B7657" s="13" t="s">
        <v>3085</v>
      </c>
    </row>
    <row r="7658" spans="1:2" ht="15" customHeight="1">
      <c r="A7658" s="10" t="s">
        <v>2653</v>
      </c>
      <c r="B7658" s="13" t="s">
        <v>2652</v>
      </c>
    </row>
    <row r="7659" spans="1:2" ht="15" customHeight="1">
      <c r="A7659" s="10" t="s">
        <v>2731</v>
      </c>
      <c r="B7659" s="13" t="s">
        <v>2730</v>
      </c>
    </row>
    <row r="7660" spans="1:2" ht="15" customHeight="1">
      <c r="A7660" s="10" t="s">
        <v>3023</v>
      </c>
      <c r="B7660" s="13" t="s">
        <v>3022</v>
      </c>
    </row>
    <row r="7661" spans="1:2" ht="15" customHeight="1">
      <c r="A7661" s="10" t="s">
        <v>2995</v>
      </c>
      <c r="B7661" s="13" t="s">
        <v>2994</v>
      </c>
    </row>
    <row r="7662" spans="1:2" ht="15" customHeight="1">
      <c r="A7662" s="10" t="s">
        <v>2997</v>
      </c>
      <c r="B7662" s="13" t="s">
        <v>2996</v>
      </c>
    </row>
    <row r="7663" spans="1:2" ht="15" customHeight="1">
      <c r="A7663" s="10" t="s">
        <v>3137</v>
      </c>
      <c r="B7663" s="13" t="s">
        <v>3136</v>
      </c>
    </row>
    <row r="7664" spans="1:2" ht="15" customHeight="1">
      <c r="A7664" s="10" t="s">
        <v>2673</v>
      </c>
      <c r="B7664" s="13" t="s">
        <v>2672</v>
      </c>
    </row>
    <row r="7665" spans="1:2" ht="15" customHeight="1">
      <c r="A7665" s="10" t="s">
        <v>2667</v>
      </c>
      <c r="B7665" s="13" t="s">
        <v>2666</v>
      </c>
    </row>
    <row r="7666" spans="1:2" ht="15" customHeight="1">
      <c r="A7666" s="11" t="s">
        <v>700</v>
      </c>
      <c r="B7666" s="15" t="s">
        <v>701</v>
      </c>
    </row>
    <row r="7667" spans="1:2" ht="15" customHeight="1">
      <c r="A7667" s="10" t="s">
        <v>3118</v>
      </c>
      <c r="B7667" s="13" t="s">
        <v>3117</v>
      </c>
    </row>
    <row r="7668" spans="1:2" ht="15" customHeight="1">
      <c r="A7668" s="10" t="s">
        <v>3133</v>
      </c>
      <c r="B7668" s="13" t="s">
        <v>3132</v>
      </c>
    </row>
    <row r="7669" spans="1:2" ht="15" customHeight="1">
      <c r="A7669" s="10" t="s">
        <v>3120</v>
      </c>
      <c r="B7669" s="13" t="s">
        <v>3119</v>
      </c>
    </row>
    <row r="7670" spans="1:2" ht="15" customHeight="1">
      <c r="A7670" s="10" t="s">
        <v>2979</v>
      </c>
      <c r="B7670" s="13" t="s">
        <v>2978</v>
      </c>
    </row>
    <row r="7671" spans="1:2" ht="15" customHeight="1">
      <c r="A7671" s="10" t="s">
        <v>2989</v>
      </c>
      <c r="B7671" s="13" t="s">
        <v>2988</v>
      </c>
    </row>
    <row r="7672" spans="1:2" ht="15" customHeight="1">
      <c r="A7672" s="10" t="s">
        <v>3035</v>
      </c>
      <c r="B7672" s="13" t="s">
        <v>3034</v>
      </c>
    </row>
    <row r="7673" spans="1:2" ht="15" customHeight="1">
      <c r="A7673" s="10" t="s">
        <v>3039</v>
      </c>
      <c r="B7673" s="13" t="s">
        <v>3038</v>
      </c>
    </row>
    <row r="7674" spans="1:2" ht="15" customHeight="1">
      <c r="A7674" s="11" t="s">
        <v>702</v>
      </c>
      <c r="B7674" s="15" t="s">
        <v>703</v>
      </c>
    </row>
    <row r="7675" spans="1:2" ht="15" customHeight="1">
      <c r="A7675" s="10" t="s">
        <v>2645</v>
      </c>
      <c r="B7675" s="13" t="s">
        <v>2644</v>
      </c>
    </row>
    <row r="7676" spans="1:2" ht="15" customHeight="1">
      <c r="A7676" s="10" t="s">
        <v>2647</v>
      </c>
      <c r="B7676" s="13" t="s">
        <v>2646</v>
      </c>
    </row>
    <row r="7677" spans="1:2" ht="15" customHeight="1">
      <c r="A7677" s="11" t="s">
        <v>704</v>
      </c>
      <c r="B7677" s="15" t="s">
        <v>705</v>
      </c>
    </row>
    <row r="7678" spans="1:2" ht="15" customHeight="1">
      <c r="A7678" s="10" t="s">
        <v>2663</v>
      </c>
      <c r="B7678" s="13" t="s">
        <v>2662</v>
      </c>
    </row>
    <row r="7679" spans="1:2" ht="15" customHeight="1">
      <c r="A7679" s="10" t="s">
        <v>2665</v>
      </c>
      <c r="B7679" s="13" t="s">
        <v>2664</v>
      </c>
    </row>
    <row r="7680" spans="1:2" ht="15" customHeight="1">
      <c r="A7680" s="10" t="s">
        <v>2981</v>
      </c>
      <c r="B7680" s="13" t="s">
        <v>2980</v>
      </c>
    </row>
    <row r="7681" spans="1:2" ht="15" customHeight="1">
      <c r="A7681" s="11" t="s">
        <v>706</v>
      </c>
      <c r="B7681" s="15" t="s">
        <v>707</v>
      </c>
    </row>
    <row r="7682" spans="1:2" ht="15" customHeight="1">
      <c r="A7682" s="10" t="s">
        <v>2719</v>
      </c>
      <c r="B7682" s="13" t="s">
        <v>2718</v>
      </c>
    </row>
    <row r="7683" spans="1:2" ht="15" customHeight="1">
      <c r="A7683" s="10" t="s">
        <v>2651</v>
      </c>
      <c r="B7683" s="13" t="s">
        <v>2650</v>
      </c>
    </row>
    <row r="7684" spans="1:2" ht="15" customHeight="1">
      <c r="A7684" s="10" t="s">
        <v>2993</v>
      </c>
      <c r="B7684" s="13" t="s">
        <v>2992</v>
      </c>
    </row>
    <row r="7685" spans="1:2" ht="15" customHeight="1">
      <c r="A7685" s="10" t="s">
        <v>2671</v>
      </c>
      <c r="B7685" s="13" t="s">
        <v>2670</v>
      </c>
    </row>
    <row r="7686" spans="1:2" ht="15" customHeight="1">
      <c r="A7686" s="11" t="s">
        <v>708</v>
      </c>
      <c r="B7686" s="15" t="s">
        <v>709</v>
      </c>
    </row>
    <row r="7687" spans="1:2" ht="15" customHeight="1">
      <c r="A7687" s="10" t="s">
        <v>2675</v>
      </c>
      <c r="B7687" s="13" t="s">
        <v>2674</v>
      </c>
    </row>
    <row r="7688" spans="1:2" ht="15" customHeight="1">
      <c r="A7688" s="10" t="s">
        <v>2677</v>
      </c>
      <c r="B7688" s="13" t="s">
        <v>2676</v>
      </c>
    </row>
    <row r="7689" spans="1:2" ht="15" customHeight="1">
      <c r="A7689" s="10" t="s">
        <v>2987</v>
      </c>
      <c r="B7689" s="13" t="s">
        <v>2986</v>
      </c>
    </row>
    <row r="7690" spans="1:2" ht="15" customHeight="1">
      <c r="A7690" s="10" t="s">
        <v>2669</v>
      </c>
      <c r="B7690" s="13" t="s">
        <v>2668</v>
      </c>
    </row>
    <row r="7691" spans="1:2" ht="15" customHeight="1">
      <c r="A7691" s="10" t="s">
        <v>2517</v>
      </c>
      <c r="B7691" s="13" t="s">
        <v>2516</v>
      </c>
    </row>
    <row r="7692" spans="1:2" ht="15" customHeight="1">
      <c r="A7692" s="10" t="s">
        <v>2507</v>
      </c>
      <c r="B7692" s="13" t="s">
        <v>2506</v>
      </c>
    </row>
    <row r="7693" spans="1:2" ht="15" customHeight="1">
      <c r="A7693" s="10" t="s">
        <v>2505</v>
      </c>
      <c r="B7693" s="13" t="s">
        <v>2504</v>
      </c>
    </row>
    <row r="7694" spans="1:2" ht="15" customHeight="1">
      <c r="A7694" s="10" t="s">
        <v>2511</v>
      </c>
      <c r="B7694" s="13" t="s">
        <v>2510</v>
      </c>
    </row>
    <row r="7695" spans="1:2" ht="15" customHeight="1">
      <c r="A7695" s="10" t="s">
        <v>2503</v>
      </c>
      <c r="B7695" s="13" t="s">
        <v>2502</v>
      </c>
    </row>
    <row r="7696" spans="1:2" ht="15" customHeight="1">
      <c r="A7696" s="10" t="s">
        <v>2509</v>
      </c>
      <c r="B7696" s="13" t="s">
        <v>2508</v>
      </c>
    </row>
    <row r="7697" spans="1:2" ht="15" customHeight="1">
      <c r="A7697" s="10" t="s">
        <v>2631</v>
      </c>
      <c r="B7697" s="13" t="s">
        <v>2630</v>
      </c>
    </row>
    <row r="7698" spans="1:2" ht="15" customHeight="1">
      <c r="A7698" s="10" t="s">
        <v>2519</v>
      </c>
      <c r="B7698" s="13" t="s">
        <v>2518</v>
      </c>
    </row>
    <row r="7699" spans="1:2" ht="15" customHeight="1">
      <c r="A7699" s="10" t="s">
        <v>2513</v>
      </c>
      <c r="B7699" s="13" t="s">
        <v>2512</v>
      </c>
    </row>
    <row r="7700" spans="1:2" ht="15" customHeight="1">
      <c r="A7700" s="10" t="s">
        <v>3003</v>
      </c>
      <c r="B7700" s="13" t="s">
        <v>3002</v>
      </c>
    </row>
    <row r="7701" spans="1:2" ht="15" customHeight="1">
      <c r="A7701" s="10" t="s">
        <v>3005</v>
      </c>
      <c r="B7701" s="13" t="s">
        <v>3004</v>
      </c>
    </row>
    <row r="7702" spans="1:2" ht="15" customHeight="1">
      <c r="A7702" s="10" t="s">
        <v>3104</v>
      </c>
      <c r="B7702" s="13" t="s">
        <v>3103</v>
      </c>
    </row>
    <row r="7703" spans="1:2" ht="15" customHeight="1">
      <c r="A7703" s="10" t="s">
        <v>2789</v>
      </c>
      <c r="B7703" s="13" t="s">
        <v>2788</v>
      </c>
    </row>
    <row r="7704" spans="1:2" ht="15" customHeight="1">
      <c r="A7704" s="10" t="s">
        <v>2787</v>
      </c>
      <c r="B7704" s="13" t="s">
        <v>2786</v>
      </c>
    </row>
    <row r="7705" spans="1:2" ht="15" customHeight="1">
      <c r="A7705" s="10" t="s">
        <v>3110</v>
      </c>
      <c r="B7705" s="13" t="s">
        <v>3109</v>
      </c>
    </row>
    <row r="7706" spans="1:2" ht="15" customHeight="1">
      <c r="A7706" s="10" t="s">
        <v>3108</v>
      </c>
      <c r="B7706" s="13" t="s">
        <v>3107</v>
      </c>
    </row>
    <row r="7707" spans="1:2" ht="15" customHeight="1">
      <c r="A7707" s="10" t="s">
        <v>2785</v>
      </c>
      <c r="B7707" s="13" t="s">
        <v>2784</v>
      </c>
    </row>
    <row r="7708" spans="1:2" ht="15" customHeight="1">
      <c r="A7708" s="10" t="s">
        <v>3106</v>
      </c>
      <c r="B7708" s="13" t="s">
        <v>3105</v>
      </c>
    </row>
    <row r="7709" spans="1:2" ht="15" customHeight="1">
      <c r="A7709" s="10" t="s">
        <v>2949</v>
      </c>
      <c r="B7709" s="13" t="s">
        <v>2948</v>
      </c>
    </row>
    <row r="7710" spans="1:2" ht="15" customHeight="1">
      <c r="A7710" s="10" t="s">
        <v>2799</v>
      </c>
      <c r="B7710" s="13" t="s">
        <v>2798</v>
      </c>
    </row>
    <row r="7711" spans="1:2" ht="15" customHeight="1">
      <c r="A7711" s="10" t="s">
        <v>2801</v>
      </c>
      <c r="B7711" s="13" t="s">
        <v>2800</v>
      </c>
    </row>
    <row r="7712" spans="1:2" ht="15" customHeight="1">
      <c r="A7712" s="10" t="s">
        <v>2803</v>
      </c>
      <c r="B7712" s="13" t="s">
        <v>2802</v>
      </c>
    </row>
    <row r="7713" spans="1:2" ht="15" customHeight="1">
      <c r="A7713" s="10" t="s">
        <v>3166</v>
      </c>
      <c r="B7713" s="13" t="s">
        <v>3165</v>
      </c>
    </row>
    <row r="7714" spans="1:2" ht="15" customHeight="1">
      <c r="A7714" s="10" t="s">
        <v>3164</v>
      </c>
      <c r="B7714" s="13" t="s">
        <v>3163</v>
      </c>
    </row>
    <row r="7715" spans="1:2" ht="15" customHeight="1">
      <c r="A7715" s="10" t="s">
        <v>2991</v>
      </c>
      <c r="B7715" s="13" t="s">
        <v>2990</v>
      </c>
    </row>
    <row r="7716" spans="1:2" ht="15" customHeight="1">
      <c r="A7716" s="10" t="s">
        <v>3129</v>
      </c>
      <c r="B7716" s="13" t="s">
        <v>3128</v>
      </c>
    </row>
    <row r="7717" spans="1:2" ht="15" customHeight="1">
      <c r="A7717" s="10" t="s">
        <v>3125</v>
      </c>
      <c r="B7717" s="13" t="s">
        <v>3124</v>
      </c>
    </row>
    <row r="7718" spans="1:2" ht="15" customHeight="1">
      <c r="A7718" s="10" t="s">
        <v>3127</v>
      </c>
      <c r="B7718" s="13" t="s">
        <v>3126</v>
      </c>
    </row>
    <row r="7719" spans="1:2" ht="15" customHeight="1">
      <c r="A7719" s="10" t="s">
        <v>3092</v>
      </c>
      <c r="B7719" s="13" t="s">
        <v>3091</v>
      </c>
    </row>
    <row r="7720" spans="1:2" ht="15" customHeight="1">
      <c r="A7720" s="10" t="s">
        <v>3094</v>
      </c>
      <c r="B7720" s="13" t="s">
        <v>3093</v>
      </c>
    </row>
    <row r="7721" spans="1:2" ht="15" customHeight="1">
      <c r="A7721" s="10" t="s">
        <v>3062</v>
      </c>
      <c r="B7721" s="13" t="s">
        <v>3061</v>
      </c>
    </row>
    <row r="7722" spans="1:2" ht="15" customHeight="1">
      <c r="A7722" s="10" t="s">
        <v>2755</v>
      </c>
      <c r="B7722" s="13" t="s">
        <v>2754</v>
      </c>
    </row>
    <row r="7723" spans="1:2" ht="15" customHeight="1">
      <c r="A7723" s="10" t="s">
        <v>710</v>
      </c>
      <c r="B7723" s="13" t="s">
        <v>711</v>
      </c>
    </row>
    <row r="7724" spans="1:2" ht="15" customHeight="1">
      <c r="A7724" s="10" t="s">
        <v>2557</v>
      </c>
      <c r="B7724" s="13" t="s">
        <v>2556</v>
      </c>
    </row>
    <row r="7725" spans="1:2" ht="15" customHeight="1">
      <c r="A7725" s="10" t="s">
        <v>2551</v>
      </c>
      <c r="B7725" s="13" t="s">
        <v>2550</v>
      </c>
    </row>
    <row r="7726" spans="1:2" ht="15" customHeight="1">
      <c r="A7726" s="10" t="s">
        <v>2553</v>
      </c>
      <c r="B7726" s="13" t="s">
        <v>2552</v>
      </c>
    </row>
    <row r="7727" spans="1:2" ht="15" customHeight="1">
      <c r="A7727" s="10" t="s">
        <v>2559</v>
      </c>
      <c r="B7727" s="13" t="s">
        <v>2558</v>
      </c>
    </row>
    <row r="7728" spans="1:2" ht="15" customHeight="1">
      <c r="A7728" s="11" t="s">
        <v>712</v>
      </c>
      <c r="B7728" s="15" t="s">
        <v>713</v>
      </c>
    </row>
    <row r="7729" spans="1:2" ht="15" customHeight="1">
      <c r="A7729" s="10" t="s">
        <v>2741</v>
      </c>
      <c r="B7729" s="13" t="s">
        <v>2740</v>
      </c>
    </row>
    <row r="7730" spans="1:2" ht="15" customHeight="1">
      <c r="A7730" s="10" t="s">
        <v>2737</v>
      </c>
      <c r="B7730" s="13" t="s">
        <v>2736</v>
      </c>
    </row>
    <row r="7731" spans="1:2" ht="15" customHeight="1">
      <c r="A7731" s="10" t="s">
        <v>2743</v>
      </c>
      <c r="B7731" s="13" t="s">
        <v>2742</v>
      </c>
    </row>
    <row r="7732" spans="1:2" ht="15" customHeight="1">
      <c r="A7732" s="10" t="s">
        <v>3007</v>
      </c>
      <c r="B7732" s="13" t="s">
        <v>3006</v>
      </c>
    </row>
    <row r="7733" spans="1:2" ht="15" customHeight="1">
      <c r="A7733" s="11" t="s">
        <v>714</v>
      </c>
      <c r="B7733" s="15" t="s">
        <v>715</v>
      </c>
    </row>
    <row r="7734" spans="1:2" ht="15" customHeight="1">
      <c r="A7734" s="10" t="s">
        <v>3025</v>
      </c>
      <c r="B7734" s="13" t="s">
        <v>3024</v>
      </c>
    </row>
    <row r="7735" spans="1:2" ht="15" customHeight="1">
      <c r="A7735" s="10" t="s">
        <v>3027</v>
      </c>
      <c r="B7735" s="13" t="s">
        <v>3026</v>
      </c>
    </row>
    <row r="7736" spans="1:2" ht="15" customHeight="1">
      <c r="A7736" s="10" t="s">
        <v>2927</v>
      </c>
      <c r="B7736" s="13" t="s">
        <v>2926</v>
      </c>
    </row>
    <row r="7737" spans="1:2" ht="15" customHeight="1">
      <c r="A7737" s="10" t="s">
        <v>2583</v>
      </c>
      <c r="B7737" s="13" t="s">
        <v>2582</v>
      </c>
    </row>
    <row r="7738" spans="1:2" ht="15" customHeight="1">
      <c r="A7738" s="10" t="s">
        <v>2657</v>
      </c>
      <c r="B7738" s="13" t="s">
        <v>2656</v>
      </c>
    </row>
    <row r="7739" spans="1:2" ht="15" customHeight="1">
      <c r="A7739" s="10" t="s">
        <v>3019</v>
      </c>
      <c r="B7739" s="13" t="s">
        <v>3018</v>
      </c>
    </row>
    <row r="7740" spans="1:2" ht="15" customHeight="1">
      <c r="A7740" s="10" t="s">
        <v>2959</v>
      </c>
      <c r="B7740" s="13" t="s">
        <v>2958</v>
      </c>
    </row>
    <row r="7741" spans="1:2" ht="15" customHeight="1">
      <c r="A7741" s="10" t="s">
        <v>2955</v>
      </c>
      <c r="B7741" s="13" t="s">
        <v>2954</v>
      </c>
    </row>
    <row r="7742" spans="1:2" ht="15" customHeight="1">
      <c r="A7742" s="10" t="s">
        <v>2957</v>
      </c>
      <c r="B7742" s="13" t="s">
        <v>2956</v>
      </c>
    </row>
    <row r="7743" spans="1:2" ht="15" customHeight="1">
      <c r="A7743" s="10" t="s">
        <v>2953</v>
      </c>
      <c r="B7743" s="13" t="s">
        <v>2952</v>
      </c>
    </row>
    <row r="7744" spans="1:2" ht="15" customHeight="1">
      <c r="A7744" s="10" t="s">
        <v>716</v>
      </c>
      <c r="B7744" s="13" t="s">
        <v>717</v>
      </c>
    </row>
    <row r="7745" spans="1:2" ht="15" customHeight="1">
      <c r="A7745" s="10" t="s">
        <v>2705</v>
      </c>
      <c r="B7745" s="13" t="s">
        <v>2704</v>
      </c>
    </row>
    <row r="7746" spans="1:2" ht="15" customHeight="1">
      <c r="A7746" s="10" t="s">
        <v>2923</v>
      </c>
      <c r="B7746" s="13" t="s">
        <v>2922</v>
      </c>
    </row>
    <row r="7747" spans="1:2" ht="15" customHeight="1">
      <c r="A7747" s="11" t="s">
        <v>718</v>
      </c>
      <c r="B7747" s="15" t="s">
        <v>719</v>
      </c>
    </row>
    <row r="7748" spans="1:2" ht="15" customHeight="1">
      <c r="A7748" s="10" t="s">
        <v>3046</v>
      </c>
      <c r="B7748" s="13" t="s">
        <v>719</v>
      </c>
    </row>
    <row r="7749" spans="1:2" ht="15" customHeight="1">
      <c r="A7749" s="10" t="s">
        <v>2767</v>
      </c>
      <c r="B7749" s="13" t="s">
        <v>2766</v>
      </c>
    </row>
    <row r="7750" spans="1:2" ht="15" customHeight="1">
      <c r="A7750" s="10" t="s">
        <v>2763</v>
      </c>
      <c r="B7750" s="13" t="s">
        <v>2762</v>
      </c>
    </row>
    <row r="7751" spans="1:2" ht="15" customHeight="1">
      <c r="A7751" s="10" t="s">
        <v>2759</v>
      </c>
      <c r="B7751" s="13" t="s">
        <v>2758</v>
      </c>
    </row>
    <row r="7752" spans="1:2" ht="15" customHeight="1">
      <c r="A7752" s="10" t="s">
        <v>2761</v>
      </c>
      <c r="B7752" s="13" t="s">
        <v>2760</v>
      </c>
    </row>
    <row r="7753" spans="1:2" ht="15" customHeight="1">
      <c r="A7753" s="10" t="s">
        <v>2757</v>
      </c>
      <c r="B7753" s="13" t="s">
        <v>2756</v>
      </c>
    </row>
    <row r="7754" spans="1:2" ht="15" customHeight="1">
      <c r="A7754" s="10" t="s">
        <v>2615</v>
      </c>
      <c r="B7754" s="13" t="s">
        <v>2614</v>
      </c>
    </row>
    <row r="7755" spans="1:2" ht="15" customHeight="1">
      <c r="A7755" s="10" t="s">
        <v>3135</v>
      </c>
      <c r="B7755" s="13" t="s">
        <v>3134</v>
      </c>
    </row>
    <row r="7756" spans="1:2" ht="15" customHeight="1">
      <c r="A7756" s="10" t="s">
        <v>2945</v>
      </c>
      <c r="B7756" s="13" t="s">
        <v>2944</v>
      </c>
    </row>
    <row r="7757" spans="1:2" ht="15" customHeight="1">
      <c r="A7757" s="10" t="s">
        <v>2931</v>
      </c>
      <c r="B7757" s="13" t="s">
        <v>2930</v>
      </c>
    </row>
    <row r="7758" spans="1:2" ht="15" customHeight="1">
      <c r="A7758" s="10" t="s">
        <v>2941</v>
      </c>
      <c r="B7758" s="13" t="s">
        <v>2940</v>
      </c>
    </row>
    <row r="7759" spans="1:2" ht="15" customHeight="1">
      <c r="A7759" s="10" t="s">
        <v>2939</v>
      </c>
      <c r="B7759" s="13" t="s">
        <v>2938</v>
      </c>
    </row>
    <row r="7760" spans="1:2" ht="15" customHeight="1">
      <c r="A7760" s="10" t="s">
        <v>2937</v>
      </c>
      <c r="B7760" s="13" t="s">
        <v>2936</v>
      </c>
    </row>
    <row r="7761" spans="1:2" ht="15" customHeight="1">
      <c r="A7761" s="10" t="s">
        <v>2943</v>
      </c>
      <c r="B7761" s="13" t="s">
        <v>2942</v>
      </c>
    </row>
    <row r="7762" spans="1:2" ht="15" customHeight="1">
      <c r="A7762" s="10" t="s">
        <v>2935</v>
      </c>
      <c r="B7762" s="13" t="s">
        <v>2934</v>
      </c>
    </row>
    <row r="7763" spans="1:2" ht="15" customHeight="1">
      <c r="A7763" s="10" t="s">
        <v>2933</v>
      </c>
      <c r="B7763" s="13" t="s">
        <v>2932</v>
      </c>
    </row>
    <row r="7764" spans="1:2" ht="15" customHeight="1">
      <c r="A7764" s="10" t="s">
        <v>2947</v>
      </c>
      <c r="B7764" s="13" t="s">
        <v>2946</v>
      </c>
    </row>
    <row r="7765" spans="1:2" ht="15" customHeight="1">
      <c r="A7765" s="10" t="s">
        <v>2643</v>
      </c>
      <c r="B7765" s="13" t="s">
        <v>2642</v>
      </c>
    </row>
    <row r="7766" spans="1:2" ht="15" customHeight="1">
      <c r="A7766" s="10" t="s">
        <v>2641</v>
      </c>
      <c r="B7766" s="13" t="s">
        <v>2640</v>
      </c>
    </row>
    <row r="7767" spans="1:2" ht="15" customHeight="1">
      <c r="A7767" s="10" t="s">
        <v>2639</v>
      </c>
      <c r="B7767" s="13" t="s">
        <v>2638</v>
      </c>
    </row>
    <row r="7768" spans="1:2" ht="15" customHeight="1">
      <c r="A7768" s="10" t="s">
        <v>3029</v>
      </c>
      <c r="B7768" s="13" t="s">
        <v>3028</v>
      </c>
    </row>
    <row r="7769" spans="1:2" ht="15" customHeight="1">
      <c r="A7769" s="10" t="s">
        <v>3031</v>
      </c>
      <c r="B7769" s="13" t="s">
        <v>3030</v>
      </c>
    </row>
    <row r="7770" spans="1:2" ht="15" customHeight="1">
      <c r="A7770" s="10" t="s">
        <v>3033</v>
      </c>
      <c r="B7770" s="13" t="s">
        <v>3032</v>
      </c>
    </row>
    <row r="7771" spans="1:2" ht="15" customHeight="1">
      <c r="A7771" s="10" t="s">
        <v>2795</v>
      </c>
      <c r="B7771" s="13" t="s">
        <v>2794</v>
      </c>
    </row>
    <row r="7772" spans="1:2" ht="15" customHeight="1">
      <c r="A7772" s="10" t="s">
        <v>3158</v>
      </c>
      <c r="B7772" s="13" t="s">
        <v>3157</v>
      </c>
    </row>
    <row r="7773" spans="1:2" ht="15" customHeight="1">
      <c r="A7773" s="10" t="s">
        <v>2745</v>
      </c>
      <c r="B7773" s="13" t="s">
        <v>2744</v>
      </c>
    </row>
    <row r="7774" spans="1:2" ht="15" customHeight="1">
      <c r="A7774" s="10" t="s">
        <v>2809</v>
      </c>
      <c r="B7774" s="13" t="s">
        <v>2808</v>
      </c>
    </row>
    <row r="7775" spans="1:2" ht="15" customHeight="1">
      <c r="A7775" s="10" t="s">
        <v>3050</v>
      </c>
      <c r="B7775" s="13" t="s">
        <v>3049</v>
      </c>
    </row>
    <row r="7776" spans="1:2" ht="15" customHeight="1">
      <c r="A7776" s="10" t="s">
        <v>3116</v>
      </c>
      <c r="B7776" s="13" t="s">
        <v>3115</v>
      </c>
    </row>
    <row r="7777" spans="1:2" ht="15" customHeight="1">
      <c r="A7777" s="10" t="s">
        <v>3064</v>
      </c>
      <c r="B7777" s="13" t="s">
        <v>3063</v>
      </c>
    </row>
    <row r="7778" spans="1:2" ht="15" customHeight="1">
      <c r="A7778" s="10" t="s">
        <v>2999</v>
      </c>
      <c r="B7778" s="13" t="s">
        <v>2998</v>
      </c>
    </row>
    <row r="7779" spans="1:2" ht="15" customHeight="1">
      <c r="A7779" s="10" t="s">
        <v>3112</v>
      </c>
      <c r="B7779" s="13" t="s">
        <v>3111</v>
      </c>
    </row>
    <row r="7780" spans="1:2" ht="15" customHeight="1">
      <c r="A7780" s="10" t="s">
        <v>2563</v>
      </c>
      <c r="B7780" s="13" t="s">
        <v>2562</v>
      </c>
    </row>
    <row r="7781" spans="1:2" ht="15" customHeight="1">
      <c r="A7781" s="10" t="s">
        <v>3009</v>
      </c>
      <c r="B7781" s="13" t="s">
        <v>3008</v>
      </c>
    </row>
    <row r="7782" spans="1:2" ht="15" customHeight="1">
      <c r="A7782" s="11" t="s">
        <v>720</v>
      </c>
      <c r="B7782" s="15" t="s">
        <v>721</v>
      </c>
    </row>
    <row r="7783" spans="1:2" ht="15" customHeight="1">
      <c r="A7783" s="10" t="s">
        <v>2791</v>
      </c>
      <c r="B7783" s="13" t="s">
        <v>2790</v>
      </c>
    </row>
    <row r="7784" spans="1:2" ht="15" customHeight="1">
      <c r="A7784" s="10" t="s">
        <v>2793</v>
      </c>
      <c r="B7784" s="13" t="s">
        <v>2792</v>
      </c>
    </row>
    <row r="7785" spans="1:2" ht="15" customHeight="1">
      <c r="A7785" s="10" t="s">
        <v>2967</v>
      </c>
      <c r="B7785" s="13" t="s">
        <v>2966</v>
      </c>
    </row>
    <row r="7786" spans="1:2" ht="15" customHeight="1">
      <c r="A7786" s="10" t="s">
        <v>2905</v>
      </c>
      <c r="B7786" s="13" t="s">
        <v>2904</v>
      </c>
    </row>
    <row r="7787" spans="1:2" ht="15" customHeight="1">
      <c r="A7787" s="10" t="s">
        <v>2915</v>
      </c>
      <c r="B7787" s="13" t="s">
        <v>2914</v>
      </c>
    </row>
    <row r="7788" spans="1:2" ht="15" customHeight="1">
      <c r="A7788" s="10" t="s">
        <v>2913</v>
      </c>
      <c r="B7788" s="13" t="s">
        <v>2912</v>
      </c>
    </row>
    <row r="7789" spans="1:2" ht="15" customHeight="1">
      <c r="A7789" s="10" t="s">
        <v>2911</v>
      </c>
      <c r="B7789" s="13" t="s">
        <v>2910</v>
      </c>
    </row>
    <row r="7790" spans="1:2" ht="15" customHeight="1">
      <c r="A7790" s="10" t="s">
        <v>2917</v>
      </c>
      <c r="B7790" s="13" t="s">
        <v>2916</v>
      </c>
    </row>
    <row r="7791" spans="1:2" ht="15" customHeight="1">
      <c r="A7791" s="10" t="s">
        <v>2909</v>
      </c>
      <c r="B7791" s="13" t="s">
        <v>2908</v>
      </c>
    </row>
    <row r="7792" spans="1:2" ht="15" customHeight="1">
      <c r="A7792" s="10" t="s">
        <v>2907</v>
      </c>
      <c r="B7792" s="13" t="s">
        <v>2906</v>
      </c>
    </row>
    <row r="7793" spans="1:2" ht="15" customHeight="1">
      <c r="A7793" s="10" t="s">
        <v>2919</v>
      </c>
      <c r="B7793" s="13" t="s">
        <v>2918</v>
      </c>
    </row>
    <row r="7794" spans="1:2" ht="15" customHeight="1">
      <c r="A7794" s="10" t="s">
        <v>2921</v>
      </c>
      <c r="B7794" s="13" t="s">
        <v>2920</v>
      </c>
    </row>
    <row r="7795" spans="1:2" ht="15" customHeight="1">
      <c r="A7795" s="10" t="s">
        <v>3013</v>
      </c>
      <c r="B7795" s="13" t="s">
        <v>3012</v>
      </c>
    </row>
    <row r="7796" spans="1:2" ht="15" customHeight="1">
      <c r="A7796" s="10" t="s">
        <v>3043</v>
      </c>
      <c r="B7796" s="13" t="s">
        <v>3042</v>
      </c>
    </row>
    <row r="7797" spans="1:2" ht="15" customHeight="1">
      <c r="A7797" s="10" t="s">
        <v>3074</v>
      </c>
      <c r="B7797" s="13" t="s">
        <v>3073</v>
      </c>
    </row>
    <row r="7798" spans="1:2" ht="15" customHeight="1">
      <c r="A7798" s="10" t="s">
        <v>2821</v>
      </c>
      <c r="B7798" s="13" t="s">
        <v>2820</v>
      </c>
    </row>
    <row r="7799" spans="1:2" ht="15" customHeight="1">
      <c r="A7799" s="10" t="s">
        <v>2817</v>
      </c>
      <c r="B7799" s="13" t="s">
        <v>2816</v>
      </c>
    </row>
    <row r="7800" spans="1:2" ht="15" customHeight="1">
      <c r="A7800" s="10" t="s">
        <v>2835</v>
      </c>
      <c r="B7800" s="13" t="s">
        <v>2834</v>
      </c>
    </row>
    <row r="7801" spans="1:2" ht="15" customHeight="1">
      <c r="A7801" s="10" t="s">
        <v>2827</v>
      </c>
      <c r="B7801" s="13" t="s">
        <v>2826</v>
      </c>
    </row>
    <row r="7802" spans="1:2" ht="15" customHeight="1">
      <c r="A7802" s="10" t="s">
        <v>2825</v>
      </c>
      <c r="B7802" s="13" t="s">
        <v>2824</v>
      </c>
    </row>
    <row r="7803" spans="1:2" ht="15" customHeight="1">
      <c r="A7803" s="10" t="s">
        <v>2823</v>
      </c>
      <c r="B7803" s="13" t="s">
        <v>2822</v>
      </c>
    </row>
    <row r="7804" spans="1:2" ht="15" customHeight="1">
      <c r="A7804" s="10" t="s">
        <v>2839</v>
      </c>
      <c r="B7804" s="13" t="s">
        <v>2838</v>
      </c>
    </row>
    <row r="7805" spans="1:2" ht="15" customHeight="1">
      <c r="A7805" s="10" t="s">
        <v>2837</v>
      </c>
      <c r="B7805" s="13" t="s">
        <v>2836</v>
      </c>
    </row>
    <row r="7806" spans="1:2" ht="15" customHeight="1">
      <c r="A7806" s="10" t="s">
        <v>2819</v>
      </c>
      <c r="B7806" s="13" t="s">
        <v>2818</v>
      </c>
    </row>
    <row r="7807" spans="1:2" ht="15" customHeight="1">
      <c r="A7807" s="10" t="s">
        <v>2969</v>
      </c>
      <c r="B7807" s="13" t="s">
        <v>2968</v>
      </c>
    </row>
    <row r="7808" spans="1:2" ht="15" customHeight="1">
      <c r="A7808" s="10" t="s">
        <v>2765</v>
      </c>
      <c r="B7808" s="13" t="s">
        <v>2764</v>
      </c>
    </row>
    <row r="7809" spans="1:2" ht="15" customHeight="1">
      <c r="A7809" s="10" t="s">
        <v>3381</v>
      </c>
      <c r="B7809" s="13" t="s">
        <v>3380</v>
      </c>
    </row>
    <row r="7810" spans="1:2" ht="15" customHeight="1">
      <c r="A7810" s="10" t="s">
        <v>2929</v>
      </c>
      <c r="B7810" s="13" t="s">
        <v>2928</v>
      </c>
    </row>
    <row r="7811" spans="1:2" ht="15" customHeight="1">
      <c r="A7811" s="11" t="s">
        <v>722</v>
      </c>
      <c r="B7811" s="15" t="s">
        <v>723</v>
      </c>
    </row>
    <row r="7812" spans="1:2" ht="15" customHeight="1">
      <c r="A7812" s="10" t="s">
        <v>3048</v>
      </c>
      <c r="B7812" s="13" t="s">
        <v>3047</v>
      </c>
    </row>
    <row r="7813" spans="1:2" ht="15" customHeight="1">
      <c r="A7813" s="10" t="s">
        <v>3208</v>
      </c>
      <c r="B7813" s="13" t="s">
        <v>3207</v>
      </c>
    </row>
    <row r="7814" spans="1:2" ht="15" customHeight="1">
      <c r="A7814" s="10" t="s">
        <v>3210</v>
      </c>
      <c r="B7814" s="13" t="s">
        <v>3209</v>
      </c>
    </row>
    <row r="7815" spans="1:2" ht="15" customHeight="1">
      <c r="A7815" s="10" t="s">
        <v>3192</v>
      </c>
      <c r="B7815" s="13" t="s">
        <v>3191</v>
      </c>
    </row>
    <row r="7816" spans="1:2" ht="15" customHeight="1">
      <c r="A7816" s="10" t="s">
        <v>3220</v>
      </c>
      <c r="B7816" s="13" t="s">
        <v>3219</v>
      </c>
    </row>
    <row r="7817" spans="1:2" ht="15" customHeight="1">
      <c r="A7817" s="10" t="s">
        <v>3222</v>
      </c>
      <c r="B7817" s="13" t="s">
        <v>3221</v>
      </c>
    </row>
    <row r="7818" spans="1:2" ht="15" customHeight="1">
      <c r="A7818" s="10" t="s">
        <v>3214</v>
      </c>
      <c r="B7818" s="13" t="s">
        <v>3213</v>
      </c>
    </row>
    <row r="7819" spans="1:2" ht="15" customHeight="1">
      <c r="A7819" s="10" t="s">
        <v>3204</v>
      </c>
      <c r="B7819" s="13" t="s">
        <v>3203</v>
      </c>
    </row>
    <row r="7820" spans="1:2" ht="15" customHeight="1">
      <c r="A7820" s="10" t="s">
        <v>3194</v>
      </c>
      <c r="B7820" s="13" t="s">
        <v>3193</v>
      </c>
    </row>
    <row r="7821" spans="1:2" ht="15" customHeight="1">
      <c r="A7821" s="10" t="s">
        <v>3212</v>
      </c>
      <c r="B7821" s="13" t="s">
        <v>3211</v>
      </c>
    </row>
    <row r="7822" spans="1:2" ht="15" customHeight="1">
      <c r="A7822" s="10" t="s">
        <v>3202</v>
      </c>
      <c r="B7822" s="13" t="s">
        <v>3201</v>
      </c>
    </row>
    <row r="7823" spans="1:2" ht="15" customHeight="1">
      <c r="A7823" s="10" t="s">
        <v>3196</v>
      </c>
      <c r="B7823" s="13" t="s">
        <v>3195</v>
      </c>
    </row>
    <row r="7824" spans="1:2" ht="15" customHeight="1">
      <c r="A7824" s="10" t="s">
        <v>3198</v>
      </c>
      <c r="B7824" s="13" t="s">
        <v>3197</v>
      </c>
    </row>
    <row r="7825" spans="1:2" ht="15" customHeight="1">
      <c r="A7825" s="10" t="s">
        <v>3190</v>
      </c>
      <c r="B7825" s="13" t="s">
        <v>3189</v>
      </c>
    </row>
    <row r="7826" spans="1:2" ht="15" customHeight="1">
      <c r="A7826" s="10" t="s">
        <v>3218</v>
      </c>
      <c r="B7826" s="13" t="s">
        <v>3217</v>
      </c>
    </row>
    <row r="7827" spans="1:2" ht="15" customHeight="1">
      <c r="A7827" s="10" t="s">
        <v>3200</v>
      </c>
      <c r="B7827" s="13" t="s">
        <v>3199</v>
      </c>
    </row>
    <row r="7828" spans="1:2" ht="15" customHeight="1">
      <c r="A7828" s="10" t="s">
        <v>3206</v>
      </c>
      <c r="B7828" s="13" t="s">
        <v>3205</v>
      </c>
    </row>
    <row r="7829" spans="1:2" ht="15" customHeight="1">
      <c r="A7829" s="10" t="s">
        <v>3216</v>
      </c>
      <c r="B7829" s="13" t="s">
        <v>3215</v>
      </c>
    </row>
    <row r="7830" spans="1:2" ht="15" customHeight="1">
      <c r="A7830" s="10" t="s">
        <v>3188</v>
      </c>
      <c r="B7830" s="13" t="s">
        <v>3187</v>
      </c>
    </row>
    <row r="7831" spans="1:2" ht="15" customHeight="1">
      <c r="A7831" s="10" t="s">
        <v>3186</v>
      </c>
      <c r="B7831" s="13" t="s">
        <v>3185</v>
      </c>
    </row>
    <row r="7832" spans="1:2" ht="15" customHeight="1">
      <c r="A7832" s="10" t="s">
        <v>3178</v>
      </c>
      <c r="B7832" s="13" t="s">
        <v>3177</v>
      </c>
    </row>
    <row r="7833" spans="1:2" ht="15" customHeight="1">
      <c r="A7833" s="10" t="s">
        <v>3172</v>
      </c>
      <c r="B7833" s="13" t="s">
        <v>3171</v>
      </c>
    </row>
    <row r="7834" spans="1:2" ht="15" customHeight="1">
      <c r="A7834" s="10" t="s">
        <v>3184</v>
      </c>
      <c r="B7834" s="13" t="s">
        <v>3183</v>
      </c>
    </row>
    <row r="7835" spans="1:2" ht="15" customHeight="1">
      <c r="A7835" s="10" t="s">
        <v>3180</v>
      </c>
      <c r="B7835" s="13" t="s">
        <v>3179</v>
      </c>
    </row>
    <row r="7836" spans="1:2" ht="15" customHeight="1">
      <c r="A7836" s="10" t="s">
        <v>3176</v>
      </c>
      <c r="B7836" s="13" t="s">
        <v>3175</v>
      </c>
    </row>
    <row r="7837" spans="1:2" ht="15" customHeight="1">
      <c r="A7837" s="10" t="s">
        <v>3182</v>
      </c>
      <c r="B7837" s="13" t="s">
        <v>3181</v>
      </c>
    </row>
    <row r="7838" spans="1:2" ht="15" customHeight="1">
      <c r="A7838" s="10" t="s">
        <v>3174</v>
      </c>
      <c r="B7838" s="13" t="s">
        <v>3173</v>
      </c>
    </row>
    <row r="7839" spans="1:2" ht="15" customHeight="1">
      <c r="A7839" s="10" t="s">
        <v>3224</v>
      </c>
      <c r="B7839" s="13" t="s">
        <v>3223</v>
      </c>
    </row>
    <row r="7840" spans="1:2" ht="15" customHeight="1">
      <c r="A7840" s="10" t="s">
        <v>3383</v>
      </c>
      <c r="B7840" s="13" t="s">
        <v>3382</v>
      </c>
    </row>
    <row r="7841" spans="1:2" ht="15" customHeight="1">
      <c r="A7841" s="10" t="s">
        <v>6567</v>
      </c>
      <c r="B7841" s="13" t="s">
        <v>6566</v>
      </c>
    </row>
    <row r="7842" spans="1:2" ht="15" customHeight="1">
      <c r="A7842" s="10" t="s">
        <v>14687</v>
      </c>
      <c r="B7842" s="13" t="s">
        <v>14686</v>
      </c>
    </row>
    <row r="7843" spans="1:2" ht="15" customHeight="1">
      <c r="A7843" s="10" t="s">
        <v>5452</v>
      </c>
      <c r="B7843" s="13" t="s">
        <v>5451</v>
      </c>
    </row>
    <row r="7844" spans="1:2" ht="15" customHeight="1">
      <c r="A7844" s="10" t="s">
        <v>7161</v>
      </c>
      <c r="B7844" s="13" t="s">
        <v>7160</v>
      </c>
    </row>
    <row r="7845" spans="1:2" ht="15" customHeight="1">
      <c r="A7845" s="10" t="s">
        <v>724</v>
      </c>
      <c r="B7845" s="13" t="s">
        <v>725</v>
      </c>
    </row>
    <row r="7846" spans="1:2" ht="15" customHeight="1">
      <c r="A7846" s="10" t="s">
        <v>6832</v>
      </c>
      <c r="B7846" s="13" t="s">
        <v>6831</v>
      </c>
    </row>
    <row r="7847" spans="1:2" ht="15" customHeight="1">
      <c r="A7847" s="10" t="s">
        <v>14274</v>
      </c>
      <c r="B7847" s="13" t="s">
        <v>14273</v>
      </c>
    </row>
    <row r="7848" spans="1:2" ht="15" customHeight="1">
      <c r="A7848" s="10" t="s">
        <v>17351</v>
      </c>
      <c r="B7848" s="13" t="s">
        <v>17350</v>
      </c>
    </row>
    <row r="7849" spans="1:2" ht="15" customHeight="1">
      <c r="A7849" s="10" t="s">
        <v>5958</v>
      </c>
      <c r="B7849" s="13" t="s">
        <v>5957</v>
      </c>
    </row>
    <row r="7850" spans="1:2" ht="15" customHeight="1">
      <c r="A7850" s="10" t="s">
        <v>5868</v>
      </c>
      <c r="B7850" s="13" t="s">
        <v>5867</v>
      </c>
    </row>
    <row r="7851" spans="1:2" ht="15" customHeight="1">
      <c r="A7851" s="10" t="s">
        <v>7091</v>
      </c>
      <c r="B7851" s="13" t="s">
        <v>7090</v>
      </c>
    </row>
    <row r="7852" spans="1:2" ht="15" customHeight="1">
      <c r="A7852" s="10" t="s">
        <v>6204</v>
      </c>
      <c r="B7852" s="13" t="s">
        <v>6203</v>
      </c>
    </row>
    <row r="7853" spans="1:2" ht="15" customHeight="1">
      <c r="A7853" s="10" t="s">
        <v>6427</v>
      </c>
      <c r="B7853" s="13" t="s">
        <v>6426</v>
      </c>
    </row>
    <row r="7854" spans="1:2" ht="15" customHeight="1">
      <c r="A7854" s="10" t="s">
        <v>6342</v>
      </c>
      <c r="B7854" s="13" t="s">
        <v>6341</v>
      </c>
    </row>
    <row r="7855" spans="1:2" ht="15" customHeight="1">
      <c r="A7855" s="10" t="s">
        <v>6210</v>
      </c>
      <c r="B7855" s="13" t="s">
        <v>6209</v>
      </c>
    </row>
    <row r="7856" spans="1:2" ht="15" customHeight="1">
      <c r="A7856" s="10" t="s">
        <v>6200</v>
      </c>
      <c r="B7856" s="13" t="s">
        <v>6199</v>
      </c>
    </row>
    <row r="7857" spans="1:2" ht="15" customHeight="1">
      <c r="A7857" s="10" t="s">
        <v>6188</v>
      </c>
      <c r="B7857" s="13" t="s">
        <v>6187</v>
      </c>
    </row>
    <row r="7858" spans="1:2" ht="15" customHeight="1">
      <c r="A7858" s="10" t="s">
        <v>6206</v>
      </c>
      <c r="B7858" s="13" t="s">
        <v>6205</v>
      </c>
    </row>
    <row r="7859" spans="1:2" ht="15" customHeight="1">
      <c r="A7859" s="10" t="s">
        <v>6213</v>
      </c>
      <c r="B7859" s="13" t="s">
        <v>6212</v>
      </c>
    </row>
    <row r="7860" spans="1:2" ht="15" customHeight="1">
      <c r="A7860" s="10" t="s">
        <v>1448</v>
      </c>
      <c r="B7860" s="13" t="s">
        <v>1447</v>
      </c>
    </row>
    <row r="7861" spans="1:2" ht="15" customHeight="1">
      <c r="A7861" s="10" t="s">
        <v>1420</v>
      </c>
      <c r="B7861" s="13" t="s">
        <v>1419</v>
      </c>
    </row>
    <row r="7862" spans="1:2" ht="15" customHeight="1">
      <c r="A7862" s="10" t="s">
        <v>1450</v>
      </c>
      <c r="B7862" s="13" t="s">
        <v>1449</v>
      </c>
    </row>
    <row r="7863" spans="1:2" ht="15" customHeight="1">
      <c r="A7863" s="10" t="s">
        <v>1446</v>
      </c>
      <c r="B7863" s="13" t="s">
        <v>1445</v>
      </c>
    </row>
    <row r="7864" spans="1:2" ht="15" customHeight="1">
      <c r="A7864" s="11" t="s">
        <v>726</v>
      </c>
      <c r="B7864" s="15" t="s">
        <v>25</v>
      </c>
    </row>
    <row r="7865" spans="1:2" ht="15" customHeight="1">
      <c r="A7865" s="11" t="s">
        <v>727</v>
      </c>
      <c r="B7865" s="15" t="s">
        <v>25</v>
      </c>
    </row>
    <row r="7866" spans="1:2" ht="15" customHeight="1">
      <c r="A7866" s="10" t="s">
        <v>13046</v>
      </c>
      <c r="B7866" s="13" t="s">
        <v>13045</v>
      </c>
    </row>
    <row r="7867" spans="1:2" ht="15" customHeight="1">
      <c r="A7867" s="10" t="s">
        <v>3655</v>
      </c>
      <c r="B7867" s="13" t="s">
        <v>3654</v>
      </c>
    </row>
    <row r="7868" spans="1:2" ht="15" customHeight="1">
      <c r="A7868" s="10" t="s">
        <v>3653</v>
      </c>
      <c r="B7868" s="13" t="s">
        <v>3652</v>
      </c>
    </row>
    <row r="7869" spans="1:2" ht="15" customHeight="1">
      <c r="A7869" s="10" t="s">
        <v>3657</v>
      </c>
      <c r="B7869" s="13" t="s">
        <v>3656</v>
      </c>
    </row>
    <row r="7870" spans="1:2" ht="15" customHeight="1">
      <c r="A7870" s="10" t="s">
        <v>3659</v>
      </c>
      <c r="B7870" s="13" t="s">
        <v>3658</v>
      </c>
    </row>
    <row r="7871" spans="1:2" ht="15" customHeight="1">
      <c r="A7871" s="10" t="s">
        <v>3651</v>
      </c>
      <c r="B7871" s="13" t="s">
        <v>3650</v>
      </c>
    </row>
    <row r="7872" spans="1:2" ht="15" customHeight="1">
      <c r="A7872" s="10" t="s">
        <v>3661</v>
      </c>
      <c r="B7872" s="13" t="s">
        <v>3660</v>
      </c>
    </row>
    <row r="7873" spans="1:2" ht="15" customHeight="1">
      <c r="A7873" s="10" t="s">
        <v>3665</v>
      </c>
      <c r="B7873" s="13" t="s">
        <v>3664</v>
      </c>
    </row>
    <row r="7874" spans="1:2" ht="15" customHeight="1">
      <c r="A7874" s="10" t="s">
        <v>3663</v>
      </c>
      <c r="B7874" s="13" t="s">
        <v>3662</v>
      </c>
    </row>
    <row r="7875" spans="1:2" ht="15" customHeight="1">
      <c r="A7875" s="10" t="s">
        <v>3667</v>
      </c>
      <c r="B7875" s="13" t="s">
        <v>3666</v>
      </c>
    </row>
    <row r="7876" spans="1:2" ht="15" customHeight="1">
      <c r="A7876" s="10" t="s">
        <v>7785</v>
      </c>
      <c r="B7876" s="13" t="s">
        <v>7784</v>
      </c>
    </row>
    <row r="7877" spans="1:2" ht="15" customHeight="1">
      <c r="A7877" s="10" t="s">
        <v>14238</v>
      </c>
      <c r="B7877" s="13" t="s">
        <v>14237</v>
      </c>
    </row>
    <row r="7878" spans="1:2" ht="15" customHeight="1">
      <c r="A7878" s="10" t="s">
        <v>728</v>
      </c>
      <c r="B7878" s="13" t="s">
        <v>6081</v>
      </c>
    </row>
    <row r="7879" spans="1:2" ht="15" customHeight="1">
      <c r="A7879" s="10" t="s">
        <v>10629</v>
      </c>
      <c r="B7879" s="13" t="s">
        <v>10628</v>
      </c>
    </row>
    <row r="7880" spans="1:2" ht="15" customHeight="1">
      <c r="A7880" s="10" t="s">
        <v>6117</v>
      </c>
      <c r="B7880" s="13" t="s">
        <v>6116</v>
      </c>
    </row>
    <row r="7881" spans="1:2" ht="15" customHeight="1">
      <c r="A7881" s="11" t="s">
        <v>729</v>
      </c>
      <c r="B7881" s="15" t="s">
        <v>660</v>
      </c>
    </row>
    <row r="7882" spans="1:2" ht="15" customHeight="1">
      <c r="A7882" s="10" t="s">
        <v>6927</v>
      </c>
      <c r="B7882" s="13" t="s">
        <v>660</v>
      </c>
    </row>
    <row r="7883" spans="1:2" ht="15" customHeight="1">
      <c r="A7883" s="10" t="s">
        <v>14835</v>
      </c>
      <c r="B7883" s="13" t="s">
        <v>14834</v>
      </c>
    </row>
    <row r="7884" spans="1:2" ht="15" customHeight="1">
      <c r="A7884" s="10" t="s">
        <v>14898</v>
      </c>
      <c r="B7884" s="13" t="s">
        <v>14897</v>
      </c>
    </row>
    <row r="7885" spans="1:2" ht="15" customHeight="1">
      <c r="A7885" s="10" t="s">
        <v>14896</v>
      </c>
      <c r="B7885" s="13" t="s">
        <v>14895</v>
      </c>
    </row>
    <row r="7886" spans="1:2" ht="15" customHeight="1">
      <c r="A7886" s="10" t="s">
        <v>1378</v>
      </c>
      <c r="B7886" s="13" t="s">
        <v>1377</v>
      </c>
    </row>
    <row r="7887" spans="1:2" ht="15" customHeight="1">
      <c r="A7887" s="10" t="s">
        <v>1382</v>
      </c>
      <c r="B7887" s="13" t="s">
        <v>1381</v>
      </c>
    </row>
    <row r="7888" spans="1:2" ht="15" customHeight="1">
      <c r="A7888" s="10" t="s">
        <v>1376</v>
      </c>
      <c r="B7888" s="13" t="s">
        <v>1375</v>
      </c>
    </row>
    <row r="7889" spans="1:2" ht="15" customHeight="1">
      <c r="A7889" s="10" t="s">
        <v>11408</v>
      </c>
      <c r="B7889" s="13" t="s">
        <v>11407</v>
      </c>
    </row>
    <row r="7890" spans="1:2" ht="15" customHeight="1">
      <c r="A7890" s="10" t="s">
        <v>9892</v>
      </c>
      <c r="B7890" s="13" t="s">
        <v>9891</v>
      </c>
    </row>
    <row r="7891" spans="1:2" ht="15" customHeight="1">
      <c r="A7891" s="10" t="s">
        <v>8130</v>
      </c>
      <c r="B7891" s="13" t="s">
        <v>8129</v>
      </c>
    </row>
    <row r="7892" spans="1:2" ht="15" customHeight="1">
      <c r="A7892" s="10" t="s">
        <v>10000</v>
      </c>
      <c r="B7892" s="13" t="s">
        <v>9999</v>
      </c>
    </row>
    <row r="7893" spans="1:2" ht="15" customHeight="1">
      <c r="A7893" s="10" t="s">
        <v>9998</v>
      </c>
      <c r="B7893" s="13" t="s">
        <v>9997</v>
      </c>
    </row>
    <row r="7894" spans="1:2" ht="15" customHeight="1">
      <c r="A7894" s="10" t="s">
        <v>10386</v>
      </c>
      <c r="B7894" s="13" t="s">
        <v>10385</v>
      </c>
    </row>
    <row r="7895" spans="1:2" ht="15" customHeight="1">
      <c r="A7895" s="11" t="s">
        <v>730</v>
      </c>
      <c r="B7895" s="15" t="s">
        <v>731</v>
      </c>
    </row>
    <row r="7896" spans="1:2" ht="15" customHeight="1">
      <c r="A7896" s="10" t="s">
        <v>4736</v>
      </c>
      <c r="B7896" s="13" t="s">
        <v>4735</v>
      </c>
    </row>
    <row r="7897" spans="1:2" ht="15" customHeight="1">
      <c r="A7897" s="10" t="s">
        <v>4740</v>
      </c>
      <c r="B7897" s="13" t="s">
        <v>4739</v>
      </c>
    </row>
    <row r="7898" spans="1:2" ht="15" customHeight="1">
      <c r="A7898" s="10" t="s">
        <v>4738</v>
      </c>
      <c r="B7898" s="13" t="s">
        <v>4737</v>
      </c>
    </row>
    <row r="7899" spans="1:2" ht="15" customHeight="1">
      <c r="A7899" s="10" t="s">
        <v>4744</v>
      </c>
      <c r="B7899" s="13" t="s">
        <v>4743</v>
      </c>
    </row>
    <row r="7900" spans="1:2" ht="15" customHeight="1">
      <c r="A7900" s="10" t="s">
        <v>24719</v>
      </c>
      <c r="B7900" s="13" t="s">
        <v>24718</v>
      </c>
    </row>
    <row r="7901" spans="1:2" ht="15" customHeight="1">
      <c r="A7901" s="10" t="s">
        <v>23705</v>
      </c>
      <c r="B7901" s="13" t="s">
        <v>23704</v>
      </c>
    </row>
    <row r="7902" spans="1:2" ht="15" customHeight="1">
      <c r="A7902" s="10" t="s">
        <v>23709</v>
      </c>
      <c r="B7902" s="13" t="s">
        <v>23708</v>
      </c>
    </row>
    <row r="7903" spans="1:2" ht="15" customHeight="1">
      <c r="A7903" s="10" t="s">
        <v>23707</v>
      </c>
      <c r="B7903" s="13" t="s">
        <v>23706</v>
      </c>
    </row>
    <row r="7904" spans="1:2" ht="15" customHeight="1">
      <c r="A7904" s="10" t="s">
        <v>23703</v>
      </c>
      <c r="B7904" s="13" t="s">
        <v>23702</v>
      </c>
    </row>
    <row r="7905" spans="1:2" ht="15" customHeight="1">
      <c r="A7905" s="10" t="s">
        <v>23701</v>
      </c>
      <c r="B7905" s="13" t="s">
        <v>23700</v>
      </c>
    </row>
    <row r="7906" spans="1:2" ht="15" customHeight="1">
      <c r="A7906" s="10" t="s">
        <v>23699</v>
      </c>
      <c r="B7906" s="13" t="s">
        <v>23698</v>
      </c>
    </row>
    <row r="7907" spans="1:2" ht="15" customHeight="1">
      <c r="A7907" s="10" t="s">
        <v>23695</v>
      </c>
      <c r="B7907" s="13" t="s">
        <v>23694</v>
      </c>
    </row>
    <row r="7908" spans="1:2" ht="15" customHeight="1">
      <c r="A7908" s="10" t="s">
        <v>23693</v>
      </c>
      <c r="B7908" s="13" t="s">
        <v>23692</v>
      </c>
    </row>
    <row r="7909" spans="1:2" ht="15" customHeight="1">
      <c r="A7909" s="10" t="s">
        <v>23697</v>
      </c>
      <c r="B7909" s="13" t="s">
        <v>23696</v>
      </c>
    </row>
    <row r="7910" spans="1:2" ht="15" customHeight="1">
      <c r="A7910" s="10" t="s">
        <v>23691</v>
      </c>
      <c r="B7910" s="13" t="s">
        <v>23690</v>
      </c>
    </row>
    <row r="7911" spans="1:2" ht="15" customHeight="1">
      <c r="A7911" s="10" t="s">
        <v>24071</v>
      </c>
      <c r="B7911" s="13" t="s">
        <v>24070</v>
      </c>
    </row>
    <row r="7912" spans="1:2" ht="15" customHeight="1">
      <c r="A7912" s="10" t="s">
        <v>24067</v>
      </c>
      <c r="B7912" s="13" t="s">
        <v>24066</v>
      </c>
    </row>
    <row r="7913" spans="1:2" ht="15" customHeight="1">
      <c r="A7913" s="10" t="s">
        <v>24063</v>
      </c>
      <c r="B7913" s="13" t="s">
        <v>24062</v>
      </c>
    </row>
    <row r="7914" spans="1:2" ht="15" customHeight="1">
      <c r="A7914" s="10" t="s">
        <v>24057</v>
      </c>
      <c r="B7914" s="13" t="s">
        <v>24056</v>
      </c>
    </row>
    <row r="7915" spans="1:2" ht="15" customHeight="1">
      <c r="A7915" s="10" t="s">
        <v>24065</v>
      </c>
      <c r="B7915" s="13" t="s">
        <v>24064</v>
      </c>
    </row>
    <row r="7916" spans="1:2" ht="15" customHeight="1">
      <c r="A7916" s="10" t="s">
        <v>24069</v>
      </c>
      <c r="B7916" s="13" t="s">
        <v>24068</v>
      </c>
    </row>
    <row r="7917" spans="1:2" ht="15" customHeight="1">
      <c r="A7917" s="10" t="s">
        <v>24061</v>
      </c>
      <c r="B7917" s="13" t="s">
        <v>24060</v>
      </c>
    </row>
    <row r="7918" spans="1:2" ht="15" customHeight="1">
      <c r="A7918" s="10" t="s">
        <v>24059</v>
      </c>
      <c r="B7918" s="13" t="s">
        <v>24058</v>
      </c>
    </row>
    <row r="7919" spans="1:2" ht="15" customHeight="1">
      <c r="A7919" s="10" t="s">
        <v>24055</v>
      </c>
      <c r="B7919" s="13" t="s">
        <v>24054</v>
      </c>
    </row>
    <row r="7920" spans="1:2" ht="15" customHeight="1">
      <c r="A7920" s="10" t="s">
        <v>7021</v>
      </c>
      <c r="B7920" s="13" t="s">
        <v>7020</v>
      </c>
    </row>
    <row r="7921" spans="1:2" ht="15" customHeight="1">
      <c r="A7921" s="10" t="s">
        <v>9089</v>
      </c>
      <c r="B7921" s="13" t="s">
        <v>9088</v>
      </c>
    </row>
    <row r="7922" spans="1:2" ht="15" customHeight="1">
      <c r="A7922" s="10" t="s">
        <v>9104</v>
      </c>
      <c r="B7922" s="13" t="s">
        <v>9103</v>
      </c>
    </row>
    <row r="7923" spans="1:2" ht="15" customHeight="1">
      <c r="A7923" s="10" t="s">
        <v>11241</v>
      </c>
      <c r="B7923" s="13" t="s">
        <v>11240</v>
      </c>
    </row>
    <row r="7924" spans="1:2" ht="15" customHeight="1">
      <c r="A7924" s="10" t="s">
        <v>8714</v>
      </c>
      <c r="B7924" s="13" t="s">
        <v>8713</v>
      </c>
    </row>
    <row r="7925" spans="1:2" ht="15" customHeight="1">
      <c r="A7925" s="10" t="s">
        <v>8589</v>
      </c>
      <c r="B7925" s="13" t="s">
        <v>8588</v>
      </c>
    </row>
    <row r="7926" spans="1:2" ht="15" customHeight="1">
      <c r="A7926" s="10" t="s">
        <v>12232</v>
      </c>
      <c r="B7926" s="13" t="s">
        <v>12231</v>
      </c>
    </row>
    <row r="7927" spans="1:2" ht="15" customHeight="1">
      <c r="A7927" s="10" t="s">
        <v>12236</v>
      </c>
      <c r="B7927" s="13" t="s">
        <v>12235</v>
      </c>
    </row>
    <row r="7928" spans="1:2" ht="15" customHeight="1">
      <c r="A7928" s="10" t="s">
        <v>12216</v>
      </c>
      <c r="B7928" s="13" t="s">
        <v>12215</v>
      </c>
    </row>
    <row r="7929" spans="1:2" ht="15" customHeight="1">
      <c r="A7929" s="10" t="s">
        <v>12210</v>
      </c>
      <c r="B7929" s="13" t="s">
        <v>12209</v>
      </c>
    </row>
    <row r="7930" spans="1:2" ht="15" customHeight="1">
      <c r="A7930" s="10" t="s">
        <v>12212</v>
      </c>
      <c r="B7930" s="13" t="s">
        <v>12211</v>
      </c>
    </row>
    <row r="7931" spans="1:2" ht="15" customHeight="1">
      <c r="A7931" s="10" t="s">
        <v>12214</v>
      </c>
      <c r="B7931" s="13" t="s">
        <v>12213</v>
      </c>
    </row>
    <row r="7932" spans="1:2" ht="15" customHeight="1">
      <c r="A7932" s="10" t="s">
        <v>12208</v>
      </c>
      <c r="B7932" s="13" t="s">
        <v>12207</v>
      </c>
    </row>
    <row r="7933" spans="1:2" ht="15" customHeight="1">
      <c r="A7933" s="10" t="s">
        <v>12228</v>
      </c>
      <c r="B7933" s="13" t="s">
        <v>12227</v>
      </c>
    </row>
    <row r="7934" spans="1:2" ht="15" customHeight="1">
      <c r="A7934" s="10" t="s">
        <v>12226</v>
      </c>
      <c r="B7934" s="13" t="s">
        <v>12225</v>
      </c>
    </row>
    <row r="7935" spans="1:2" ht="15" customHeight="1">
      <c r="A7935" s="10" t="s">
        <v>12224</v>
      </c>
      <c r="B7935" s="13" t="s">
        <v>12223</v>
      </c>
    </row>
    <row r="7936" spans="1:2" ht="15" customHeight="1">
      <c r="A7936" s="10" t="s">
        <v>12222</v>
      </c>
      <c r="B7936" s="13" t="s">
        <v>12221</v>
      </c>
    </row>
    <row r="7937" spans="1:2" ht="15" customHeight="1">
      <c r="A7937" s="10" t="s">
        <v>12230</v>
      </c>
      <c r="B7937" s="13" t="s">
        <v>12229</v>
      </c>
    </row>
    <row r="7938" spans="1:2" ht="15" customHeight="1">
      <c r="A7938" s="10" t="s">
        <v>12220</v>
      </c>
      <c r="B7938" s="13" t="s">
        <v>12219</v>
      </c>
    </row>
    <row r="7939" spans="1:2" ht="15" customHeight="1">
      <c r="A7939" s="10" t="s">
        <v>12234</v>
      </c>
      <c r="B7939" s="13" t="s">
        <v>12233</v>
      </c>
    </row>
    <row r="7940" spans="1:2" ht="15" customHeight="1">
      <c r="A7940" s="10" t="s">
        <v>12218</v>
      </c>
      <c r="B7940" s="13" t="s">
        <v>12217</v>
      </c>
    </row>
    <row r="7941" spans="1:2" ht="15" customHeight="1">
      <c r="A7941" s="10" t="s">
        <v>12206</v>
      </c>
      <c r="B7941" s="13" t="s">
        <v>12205</v>
      </c>
    </row>
    <row r="7942" spans="1:2" ht="15" customHeight="1">
      <c r="A7942" s="10" t="s">
        <v>12238</v>
      </c>
      <c r="B7942" s="13" t="s">
        <v>12237</v>
      </c>
    </row>
    <row r="7943" spans="1:2" ht="15" customHeight="1">
      <c r="A7943" s="10" t="s">
        <v>12244</v>
      </c>
      <c r="B7943" s="13" t="s">
        <v>12243</v>
      </c>
    </row>
    <row r="7944" spans="1:2" ht="15" customHeight="1">
      <c r="A7944" s="10" t="s">
        <v>12240</v>
      </c>
      <c r="B7944" s="13" t="s">
        <v>12239</v>
      </c>
    </row>
    <row r="7945" spans="1:2" ht="15" customHeight="1">
      <c r="A7945" s="10" t="s">
        <v>12242</v>
      </c>
      <c r="B7945" s="13" t="s">
        <v>12241</v>
      </c>
    </row>
    <row r="7946" spans="1:2" ht="15" customHeight="1">
      <c r="A7946" s="10" t="s">
        <v>12252</v>
      </c>
      <c r="B7946" s="13" t="s">
        <v>12251</v>
      </c>
    </row>
    <row r="7947" spans="1:2" ht="15" customHeight="1">
      <c r="A7947" s="10" t="s">
        <v>13112</v>
      </c>
      <c r="B7947" s="13" t="s">
        <v>13111</v>
      </c>
    </row>
    <row r="7948" spans="1:2" ht="15" customHeight="1">
      <c r="A7948" s="10" t="s">
        <v>13116</v>
      </c>
      <c r="B7948" s="13" t="s">
        <v>13115</v>
      </c>
    </row>
    <row r="7949" spans="1:2" ht="15" customHeight="1">
      <c r="A7949" s="10" t="s">
        <v>9164</v>
      </c>
      <c r="B7949" s="13" t="s">
        <v>9163</v>
      </c>
    </row>
    <row r="7950" spans="1:2" ht="15" customHeight="1">
      <c r="A7950" s="10" t="s">
        <v>24049</v>
      </c>
      <c r="B7950" s="13" t="s">
        <v>24048</v>
      </c>
    </row>
    <row r="7951" spans="1:2" ht="15" customHeight="1">
      <c r="A7951" s="10" t="s">
        <v>6721</v>
      </c>
      <c r="B7951" s="13" t="s">
        <v>6720</v>
      </c>
    </row>
    <row r="7952" spans="1:2" ht="15" customHeight="1">
      <c r="A7952" s="10" t="s">
        <v>6723</v>
      </c>
      <c r="B7952" s="13" t="s">
        <v>6722</v>
      </c>
    </row>
    <row r="7953" spans="1:2" ht="15" customHeight="1">
      <c r="A7953" s="10" t="s">
        <v>7637</v>
      </c>
      <c r="B7953" s="13" t="s">
        <v>7636</v>
      </c>
    </row>
    <row r="7954" spans="1:2" ht="15" customHeight="1">
      <c r="A7954" s="10" t="s">
        <v>7639</v>
      </c>
      <c r="B7954" s="13" t="s">
        <v>7638</v>
      </c>
    </row>
    <row r="7955" spans="1:2" ht="15" customHeight="1">
      <c r="A7955" s="10" t="s">
        <v>7649</v>
      </c>
      <c r="B7955" s="13" t="s">
        <v>7648</v>
      </c>
    </row>
    <row r="7956" spans="1:2" ht="15" customHeight="1">
      <c r="A7956" s="10" t="s">
        <v>7647</v>
      </c>
      <c r="B7956" s="13" t="s">
        <v>7646</v>
      </c>
    </row>
    <row r="7957" spans="1:2" ht="15" customHeight="1">
      <c r="A7957" s="10" t="s">
        <v>7651</v>
      </c>
      <c r="B7957" s="13" t="s">
        <v>7650</v>
      </c>
    </row>
    <row r="7958" spans="1:2" ht="15" customHeight="1">
      <c r="A7958" s="10" t="s">
        <v>7635</v>
      </c>
      <c r="B7958" s="13" t="s">
        <v>7634</v>
      </c>
    </row>
    <row r="7959" spans="1:2" ht="15" customHeight="1">
      <c r="A7959" s="10" t="s">
        <v>7659</v>
      </c>
      <c r="B7959" s="13" t="s">
        <v>7658</v>
      </c>
    </row>
    <row r="7960" spans="1:2" ht="15" customHeight="1">
      <c r="A7960" s="10" t="s">
        <v>7653</v>
      </c>
      <c r="B7960" s="13" t="s">
        <v>7652</v>
      </c>
    </row>
    <row r="7961" spans="1:2" ht="15" customHeight="1">
      <c r="A7961" s="10" t="s">
        <v>7655</v>
      </c>
      <c r="B7961" s="13" t="s">
        <v>7654</v>
      </c>
    </row>
    <row r="7962" spans="1:2" ht="15" customHeight="1">
      <c r="A7962" s="10" t="s">
        <v>7641</v>
      </c>
      <c r="B7962" s="13" t="s">
        <v>7640</v>
      </c>
    </row>
    <row r="7963" spans="1:2" ht="15" customHeight="1">
      <c r="A7963" s="10" t="s">
        <v>7645</v>
      </c>
      <c r="B7963" s="13" t="s">
        <v>7644</v>
      </c>
    </row>
    <row r="7964" spans="1:2" ht="15" customHeight="1">
      <c r="A7964" s="10" t="s">
        <v>7657</v>
      </c>
      <c r="B7964" s="13" t="s">
        <v>7656</v>
      </c>
    </row>
    <row r="7965" spans="1:2" ht="15" customHeight="1">
      <c r="A7965" s="10" t="s">
        <v>7643</v>
      </c>
      <c r="B7965" s="13" t="s">
        <v>7642</v>
      </c>
    </row>
    <row r="7966" spans="1:2" ht="15" customHeight="1">
      <c r="A7966" s="10" t="s">
        <v>6729</v>
      </c>
      <c r="B7966" s="13" t="s">
        <v>6728</v>
      </c>
    </row>
    <row r="7967" spans="1:2" ht="15" customHeight="1">
      <c r="A7967" s="10" t="s">
        <v>2213</v>
      </c>
      <c r="B7967" s="13" t="s">
        <v>2212</v>
      </c>
    </row>
    <row r="7968" spans="1:2" ht="15" customHeight="1">
      <c r="A7968" s="10" t="s">
        <v>1418</v>
      </c>
      <c r="B7968" s="13" t="s">
        <v>1417</v>
      </c>
    </row>
    <row r="7969" spans="1:2" ht="15" customHeight="1">
      <c r="A7969" s="10" t="s">
        <v>18673</v>
      </c>
      <c r="B7969" s="13" t="s">
        <v>18672</v>
      </c>
    </row>
    <row r="7970" spans="1:2" ht="15" customHeight="1">
      <c r="A7970" s="10" t="s">
        <v>18153</v>
      </c>
      <c r="B7970" s="13" t="s">
        <v>18152</v>
      </c>
    </row>
    <row r="7971" spans="1:2" ht="15" customHeight="1">
      <c r="A7971" s="10" t="s">
        <v>18147</v>
      </c>
      <c r="B7971" s="13" t="s">
        <v>18146</v>
      </c>
    </row>
    <row r="7972" spans="1:2" ht="15" customHeight="1">
      <c r="A7972" s="10" t="s">
        <v>18155</v>
      </c>
      <c r="B7972" s="13" t="s">
        <v>18154</v>
      </c>
    </row>
    <row r="7973" spans="1:2" ht="15" customHeight="1">
      <c r="A7973" s="10" t="s">
        <v>18675</v>
      </c>
      <c r="B7973" s="13" t="s">
        <v>18674</v>
      </c>
    </row>
    <row r="7974" spans="1:2" ht="15" customHeight="1">
      <c r="A7974" s="10" t="s">
        <v>18669</v>
      </c>
      <c r="B7974" s="13" t="s">
        <v>18668</v>
      </c>
    </row>
    <row r="7975" spans="1:2" ht="15" customHeight="1">
      <c r="A7975" s="10" t="s">
        <v>17977</v>
      </c>
      <c r="B7975" s="13" t="s">
        <v>17976</v>
      </c>
    </row>
    <row r="7976" spans="1:2" ht="15" customHeight="1">
      <c r="A7976" s="10" t="s">
        <v>17971</v>
      </c>
      <c r="B7976" s="13" t="s">
        <v>17970</v>
      </c>
    </row>
    <row r="7977" spans="1:2" ht="15" customHeight="1">
      <c r="A7977" s="10" t="s">
        <v>17979</v>
      </c>
      <c r="B7977" s="13" t="s">
        <v>17978</v>
      </c>
    </row>
    <row r="7978" spans="1:2" ht="15" customHeight="1">
      <c r="A7978" s="10" t="s">
        <v>18501</v>
      </c>
      <c r="B7978" s="13" t="s">
        <v>18500</v>
      </c>
    </row>
    <row r="7979" spans="1:2" ht="15" customHeight="1">
      <c r="A7979" s="10" t="s">
        <v>18503</v>
      </c>
      <c r="B7979" s="13" t="s">
        <v>18502</v>
      </c>
    </row>
    <row r="7980" spans="1:2" ht="15" customHeight="1">
      <c r="A7980" s="10" t="s">
        <v>18497</v>
      </c>
      <c r="B7980" s="13" t="s">
        <v>18496</v>
      </c>
    </row>
    <row r="7981" spans="1:2" ht="15" customHeight="1">
      <c r="A7981" s="10" t="s">
        <v>18329</v>
      </c>
      <c r="B7981" s="13" t="s">
        <v>18328</v>
      </c>
    </row>
    <row r="7982" spans="1:2" ht="15" customHeight="1">
      <c r="A7982" s="10" t="s">
        <v>18331</v>
      </c>
      <c r="B7982" s="13" t="s">
        <v>18330</v>
      </c>
    </row>
    <row r="7983" spans="1:2" ht="15" customHeight="1">
      <c r="A7983" s="10" t="s">
        <v>18323</v>
      </c>
      <c r="B7983" s="13" t="s">
        <v>18322</v>
      </c>
    </row>
    <row r="7984" spans="1:2" ht="15" customHeight="1">
      <c r="A7984" s="10" t="s">
        <v>18027</v>
      </c>
      <c r="B7984" s="13" t="s">
        <v>18026</v>
      </c>
    </row>
    <row r="7985" spans="1:2" ht="15" customHeight="1">
      <c r="A7985" s="10" t="s">
        <v>18017</v>
      </c>
      <c r="B7985" s="13" t="s">
        <v>18016</v>
      </c>
    </row>
    <row r="7986" spans="1:2" ht="15" customHeight="1">
      <c r="A7986" s="10" t="s">
        <v>18033</v>
      </c>
      <c r="B7986" s="13" t="s">
        <v>18032</v>
      </c>
    </row>
    <row r="7987" spans="1:2" ht="15" customHeight="1">
      <c r="A7987" s="10" t="s">
        <v>18023</v>
      </c>
      <c r="B7987" s="13" t="s">
        <v>18022</v>
      </c>
    </row>
    <row r="7988" spans="1:2" ht="15" customHeight="1">
      <c r="A7988" s="10" t="s">
        <v>18029</v>
      </c>
      <c r="B7988" s="13" t="s">
        <v>18028</v>
      </c>
    </row>
    <row r="7989" spans="1:2" ht="15" customHeight="1">
      <c r="A7989" s="10" t="s">
        <v>18019</v>
      </c>
      <c r="B7989" s="13" t="s">
        <v>18018</v>
      </c>
    </row>
    <row r="7990" spans="1:2" ht="15" customHeight="1">
      <c r="A7990" s="10" t="s">
        <v>18025</v>
      </c>
      <c r="B7990" s="13" t="s">
        <v>18024</v>
      </c>
    </row>
    <row r="7991" spans="1:2" ht="15" customHeight="1">
      <c r="A7991" s="10" t="s">
        <v>18031</v>
      </c>
      <c r="B7991" s="13" t="s">
        <v>18030</v>
      </c>
    </row>
    <row r="7992" spans="1:2" ht="15" customHeight="1">
      <c r="A7992" s="10" t="s">
        <v>18021</v>
      </c>
      <c r="B7992" s="13" t="s">
        <v>18020</v>
      </c>
    </row>
    <row r="7993" spans="1:2" ht="15" customHeight="1">
      <c r="A7993" s="10" t="s">
        <v>18099</v>
      </c>
      <c r="B7993" s="13" t="s">
        <v>18098</v>
      </c>
    </row>
    <row r="7994" spans="1:2" ht="15" customHeight="1">
      <c r="A7994" s="10" t="s">
        <v>18089</v>
      </c>
      <c r="B7994" s="13" t="s">
        <v>18088</v>
      </c>
    </row>
    <row r="7995" spans="1:2" ht="15" customHeight="1">
      <c r="A7995" s="10" t="s">
        <v>18105</v>
      </c>
      <c r="B7995" s="13" t="s">
        <v>18104</v>
      </c>
    </row>
    <row r="7996" spans="1:2" ht="15" customHeight="1">
      <c r="A7996" s="10" t="s">
        <v>18095</v>
      </c>
      <c r="B7996" s="13" t="s">
        <v>18094</v>
      </c>
    </row>
    <row r="7997" spans="1:2" ht="15" customHeight="1">
      <c r="A7997" s="10" t="s">
        <v>18101</v>
      </c>
      <c r="B7997" s="13" t="s">
        <v>18100</v>
      </c>
    </row>
    <row r="7998" spans="1:2" ht="15" customHeight="1">
      <c r="A7998" s="10" t="s">
        <v>18091</v>
      </c>
      <c r="B7998" s="13" t="s">
        <v>18090</v>
      </c>
    </row>
    <row r="7999" spans="1:2" ht="15" customHeight="1">
      <c r="A7999" s="10" t="s">
        <v>18097</v>
      </c>
      <c r="B7999" s="13" t="s">
        <v>18096</v>
      </c>
    </row>
    <row r="8000" spans="1:2" ht="15" customHeight="1">
      <c r="A8000" s="10" t="s">
        <v>18103</v>
      </c>
      <c r="B8000" s="13" t="s">
        <v>18102</v>
      </c>
    </row>
    <row r="8001" spans="1:2" ht="15" customHeight="1">
      <c r="A8001" s="10" t="s">
        <v>18093</v>
      </c>
      <c r="B8001" s="13" t="s">
        <v>18092</v>
      </c>
    </row>
    <row r="8002" spans="1:2" ht="15" customHeight="1">
      <c r="A8002" s="10" t="s">
        <v>18045</v>
      </c>
      <c r="B8002" s="13" t="s">
        <v>18044</v>
      </c>
    </row>
    <row r="8003" spans="1:2" ht="15" customHeight="1">
      <c r="A8003" s="10" t="s">
        <v>18035</v>
      </c>
      <c r="B8003" s="13" t="s">
        <v>18034</v>
      </c>
    </row>
    <row r="8004" spans="1:2" ht="15" customHeight="1">
      <c r="A8004" s="10" t="s">
        <v>18051</v>
      </c>
      <c r="B8004" s="13" t="s">
        <v>18050</v>
      </c>
    </row>
    <row r="8005" spans="1:2" ht="15" customHeight="1">
      <c r="A8005" s="10" t="s">
        <v>18041</v>
      </c>
      <c r="B8005" s="13" t="s">
        <v>18040</v>
      </c>
    </row>
    <row r="8006" spans="1:2" ht="15" customHeight="1">
      <c r="A8006" s="10" t="s">
        <v>18047</v>
      </c>
      <c r="B8006" s="13" t="s">
        <v>18046</v>
      </c>
    </row>
    <row r="8007" spans="1:2" ht="15" customHeight="1">
      <c r="A8007" s="10" t="s">
        <v>18037</v>
      </c>
      <c r="B8007" s="13" t="s">
        <v>18036</v>
      </c>
    </row>
    <row r="8008" spans="1:2" ht="15" customHeight="1">
      <c r="A8008" s="10" t="s">
        <v>18043</v>
      </c>
      <c r="B8008" s="13" t="s">
        <v>18042</v>
      </c>
    </row>
    <row r="8009" spans="1:2" ht="15" customHeight="1">
      <c r="A8009" s="10" t="s">
        <v>18049</v>
      </c>
      <c r="B8009" s="13" t="s">
        <v>18048</v>
      </c>
    </row>
    <row r="8010" spans="1:2" ht="15" customHeight="1">
      <c r="A8010" s="10" t="s">
        <v>18039</v>
      </c>
      <c r="B8010" s="13" t="s">
        <v>18038</v>
      </c>
    </row>
    <row r="8011" spans="1:2" ht="15" customHeight="1">
      <c r="A8011" s="10" t="s">
        <v>18117</v>
      </c>
      <c r="B8011" s="13" t="s">
        <v>18116</v>
      </c>
    </row>
    <row r="8012" spans="1:2" ht="15" customHeight="1">
      <c r="A8012" s="10" t="s">
        <v>18107</v>
      </c>
      <c r="B8012" s="13" t="s">
        <v>18106</v>
      </c>
    </row>
    <row r="8013" spans="1:2" ht="15" customHeight="1">
      <c r="A8013" s="10" t="s">
        <v>18123</v>
      </c>
      <c r="B8013" s="13" t="s">
        <v>18122</v>
      </c>
    </row>
    <row r="8014" spans="1:2" ht="15" customHeight="1">
      <c r="A8014" s="10" t="s">
        <v>18113</v>
      </c>
      <c r="B8014" s="13" t="s">
        <v>18112</v>
      </c>
    </row>
    <row r="8015" spans="1:2" ht="15" customHeight="1">
      <c r="A8015" s="10" t="s">
        <v>18119</v>
      </c>
      <c r="B8015" s="13" t="s">
        <v>18118</v>
      </c>
    </row>
    <row r="8016" spans="1:2" ht="15" customHeight="1">
      <c r="A8016" s="10" t="s">
        <v>18109</v>
      </c>
      <c r="B8016" s="13" t="s">
        <v>18108</v>
      </c>
    </row>
    <row r="8017" spans="1:2" ht="15" customHeight="1">
      <c r="A8017" s="10" t="s">
        <v>18115</v>
      </c>
      <c r="B8017" s="13" t="s">
        <v>18114</v>
      </c>
    </row>
    <row r="8018" spans="1:2" ht="15" customHeight="1">
      <c r="A8018" s="10" t="s">
        <v>18121</v>
      </c>
      <c r="B8018" s="13" t="s">
        <v>18120</v>
      </c>
    </row>
    <row r="8019" spans="1:2" ht="15" customHeight="1">
      <c r="A8019" s="10" t="s">
        <v>18111</v>
      </c>
      <c r="B8019" s="13" t="s">
        <v>18110</v>
      </c>
    </row>
    <row r="8020" spans="1:2" ht="15" customHeight="1">
      <c r="A8020" s="10" t="s">
        <v>17991</v>
      </c>
      <c r="B8020" s="13" t="s">
        <v>17990</v>
      </c>
    </row>
    <row r="8021" spans="1:2" ht="15" customHeight="1">
      <c r="A8021" s="10" t="s">
        <v>17981</v>
      </c>
      <c r="B8021" s="13" t="s">
        <v>17980</v>
      </c>
    </row>
    <row r="8022" spans="1:2" ht="15" customHeight="1">
      <c r="A8022" s="10" t="s">
        <v>17997</v>
      </c>
      <c r="B8022" s="13" t="s">
        <v>17996</v>
      </c>
    </row>
    <row r="8023" spans="1:2" ht="15" customHeight="1">
      <c r="A8023" s="10" t="s">
        <v>17987</v>
      </c>
      <c r="B8023" s="13" t="s">
        <v>17986</v>
      </c>
    </row>
    <row r="8024" spans="1:2" ht="15" customHeight="1">
      <c r="A8024" s="10" t="s">
        <v>17993</v>
      </c>
      <c r="B8024" s="13" t="s">
        <v>17992</v>
      </c>
    </row>
    <row r="8025" spans="1:2" ht="15" customHeight="1">
      <c r="A8025" s="10" t="s">
        <v>17983</v>
      </c>
      <c r="B8025" s="13" t="s">
        <v>17982</v>
      </c>
    </row>
    <row r="8026" spans="1:2" ht="15" customHeight="1">
      <c r="A8026" s="10" t="s">
        <v>17989</v>
      </c>
      <c r="B8026" s="13" t="s">
        <v>17988</v>
      </c>
    </row>
    <row r="8027" spans="1:2" ht="15" customHeight="1">
      <c r="A8027" s="10" t="s">
        <v>17995</v>
      </c>
      <c r="B8027" s="13" t="s">
        <v>17994</v>
      </c>
    </row>
    <row r="8028" spans="1:2" ht="15" customHeight="1">
      <c r="A8028" s="10" t="s">
        <v>17985</v>
      </c>
      <c r="B8028" s="13" t="s">
        <v>17984</v>
      </c>
    </row>
    <row r="8029" spans="1:2" ht="15" customHeight="1">
      <c r="A8029" s="10" t="s">
        <v>18081</v>
      </c>
      <c r="B8029" s="13" t="s">
        <v>18080</v>
      </c>
    </row>
    <row r="8030" spans="1:2" ht="15" customHeight="1">
      <c r="A8030" s="10" t="s">
        <v>18071</v>
      </c>
      <c r="B8030" s="13" t="s">
        <v>18070</v>
      </c>
    </row>
    <row r="8031" spans="1:2" ht="15" customHeight="1">
      <c r="A8031" s="10" t="s">
        <v>18087</v>
      </c>
      <c r="B8031" s="13" t="s">
        <v>18086</v>
      </c>
    </row>
    <row r="8032" spans="1:2" ht="15" customHeight="1">
      <c r="A8032" s="10" t="s">
        <v>18077</v>
      </c>
      <c r="B8032" s="13" t="s">
        <v>18076</v>
      </c>
    </row>
    <row r="8033" spans="1:2" ht="15" customHeight="1">
      <c r="A8033" s="10" t="s">
        <v>18083</v>
      </c>
      <c r="B8033" s="13" t="s">
        <v>18082</v>
      </c>
    </row>
    <row r="8034" spans="1:2" ht="15" customHeight="1">
      <c r="A8034" s="10" t="s">
        <v>18073</v>
      </c>
      <c r="B8034" s="13" t="s">
        <v>18072</v>
      </c>
    </row>
    <row r="8035" spans="1:2" ht="15" customHeight="1">
      <c r="A8035" s="10" t="s">
        <v>18079</v>
      </c>
      <c r="B8035" s="13" t="s">
        <v>18078</v>
      </c>
    </row>
    <row r="8036" spans="1:2" ht="15" customHeight="1">
      <c r="A8036" s="10" t="s">
        <v>18085</v>
      </c>
      <c r="B8036" s="13" t="s">
        <v>18084</v>
      </c>
    </row>
    <row r="8037" spans="1:2" ht="15" customHeight="1">
      <c r="A8037" s="10" t="s">
        <v>18075</v>
      </c>
      <c r="B8037" s="13" t="s">
        <v>18074</v>
      </c>
    </row>
    <row r="8038" spans="1:2" ht="15" customHeight="1">
      <c r="A8038" s="10" t="s">
        <v>18009</v>
      </c>
      <c r="B8038" s="13" t="s">
        <v>18008</v>
      </c>
    </row>
    <row r="8039" spans="1:2" ht="15" customHeight="1">
      <c r="A8039" s="10" t="s">
        <v>17999</v>
      </c>
      <c r="B8039" s="13" t="s">
        <v>17998</v>
      </c>
    </row>
    <row r="8040" spans="1:2" ht="15" customHeight="1">
      <c r="A8040" s="10" t="s">
        <v>18015</v>
      </c>
      <c r="B8040" s="13" t="s">
        <v>18014</v>
      </c>
    </row>
    <row r="8041" spans="1:2" ht="15" customHeight="1">
      <c r="A8041" s="10" t="s">
        <v>18005</v>
      </c>
      <c r="B8041" s="13" t="s">
        <v>18004</v>
      </c>
    </row>
    <row r="8042" spans="1:2" ht="15" customHeight="1">
      <c r="A8042" s="10" t="s">
        <v>18011</v>
      </c>
      <c r="B8042" s="13" t="s">
        <v>18010</v>
      </c>
    </row>
    <row r="8043" spans="1:2" ht="15" customHeight="1">
      <c r="A8043" s="10" t="s">
        <v>18001</v>
      </c>
      <c r="B8043" s="13" t="s">
        <v>18000</v>
      </c>
    </row>
    <row r="8044" spans="1:2" ht="15" customHeight="1">
      <c r="A8044" s="10" t="s">
        <v>18007</v>
      </c>
      <c r="B8044" s="13" t="s">
        <v>18006</v>
      </c>
    </row>
    <row r="8045" spans="1:2" ht="15" customHeight="1">
      <c r="A8045" s="10" t="s">
        <v>18013</v>
      </c>
      <c r="B8045" s="13" t="s">
        <v>18012</v>
      </c>
    </row>
    <row r="8046" spans="1:2" ht="15" customHeight="1">
      <c r="A8046" s="10" t="s">
        <v>18003</v>
      </c>
      <c r="B8046" s="13" t="s">
        <v>18002</v>
      </c>
    </row>
    <row r="8047" spans="1:2" ht="15" customHeight="1">
      <c r="A8047" s="10" t="s">
        <v>18063</v>
      </c>
      <c r="B8047" s="13" t="s">
        <v>18062</v>
      </c>
    </row>
    <row r="8048" spans="1:2" ht="15" customHeight="1">
      <c r="A8048" s="10" t="s">
        <v>18053</v>
      </c>
      <c r="B8048" s="13" t="s">
        <v>18052</v>
      </c>
    </row>
    <row r="8049" spans="1:2" ht="15" customHeight="1">
      <c r="A8049" s="10" t="s">
        <v>18069</v>
      </c>
      <c r="B8049" s="13" t="s">
        <v>18068</v>
      </c>
    </row>
    <row r="8050" spans="1:2" ht="15" customHeight="1">
      <c r="A8050" s="10" t="s">
        <v>18059</v>
      </c>
      <c r="B8050" s="13" t="s">
        <v>18058</v>
      </c>
    </row>
    <row r="8051" spans="1:2" ht="15" customHeight="1">
      <c r="A8051" s="10" t="s">
        <v>18065</v>
      </c>
      <c r="B8051" s="13" t="s">
        <v>18064</v>
      </c>
    </row>
    <row r="8052" spans="1:2" ht="15" customHeight="1">
      <c r="A8052" s="10" t="s">
        <v>18055</v>
      </c>
      <c r="B8052" s="13" t="s">
        <v>18054</v>
      </c>
    </row>
    <row r="8053" spans="1:2" ht="15" customHeight="1">
      <c r="A8053" s="10" t="s">
        <v>18061</v>
      </c>
      <c r="B8053" s="13" t="s">
        <v>18060</v>
      </c>
    </row>
    <row r="8054" spans="1:2" ht="15" customHeight="1">
      <c r="A8054" s="10" t="s">
        <v>18067</v>
      </c>
      <c r="B8054" s="13" t="s">
        <v>18066</v>
      </c>
    </row>
    <row r="8055" spans="1:2" ht="15" customHeight="1">
      <c r="A8055" s="10" t="s">
        <v>18057</v>
      </c>
      <c r="B8055" s="13" t="s">
        <v>18056</v>
      </c>
    </row>
    <row r="8056" spans="1:2" ht="15" customHeight="1">
      <c r="A8056" s="10" t="s">
        <v>18135</v>
      </c>
      <c r="B8056" s="13" t="s">
        <v>18134</v>
      </c>
    </row>
    <row r="8057" spans="1:2" ht="15" customHeight="1">
      <c r="A8057" s="10" t="s">
        <v>18125</v>
      </c>
      <c r="B8057" s="13" t="s">
        <v>18124</v>
      </c>
    </row>
    <row r="8058" spans="1:2" ht="15" customHeight="1">
      <c r="A8058" s="10" t="s">
        <v>18141</v>
      </c>
      <c r="B8058" s="13" t="s">
        <v>18140</v>
      </c>
    </row>
    <row r="8059" spans="1:2" ht="15" customHeight="1">
      <c r="A8059" s="10" t="s">
        <v>18131</v>
      </c>
      <c r="B8059" s="13" t="s">
        <v>18130</v>
      </c>
    </row>
    <row r="8060" spans="1:2" ht="15" customHeight="1">
      <c r="A8060" s="10" t="s">
        <v>18137</v>
      </c>
      <c r="B8060" s="13" t="s">
        <v>18136</v>
      </c>
    </row>
    <row r="8061" spans="1:2" ht="15" customHeight="1">
      <c r="A8061" s="10" t="s">
        <v>18127</v>
      </c>
      <c r="B8061" s="13" t="s">
        <v>18126</v>
      </c>
    </row>
    <row r="8062" spans="1:2" ht="15" customHeight="1">
      <c r="A8062" s="10" t="s">
        <v>18133</v>
      </c>
      <c r="B8062" s="13" t="s">
        <v>18132</v>
      </c>
    </row>
    <row r="8063" spans="1:2" ht="15" customHeight="1">
      <c r="A8063" s="10" t="s">
        <v>18139</v>
      </c>
      <c r="B8063" s="13" t="s">
        <v>18138</v>
      </c>
    </row>
    <row r="8064" spans="1:2" ht="15" customHeight="1">
      <c r="A8064" s="10" t="s">
        <v>18129</v>
      </c>
      <c r="B8064" s="13" t="s">
        <v>18128</v>
      </c>
    </row>
    <row r="8065" spans="1:2" ht="15" customHeight="1">
      <c r="A8065" s="10" t="s">
        <v>18731</v>
      </c>
      <c r="B8065" s="13" t="s">
        <v>18730</v>
      </c>
    </row>
    <row r="8066" spans="1:2" ht="15" customHeight="1">
      <c r="A8066" s="10" t="s">
        <v>18729</v>
      </c>
      <c r="B8066" s="13" t="s">
        <v>18728</v>
      </c>
    </row>
    <row r="8067" spans="1:2" ht="15" customHeight="1">
      <c r="A8067" s="10" t="s">
        <v>18727</v>
      </c>
      <c r="B8067" s="13" t="s">
        <v>18726</v>
      </c>
    </row>
    <row r="8068" spans="1:2" ht="15" customHeight="1">
      <c r="A8068" s="10" t="s">
        <v>18733</v>
      </c>
      <c r="B8068" s="13" t="s">
        <v>18732</v>
      </c>
    </row>
    <row r="8069" spans="1:2" ht="15" customHeight="1">
      <c r="A8069" s="10" t="s">
        <v>18735</v>
      </c>
      <c r="B8069" s="13" t="s">
        <v>18734</v>
      </c>
    </row>
    <row r="8070" spans="1:2" ht="15" customHeight="1">
      <c r="A8070" s="10" t="s">
        <v>18721</v>
      </c>
      <c r="B8070" s="13" t="s">
        <v>18720</v>
      </c>
    </row>
    <row r="8071" spans="1:2" ht="15" customHeight="1">
      <c r="A8071" s="10" t="s">
        <v>18723</v>
      </c>
      <c r="B8071" s="13" t="s">
        <v>18722</v>
      </c>
    </row>
    <row r="8072" spans="1:2" ht="15" customHeight="1">
      <c r="A8072" s="10" t="s">
        <v>18719</v>
      </c>
      <c r="B8072" s="13" t="s">
        <v>18718</v>
      </c>
    </row>
    <row r="8073" spans="1:2" ht="15" customHeight="1">
      <c r="A8073" s="10" t="s">
        <v>18717</v>
      </c>
      <c r="B8073" s="13" t="s">
        <v>18716</v>
      </c>
    </row>
    <row r="8074" spans="1:2" ht="15" customHeight="1">
      <c r="A8074" s="10" t="s">
        <v>18623</v>
      </c>
      <c r="B8074" s="13" t="s">
        <v>18622</v>
      </c>
    </row>
    <row r="8075" spans="1:2" ht="15" customHeight="1">
      <c r="A8075" s="10" t="s">
        <v>18613</v>
      </c>
      <c r="B8075" s="13" t="s">
        <v>18612</v>
      </c>
    </row>
    <row r="8076" spans="1:2" ht="15" customHeight="1">
      <c r="A8076" s="10" t="s">
        <v>18629</v>
      </c>
      <c r="B8076" s="13" t="s">
        <v>18628</v>
      </c>
    </row>
    <row r="8077" spans="1:2" ht="15" customHeight="1">
      <c r="A8077" s="10" t="s">
        <v>18619</v>
      </c>
      <c r="B8077" s="13" t="s">
        <v>18618</v>
      </c>
    </row>
    <row r="8078" spans="1:2" ht="15" customHeight="1">
      <c r="A8078" s="10" t="s">
        <v>18625</v>
      </c>
      <c r="B8078" s="13" t="s">
        <v>18624</v>
      </c>
    </row>
    <row r="8079" spans="1:2" ht="15" customHeight="1">
      <c r="A8079" s="10" t="s">
        <v>18615</v>
      </c>
      <c r="B8079" s="13" t="s">
        <v>18614</v>
      </c>
    </row>
    <row r="8080" spans="1:2" ht="15" customHeight="1">
      <c r="A8080" s="10" t="s">
        <v>18621</v>
      </c>
      <c r="B8080" s="13" t="s">
        <v>18620</v>
      </c>
    </row>
    <row r="8081" spans="1:2" ht="15" customHeight="1">
      <c r="A8081" s="10" t="s">
        <v>18627</v>
      </c>
      <c r="B8081" s="13" t="s">
        <v>18626</v>
      </c>
    </row>
    <row r="8082" spans="1:2" ht="15" customHeight="1">
      <c r="A8082" s="10" t="s">
        <v>18617</v>
      </c>
      <c r="B8082" s="13" t="s">
        <v>18616</v>
      </c>
    </row>
    <row r="8083" spans="1:2" ht="15" customHeight="1">
      <c r="A8083" s="10" t="s">
        <v>18569</v>
      </c>
      <c r="B8083" s="13" t="s">
        <v>18568</v>
      </c>
    </row>
    <row r="8084" spans="1:2" ht="15" customHeight="1">
      <c r="A8084" s="10" t="s">
        <v>18559</v>
      </c>
      <c r="B8084" s="13" t="s">
        <v>18558</v>
      </c>
    </row>
    <row r="8085" spans="1:2" ht="15" customHeight="1">
      <c r="A8085" s="10" t="s">
        <v>18575</v>
      </c>
      <c r="B8085" s="13" t="s">
        <v>18574</v>
      </c>
    </row>
    <row r="8086" spans="1:2" ht="15" customHeight="1">
      <c r="A8086" s="10" t="s">
        <v>18565</v>
      </c>
      <c r="B8086" s="13" t="s">
        <v>18564</v>
      </c>
    </row>
    <row r="8087" spans="1:2" ht="15" customHeight="1">
      <c r="A8087" s="10" t="s">
        <v>18571</v>
      </c>
      <c r="B8087" s="13" t="s">
        <v>18570</v>
      </c>
    </row>
    <row r="8088" spans="1:2" ht="15" customHeight="1">
      <c r="A8088" s="10" t="s">
        <v>18561</v>
      </c>
      <c r="B8088" s="13" t="s">
        <v>18560</v>
      </c>
    </row>
    <row r="8089" spans="1:2" ht="15" customHeight="1">
      <c r="A8089" s="10" t="s">
        <v>18567</v>
      </c>
      <c r="B8089" s="13" t="s">
        <v>18566</v>
      </c>
    </row>
    <row r="8090" spans="1:2" ht="15" customHeight="1">
      <c r="A8090" s="10" t="s">
        <v>18573</v>
      </c>
      <c r="B8090" s="13" t="s">
        <v>18572</v>
      </c>
    </row>
    <row r="8091" spans="1:2" ht="15" customHeight="1">
      <c r="A8091" s="10" t="s">
        <v>18563</v>
      </c>
      <c r="B8091" s="13" t="s">
        <v>18562</v>
      </c>
    </row>
    <row r="8092" spans="1:2" ht="15" customHeight="1">
      <c r="A8092" s="10" t="s">
        <v>18641</v>
      </c>
      <c r="B8092" s="13" t="s">
        <v>18640</v>
      </c>
    </row>
    <row r="8093" spans="1:2" ht="15" customHeight="1">
      <c r="A8093" s="10" t="s">
        <v>18631</v>
      </c>
      <c r="B8093" s="13" t="s">
        <v>18630</v>
      </c>
    </row>
    <row r="8094" spans="1:2" ht="15" customHeight="1">
      <c r="A8094" s="10" t="s">
        <v>18647</v>
      </c>
      <c r="B8094" s="13" t="s">
        <v>18646</v>
      </c>
    </row>
    <row r="8095" spans="1:2" ht="15" customHeight="1">
      <c r="A8095" s="10" t="s">
        <v>18637</v>
      </c>
      <c r="B8095" s="13" t="s">
        <v>18636</v>
      </c>
    </row>
    <row r="8096" spans="1:2" ht="15" customHeight="1">
      <c r="A8096" s="10" t="s">
        <v>18643</v>
      </c>
      <c r="B8096" s="13" t="s">
        <v>18642</v>
      </c>
    </row>
    <row r="8097" spans="1:2" ht="15" customHeight="1">
      <c r="A8097" s="10" t="s">
        <v>18633</v>
      </c>
      <c r="B8097" s="13" t="s">
        <v>18632</v>
      </c>
    </row>
    <row r="8098" spans="1:2" ht="15" customHeight="1">
      <c r="A8098" s="10" t="s">
        <v>18639</v>
      </c>
      <c r="B8098" s="13" t="s">
        <v>18638</v>
      </c>
    </row>
    <row r="8099" spans="1:2" ht="15" customHeight="1">
      <c r="A8099" s="10" t="s">
        <v>18645</v>
      </c>
      <c r="B8099" s="13" t="s">
        <v>18644</v>
      </c>
    </row>
    <row r="8100" spans="1:2" ht="15" customHeight="1">
      <c r="A8100" s="10" t="s">
        <v>18635</v>
      </c>
      <c r="B8100" s="13" t="s">
        <v>18634</v>
      </c>
    </row>
    <row r="8101" spans="1:2" ht="15" customHeight="1">
      <c r="A8101" s="10" t="s">
        <v>18551</v>
      </c>
      <c r="B8101" s="13" t="s">
        <v>18550</v>
      </c>
    </row>
    <row r="8102" spans="1:2" ht="15" customHeight="1">
      <c r="A8102" s="10" t="s">
        <v>18541</v>
      </c>
      <c r="B8102" s="13" t="s">
        <v>18540</v>
      </c>
    </row>
    <row r="8103" spans="1:2" ht="15" customHeight="1">
      <c r="A8103" s="10" t="s">
        <v>18557</v>
      </c>
      <c r="B8103" s="13" t="s">
        <v>18556</v>
      </c>
    </row>
    <row r="8104" spans="1:2" ht="15" customHeight="1">
      <c r="A8104" s="10" t="s">
        <v>18547</v>
      </c>
      <c r="B8104" s="13" t="s">
        <v>18546</v>
      </c>
    </row>
    <row r="8105" spans="1:2" ht="15" customHeight="1">
      <c r="A8105" s="10" t="s">
        <v>18553</v>
      </c>
      <c r="B8105" s="13" t="s">
        <v>18552</v>
      </c>
    </row>
    <row r="8106" spans="1:2" ht="15" customHeight="1">
      <c r="A8106" s="10" t="s">
        <v>18543</v>
      </c>
      <c r="B8106" s="13" t="s">
        <v>18542</v>
      </c>
    </row>
    <row r="8107" spans="1:2" ht="15" customHeight="1">
      <c r="A8107" s="10" t="s">
        <v>18549</v>
      </c>
      <c r="B8107" s="13" t="s">
        <v>18548</v>
      </c>
    </row>
    <row r="8108" spans="1:2" ht="15" customHeight="1">
      <c r="A8108" s="10" t="s">
        <v>18555</v>
      </c>
      <c r="B8108" s="13" t="s">
        <v>18554</v>
      </c>
    </row>
    <row r="8109" spans="1:2" ht="15" customHeight="1">
      <c r="A8109" s="10" t="s">
        <v>18545</v>
      </c>
      <c r="B8109" s="13" t="s">
        <v>18544</v>
      </c>
    </row>
    <row r="8110" spans="1:2" ht="15" customHeight="1">
      <c r="A8110" s="10" t="s">
        <v>18515</v>
      </c>
      <c r="B8110" s="13" t="s">
        <v>18514</v>
      </c>
    </row>
    <row r="8111" spans="1:2" ht="15" customHeight="1">
      <c r="A8111" s="10" t="s">
        <v>18505</v>
      </c>
      <c r="B8111" s="13" t="s">
        <v>18504</v>
      </c>
    </row>
    <row r="8112" spans="1:2" ht="15" customHeight="1">
      <c r="A8112" s="10" t="s">
        <v>18521</v>
      </c>
      <c r="B8112" s="13" t="s">
        <v>18520</v>
      </c>
    </row>
    <row r="8113" spans="1:2" ht="15" customHeight="1">
      <c r="A8113" s="10" t="s">
        <v>18511</v>
      </c>
      <c r="B8113" s="13" t="s">
        <v>18510</v>
      </c>
    </row>
    <row r="8114" spans="1:2" ht="15" customHeight="1">
      <c r="A8114" s="10" t="s">
        <v>18517</v>
      </c>
      <c r="B8114" s="13" t="s">
        <v>18516</v>
      </c>
    </row>
    <row r="8115" spans="1:2" ht="15" customHeight="1">
      <c r="A8115" s="10" t="s">
        <v>18507</v>
      </c>
      <c r="B8115" s="13" t="s">
        <v>18506</v>
      </c>
    </row>
    <row r="8116" spans="1:2" ht="15" customHeight="1">
      <c r="A8116" s="10" t="s">
        <v>18513</v>
      </c>
      <c r="B8116" s="13" t="s">
        <v>18512</v>
      </c>
    </row>
    <row r="8117" spans="1:2" ht="15" customHeight="1">
      <c r="A8117" s="10" t="s">
        <v>18519</v>
      </c>
      <c r="B8117" s="13" t="s">
        <v>18518</v>
      </c>
    </row>
    <row r="8118" spans="1:2" ht="15" customHeight="1">
      <c r="A8118" s="10" t="s">
        <v>18509</v>
      </c>
      <c r="B8118" s="13" t="s">
        <v>18508</v>
      </c>
    </row>
    <row r="8119" spans="1:2" ht="15" customHeight="1">
      <c r="A8119" s="10" t="s">
        <v>18605</v>
      </c>
      <c r="B8119" s="13" t="s">
        <v>18604</v>
      </c>
    </row>
    <row r="8120" spans="1:2" ht="15" customHeight="1">
      <c r="A8120" s="10" t="s">
        <v>18595</v>
      </c>
      <c r="B8120" s="13" t="s">
        <v>18594</v>
      </c>
    </row>
    <row r="8121" spans="1:2" ht="15" customHeight="1">
      <c r="A8121" s="10" t="s">
        <v>18611</v>
      </c>
      <c r="B8121" s="13" t="s">
        <v>18610</v>
      </c>
    </row>
    <row r="8122" spans="1:2" ht="15" customHeight="1">
      <c r="A8122" s="10" t="s">
        <v>18601</v>
      </c>
      <c r="B8122" s="13" t="s">
        <v>18600</v>
      </c>
    </row>
    <row r="8123" spans="1:2" ht="15" customHeight="1">
      <c r="A8123" s="10" t="s">
        <v>18607</v>
      </c>
      <c r="B8123" s="13" t="s">
        <v>18606</v>
      </c>
    </row>
    <row r="8124" spans="1:2" ht="15" customHeight="1">
      <c r="A8124" s="10" t="s">
        <v>18597</v>
      </c>
      <c r="B8124" s="13" t="s">
        <v>18596</v>
      </c>
    </row>
    <row r="8125" spans="1:2" ht="15" customHeight="1">
      <c r="A8125" s="10" t="s">
        <v>18603</v>
      </c>
      <c r="B8125" s="13" t="s">
        <v>18602</v>
      </c>
    </row>
    <row r="8126" spans="1:2" ht="15" customHeight="1">
      <c r="A8126" s="10" t="s">
        <v>18609</v>
      </c>
      <c r="B8126" s="13" t="s">
        <v>18608</v>
      </c>
    </row>
    <row r="8127" spans="1:2" ht="15" customHeight="1">
      <c r="A8127" s="10" t="s">
        <v>18599</v>
      </c>
      <c r="B8127" s="13" t="s">
        <v>18598</v>
      </c>
    </row>
    <row r="8128" spans="1:2" ht="15" customHeight="1">
      <c r="A8128" s="10" t="s">
        <v>18533</v>
      </c>
      <c r="B8128" s="13" t="s">
        <v>18532</v>
      </c>
    </row>
    <row r="8129" spans="1:2" ht="15" customHeight="1">
      <c r="A8129" s="10" t="s">
        <v>18523</v>
      </c>
      <c r="B8129" s="13" t="s">
        <v>18522</v>
      </c>
    </row>
    <row r="8130" spans="1:2" ht="15" customHeight="1">
      <c r="A8130" s="10" t="s">
        <v>18539</v>
      </c>
      <c r="B8130" s="13" t="s">
        <v>18538</v>
      </c>
    </row>
    <row r="8131" spans="1:2" ht="15" customHeight="1">
      <c r="A8131" s="10" t="s">
        <v>18529</v>
      </c>
      <c r="B8131" s="13" t="s">
        <v>18528</v>
      </c>
    </row>
    <row r="8132" spans="1:2" ht="15" customHeight="1">
      <c r="A8132" s="10" t="s">
        <v>18535</v>
      </c>
      <c r="B8132" s="13" t="s">
        <v>18534</v>
      </c>
    </row>
    <row r="8133" spans="1:2" ht="15" customHeight="1">
      <c r="A8133" s="10" t="s">
        <v>18525</v>
      </c>
      <c r="B8133" s="13" t="s">
        <v>18524</v>
      </c>
    </row>
    <row r="8134" spans="1:2" ht="15" customHeight="1">
      <c r="A8134" s="10" t="s">
        <v>18531</v>
      </c>
      <c r="B8134" s="13" t="s">
        <v>18530</v>
      </c>
    </row>
    <row r="8135" spans="1:2" ht="15" customHeight="1">
      <c r="A8135" s="10" t="s">
        <v>18537</v>
      </c>
      <c r="B8135" s="13" t="s">
        <v>18536</v>
      </c>
    </row>
    <row r="8136" spans="1:2" ht="15" customHeight="1">
      <c r="A8136" s="10" t="s">
        <v>18527</v>
      </c>
      <c r="B8136" s="13" t="s">
        <v>18526</v>
      </c>
    </row>
    <row r="8137" spans="1:2" ht="15" customHeight="1">
      <c r="A8137" s="10" t="s">
        <v>18587</v>
      </c>
      <c r="B8137" s="13" t="s">
        <v>18586</v>
      </c>
    </row>
    <row r="8138" spans="1:2" ht="15" customHeight="1">
      <c r="A8138" s="10" t="s">
        <v>18577</v>
      </c>
      <c r="B8138" s="13" t="s">
        <v>18576</v>
      </c>
    </row>
    <row r="8139" spans="1:2" ht="15" customHeight="1">
      <c r="A8139" s="10" t="s">
        <v>18593</v>
      </c>
      <c r="B8139" s="13" t="s">
        <v>18592</v>
      </c>
    </row>
    <row r="8140" spans="1:2" ht="15" customHeight="1">
      <c r="A8140" s="10" t="s">
        <v>18583</v>
      </c>
      <c r="B8140" s="13" t="s">
        <v>18582</v>
      </c>
    </row>
    <row r="8141" spans="1:2" ht="15" customHeight="1">
      <c r="A8141" s="10" t="s">
        <v>18589</v>
      </c>
      <c r="B8141" s="13" t="s">
        <v>18588</v>
      </c>
    </row>
    <row r="8142" spans="1:2" ht="15" customHeight="1">
      <c r="A8142" s="10" t="s">
        <v>18579</v>
      </c>
      <c r="B8142" s="13" t="s">
        <v>18578</v>
      </c>
    </row>
    <row r="8143" spans="1:2" ht="15" customHeight="1">
      <c r="A8143" s="10" t="s">
        <v>18585</v>
      </c>
      <c r="B8143" s="13" t="s">
        <v>18584</v>
      </c>
    </row>
    <row r="8144" spans="1:2" ht="15" customHeight="1">
      <c r="A8144" s="10" t="s">
        <v>18591</v>
      </c>
      <c r="B8144" s="13" t="s">
        <v>18590</v>
      </c>
    </row>
    <row r="8145" spans="1:2" ht="15" customHeight="1">
      <c r="A8145" s="10" t="s">
        <v>18581</v>
      </c>
      <c r="B8145" s="13" t="s">
        <v>18580</v>
      </c>
    </row>
    <row r="8146" spans="1:2" ht="15" customHeight="1">
      <c r="A8146" s="10" t="s">
        <v>18659</v>
      </c>
      <c r="B8146" s="13" t="s">
        <v>18658</v>
      </c>
    </row>
    <row r="8147" spans="1:2" ht="15" customHeight="1">
      <c r="A8147" s="10" t="s">
        <v>18649</v>
      </c>
      <c r="B8147" s="13" t="s">
        <v>18648</v>
      </c>
    </row>
    <row r="8148" spans="1:2" ht="15" customHeight="1">
      <c r="A8148" s="10" t="s">
        <v>18665</v>
      </c>
      <c r="B8148" s="13" t="s">
        <v>18664</v>
      </c>
    </row>
    <row r="8149" spans="1:2" ht="15" customHeight="1">
      <c r="A8149" s="10" t="s">
        <v>18655</v>
      </c>
      <c r="B8149" s="13" t="s">
        <v>18654</v>
      </c>
    </row>
    <row r="8150" spans="1:2" ht="15" customHeight="1">
      <c r="A8150" s="10" t="s">
        <v>18661</v>
      </c>
      <c r="B8150" s="13" t="s">
        <v>18660</v>
      </c>
    </row>
    <row r="8151" spans="1:2" ht="15" customHeight="1">
      <c r="A8151" s="10" t="s">
        <v>18651</v>
      </c>
      <c r="B8151" s="13" t="s">
        <v>18650</v>
      </c>
    </row>
    <row r="8152" spans="1:2" ht="15" customHeight="1">
      <c r="A8152" s="10" t="s">
        <v>18657</v>
      </c>
      <c r="B8152" s="13" t="s">
        <v>18656</v>
      </c>
    </row>
    <row r="8153" spans="1:2" ht="15" customHeight="1">
      <c r="A8153" s="10" t="s">
        <v>18663</v>
      </c>
      <c r="B8153" s="13" t="s">
        <v>18662</v>
      </c>
    </row>
    <row r="8154" spans="1:2" ht="15" customHeight="1">
      <c r="A8154" s="10" t="s">
        <v>18653</v>
      </c>
      <c r="B8154" s="13" t="s">
        <v>18652</v>
      </c>
    </row>
    <row r="8155" spans="1:2" ht="15" customHeight="1">
      <c r="A8155" s="10" t="s">
        <v>18709</v>
      </c>
      <c r="B8155" s="13" t="s">
        <v>18708</v>
      </c>
    </row>
    <row r="8156" spans="1:2" ht="15" customHeight="1">
      <c r="A8156" s="10" t="s">
        <v>18707</v>
      </c>
      <c r="B8156" s="13" t="s">
        <v>18706</v>
      </c>
    </row>
    <row r="8157" spans="1:2" ht="15" customHeight="1">
      <c r="A8157" s="10" t="s">
        <v>18701</v>
      </c>
      <c r="B8157" s="13" t="s">
        <v>18700</v>
      </c>
    </row>
    <row r="8158" spans="1:2" ht="15" customHeight="1">
      <c r="A8158" s="10" t="s">
        <v>18703</v>
      </c>
      <c r="B8158" s="13" t="s">
        <v>18702</v>
      </c>
    </row>
    <row r="8159" spans="1:2" ht="15" customHeight="1">
      <c r="A8159" s="10" t="s">
        <v>18699</v>
      </c>
      <c r="B8159" s="13" t="s">
        <v>18698</v>
      </c>
    </row>
    <row r="8160" spans="1:2" ht="15" customHeight="1">
      <c r="A8160" s="10" t="s">
        <v>18697</v>
      </c>
      <c r="B8160" s="13" t="s">
        <v>18696</v>
      </c>
    </row>
    <row r="8161" spans="1:2" ht="15" customHeight="1">
      <c r="A8161" s="10" t="s">
        <v>18713</v>
      </c>
      <c r="B8161" s="13" t="s">
        <v>18712</v>
      </c>
    </row>
    <row r="8162" spans="1:2" ht="15" customHeight="1">
      <c r="A8162" s="10" t="s">
        <v>18711</v>
      </c>
      <c r="B8162" s="13" t="s">
        <v>18710</v>
      </c>
    </row>
    <row r="8163" spans="1:2" ht="15" customHeight="1">
      <c r="A8163" s="10" t="s">
        <v>18715</v>
      </c>
      <c r="B8163" s="13" t="s">
        <v>18714</v>
      </c>
    </row>
    <row r="8164" spans="1:2" ht="15" customHeight="1">
      <c r="A8164" s="10" t="s">
        <v>17841</v>
      </c>
      <c r="B8164" s="13" t="s">
        <v>17840</v>
      </c>
    </row>
    <row r="8165" spans="1:2" ht="15" customHeight="1">
      <c r="A8165" s="10" t="s">
        <v>17851</v>
      </c>
      <c r="B8165" s="13" t="s">
        <v>17850</v>
      </c>
    </row>
    <row r="8166" spans="1:2" ht="15" customHeight="1">
      <c r="A8166" s="10" t="s">
        <v>17847</v>
      </c>
      <c r="B8166" s="13" t="s">
        <v>17846</v>
      </c>
    </row>
    <row r="8167" spans="1:2" ht="15" customHeight="1">
      <c r="A8167" s="10" t="s">
        <v>17857</v>
      </c>
      <c r="B8167" s="13" t="s">
        <v>17856</v>
      </c>
    </row>
    <row r="8168" spans="1:2" ht="15" customHeight="1">
      <c r="A8168" s="10" t="s">
        <v>17843</v>
      </c>
      <c r="B8168" s="13" t="s">
        <v>17842</v>
      </c>
    </row>
    <row r="8169" spans="1:2" ht="15" customHeight="1">
      <c r="A8169" s="10" t="s">
        <v>17853</v>
      </c>
      <c r="B8169" s="13" t="s">
        <v>17852</v>
      </c>
    </row>
    <row r="8170" spans="1:2" ht="15" customHeight="1">
      <c r="A8170" s="10" t="s">
        <v>17849</v>
      </c>
      <c r="B8170" s="13" t="s">
        <v>17848</v>
      </c>
    </row>
    <row r="8171" spans="1:2" ht="15" customHeight="1">
      <c r="A8171" s="10" t="s">
        <v>17855</v>
      </c>
      <c r="B8171" s="13" t="s">
        <v>17854</v>
      </c>
    </row>
    <row r="8172" spans="1:2" ht="15" customHeight="1">
      <c r="A8172" s="10" t="s">
        <v>17845</v>
      </c>
      <c r="B8172" s="13" t="s">
        <v>17844</v>
      </c>
    </row>
    <row r="8173" spans="1:2" ht="15" customHeight="1">
      <c r="A8173" s="10" t="s">
        <v>17913</v>
      </c>
      <c r="B8173" s="13" t="s">
        <v>17912</v>
      </c>
    </row>
    <row r="8174" spans="1:2" ht="15" customHeight="1">
      <c r="A8174" s="10" t="s">
        <v>17923</v>
      </c>
      <c r="B8174" s="13" t="s">
        <v>17922</v>
      </c>
    </row>
    <row r="8175" spans="1:2" ht="15" customHeight="1">
      <c r="A8175" s="10" t="s">
        <v>17919</v>
      </c>
      <c r="B8175" s="13" t="s">
        <v>17918</v>
      </c>
    </row>
    <row r="8176" spans="1:2" ht="15" customHeight="1">
      <c r="A8176" s="10" t="s">
        <v>17929</v>
      </c>
      <c r="B8176" s="13" t="s">
        <v>17928</v>
      </c>
    </row>
    <row r="8177" spans="1:2" ht="15" customHeight="1">
      <c r="A8177" s="10" t="s">
        <v>17915</v>
      </c>
      <c r="B8177" s="13" t="s">
        <v>17914</v>
      </c>
    </row>
    <row r="8178" spans="1:2" ht="15" customHeight="1">
      <c r="A8178" s="10" t="s">
        <v>17925</v>
      </c>
      <c r="B8178" s="13" t="s">
        <v>17924</v>
      </c>
    </row>
    <row r="8179" spans="1:2" ht="15" customHeight="1">
      <c r="A8179" s="10" t="s">
        <v>17921</v>
      </c>
      <c r="B8179" s="13" t="s">
        <v>17920</v>
      </c>
    </row>
    <row r="8180" spans="1:2" ht="15" customHeight="1">
      <c r="A8180" s="10" t="s">
        <v>17927</v>
      </c>
      <c r="B8180" s="13" t="s">
        <v>17926</v>
      </c>
    </row>
    <row r="8181" spans="1:2" ht="15" customHeight="1">
      <c r="A8181" s="10" t="s">
        <v>17917</v>
      </c>
      <c r="B8181" s="13" t="s">
        <v>17916</v>
      </c>
    </row>
    <row r="8182" spans="1:2" ht="15" customHeight="1">
      <c r="A8182" s="10" t="s">
        <v>17859</v>
      </c>
      <c r="B8182" s="13" t="s">
        <v>17858</v>
      </c>
    </row>
    <row r="8183" spans="1:2" ht="15" customHeight="1">
      <c r="A8183" s="10" t="s">
        <v>17869</v>
      </c>
      <c r="B8183" s="13" t="s">
        <v>17868</v>
      </c>
    </row>
    <row r="8184" spans="1:2" ht="15" customHeight="1">
      <c r="A8184" s="10" t="s">
        <v>17865</v>
      </c>
      <c r="B8184" s="13" t="s">
        <v>17864</v>
      </c>
    </row>
    <row r="8185" spans="1:2" ht="15" customHeight="1">
      <c r="A8185" s="10" t="s">
        <v>17875</v>
      </c>
      <c r="B8185" s="13" t="s">
        <v>17874</v>
      </c>
    </row>
    <row r="8186" spans="1:2" ht="15" customHeight="1">
      <c r="A8186" s="10" t="s">
        <v>17861</v>
      </c>
      <c r="B8186" s="13" t="s">
        <v>17860</v>
      </c>
    </row>
    <row r="8187" spans="1:2" ht="15" customHeight="1">
      <c r="A8187" s="10" t="s">
        <v>17871</v>
      </c>
      <c r="B8187" s="13" t="s">
        <v>17870</v>
      </c>
    </row>
    <row r="8188" spans="1:2" ht="15" customHeight="1">
      <c r="A8188" s="10" t="s">
        <v>17867</v>
      </c>
      <c r="B8188" s="13" t="s">
        <v>17866</v>
      </c>
    </row>
    <row r="8189" spans="1:2" ht="15" customHeight="1">
      <c r="A8189" s="10" t="s">
        <v>17873</v>
      </c>
      <c r="B8189" s="13" t="s">
        <v>17872</v>
      </c>
    </row>
    <row r="8190" spans="1:2" ht="15" customHeight="1">
      <c r="A8190" s="10" t="s">
        <v>17863</v>
      </c>
      <c r="B8190" s="13" t="s">
        <v>17862</v>
      </c>
    </row>
    <row r="8191" spans="1:2" ht="15" customHeight="1">
      <c r="A8191" s="10" t="s">
        <v>17931</v>
      </c>
      <c r="B8191" s="13" t="s">
        <v>17930</v>
      </c>
    </row>
    <row r="8192" spans="1:2" ht="15" customHeight="1">
      <c r="A8192" s="10" t="s">
        <v>17941</v>
      </c>
      <c r="B8192" s="13" t="s">
        <v>17940</v>
      </c>
    </row>
    <row r="8193" spans="1:2" ht="15" customHeight="1">
      <c r="A8193" s="10" t="s">
        <v>17937</v>
      </c>
      <c r="B8193" s="13" t="s">
        <v>17936</v>
      </c>
    </row>
    <row r="8194" spans="1:2" ht="15" customHeight="1">
      <c r="A8194" s="10" t="s">
        <v>17947</v>
      </c>
      <c r="B8194" s="13" t="s">
        <v>17946</v>
      </c>
    </row>
    <row r="8195" spans="1:2" ht="15" customHeight="1">
      <c r="A8195" s="10" t="s">
        <v>17933</v>
      </c>
      <c r="B8195" s="13" t="s">
        <v>17932</v>
      </c>
    </row>
    <row r="8196" spans="1:2" ht="15" customHeight="1">
      <c r="A8196" s="10" t="s">
        <v>17943</v>
      </c>
      <c r="B8196" s="13" t="s">
        <v>17942</v>
      </c>
    </row>
    <row r="8197" spans="1:2" ht="15" customHeight="1">
      <c r="A8197" s="10" t="s">
        <v>17939</v>
      </c>
      <c r="B8197" s="13" t="s">
        <v>17938</v>
      </c>
    </row>
    <row r="8198" spans="1:2" ht="15" customHeight="1">
      <c r="A8198" s="10" t="s">
        <v>17945</v>
      </c>
      <c r="B8198" s="13" t="s">
        <v>17944</v>
      </c>
    </row>
    <row r="8199" spans="1:2" ht="15" customHeight="1">
      <c r="A8199" s="10" t="s">
        <v>17935</v>
      </c>
      <c r="B8199" s="13" t="s">
        <v>17934</v>
      </c>
    </row>
    <row r="8200" spans="1:2" ht="15" customHeight="1">
      <c r="A8200" s="10" t="s">
        <v>17805</v>
      </c>
      <c r="B8200" s="13" t="s">
        <v>17804</v>
      </c>
    </row>
    <row r="8201" spans="1:2" ht="15" customHeight="1">
      <c r="A8201" s="10" t="s">
        <v>17815</v>
      </c>
      <c r="B8201" s="13" t="s">
        <v>17814</v>
      </c>
    </row>
    <row r="8202" spans="1:2" ht="15" customHeight="1">
      <c r="A8202" s="10" t="s">
        <v>17811</v>
      </c>
      <c r="B8202" s="13" t="s">
        <v>17810</v>
      </c>
    </row>
    <row r="8203" spans="1:2" ht="15" customHeight="1">
      <c r="A8203" s="10" t="s">
        <v>17821</v>
      </c>
      <c r="B8203" s="13" t="s">
        <v>17820</v>
      </c>
    </row>
    <row r="8204" spans="1:2" ht="15" customHeight="1">
      <c r="A8204" s="10" t="s">
        <v>17807</v>
      </c>
      <c r="B8204" s="13" t="s">
        <v>17806</v>
      </c>
    </row>
    <row r="8205" spans="1:2" ht="15" customHeight="1">
      <c r="A8205" s="10" t="s">
        <v>17817</v>
      </c>
      <c r="B8205" s="13" t="s">
        <v>17816</v>
      </c>
    </row>
    <row r="8206" spans="1:2" ht="15" customHeight="1">
      <c r="A8206" s="10" t="s">
        <v>17813</v>
      </c>
      <c r="B8206" s="13" t="s">
        <v>17812</v>
      </c>
    </row>
    <row r="8207" spans="1:2" ht="15" customHeight="1">
      <c r="A8207" s="10" t="s">
        <v>17819</v>
      </c>
      <c r="B8207" s="13" t="s">
        <v>17818</v>
      </c>
    </row>
    <row r="8208" spans="1:2" ht="15" customHeight="1">
      <c r="A8208" s="10" t="s">
        <v>17809</v>
      </c>
      <c r="B8208" s="13" t="s">
        <v>17808</v>
      </c>
    </row>
    <row r="8209" spans="1:2" ht="15" customHeight="1">
      <c r="A8209" s="10" t="s">
        <v>17895</v>
      </c>
      <c r="B8209" s="13" t="s">
        <v>17894</v>
      </c>
    </row>
    <row r="8210" spans="1:2" ht="15" customHeight="1">
      <c r="A8210" s="10" t="s">
        <v>17905</v>
      </c>
      <c r="B8210" s="13" t="s">
        <v>17904</v>
      </c>
    </row>
    <row r="8211" spans="1:2" ht="15" customHeight="1">
      <c r="A8211" s="10" t="s">
        <v>17901</v>
      </c>
      <c r="B8211" s="13" t="s">
        <v>17900</v>
      </c>
    </row>
    <row r="8212" spans="1:2" ht="15" customHeight="1">
      <c r="A8212" s="10" t="s">
        <v>17911</v>
      </c>
      <c r="B8212" s="13" t="s">
        <v>17910</v>
      </c>
    </row>
    <row r="8213" spans="1:2" ht="15" customHeight="1">
      <c r="A8213" s="10" t="s">
        <v>17897</v>
      </c>
      <c r="B8213" s="13" t="s">
        <v>17896</v>
      </c>
    </row>
    <row r="8214" spans="1:2" ht="15" customHeight="1">
      <c r="A8214" s="10" t="s">
        <v>17907</v>
      </c>
      <c r="B8214" s="13" t="s">
        <v>17906</v>
      </c>
    </row>
    <row r="8215" spans="1:2" ht="15" customHeight="1">
      <c r="A8215" s="10" t="s">
        <v>17903</v>
      </c>
      <c r="B8215" s="13" t="s">
        <v>17902</v>
      </c>
    </row>
    <row r="8216" spans="1:2" ht="15" customHeight="1">
      <c r="A8216" s="10" t="s">
        <v>17909</v>
      </c>
      <c r="B8216" s="13" t="s">
        <v>17908</v>
      </c>
    </row>
    <row r="8217" spans="1:2" ht="15" customHeight="1">
      <c r="A8217" s="10" t="s">
        <v>17899</v>
      </c>
      <c r="B8217" s="13" t="s">
        <v>17898</v>
      </c>
    </row>
    <row r="8218" spans="1:2" ht="15" customHeight="1">
      <c r="A8218" s="10" t="s">
        <v>17823</v>
      </c>
      <c r="B8218" s="13" t="s">
        <v>17822</v>
      </c>
    </row>
    <row r="8219" spans="1:2" ht="15" customHeight="1">
      <c r="A8219" s="10" t="s">
        <v>17833</v>
      </c>
      <c r="B8219" s="13" t="s">
        <v>17832</v>
      </c>
    </row>
    <row r="8220" spans="1:2" ht="15" customHeight="1">
      <c r="A8220" s="10" t="s">
        <v>17829</v>
      </c>
      <c r="B8220" s="13" t="s">
        <v>17828</v>
      </c>
    </row>
    <row r="8221" spans="1:2" ht="15" customHeight="1">
      <c r="A8221" s="10" t="s">
        <v>17839</v>
      </c>
      <c r="B8221" s="13" t="s">
        <v>17838</v>
      </c>
    </row>
    <row r="8222" spans="1:2" ht="15" customHeight="1">
      <c r="A8222" s="10" t="s">
        <v>17825</v>
      </c>
      <c r="B8222" s="13" t="s">
        <v>17824</v>
      </c>
    </row>
    <row r="8223" spans="1:2" ht="15" customHeight="1">
      <c r="A8223" s="10" t="s">
        <v>17835</v>
      </c>
      <c r="B8223" s="13" t="s">
        <v>17834</v>
      </c>
    </row>
    <row r="8224" spans="1:2" ht="15" customHeight="1">
      <c r="A8224" s="10" t="s">
        <v>17831</v>
      </c>
      <c r="B8224" s="13" t="s">
        <v>17830</v>
      </c>
    </row>
    <row r="8225" spans="1:2" ht="15" customHeight="1">
      <c r="A8225" s="10" t="s">
        <v>17837</v>
      </c>
      <c r="B8225" s="13" t="s">
        <v>17836</v>
      </c>
    </row>
    <row r="8226" spans="1:2" ht="15" customHeight="1">
      <c r="A8226" s="10" t="s">
        <v>17827</v>
      </c>
      <c r="B8226" s="13" t="s">
        <v>17826</v>
      </c>
    </row>
    <row r="8227" spans="1:2" ht="15" customHeight="1">
      <c r="A8227" s="10" t="s">
        <v>17877</v>
      </c>
      <c r="B8227" s="13" t="s">
        <v>17876</v>
      </c>
    </row>
    <row r="8228" spans="1:2" ht="15" customHeight="1">
      <c r="A8228" s="10" t="s">
        <v>17887</v>
      </c>
      <c r="B8228" s="13" t="s">
        <v>17886</v>
      </c>
    </row>
    <row r="8229" spans="1:2" ht="15" customHeight="1">
      <c r="A8229" s="10" t="s">
        <v>17883</v>
      </c>
      <c r="B8229" s="13" t="s">
        <v>17882</v>
      </c>
    </row>
    <row r="8230" spans="1:2" ht="15" customHeight="1">
      <c r="A8230" s="10" t="s">
        <v>17893</v>
      </c>
      <c r="B8230" s="13" t="s">
        <v>17892</v>
      </c>
    </row>
    <row r="8231" spans="1:2" ht="15" customHeight="1">
      <c r="A8231" s="10" t="s">
        <v>17879</v>
      </c>
      <c r="B8231" s="13" t="s">
        <v>17878</v>
      </c>
    </row>
    <row r="8232" spans="1:2" ht="15" customHeight="1">
      <c r="A8232" s="10" t="s">
        <v>17889</v>
      </c>
      <c r="B8232" s="13" t="s">
        <v>17888</v>
      </c>
    </row>
    <row r="8233" spans="1:2" ht="15" customHeight="1">
      <c r="A8233" s="10" t="s">
        <v>17885</v>
      </c>
      <c r="B8233" s="13" t="s">
        <v>17884</v>
      </c>
    </row>
    <row r="8234" spans="1:2" ht="15" customHeight="1">
      <c r="A8234" s="10" t="s">
        <v>17891</v>
      </c>
      <c r="B8234" s="13" t="s">
        <v>17890</v>
      </c>
    </row>
    <row r="8235" spans="1:2" ht="15" customHeight="1">
      <c r="A8235" s="10" t="s">
        <v>17881</v>
      </c>
      <c r="B8235" s="13" t="s">
        <v>17880</v>
      </c>
    </row>
    <row r="8236" spans="1:2" ht="15" customHeight="1">
      <c r="A8236" s="10" t="s">
        <v>17949</v>
      </c>
      <c r="B8236" s="13" t="s">
        <v>17948</v>
      </c>
    </row>
    <row r="8237" spans="1:2" ht="15" customHeight="1">
      <c r="A8237" s="10" t="s">
        <v>17959</v>
      </c>
      <c r="B8237" s="13" t="s">
        <v>17958</v>
      </c>
    </row>
    <row r="8238" spans="1:2" ht="15" customHeight="1">
      <c r="A8238" s="10" t="s">
        <v>17955</v>
      </c>
      <c r="B8238" s="13" t="s">
        <v>17954</v>
      </c>
    </row>
    <row r="8239" spans="1:2" ht="15" customHeight="1">
      <c r="A8239" s="10" t="s">
        <v>17965</v>
      </c>
      <c r="B8239" s="13" t="s">
        <v>17964</v>
      </c>
    </row>
    <row r="8240" spans="1:2" ht="15" customHeight="1">
      <c r="A8240" s="10" t="s">
        <v>17951</v>
      </c>
      <c r="B8240" s="13" t="s">
        <v>17950</v>
      </c>
    </row>
    <row r="8241" spans="1:2" ht="15" customHeight="1">
      <c r="A8241" s="10" t="s">
        <v>17961</v>
      </c>
      <c r="B8241" s="13" t="s">
        <v>17960</v>
      </c>
    </row>
    <row r="8242" spans="1:2" ht="15" customHeight="1">
      <c r="A8242" s="10" t="s">
        <v>17957</v>
      </c>
      <c r="B8242" s="13" t="s">
        <v>17956</v>
      </c>
    </row>
    <row r="8243" spans="1:2" ht="15" customHeight="1">
      <c r="A8243" s="10" t="s">
        <v>17963</v>
      </c>
      <c r="B8243" s="13" t="s">
        <v>17962</v>
      </c>
    </row>
    <row r="8244" spans="1:2" ht="15" customHeight="1">
      <c r="A8244" s="10" t="s">
        <v>17953</v>
      </c>
      <c r="B8244" s="13" t="s">
        <v>17952</v>
      </c>
    </row>
    <row r="8245" spans="1:2" ht="15" customHeight="1">
      <c r="A8245" s="10" t="s">
        <v>18397</v>
      </c>
      <c r="B8245" s="13" t="s">
        <v>18396</v>
      </c>
    </row>
    <row r="8246" spans="1:2" ht="15" customHeight="1">
      <c r="A8246" s="10" t="s">
        <v>18387</v>
      </c>
      <c r="B8246" s="13" t="s">
        <v>18386</v>
      </c>
    </row>
    <row r="8247" spans="1:2" ht="15" customHeight="1">
      <c r="A8247" s="10" t="s">
        <v>18403</v>
      </c>
      <c r="B8247" s="13" t="s">
        <v>18402</v>
      </c>
    </row>
    <row r="8248" spans="1:2" ht="15" customHeight="1">
      <c r="A8248" s="10" t="s">
        <v>18393</v>
      </c>
      <c r="B8248" s="13" t="s">
        <v>18392</v>
      </c>
    </row>
    <row r="8249" spans="1:2" ht="15" customHeight="1">
      <c r="A8249" s="10" t="s">
        <v>18399</v>
      </c>
      <c r="B8249" s="13" t="s">
        <v>18398</v>
      </c>
    </row>
    <row r="8250" spans="1:2" ht="15" customHeight="1">
      <c r="A8250" s="10" t="s">
        <v>18389</v>
      </c>
      <c r="B8250" s="13" t="s">
        <v>18388</v>
      </c>
    </row>
    <row r="8251" spans="1:2" ht="15" customHeight="1">
      <c r="A8251" s="10" t="s">
        <v>18395</v>
      </c>
      <c r="B8251" s="13" t="s">
        <v>18394</v>
      </c>
    </row>
    <row r="8252" spans="1:2" ht="15" customHeight="1">
      <c r="A8252" s="10" t="s">
        <v>18401</v>
      </c>
      <c r="B8252" s="13" t="s">
        <v>18400</v>
      </c>
    </row>
    <row r="8253" spans="1:2" ht="15" customHeight="1">
      <c r="A8253" s="10" t="s">
        <v>18391</v>
      </c>
      <c r="B8253" s="13" t="s">
        <v>18390</v>
      </c>
    </row>
    <row r="8254" spans="1:2" ht="15" customHeight="1">
      <c r="A8254" s="10" t="s">
        <v>18469</v>
      </c>
      <c r="B8254" s="13" t="s">
        <v>18468</v>
      </c>
    </row>
    <row r="8255" spans="1:2" ht="15" customHeight="1">
      <c r="A8255" s="10" t="s">
        <v>18459</v>
      </c>
      <c r="B8255" s="13" t="s">
        <v>18458</v>
      </c>
    </row>
    <row r="8256" spans="1:2" ht="15" customHeight="1">
      <c r="A8256" s="10" t="s">
        <v>18475</v>
      </c>
      <c r="B8256" s="13" t="s">
        <v>18474</v>
      </c>
    </row>
    <row r="8257" spans="1:2" ht="15" customHeight="1">
      <c r="A8257" s="10" t="s">
        <v>18465</v>
      </c>
      <c r="B8257" s="13" t="s">
        <v>18464</v>
      </c>
    </row>
    <row r="8258" spans="1:2" ht="15" customHeight="1">
      <c r="A8258" s="10" t="s">
        <v>18471</v>
      </c>
      <c r="B8258" s="13" t="s">
        <v>18470</v>
      </c>
    </row>
    <row r="8259" spans="1:2" ht="15" customHeight="1">
      <c r="A8259" s="10" t="s">
        <v>18461</v>
      </c>
      <c r="B8259" s="13" t="s">
        <v>18460</v>
      </c>
    </row>
    <row r="8260" spans="1:2" ht="15" customHeight="1">
      <c r="A8260" s="10" t="s">
        <v>18467</v>
      </c>
      <c r="B8260" s="13" t="s">
        <v>18466</v>
      </c>
    </row>
    <row r="8261" spans="1:2" ht="15" customHeight="1">
      <c r="A8261" s="10" t="s">
        <v>18473</v>
      </c>
      <c r="B8261" s="13" t="s">
        <v>18472</v>
      </c>
    </row>
    <row r="8262" spans="1:2" ht="15" customHeight="1">
      <c r="A8262" s="10" t="s">
        <v>18463</v>
      </c>
      <c r="B8262" s="13" t="s">
        <v>18462</v>
      </c>
    </row>
    <row r="8263" spans="1:2" ht="15" customHeight="1">
      <c r="A8263" s="10" t="s">
        <v>18415</v>
      </c>
      <c r="B8263" s="13" t="s">
        <v>18414</v>
      </c>
    </row>
    <row r="8264" spans="1:2" ht="15" customHeight="1">
      <c r="A8264" s="10" t="s">
        <v>18405</v>
      </c>
      <c r="B8264" s="13" t="s">
        <v>18404</v>
      </c>
    </row>
    <row r="8265" spans="1:2" ht="15" customHeight="1">
      <c r="A8265" s="10" t="s">
        <v>18421</v>
      </c>
      <c r="B8265" s="13" t="s">
        <v>18420</v>
      </c>
    </row>
    <row r="8266" spans="1:2" ht="15" customHeight="1">
      <c r="A8266" s="10" t="s">
        <v>18411</v>
      </c>
      <c r="B8266" s="13" t="s">
        <v>18410</v>
      </c>
    </row>
    <row r="8267" spans="1:2" ht="15" customHeight="1">
      <c r="A8267" s="10" t="s">
        <v>18417</v>
      </c>
      <c r="B8267" s="13" t="s">
        <v>18416</v>
      </c>
    </row>
    <row r="8268" spans="1:2" ht="15" customHeight="1">
      <c r="A8268" s="10" t="s">
        <v>18407</v>
      </c>
      <c r="B8268" s="13" t="s">
        <v>18406</v>
      </c>
    </row>
    <row r="8269" spans="1:2" ht="15" customHeight="1">
      <c r="A8269" s="10" t="s">
        <v>18413</v>
      </c>
      <c r="B8269" s="13" t="s">
        <v>18412</v>
      </c>
    </row>
    <row r="8270" spans="1:2" ht="15" customHeight="1">
      <c r="A8270" s="10" t="s">
        <v>18419</v>
      </c>
      <c r="B8270" s="13" t="s">
        <v>18418</v>
      </c>
    </row>
    <row r="8271" spans="1:2" ht="15" customHeight="1">
      <c r="A8271" s="10" t="s">
        <v>18409</v>
      </c>
      <c r="B8271" s="13" t="s">
        <v>18408</v>
      </c>
    </row>
    <row r="8272" spans="1:2" ht="15" customHeight="1">
      <c r="A8272" s="10" t="s">
        <v>18451</v>
      </c>
      <c r="B8272" s="13" t="s">
        <v>18450</v>
      </c>
    </row>
    <row r="8273" spans="1:2" ht="15" customHeight="1">
      <c r="A8273" s="10" t="s">
        <v>18441</v>
      </c>
      <c r="B8273" s="13" t="s">
        <v>18440</v>
      </c>
    </row>
    <row r="8274" spans="1:2" ht="15" customHeight="1">
      <c r="A8274" s="10" t="s">
        <v>18457</v>
      </c>
      <c r="B8274" s="13" t="s">
        <v>18456</v>
      </c>
    </row>
    <row r="8275" spans="1:2" ht="15" customHeight="1">
      <c r="A8275" s="10" t="s">
        <v>18447</v>
      </c>
      <c r="B8275" s="13" t="s">
        <v>18446</v>
      </c>
    </row>
    <row r="8276" spans="1:2" ht="15" customHeight="1">
      <c r="A8276" s="10" t="s">
        <v>18453</v>
      </c>
      <c r="B8276" s="13" t="s">
        <v>18452</v>
      </c>
    </row>
    <row r="8277" spans="1:2" ht="15" customHeight="1">
      <c r="A8277" s="10" t="s">
        <v>18443</v>
      </c>
      <c r="B8277" s="13" t="s">
        <v>18442</v>
      </c>
    </row>
    <row r="8278" spans="1:2" ht="15" customHeight="1">
      <c r="A8278" s="10" t="s">
        <v>18449</v>
      </c>
      <c r="B8278" s="13" t="s">
        <v>18448</v>
      </c>
    </row>
    <row r="8279" spans="1:2" ht="15" customHeight="1">
      <c r="A8279" s="10" t="s">
        <v>18455</v>
      </c>
      <c r="B8279" s="13" t="s">
        <v>18454</v>
      </c>
    </row>
    <row r="8280" spans="1:2" ht="15" customHeight="1">
      <c r="A8280" s="10" t="s">
        <v>18445</v>
      </c>
      <c r="B8280" s="13" t="s">
        <v>18444</v>
      </c>
    </row>
    <row r="8281" spans="1:2" ht="15" customHeight="1">
      <c r="A8281" s="10" t="s">
        <v>18343</v>
      </c>
      <c r="B8281" s="13" t="s">
        <v>18342</v>
      </c>
    </row>
    <row r="8282" spans="1:2" ht="15" customHeight="1">
      <c r="A8282" s="10" t="s">
        <v>18333</v>
      </c>
      <c r="B8282" s="13" t="s">
        <v>18332</v>
      </c>
    </row>
    <row r="8283" spans="1:2" ht="15" customHeight="1">
      <c r="A8283" s="10" t="s">
        <v>18349</v>
      </c>
      <c r="B8283" s="13" t="s">
        <v>18348</v>
      </c>
    </row>
    <row r="8284" spans="1:2" ht="15" customHeight="1">
      <c r="A8284" s="10" t="s">
        <v>18339</v>
      </c>
      <c r="B8284" s="13" t="s">
        <v>18338</v>
      </c>
    </row>
    <row r="8285" spans="1:2" ht="15" customHeight="1">
      <c r="A8285" s="10" t="s">
        <v>18345</v>
      </c>
      <c r="B8285" s="13" t="s">
        <v>18344</v>
      </c>
    </row>
    <row r="8286" spans="1:2" ht="15" customHeight="1">
      <c r="A8286" s="10" t="s">
        <v>18335</v>
      </c>
      <c r="B8286" s="13" t="s">
        <v>18334</v>
      </c>
    </row>
    <row r="8287" spans="1:2" ht="15" customHeight="1">
      <c r="A8287" s="10" t="s">
        <v>18341</v>
      </c>
      <c r="B8287" s="13" t="s">
        <v>18340</v>
      </c>
    </row>
    <row r="8288" spans="1:2" ht="15" customHeight="1">
      <c r="A8288" s="10" t="s">
        <v>18347</v>
      </c>
      <c r="B8288" s="13" t="s">
        <v>18346</v>
      </c>
    </row>
    <row r="8289" spans="1:2" ht="15" customHeight="1">
      <c r="A8289" s="10" t="s">
        <v>18337</v>
      </c>
      <c r="B8289" s="13" t="s">
        <v>18336</v>
      </c>
    </row>
    <row r="8290" spans="1:2" ht="15" customHeight="1">
      <c r="A8290" s="10" t="s">
        <v>18433</v>
      </c>
      <c r="B8290" s="13" t="s">
        <v>18432</v>
      </c>
    </row>
    <row r="8291" spans="1:2" ht="15" customHeight="1">
      <c r="A8291" s="10" t="s">
        <v>18423</v>
      </c>
      <c r="B8291" s="13" t="s">
        <v>18422</v>
      </c>
    </row>
    <row r="8292" spans="1:2" ht="15" customHeight="1">
      <c r="A8292" s="10" t="s">
        <v>18439</v>
      </c>
      <c r="B8292" s="13" t="s">
        <v>18438</v>
      </c>
    </row>
    <row r="8293" spans="1:2" ht="15" customHeight="1">
      <c r="A8293" s="10" t="s">
        <v>18429</v>
      </c>
      <c r="B8293" s="13" t="s">
        <v>18428</v>
      </c>
    </row>
    <row r="8294" spans="1:2" ht="15" customHeight="1">
      <c r="A8294" s="10" t="s">
        <v>18435</v>
      </c>
      <c r="B8294" s="13" t="s">
        <v>18434</v>
      </c>
    </row>
    <row r="8295" spans="1:2" ht="15" customHeight="1">
      <c r="A8295" s="10" t="s">
        <v>18425</v>
      </c>
      <c r="B8295" s="13" t="s">
        <v>18424</v>
      </c>
    </row>
    <row r="8296" spans="1:2" ht="15" customHeight="1">
      <c r="A8296" s="10" t="s">
        <v>18431</v>
      </c>
      <c r="B8296" s="13" t="s">
        <v>18430</v>
      </c>
    </row>
    <row r="8297" spans="1:2" ht="15" customHeight="1">
      <c r="A8297" s="10" t="s">
        <v>18437</v>
      </c>
      <c r="B8297" s="13" t="s">
        <v>18436</v>
      </c>
    </row>
    <row r="8298" spans="1:2" ht="15" customHeight="1">
      <c r="A8298" s="10" t="s">
        <v>18427</v>
      </c>
      <c r="B8298" s="13" t="s">
        <v>18426</v>
      </c>
    </row>
    <row r="8299" spans="1:2" ht="15" customHeight="1">
      <c r="A8299" s="10" t="s">
        <v>18379</v>
      </c>
      <c r="B8299" s="13" t="s">
        <v>18378</v>
      </c>
    </row>
    <row r="8300" spans="1:2" ht="15" customHeight="1">
      <c r="A8300" s="10" t="s">
        <v>18369</v>
      </c>
      <c r="B8300" s="13" t="s">
        <v>18368</v>
      </c>
    </row>
    <row r="8301" spans="1:2" ht="15" customHeight="1">
      <c r="A8301" s="10" t="s">
        <v>18385</v>
      </c>
      <c r="B8301" s="13" t="s">
        <v>18384</v>
      </c>
    </row>
    <row r="8302" spans="1:2" ht="15" customHeight="1">
      <c r="A8302" s="10" t="s">
        <v>18375</v>
      </c>
      <c r="B8302" s="13" t="s">
        <v>18374</v>
      </c>
    </row>
    <row r="8303" spans="1:2" ht="15" customHeight="1">
      <c r="A8303" s="10" t="s">
        <v>18381</v>
      </c>
      <c r="B8303" s="13" t="s">
        <v>18380</v>
      </c>
    </row>
    <row r="8304" spans="1:2" ht="15" customHeight="1">
      <c r="A8304" s="10" t="s">
        <v>18371</v>
      </c>
      <c r="B8304" s="13" t="s">
        <v>18370</v>
      </c>
    </row>
    <row r="8305" spans="1:2" ht="15" customHeight="1">
      <c r="A8305" s="10" t="s">
        <v>18377</v>
      </c>
      <c r="B8305" s="13" t="s">
        <v>18376</v>
      </c>
    </row>
    <row r="8306" spans="1:2" ht="15" customHeight="1">
      <c r="A8306" s="10" t="s">
        <v>18383</v>
      </c>
      <c r="B8306" s="13" t="s">
        <v>18382</v>
      </c>
    </row>
    <row r="8307" spans="1:2" ht="15" customHeight="1">
      <c r="A8307" s="10" t="s">
        <v>18373</v>
      </c>
      <c r="B8307" s="13" t="s">
        <v>18372</v>
      </c>
    </row>
    <row r="8308" spans="1:2" ht="15" customHeight="1">
      <c r="A8308" s="10" t="s">
        <v>18361</v>
      </c>
      <c r="B8308" s="13" t="s">
        <v>18360</v>
      </c>
    </row>
    <row r="8309" spans="1:2" ht="15" customHeight="1">
      <c r="A8309" s="10" t="s">
        <v>18351</v>
      </c>
      <c r="B8309" s="13" t="s">
        <v>18350</v>
      </c>
    </row>
    <row r="8310" spans="1:2" ht="15" customHeight="1">
      <c r="A8310" s="10" t="s">
        <v>18367</v>
      </c>
      <c r="B8310" s="13" t="s">
        <v>18366</v>
      </c>
    </row>
    <row r="8311" spans="1:2" ht="15" customHeight="1">
      <c r="A8311" s="10" t="s">
        <v>18357</v>
      </c>
      <c r="B8311" s="13" t="s">
        <v>18356</v>
      </c>
    </row>
    <row r="8312" spans="1:2" ht="15" customHeight="1">
      <c r="A8312" s="10" t="s">
        <v>18363</v>
      </c>
      <c r="B8312" s="13" t="s">
        <v>18362</v>
      </c>
    </row>
    <row r="8313" spans="1:2" ht="15" customHeight="1">
      <c r="A8313" s="10" t="s">
        <v>18353</v>
      </c>
      <c r="B8313" s="13" t="s">
        <v>18352</v>
      </c>
    </row>
    <row r="8314" spans="1:2" ht="15" customHeight="1">
      <c r="A8314" s="10" t="s">
        <v>18359</v>
      </c>
      <c r="B8314" s="13" t="s">
        <v>18358</v>
      </c>
    </row>
    <row r="8315" spans="1:2" ht="15" customHeight="1">
      <c r="A8315" s="10" t="s">
        <v>18365</v>
      </c>
      <c r="B8315" s="13" t="s">
        <v>18364</v>
      </c>
    </row>
    <row r="8316" spans="1:2" ht="15" customHeight="1">
      <c r="A8316" s="10" t="s">
        <v>18355</v>
      </c>
      <c r="B8316" s="13" t="s">
        <v>18354</v>
      </c>
    </row>
    <row r="8317" spans="1:2" ht="15" customHeight="1">
      <c r="A8317" s="10" t="s">
        <v>18487</v>
      </c>
      <c r="B8317" s="13" t="s">
        <v>18486</v>
      </c>
    </row>
    <row r="8318" spans="1:2" ht="15" customHeight="1">
      <c r="A8318" s="10" t="s">
        <v>18477</v>
      </c>
      <c r="B8318" s="13" t="s">
        <v>18476</v>
      </c>
    </row>
    <row r="8319" spans="1:2" ht="15" customHeight="1">
      <c r="A8319" s="10" t="s">
        <v>18493</v>
      </c>
      <c r="B8319" s="13" t="s">
        <v>18492</v>
      </c>
    </row>
    <row r="8320" spans="1:2" ht="15" customHeight="1">
      <c r="A8320" s="10" t="s">
        <v>18483</v>
      </c>
      <c r="B8320" s="13" t="s">
        <v>18482</v>
      </c>
    </row>
    <row r="8321" spans="1:2" ht="15" customHeight="1">
      <c r="A8321" s="10" t="s">
        <v>18489</v>
      </c>
      <c r="B8321" s="13" t="s">
        <v>18488</v>
      </c>
    </row>
    <row r="8322" spans="1:2" ht="15" customHeight="1">
      <c r="A8322" s="10" t="s">
        <v>18479</v>
      </c>
      <c r="B8322" s="13" t="s">
        <v>18478</v>
      </c>
    </row>
    <row r="8323" spans="1:2" ht="15" customHeight="1">
      <c r="A8323" s="10" t="s">
        <v>18485</v>
      </c>
      <c r="B8323" s="13" t="s">
        <v>18484</v>
      </c>
    </row>
    <row r="8324" spans="1:2" ht="15" customHeight="1">
      <c r="A8324" s="10" t="s">
        <v>18491</v>
      </c>
      <c r="B8324" s="13" t="s">
        <v>18490</v>
      </c>
    </row>
    <row r="8325" spans="1:2" ht="15" customHeight="1">
      <c r="A8325" s="10" t="s">
        <v>18481</v>
      </c>
      <c r="B8325" s="13" t="s">
        <v>18480</v>
      </c>
    </row>
    <row r="8326" spans="1:2" ht="15" customHeight="1">
      <c r="A8326" s="10" t="s">
        <v>18905</v>
      </c>
      <c r="B8326" s="13" t="s">
        <v>18904</v>
      </c>
    </row>
    <row r="8327" spans="1:2" ht="15" customHeight="1">
      <c r="A8327" s="10" t="s">
        <v>18275</v>
      </c>
      <c r="B8327" s="13" t="s">
        <v>18274</v>
      </c>
    </row>
    <row r="8328" spans="1:2" ht="15" customHeight="1">
      <c r="A8328" s="10" t="s">
        <v>18265</v>
      </c>
      <c r="B8328" s="13" t="s">
        <v>18264</v>
      </c>
    </row>
    <row r="8329" spans="1:2" ht="15" customHeight="1">
      <c r="A8329" s="10" t="s">
        <v>18281</v>
      </c>
      <c r="B8329" s="13" t="s">
        <v>18280</v>
      </c>
    </row>
    <row r="8330" spans="1:2" ht="15" customHeight="1">
      <c r="A8330" s="10" t="s">
        <v>18271</v>
      </c>
      <c r="B8330" s="13" t="s">
        <v>18270</v>
      </c>
    </row>
    <row r="8331" spans="1:2" ht="15" customHeight="1">
      <c r="A8331" s="10" t="s">
        <v>18277</v>
      </c>
      <c r="B8331" s="13" t="s">
        <v>18276</v>
      </c>
    </row>
    <row r="8332" spans="1:2" ht="15" customHeight="1">
      <c r="A8332" s="10" t="s">
        <v>18267</v>
      </c>
      <c r="B8332" s="13" t="s">
        <v>18266</v>
      </c>
    </row>
    <row r="8333" spans="1:2" ht="15" customHeight="1">
      <c r="A8333" s="10" t="s">
        <v>18273</v>
      </c>
      <c r="B8333" s="13" t="s">
        <v>18272</v>
      </c>
    </row>
    <row r="8334" spans="1:2" ht="15" customHeight="1">
      <c r="A8334" s="10" t="s">
        <v>18279</v>
      </c>
      <c r="B8334" s="13" t="s">
        <v>18278</v>
      </c>
    </row>
    <row r="8335" spans="1:2" ht="15" customHeight="1">
      <c r="A8335" s="10" t="s">
        <v>18269</v>
      </c>
      <c r="B8335" s="13" t="s">
        <v>18268</v>
      </c>
    </row>
    <row r="8336" spans="1:2" ht="15" customHeight="1">
      <c r="A8336" s="10" t="s">
        <v>18221</v>
      </c>
      <c r="B8336" s="13" t="s">
        <v>18220</v>
      </c>
    </row>
    <row r="8337" spans="1:2" ht="15" customHeight="1">
      <c r="A8337" s="10" t="s">
        <v>18211</v>
      </c>
      <c r="B8337" s="13" t="s">
        <v>18210</v>
      </c>
    </row>
    <row r="8338" spans="1:2" ht="15" customHeight="1">
      <c r="A8338" s="10" t="s">
        <v>18227</v>
      </c>
      <c r="B8338" s="13" t="s">
        <v>18226</v>
      </c>
    </row>
    <row r="8339" spans="1:2" ht="15" customHeight="1">
      <c r="A8339" s="10" t="s">
        <v>18217</v>
      </c>
      <c r="B8339" s="13" t="s">
        <v>18216</v>
      </c>
    </row>
    <row r="8340" spans="1:2" ht="15" customHeight="1">
      <c r="A8340" s="10" t="s">
        <v>18223</v>
      </c>
      <c r="B8340" s="13" t="s">
        <v>18222</v>
      </c>
    </row>
    <row r="8341" spans="1:2" ht="15" customHeight="1">
      <c r="A8341" s="10" t="s">
        <v>18213</v>
      </c>
      <c r="B8341" s="13" t="s">
        <v>18212</v>
      </c>
    </row>
    <row r="8342" spans="1:2" ht="15" customHeight="1">
      <c r="A8342" s="10" t="s">
        <v>18219</v>
      </c>
      <c r="B8342" s="13" t="s">
        <v>18218</v>
      </c>
    </row>
    <row r="8343" spans="1:2" ht="15" customHeight="1">
      <c r="A8343" s="10" t="s">
        <v>18225</v>
      </c>
      <c r="B8343" s="13" t="s">
        <v>18224</v>
      </c>
    </row>
    <row r="8344" spans="1:2" ht="15" customHeight="1">
      <c r="A8344" s="10" t="s">
        <v>18215</v>
      </c>
      <c r="B8344" s="13" t="s">
        <v>18214</v>
      </c>
    </row>
    <row r="8345" spans="1:2" ht="15" customHeight="1">
      <c r="A8345" s="10" t="s">
        <v>18293</v>
      </c>
      <c r="B8345" s="13" t="s">
        <v>18292</v>
      </c>
    </row>
    <row r="8346" spans="1:2" ht="15" customHeight="1">
      <c r="A8346" s="10" t="s">
        <v>18283</v>
      </c>
      <c r="B8346" s="13" t="s">
        <v>18282</v>
      </c>
    </row>
    <row r="8347" spans="1:2" ht="15" customHeight="1">
      <c r="A8347" s="10" t="s">
        <v>18299</v>
      </c>
      <c r="B8347" s="13" t="s">
        <v>18298</v>
      </c>
    </row>
    <row r="8348" spans="1:2" ht="15" customHeight="1">
      <c r="A8348" s="10" t="s">
        <v>18289</v>
      </c>
      <c r="B8348" s="13" t="s">
        <v>18288</v>
      </c>
    </row>
    <row r="8349" spans="1:2" ht="15" customHeight="1">
      <c r="A8349" s="10" t="s">
        <v>18295</v>
      </c>
      <c r="B8349" s="13" t="s">
        <v>18294</v>
      </c>
    </row>
    <row r="8350" spans="1:2" ht="15" customHeight="1">
      <c r="A8350" s="10" t="s">
        <v>18285</v>
      </c>
      <c r="B8350" s="13" t="s">
        <v>18284</v>
      </c>
    </row>
    <row r="8351" spans="1:2" ht="15" customHeight="1">
      <c r="A8351" s="10" t="s">
        <v>18291</v>
      </c>
      <c r="B8351" s="13" t="s">
        <v>18290</v>
      </c>
    </row>
    <row r="8352" spans="1:2" ht="15" customHeight="1">
      <c r="A8352" s="10" t="s">
        <v>18297</v>
      </c>
      <c r="B8352" s="13" t="s">
        <v>18296</v>
      </c>
    </row>
    <row r="8353" spans="1:2" ht="15" customHeight="1">
      <c r="A8353" s="10" t="s">
        <v>18287</v>
      </c>
      <c r="B8353" s="13" t="s">
        <v>18286</v>
      </c>
    </row>
    <row r="8354" spans="1:2" ht="15" customHeight="1">
      <c r="A8354" s="10" t="s">
        <v>18167</v>
      </c>
      <c r="B8354" s="13" t="s">
        <v>18166</v>
      </c>
    </row>
    <row r="8355" spans="1:2" ht="15" customHeight="1">
      <c r="A8355" s="10" t="s">
        <v>18157</v>
      </c>
      <c r="B8355" s="13" t="s">
        <v>18156</v>
      </c>
    </row>
    <row r="8356" spans="1:2" ht="15" customHeight="1">
      <c r="A8356" s="10" t="s">
        <v>18173</v>
      </c>
      <c r="B8356" s="13" t="s">
        <v>18172</v>
      </c>
    </row>
    <row r="8357" spans="1:2" ht="15" customHeight="1">
      <c r="A8357" s="10" t="s">
        <v>18163</v>
      </c>
      <c r="B8357" s="13" t="s">
        <v>18162</v>
      </c>
    </row>
    <row r="8358" spans="1:2" ht="15" customHeight="1">
      <c r="A8358" s="10" t="s">
        <v>18169</v>
      </c>
      <c r="B8358" s="13" t="s">
        <v>18168</v>
      </c>
    </row>
    <row r="8359" spans="1:2" ht="15" customHeight="1">
      <c r="A8359" s="10" t="s">
        <v>18159</v>
      </c>
      <c r="B8359" s="13" t="s">
        <v>18158</v>
      </c>
    </row>
    <row r="8360" spans="1:2" ht="15" customHeight="1">
      <c r="A8360" s="10" t="s">
        <v>18165</v>
      </c>
      <c r="B8360" s="13" t="s">
        <v>18164</v>
      </c>
    </row>
    <row r="8361" spans="1:2" ht="15" customHeight="1">
      <c r="A8361" s="10" t="s">
        <v>18171</v>
      </c>
      <c r="B8361" s="13" t="s">
        <v>18170</v>
      </c>
    </row>
    <row r="8362" spans="1:2" ht="15" customHeight="1">
      <c r="A8362" s="10" t="s">
        <v>18161</v>
      </c>
      <c r="B8362" s="13" t="s">
        <v>18160</v>
      </c>
    </row>
    <row r="8363" spans="1:2" ht="15" customHeight="1">
      <c r="A8363" s="10" t="s">
        <v>18257</v>
      </c>
      <c r="B8363" s="13" t="s">
        <v>18256</v>
      </c>
    </row>
    <row r="8364" spans="1:2" ht="15" customHeight="1">
      <c r="A8364" s="10" t="s">
        <v>18247</v>
      </c>
      <c r="B8364" s="13" t="s">
        <v>18246</v>
      </c>
    </row>
    <row r="8365" spans="1:2" ht="15" customHeight="1">
      <c r="A8365" s="10" t="s">
        <v>18263</v>
      </c>
      <c r="B8365" s="13" t="s">
        <v>18262</v>
      </c>
    </row>
    <row r="8366" spans="1:2" ht="15" customHeight="1">
      <c r="A8366" s="10" t="s">
        <v>18253</v>
      </c>
      <c r="B8366" s="13" t="s">
        <v>18252</v>
      </c>
    </row>
    <row r="8367" spans="1:2" ht="15" customHeight="1">
      <c r="A8367" s="10" t="s">
        <v>18259</v>
      </c>
      <c r="B8367" s="13" t="s">
        <v>18258</v>
      </c>
    </row>
    <row r="8368" spans="1:2" ht="15" customHeight="1">
      <c r="A8368" s="10" t="s">
        <v>18249</v>
      </c>
      <c r="B8368" s="13" t="s">
        <v>18248</v>
      </c>
    </row>
    <row r="8369" spans="1:2" ht="15" customHeight="1">
      <c r="A8369" s="10" t="s">
        <v>18255</v>
      </c>
      <c r="B8369" s="13" t="s">
        <v>18254</v>
      </c>
    </row>
    <row r="8370" spans="1:2" ht="15" customHeight="1">
      <c r="A8370" s="10" t="s">
        <v>18261</v>
      </c>
      <c r="B8370" s="13" t="s">
        <v>18260</v>
      </c>
    </row>
    <row r="8371" spans="1:2" ht="15" customHeight="1">
      <c r="A8371" s="10" t="s">
        <v>18251</v>
      </c>
      <c r="B8371" s="13" t="s">
        <v>18250</v>
      </c>
    </row>
    <row r="8372" spans="1:2" ht="15" customHeight="1">
      <c r="A8372" s="10" t="s">
        <v>18185</v>
      </c>
      <c r="B8372" s="13" t="s">
        <v>18184</v>
      </c>
    </row>
    <row r="8373" spans="1:2" ht="15" customHeight="1">
      <c r="A8373" s="10" t="s">
        <v>18175</v>
      </c>
      <c r="B8373" s="13" t="s">
        <v>18174</v>
      </c>
    </row>
    <row r="8374" spans="1:2" ht="15" customHeight="1">
      <c r="A8374" s="10" t="s">
        <v>18191</v>
      </c>
      <c r="B8374" s="13" t="s">
        <v>18190</v>
      </c>
    </row>
    <row r="8375" spans="1:2" ht="15" customHeight="1">
      <c r="A8375" s="10" t="s">
        <v>18181</v>
      </c>
      <c r="B8375" s="13" t="s">
        <v>18180</v>
      </c>
    </row>
    <row r="8376" spans="1:2" ht="15" customHeight="1">
      <c r="A8376" s="10" t="s">
        <v>18187</v>
      </c>
      <c r="B8376" s="13" t="s">
        <v>18186</v>
      </c>
    </row>
    <row r="8377" spans="1:2" ht="15" customHeight="1">
      <c r="A8377" s="10" t="s">
        <v>18177</v>
      </c>
      <c r="B8377" s="13" t="s">
        <v>18176</v>
      </c>
    </row>
    <row r="8378" spans="1:2" ht="15" customHeight="1">
      <c r="A8378" s="10" t="s">
        <v>18183</v>
      </c>
      <c r="B8378" s="13" t="s">
        <v>18182</v>
      </c>
    </row>
    <row r="8379" spans="1:2" ht="15" customHeight="1">
      <c r="A8379" s="10" t="s">
        <v>18189</v>
      </c>
      <c r="B8379" s="13" t="s">
        <v>18188</v>
      </c>
    </row>
    <row r="8380" spans="1:2" ht="15" customHeight="1">
      <c r="A8380" s="10" t="s">
        <v>18179</v>
      </c>
      <c r="B8380" s="13" t="s">
        <v>18178</v>
      </c>
    </row>
    <row r="8381" spans="1:2" ht="15" customHeight="1">
      <c r="A8381" s="10" t="s">
        <v>18239</v>
      </c>
      <c r="B8381" s="13" t="s">
        <v>18238</v>
      </c>
    </row>
    <row r="8382" spans="1:2" ht="15" customHeight="1">
      <c r="A8382" s="10" t="s">
        <v>18229</v>
      </c>
      <c r="B8382" s="13" t="s">
        <v>18228</v>
      </c>
    </row>
    <row r="8383" spans="1:2" ht="15" customHeight="1">
      <c r="A8383" s="10" t="s">
        <v>18245</v>
      </c>
      <c r="B8383" s="13" t="s">
        <v>18244</v>
      </c>
    </row>
    <row r="8384" spans="1:2" ht="15" customHeight="1">
      <c r="A8384" s="10" t="s">
        <v>18235</v>
      </c>
      <c r="B8384" s="13" t="s">
        <v>18234</v>
      </c>
    </row>
    <row r="8385" spans="1:2" ht="15" customHeight="1">
      <c r="A8385" s="10" t="s">
        <v>18241</v>
      </c>
      <c r="B8385" s="13" t="s">
        <v>18240</v>
      </c>
    </row>
    <row r="8386" spans="1:2" ht="15" customHeight="1">
      <c r="A8386" s="10" t="s">
        <v>18231</v>
      </c>
      <c r="B8386" s="13" t="s">
        <v>18230</v>
      </c>
    </row>
    <row r="8387" spans="1:2" ht="15" customHeight="1">
      <c r="A8387" s="10" t="s">
        <v>18237</v>
      </c>
      <c r="B8387" s="13" t="s">
        <v>18236</v>
      </c>
    </row>
    <row r="8388" spans="1:2" ht="15" customHeight="1">
      <c r="A8388" s="10" t="s">
        <v>18243</v>
      </c>
      <c r="B8388" s="13" t="s">
        <v>18242</v>
      </c>
    </row>
    <row r="8389" spans="1:2" ht="15" customHeight="1">
      <c r="A8389" s="10" t="s">
        <v>18233</v>
      </c>
      <c r="B8389" s="13" t="s">
        <v>18232</v>
      </c>
    </row>
    <row r="8390" spans="1:2" ht="15" customHeight="1">
      <c r="A8390" s="10" t="s">
        <v>18203</v>
      </c>
      <c r="B8390" s="13" t="s">
        <v>18202</v>
      </c>
    </row>
    <row r="8391" spans="1:2" ht="15" customHeight="1">
      <c r="A8391" s="10" t="s">
        <v>18193</v>
      </c>
      <c r="B8391" s="13" t="s">
        <v>18192</v>
      </c>
    </row>
    <row r="8392" spans="1:2" ht="15" customHeight="1">
      <c r="A8392" s="10" t="s">
        <v>18209</v>
      </c>
      <c r="B8392" s="13" t="s">
        <v>18208</v>
      </c>
    </row>
    <row r="8393" spans="1:2" ht="15" customHeight="1">
      <c r="A8393" s="10" t="s">
        <v>18199</v>
      </c>
      <c r="B8393" s="13" t="s">
        <v>18198</v>
      </c>
    </row>
    <row r="8394" spans="1:2" ht="15" customHeight="1">
      <c r="A8394" s="10" t="s">
        <v>18205</v>
      </c>
      <c r="B8394" s="13" t="s">
        <v>18204</v>
      </c>
    </row>
    <row r="8395" spans="1:2" ht="15" customHeight="1">
      <c r="A8395" s="10" t="s">
        <v>18195</v>
      </c>
      <c r="B8395" s="13" t="s">
        <v>18194</v>
      </c>
    </row>
    <row r="8396" spans="1:2" ht="15" customHeight="1">
      <c r="A8396" s="10" t="s">
        <v>18201</v>
      </c>
      <c r="B8396" s="13" t="s">
        <v>18200</v>
      </c>
    </row>
    <row r="8397" spans="1:2" ht="15" customHeight="1">
      <c r="A8397" s="10" t="s">
        <v>18207</v>
      </c>
      <c r="B8397" s="13" t="s">
        <v>18206</v>
      </c>
    </row>
    <row r="8398" spans="1:2" ht="15" customHeight="1">
      <c r="A8398" s="10" t="s">
        <v>18197</v>
      </c>
      <c r="B8398" s="13" t="s">
        <v>18196</v>
      </c>
    </row>
    <row r="8399" spans="1:2" ht="15" customHeight="1">
      <c r="A8399" s="10" t="s">
        <v>18311</v>
      </c>
      <c r="B8399" s="13" t="s">
        <v>18310</v>
      </c>
    </row>
    <row r="8400" spans="1:2" ht="15" customHeight="1">
      <c r="A8400" s="10" t="s">
        <v>18301</v>
      </c>
      <c r="B8400" s="13" t="s">
        <v>18300</v>
      </c>
    </row>
    <row r="8401" spans="1:2" ht="15" customHeight="1">
      <c r="A8401" s="10" t="s">
        <v>18317</v>
      </c>
      <c r="B8401" s="13" t="s">
        <v>18316</v>
      </c>
    </row>
    <row r="8402" spans="1:2" ht="15" customHeight="1">
      <c r="A8402" s="10" t="s">
        <v>18307</v>
      </c>
      <c r="B8402" s="13" t="s">
        <v>18306</v>
      </c>
    </row>
    <row r="8403" spans="1:2" ht="15" customHeight="1">
      <c r="A8403" s="10" t="s">
        <v>18313</v>
      </c>
      <c r="B8403" s="13" t="s">
        <v>18312</v>
      </c>
    </row>
    <row r="8404" spans="1:2" ht="15" customHeight="1">
      <c r="A8404" s="10" t="s">
        <v>18303</v>
      </c>
      <c r="B8404" s="13" t="s">
        <v>18302</v>
      </c>
    </row>
    <row r="8405" spans="1:2" ht="15" customHeight="1">
      <c r="A8405" s="10" t="s">
        <v>18309</v>
      </c>
      <c r="B8405" s="13" t="s">
        <v>18308</v>
      </c>
    </row>
    <row r="8406" spans="1:2" ht="15" customHeight="1">
      <c r="A8406" s="10" t="s">
        <v>18315</v>
      </c>
      <c r="B8406" s="13" t="s">
        <v>18314</v>
      </c>
    </row>
    <row r="8407" spans="1:2" ht="15" customHeight="1">
      <c r="A8407" s="10" t="s">
        <v>18305</v>
      </c>
      <c r="B8407" s="13" t="s">
        <v>18304</v>
      </c>
    </row>
    <row r="8408" spans="1:2" ht="15" customHeight="1">
      <c r="A8408" s="10" t="s">
        <v>18151</v>
      </c>
      <c r="B8408" s="13" t="s">
        <v>18150</v>
      </c>
    </row>
    <row r="8409" spans="1:2" ht="15" customHeight="1">
      <c r="A8409" s="10" t="s">
        <v>18145</v>
      </c>
      <c r="B8409" s="13" t="s">
        <v>18144</v>
      </c>
    </row>
    <row r="8410" spans="1:2" ht="15" customHeight="1">
      <c r="A8410" s="10" t="s">
        <v>18667</v>
      </c>
      <c r="B8410" s="13" t="s">
        <v>18666</v>
      </c>
    </row>
    <row r="8411" spans="1:2" ht="15" customHeight="1">
      <c r="A8411" s="10" t="s">
        <v>18671</v>
      </c>
      <c r="B8411" s="13" t="s">
        <v>18670</v>
      </c>
    </row>
    <row r="8412" spans="1:2" ht="15" customHeight="1">
      <c r="A8412" s="10" t="s">
        <v>17975</v>
      </c>
      <c r="B8412" s="13" t="s">
        <v>17974</v>
      </c>
    </row>
    <row r="8413" spans="1:2" ht="15" customHeight="1">
      <c r="A8413" s="10" t="s">
        <v>17969</v>
      </c>
      <c r="B8413" s="13" t="s">
        <v>17968</v>
      </c>
    </row>
    <row r="8414" spans="1:2" ht="15" customHeight="1">
      <c r="A8414" s="10" t="s">
        <v>18779</v>
      </c>
      <c r="B8414" s="13" t="s">
        <v>18778</v>
      </c>
    </row>
    <row r="8415" spans="1:2" ht="15" customHeight="1">
      <c r="A8415" s="10" t="s">
        <v>18789</v>
      </c>
      <c r="B8415" s="13" t="s">
        <v>18788</v>
      </c>
    </row>
    <row r="8416" spans="1:2" ht="15" customHeight="1">
      <c r="A8416" s="10" t="s">
        <v>18499</v>
      </c>
      <c r="B8416" s="13" t="s">
        <v>18498</v>
      </c>
    </row>
    <row r="8417" spans="1:2" ht="15" customHeight="1">
      <c r="A8417" s="10" t="s">
        <v>18495</v>
      </c>
      <c r="B8417" s="13" t="s">
        <v>18494</v>
      </c>
    </row>
    <row r="8418" spans="1:2" ht="15" customHeight="1">
      <c r="A8418" s="10" t="s">
        <v>18771</v>
      </c>
      <c r="B8418" s="13" t="s">
        <v>18770</v>
      </c>
    </row>
    <row r="8419" spans="1:2" ht="15" customHeight="1">
      <c r="A8419" s="10" t="s">
        <v>18761</v>
      </c>
      <c r="B8419" s="13" t="s">
        <v>18760</v>
      </c>
    </row>
    <row r="8420" spans="1:2" ht="15" customHeight="1">
      <c r="A8420" s="10" t="s">
        <v>18743</v>
      </c>
      <c r="B8420" s="13" t="s">
        <v>18742</v>
      </c>
    </row>
    <row r="8421" spans="1:2" ht="15" customHeight="1">
      <c r="A8421" s="10" t="s">
        <v>18753</v>
      </c>
      <c r="B8421" s="13" t="s">
        <v>18752</v>
      </c>
    </row>
    <row r="8422" spans="1:2" ht="15" customHeight="1">
      <c r="A8422" s="10" t="s">
        <v>18797</v>
      </c>
      <c r="B8422" s="13" t="s">
        <v>18796</v>
      </c>
    </row>
    <row r="8423" spans="1:2" ht="15" customHeight="1">
      <c r="A8423" s="10" t="s">
        <v>18807</v>
      </c>
      <c r="B8423" s="13" t="s">
        <v>18806</v>
      </c>
    </row>
    <row r="8424" spans="1:2" ht="15" customHeight="1">
      <c r="A8424" s="10" t="s">
        <v>18327</v>
      </c>
      <c r="B8424" s="13" t="s">
        <v>18326</v>
      </c>
    </row>
    <row r="8425" spans="1:2" ht="15" customHeight="1">
      <c r="A8425" s="10" t="s">
        <v>18321</v>
      </c>
      <c r="B8425" s="13" t="s">
        <v>18320</v>
      </c>
    </row>
    <row r="8426" spans="1:2" ht="15" customHeight="1">
      <c r="A8426" s="10" t="s">
        <v>8399</v>
      </c>
      <c r="B8426" s="13" t="s">
        <v>8398</v>
      </c>
    </row>
    <row r="8427" spans="1:2" ht="15" customHeight="1">
      <c r="A8427" s="10" t="s">
        <v>9585</v>
      </c>
      <c r="B8427" s="13" t="s">
        <v>9584</v>
      </c>
    </row>
    <row r="8428" spans="1:2" ht="15" customHeight="1">
      <c r="A8428" s="10" t="s">
        <v>6844</v>
      </c>
      <c r="B8428" s="13" t="s">
        <v>6843</v>
      </c>
    </row>
    <row r="8429" spans="1:2" ht="15" customHeight="1">
      <c r="A8429" s="10" t="s">
        <v>6872</v>
      </c>
      <c r="B8429" s="13" t="s">
        <v>6871</v>
      </c>
    </row>
    <row r="8430" spans="1:2" ht="15" customHeight="1">
      <c r="A8430" s="10" t="s">
        <v>5892</v>
      </c>
      <c r="B8430" s="13" t="s">
        <v>5891</v>
      </c>
    </row>
    <row r="8431" spans="1:2" ht="15" customHeight="1">
      <c r="A8431" s="10" t="s">
        <v>6842</v>
      </c>
      <c r="B8431" s="13" t="s">
        <v>6841</v>
      </c>
    </row>
    <row r="8432" spans="1:2" ht="15" customHeight="1">
      <c r="A8432" s="10" t="s">
        <v>13328</v>
      </c>
      <c r="B8432" s="13" t="s">
        <v>13327</v>
      </c>
    </row>
    <row r="8433" spans="1:2" ht="15" customHeight="1">
      <c r="A8433" s="10" t="s">
        <v>12122</v>
      </c>
      <c r="B8433" s="13" t="s">
        <v>12121</v>
      </c>
    </row>
    <row r="8434" spans="1:2" ht="15" customHeight="1">
      <c r="A8434" s="10" t="s">
        <v>11673</v>
      </c>
      <c r="B8434" s="13" t="s">
        <v>11672</v>
      </c>
    </row>
    <row r="8435" spans="1:2" ht="15" customHeight="1">
      <c r="A8435" s="10" t="s">
        <v>11675</v>
      </c>
      <c r="B8435" s="13" t="s">
        <v>11674</v>
      </c>
    </row>
    <row r="8436" spans="1:2" ht="15" customHeight="1">
      <c r="A8436" s="10" t="s">
        <v>11677</v>
      </c>
      <c r="B8436" s="13" t="s">
        <v>11676</v>
      </c>
    </row>
    <row r="8437" spans="1:2" ht="15" customHeight="1">
      <c r="A8437" s="11" t="s">
        <v>732</v>
      </c>
      <c r="B8437" s="15" t="s">
        <v>65</v>
      </c>
    </row>
    <row r="8438" spans="1:2" ht="15" customHeight="1">
      <c r="A8438" s="10" t="s">
        <v>2311</v>
      </c>
      <c r="B8438" s="13" t="s">
        <v>2310</v>
      </c>
    </row>
    <row r="8439" spans="1:2" ht="15" customHeight="1">
      <c r="A8439" s="10" t="s">
        <v>12912</v>
      </c>
      <c r="B8439" s="13" t="s">
        <v>12911</v>
      </c>
    </row>
    <row r="8440" spans="1:2" ht="15" customHeight="1">
      <c r="A8440" s="10" t="s">
        <v>9565</v>
      </c>
      <c r="B8440" s="13" t="s">
        <v>9564</v>
      </c>
    </row>
    <row r="8441" spans="1:2" ht="15" customHeight="1">
      <c r="A8441" s="10" t="s">
        <v>9563</v>
      </c>
      <c r="B8441" s="13" t="s">
        <v>9562</v>
      </c>
    </row>
    <row r="8442" spans="1:2" ht="15" customHeight="1">
      <c r="A8442" s="10" t="s">
        <v>13354</v>
      </c>
      <c r="B8442" s="13" t="s">
        <v>13353</v>
      </c>
    </row>
    <row r="8443" spans="1:2" ht="15" customHeight="1">
      <c r="A8443" s="10" t="s">
        <v>23311</v>
      </c>
      <c r="B8443" s="13" t="s">
        <v>23310</v>
      </c>
    </row>
    <row r="8444" spans="1:2" ht="15" customHeight="1">
      <c r="A8444" s="10" t="s">
        <v>23313</v>
      </c>
      <c r="B8444" s="13" t="s">
        <v>23312</v>
      </c>
    </row>
    <row r="8445" spans="1:2" ht="15" customHeight="1">
      <c r="A8445" s="10" t="s">
        <v>23315</v>
      </c>
      <c r="B8445" s="13" t="s">
        <v>23314</v>
      </c>
    </row>
    <row r="8446" spans="1:2" ht="15" customHeight="1">
      <c r="A8446" s="10" t="s">
        <v>23303</v>
      </c>
      <c r="B8446" s="13" t="s">
        <v>23302</v>
      </c>
    </row>
    <row r="8447" spans="1:2" ht="15" customHeight="1">
      <c r="A8447" s="10" t="s">
        <v>23309</v>
      </c>
      <c r="B8447" s="13" t="s">
        <v>23308</v>
      </c>
    </row>
    <row r="8448" spans="1:2" ht="15" customHeight="1">
      <c r="A8448" s="10" t="s">
        <v>23301</v>
      </c>
      <c r="B8448" s="13" t="s">
        <v>23300</v>
      </c>
    </row>
    <row r="8449" spans="1:2" ht="15" customHeight="1">
      <c r="A8449" s="10" t="s">
        <v>23307</v>
      </c>
      <c r="B8449" s="13" t="s">
        <v>23306</v>
      </c>
    </row>
    <row r="8450" spans="1:2" ht="15" customHeight="1">
      <c r="A8450" s="10" t="s">
        <v>23305</v>
      </c>
      <c r="B8450" s="13" t="s">
        <v>23304</v>
      </c>
    </row>
    <row r="8451" spans="1:2" ht="15" customHeight="1">
      <c r="A8451" s="10" t="s">
        <v>23319</v>
      </c>
      <c r="B8451" s="13" t="s">
        <v>23318</v>
      </c>
    </row>
    <row r="8452" spans="1:2" ht="15" customHeight="1">
      <c r="A8452" s="10" t="s">
        <v>23317</v>
      </c>
      <c r="B8452" s="13" t="s">
        <v>23316</v>
      </c>
    </row>
    <row r="8453" spans="1:2" ht="15" customHeight="1">
      <c r="A8453" s="10" t="s">
        <v>2247</v>
      </c>
      <c r="B8453" s="13" t="s">
        <v>2246</v>
      </c>
    </row>
    <row r="8454" spans="1:2" ht="15" customHeight="1">
      <c r="A8454" s="10" t="s">
        <v>10860</v>
      </c>
      <c r="B8454" s="13" t="s">
        <v>10859</v>
      </c>
    </row>
    <row r="8455" spans="1:2" ht="15" customHeight="1">
      <c r="A8455" s="10" t="s">
        <v>13406</v>
      </c>
      <c r="B8455" s="13" t="s">
        <v>13405</v>
      </c>
    </row>
    <row r="8456" spans="1:2" ht="15" customHeight="1">
      <c r="A8456" s="10" t="s">
        <v>25155</v>
      </c>
      <c r="B8456" s="13" t="s">
        <v>25154</v>
      </c>
    </row>
    <row r="8457" spans="1:2" ht="15" customHeight="1">
      <c r="A8457" s="10" t="s">
        <v>5594</v>
      </c>
      <c r="B8457" s="13" t="s">
        <v>5593</v>
      </c>
    </row>
    <row r="8458" spans="1:2" ht="15" customHeight="1">
      <c r="A8458" s="10" t="s">
        <v>25135</v>
      </c>
      <c r="B8458" s="13" t="s">
        <v>25134</v>
      </c>
    </row>
    <row r="8459" spans="1:2" ht="15" customHeight="1">
      <c r="A8459" s="11" t="s">
        <v>733</v>
      </c>
      <c r="B8459" s="15" t="s">
        <v>734</v>
      </c>
    </row>
    <row r="8460" spans="1:2" ht="15" customHeight="1">
      <c r="A8460" s="10" t="s">
        <v>1922</v>
      </c>
      <c r="B8460" s="13" t="s">
        <v>1921</v>
      </c>
    </row>
    <row r="8461" spans="1:2" ht="15" customHeight="1">
      <c r="A8461" s="10" t="s">
        <v>11339</v>
      </c>
      <c r="B8461" s="13" t="s">
        <v>11338</v>
      </c>
    </row>
    <row r="8462" spans="1:2" ht="15" customHeight="1">
      <c r="A8462" s="10" t="s">
        <v>11341</v>
      </c>
      <c r="B8462" s="13" t="s">
        <v>11340</v>
      </c>
    </row>
    <row r="8463" spans="1:2" ht="15" customHeight="1">
      <c r="A8463" s="10" t="s">
        <v>25149</v>
      </c>
      <c r="B8463" s="13" t="s">
        <v>25148</v>
      </c>
    </row>
    <row r="8464" spans="1:2" ht="15" customHeight="1">
      <c r="A8464" s="10" t="s">
        <v>10720</v>
      </c>
      <c r="B8464" s="13" t="s">
        <v>10719</v>
      </c>
    </row>
    <row r="8465" spans="1:2" ht="15" customHeight="1">
      <c r="A8465" s="10" t="s">
        <v>10798</v>
      </c>
      <c r="B8465" s="13" t="s">
        <v>10797</v>
      </c>
    </row>
    <row r="8466" spans="1:2" ht="15" customHeight="1">
      <c r="A8466" s="10" t="s">
        <v>10840</v>
      </c>
      <c r="B8466" s="13" t="s">
        <v>10839</v>
      </c>
    </row>
    <row r="8467" spans="1:2" ht="15" customHeight="1">
      <c r="A8467" s="10" t="s">
        <v>14184</v>
      </c>
      <c r="B8467" s="13" t="s">
        <v>14183</v>
      </c>
    </row>
    <row r="8468" spans="1:2" ht="15" customHeight="1">
      <c r="A8468" s="10" t="s">
        <v>14166</v>
      </c>
      <c r="B8468" s="13" t="s">
        <v>14165</v>
      </c>
    </row>
    <row r="8469" spans="1:2" ht="15" customHeight="1">
      <c r="A8469" s="10" t="s">
        <v>10844</v>
      </c>
      <c r="B8469" s="13" t="s">
        <v>10843</v>
      </c>
    </row>
    <row r="8470" spans="1:2" ht="15" customHeight="1">
      <c r="A8470" s="10" t="s">
        <v>10806</v>
      </c>
      <c r="B8470" s="13" t="s">
        <v>10805</v>
      </c>
    </row>
    <row r="8471" spans="1:2" ht="15" customHeight="1">
      <c r="A8471" s="10" t="s">
        <v>10820</v>
      </c>
      <c r="B8471" s="13" t="s">
        <v>10819</v>
      </c>
    </row>
    <row r="8472" spans="1:2" ht="15" customHeight="1">
      <c r="A8472" s="10" t="s">
        <v>10804</v>
      </c>
      <c r="B8472" s="13" t="s">
        <v>10803</v>
      </c>
    </row>
    <row r="8473" spans="1:2" ht="15" customHeight="1">
      <c r="A8473" s="10" t="s">
        <v>10824</v>
      </c>
      <c r="B8473" s="13" t="s">
        <v>10823</v>
      </c>
    </row>
    <row r="8474" spans="1:2" ht="15" customHeight="1">
      <c r="A8474" s="10" t="s">
        <v>10826</v>
      </c>
      <c r="B8474" s="13" t="s">
        <v>10825</v>
      </c>
    </row>
    <row r="8475" spans="1:2" ht="15" customHeight="1">
      <c r="A8475" s="10" t="s">
        <v>10830</v>
      </c>
      <c r="B8475" s="13" t="s">
        <v>10829</v>
      </c>
    </row>
    <row r="8476" spans="1:2" ht="15" customHeight="1">
      <c r="A8476" s="10" t="s">
        <v>10818</v>
      </c>
      <c r="B8476" s="13" t="s">
        <v>10817</v>
      </c>
    </row>
    <row r="8477" spans="1:2" ht="15" customHeight="1">
      <c r="A8477" s="10" t="s">
        <v>10828</v>
      </c>
      <c r="B8477" s="13" t="s">
        <v>10827</v>
      </c>
    </row>
    <row r="8478" spans="1:2" ht="15" customHeight="1">
      <c r="A8478" s="10" t="s">
        <v>10816</v>
      </c>
      <c r="B8478" s="13" t="s">
        <v>10815</v>
      </c>
    </row>
    <row r="8479" spans="1:2" ht="15" customHeight="1">
      <c r="A8479" s="10" t="s">
        <v>10814</v>
      </c>
      <c r="B8479" s="13" t="s">
        <v>10813</v>
      </c>
    </row>
    <row r="8480" spans="1:2" ht="15" customHeight="1">
      <c r="A8480" s="10" t="s">
        <v>10834</v>
      </c>
      <c r="B8480" s="13" t="s">
        <v>10833</v>
      </c>
    </row>
    <row r="8481" spans="1:2" ht="15" customHeight="1">
      <c r="A8481" s="10" t="s">
        <v>10287</v>
      </c>
      <c r="B8481" s="13" t="s">
        <v>10286</v>
      </c>
    </row>
    <row r="8482" spans="1:2" ht="15" customHeight="1">
      <c r="A8482" s="10" t="s">
        <v>10285</v>
      </c>
      <c r="B8482" s="13" t="s">
        <v>10284</v>
      </c>
    </row>
    <row r="8483" spans="1:2" ht="15" customHeight="1">
      <c r="A8483" s="10" t="s">
        <v>10289</v>
      </c>
      <c r="B8483" s="13" t="s">
        <v>10288</v>
      </c>
    </row>
    <row r="8484" spans="1:2" ht="15" customHeight="1">
      <c r="A8484" s="10" t="s">
        <v>11187</v>
      </c>
      <c r="B8484" s="13" t="s">
        <v>11186</v>
      </c>
    </row>
    <row r="8485" spans="1:2" ht="15" customHeight="1">
      <c r="A8485" s="10" t="s">
        <v>10166</v>
      </c>
      <c r="B8485" s="13" t="s">
        <v>10165</v>
      </c>
    </row>
    <row r="8486" spans="1:2" ht="15" customHeight="1">
      <c r="A8486" s="10" t="s">
        <v>14168</v>
      </c>
      <c r="B8486" s="13" t="s">
        <v>14167</v>
      </c>
    </row>
    <row r="8487" spans="1:2" ht="15" customHeight="1">
      <c r="A8487" s="10" t="s">
        <v>10778</v>
      </c>
      <c r="B8487" s="13" t="s">
        <v>10777</v>
      </c>
    </row>
    <row r="8488" spans="1:2" ht="15" customHeight="1">
      <c r="A8488" s="10" t="s">
        <v>10688</v>
      </c>
      <c r="B8488" s="13" t="s">
        <v>10687</v>
      </c>
    </row>
    <row r="8489" spans="1:2" ht="15" customHeight="1">
      <c r="A8489" s="10" t="s">
        <v>10690</v>
      </c>
      <c r="B8489" s="13" t="s">
        <v>10689</v>
      </c>
    </row>
    <row r="8490" spans="1:2" ht="15" customHeight="1">
      <c r="A8490" s="10" t="s">
        <v>10698</v>
      </c>
      <c r="B8490" s="13" t="s">
        <v>10697</v>
      </c>
    </row>
    <row r="8491" spans="1:2" ht="15" customHeight="1">
      <c r="A8491" s="10" t="s">
        <v>10684</v>
      </c>
      <c r="B8491" s="13" t="s">
        <v>10683</v>
      </c>
    </row>
    <row r="8492" spans="1:2" ht="15" customHeight="1">
      <c r="A8492" s="10" t="s">
        <v>10686</v>
      </c>
      <c r="B8492" s="13" t="s">
        <v>10685</v>
      </c>
    </row>
    <row r="8493" spans="1:2" ht="15" customHeight="1">
      <c r="A8493" s="11" t="s">
        <v>735</v>
      </c>
      <c r="B8493" s="15" t="s">
        <v>736</v>
      </c>
    </row>
    <row r="8494" spans="1:2" ht="15" customHeight="1">
      <c r="A8494" s="10" t="s">
        <v>10732</v>
      </c>
      <c r="B8494" s="13" t="s">
        <v>10731</v>
      </c>
    </row>
    <row r="8495" spans="1:2" ht="15" customHeight="1">
      <c r="A8495" s="10" t="s">
        <v>10740</v>
      </c>
      <c r="B8495" s="13" t="s">
        <v>10739</v>
      </c>
    </row>
    <row r="8496" spans="1:2" ht="15" customHeight="1">
      <c r="A8496" s="10" t="s">
        <v>10738</v>
      </c>
      <c r="B8496" s="13" t="s">
        <v>10737</v>
      </c>
    </row>
    <row r="8497" spans="1:2" ht="15" customHeight="1">
      <c r="A8497" s="10" t="s">
        <v>10314</v>
      </c>
      <c r="B8497" s="13" t="s">
        <v>10313</v>
      </c>
    </row>
    <row r="8498" spans="1:2" ht="15" customHeight="1">
      <c r="A8498" s="10" t="s">
        <v>10748</v>
      </c>
      <c r="B8498" s="13" t="s">
        <v>10747</v>
      </c>
    </row>
    <row r="8499" spans="1:2" ht="15" customHeight="1">
      <c r="A8499" s="10" t="s">
        <v>10736</v>
      </c>
      <c r="B8499" s="13" t="s">
        <v>10735</v>
      </c>
    </row>
    <row r="8500" spans="1:2" ht="15" customHeight="1">
      <c r="A8500" s="10" t="s">
        <v>10752</v>
      </c>
      <c r="B8500" s="13" t="s">
        <v>10751</v>
      </c>
    </row>
    <row r="8501" spans="1:2" ht="15" customHeight="1">
      <c r="A8501" s="10" t="s">
        <v>10794</v>
      </c>
      <c r="B8501" s="13" t="s">
        <v>10793</v>
      </c>
    </row>
    <row r="8502" spans="1:2" ht="15" customHeight="1">
      <c r="A8502" s="10" t="s">
        <v>10754</v>
      </c>
      <c r="B8502" s="13" t="s">
        <v>10753</v>
      </c>
    </row>
    <row r="8503" spans="1:2" ht="15" customHeight="1">
      <c r="A8503" s="10" t="s">
        <v>10792</v>
      </c>
      <c r="B8503" s="13" t="s">
        <v>10791</v>
      </c>
    </row>
    <row r="8504" spans="1:2" ht="15" customHeight="1">
      <c r="A8504" s="10" t="s">
        <v>10796</v>
      </c>
      <c r="B8504" s="13" t="s">
        <v>10795</v>
      </c>
    </row>
    <row r="8505" spans="1:2" ht="15" customHeight="1">
      <c r="A8505" s="10" t="s">
        <v>10760</v>
      </c>
      <c r="B8505" s="13" t="s">
        <v>10759</v>
      </c>
    </row>
    <row r="8506" spans="1:2" ht="15" customHeight="1">
      <c r="A8506" s="10" t="s">
        <v>10802</v>
      </c>
      <c r="B8506" s="13" t="s">
        <v>10801</v>
      </c>
    </row>
    <row r="8507" spans="1:2" ht="15" customHeight="1">
      <c r="A8507" s="10" t="s">
        <v>10790</v>
      </c>
      <c r="B8507" s="13" t="s">
        <v>10789</v>
      </c>
    </row>
    <row r="8508" spans="1:2" ht="15" customHeight="1">
      <c r="A8508" s="10" t="s">
        <v>10780</v>
      </c>
      <c r="B8508" s="13" t="s">
        <v>10779</v>
      </c>
    </row>
    <row r="8509" spans="1:2" ht="15" customHeight="1">
      <c r="A8509" s="10" t="s">
        <v>14172</v>
      </c>
      <c r="B8509" s="13" t="s">
        <v>14171</v>
      </c>
    </row>
    <row r="8510" spans="1:2" ht="15" customHeight="1">
      <c r="A8510" s="10" t="s">
        <v>10664</v>
      </c>
      <c r="B8510" s="13" t="s">
        <v>10663</v>
      </c>
    </row>
    <row r="8511" spans="1:2" ht="15" customHeight="1">
      <c r="A8511" s="10" t="s">
        <v>10648</v>
      </c>
      <c r="B8511" s="13" t="s">
        <v>10647</v>
      </c>
    </row>
    <row r="8512" spans="1:2" ht="15" customHeight="1">
      <c r="A8512" s="10" t="s">
        <v>10666</v>
      </c>
      <c r="B8512" s="13" t="s">
        <v>10665</v>
      </c>
    </row>
    <row r="8513" spans="1:2" ht="15" customHeight="1">
      <c r="A8513" s="10" t="s">
        <v>10680</v>
      </c>
      <c r="B8513" s="13" t="s">
        <v>10679</v>
      </c>
    </row>
    <row r="8514" spans="1:2" ht="15" customHeight="1">
      <c r="A8514" s="10" t="s">
        <v>10682</v>
      </c>
      <c r="B8514" s="13" t="s">
        <v>10681</v>
      </c>
    </row>
    <row r="8515" spans="1:2" ht="15" customHeight="1">
      <c r="A8515" s="10" t="s">
        <v>10670</v>
      </c>
      <c r="B8515" s="13" t="s">
        <v>10669</v>
      </c>
    </row>
    <row r="8516" spans="1:2" ht="15" customHeight="1">
      <c r="A8516" s="10" t="s">
        <v>10654</v>
      </c>
      <c r="B8516" s="13" t="s">
        <v>10653</v>
      </c>
    </row>
    <row r="8517" spans="1:2" ht="15" customHeight="1">
      <c r="A8517" s="10" t="s">
        <v>10668</v>
      </c>
      <c r="B8517" s="13" t="s">
        <v>10667</v>
      </c>
    </row>
    <row r="8518" spans="1:2" ht="15" customHeight="1">
      <c r="A8518" s="10" t="s">
        <v>10652</v>
      </c>
      <c r="B8518" s="13" t="s">
        <v>10651</v>
      </c>
    </row>
    <row r="8519" spans="1:2" ht="15" customHeight="1">
      <c r="A8519" s="10" t="s">
        <v>10672</v>
      </c>
      <c r="B8519" s="13" t="s">
        <v>10671</v>
      </c>
    </row>
    <row r="8520" spans="1:2" ht="15" customHeight="1">
      <c r="A8520" s="10" t="s">
        <v>10678</v>
      </c>
      <c r="B8520" s="13" t="s">
        <v>10677</v>
      </c>
    </row>
    <row r="8521" spans="1:2" ht="15" customHeight="1">
      <c r="A8521" s="10" t="s">
        <v>10676</v>
      </c>
      <c r="B8521" s="13" t="s">
        <v>10675</v>
      </c>
    </row>
    <row r="8522" spans="1:2" ht="15" customHeight="1">
      <c r="A8522" s="10" t="s">
        <v>10658</v>
      </c>
      <c r="B8522" s="13" t="s">
        <v>10657</v>
      </c>
    </row>
    <row r="8523" spans="1:2" ht="15" customHeight="1">
      <c r="A8523" s="10" t="s">
        <v>10650</v>
      </c>
      <c r="B8523" s="13" t="s">
        <v>10649</v>
      </c>
    </row>
    <row r="8524" spans="1:2" ht="15" customHeight="1">
      <c r="A8524" s="10" t="s">
        <v>10660</v>
      </c>
      <c r="B8524" s="13" t="s">
        <v>10659</v>
      </c>
    </row>
    <row r="8525" spans="1:2" ht="15" customHeight="1">
      <c r="A8525" s="10" t="s">
        <v>10644</v>
      </c>
      <c r="B8525" s="13" t="s">
        <v>10643</v>
      </c>
    </row>
    <row r="8526" spans="1:2" ht="15" customHeight="1">
      <c r="A8526" s="10" t="s">
        <v>10662</v>
      </c>
      <c r="B8526" s="13" t="s">
        <v>10661</v>
      </c>
    </row>
    <row r="8527" spans="1:2" ht="15" customHeight="1">
      <c r="A8527" s="10" t="s">
        <v>10646</v>
      </c>
      <c r="B8527" s="13" t="s">
        <v>10645</v>
      </c>
    </row>
    <row r="8528" spans="1:2" ht="15" customHeight="1">
      <c r="A8528" s="10" t="s">
        <v>737</v>
      </c>
      <c r="B8528" s="13" t="s">
        <v>7143</v>
      </c>
    </row>
    <row r="8529" spans="1:2" ht="15" customHeight="1">
      <c r="A8529" s="10" t="s">
        <v>17139</v>
      </c>
      <c r="B8529" s="13" t="s">
        <v>17138</v>
      </c>
    </row>
    <row r="8530" spans="1:2" ht="15" customHeight="1">
      <c r="A8530" s="11" t="s">
        <v>738</v>
      </c>
      <c r="B8530" s="15" t="s">
        <v>739</v>
      </c>
    </row>
    <row r="8531" spans="1:2" ht="15" customHeight="1">
      <c r="A8531" s="10" t="s">
        <v>6959</v>
      </c>
      <c r="B8531" s="13" t="s">
        <v>6958</v>
      </c>
    </row>
    <row r="8532" spans="1:2" ht="15" customHeight="1">
      <c r="A8532" s="10" t="s">
        <v>6977</v>
      </c>
      <c r="B8532" s="13" t="s">
        <v>6976</v>
      </c>
    </row>
    <row r="8533" spans="1:2" ht="15" customHeight="1">
      <c r="A8533" s="10" t="s">
        <v>6979</v>
      </c>
      <c r="B8533" s="13" t="s">
        <v>6978</v>
      </c>
    </row>
    <row r="8534" spans="1:2" ht="15" customHeight="1">
      <c r="A8534" s="10" t="s">
        <v>6981</v>
      </c>
      <c r="B8534" s="13" t="s">
        <v>6980</v>
      </c>
    </row>
    <row r="8535" spans="1:2" ht="15" customHeight="1">
      <c r="A8535" s="10" t="s">
        <v>6985</v>
      </c>
      <c r="B8535" s="13" t="s">
        <v>6984</v>
      </c>
    </row>
    <row r="8536" spans="1:2" ht="15" customHeight="1">
      <c r="A8536" s="10" t="s">
        <v>6983</v>
      </c>
      <c r="B8536" s="13" t="s">
        <v>6982</v>
      </c>
    </row>
    <row r="8537" spans="1:2" ht="15" customHeight="1">
      <c r="A8537" s="10" t="s">
        <v>6953</v>
      </c>
      <c r="B8537" s="13" t="s">
        <v>6952</v>
      </c>
    </row>
    <row r="8538" spans="1:2" ht="15" customHeight="1">
      <c r="A8538" s="10" t="s">
        <v>6963</v>
      </c>
      <c r="B8538" s="13" t="s">
        <v>6962</v>
      </c>
    </row>
    <row r="8539" spans="1:2" ht="15" customHeight="1">
      <c r="A8539" s="11" t="s">
        <v>740</v>
      </c>
      <c r="B8539" s="15" t="s">
        <v>741</v>
      </c>
    </row>
    <row r="8540" spans="1:2" ht="15" customHeight="1">
      <c r="A8540" s="10" t="s">
        <v>6989</v>
      </c>
      <c r="B8540" s="13" t="s">
        <v>6988</v>
      </c>
    </row>
    <row r="8541" spans="1:2" ht="15" customHeight="1">
      <c r="A8541" s="10" t="s">
        <v>7001</v>
      </c>
      <c r="B8541" s="13" t="s">
        <v>7000</v>
      </c>
    </row>
    <row r="8542" spans="1:2" ht="15" customHeight="1">
      <c r="A8542" s="10" t="s">
        <v>7005</v>
      </c>
      <c r="B8542" s="13" t="s">
        <v>7004</v>
      </c>
    </row>
    <row r="8543" spans="1:2" ht="15" customHeight="1">
      <c r="A8543" s="10" t="s">
        <v>7013</v>
      </c>
      <c r="B8543" s="13" t="s">
        <v>7012</v>
      </c>
    </row>
    <row r="8544" spans="1:2" ht="15" customHeight="1">
      <c r="A8544" s="10" t="s">
        <v>7015</v>
      </c>
      <c r="B8544" s="13" t="s">
        <v>7014</v>
      </c>
    </row>
    <row r="8545" spans="1:2" ht="15" customHeight="1">
      <c r="A8545" s="10" t="s">
        <v>7017</v>
      </c>
      <c r="B8545" s="13" t="s">
        <v>7016</v>
      </c>
    </row>
    <row r="8546" spans="1:2" ht="15" customHeight="1">
      <c r="A8546" s="10" t="s">
        <v>6995</v>
      </c>
      <c r="B8546" s="13" t="s">
        <v>6994</v>
      </c>
    </row>
    <row r="8547" spans="1:2" ht="15" customHeight="1">
      <c r="A8547" s="10" t="s">
        <v>7011</v>
      </c>
      <c r="B8547" s="13" t="s">
        <v>7010</v>
      </c>
    </row>
    <row r="8548" spans="1:2" ht="15" customHeight="1">
      <c r="A8548" s="10" t="s">
        <v>6999</v>
      </c>
      <c r="B8548" s="13" t="s">
        <v>6998</v>
      </c>
    </row>
    <row r="8549" spans="1:2" ht="15" customHeight="1">
      <c r="A8549" s="10" t="s">
        <v>6993</v>
      </c>
      <c r="B8549" s="13" t="s">
        <v>6992</v>
      </c>
    </row>
    <row r="8550" spans="1:2" ht="15" customHeight="1">
      <c r="A8550" s="10" t="s">
        <v>7009</v>
      </c>
      <c r="B8550" s="13" t="s">
        <v>7008</v>
      </c>
    </row>
    <row r="8551" spans="1:2" ht="15" customHeight="1">
      <c r="A8551" s="10" t="s">
        <v>7003</v>
      </c>
      <c r="B8551" s="13" t="s">
        <v>7002</v>
      </c>
    </row>
    <row r="8552" spans="1:2" ht="15" customHeight="1">
      <c r="A8552" s="10" t="s">
        <v>7147</v>
      </c>
      <c r="B8552" s="13" t="s">
        <v>7146</v>
      </c>
    </row>
    <row r="8553" spans="1:2" ht="15" customHeight="1">
      <c r="A8553" s="10" t="s">
        <v>7145</v>
      </c>
      <c r="B8553" s="13" t="s">
        <v>7144</v>
      </c>
    </row>
    <row r="8554" spans="1:2" ht="15" customHeight="1">
      <c r="A8554" s="10" t="s">
        <v>7081</v>
      </c>
      <c r="B8554" s="13" t="s">
        <v>7080</v>
      </c>
    </row>
    <row r="8555" spans="1:2" ht="15" customHeight="1">
      <c r="A8555" s="10" t="s">
        <v>7085</v>
      </c>
      <c r="B8555" s="13" t="s">
        <v>7084</v>
      </c>
    </row>
    <row r="8556" spans="1:2" ht="15" customHeight="1">
      <c r="A8556" s="10" t="s">
        <v>7077</v>
      </c>
      <c r="B8556" s="13" t="s">
        <v>7076</v>
      </c>
    </row>
    <row r="8557" spans="1:2" ht="15" customHeight="1">
      <c r="A8557" s="10" t="s">
        <v>7079</v>
      </c>
      <c r="B8557" s="13" t="s">
        <v>7078</v>
      </c>
    </row>
    <row r="8558" spans="1:2" ht="15" customHeight="1">
      <c r="A8558" s="10" t="s">
        <v>14666</v>
      </c>
      <c r="B8558" s="13" t="s">
        <v>14665</v>
      </c>
    </row>
    <row r="8559" spans="1:2" ht="15" customHeight="1">
      <c r="A8559" s="10" t="s">
        <v>5870</v>
      </c>
      <c r="B8559" s="13" t="s">
        <v>5869</v>
      </c>
    </row>
    <row r="8560" spans="1:2" ht="15" customHeight="1">
      <c r="A8560" s="10" t="s">
        <v>10439</v>
      </c>
      <c r="B8560" s="13" t="s">
        <v>10438</v>
      </c>
    </row>
    <row r="8561" spans="1:2" ht="15" customHeight="1">
      <c r="A8561" s="10" t="s">
        <v>24423</v>
      </c>
      <c r="B8561" s="13" t="s">
        <v>24422</v>
      </c>
    </row>
    <row r="8562" spans="1:2" ht="15" customHeight="1">
      <c r="A8562" s="10" t="s">
        <v>10501</v>
      </c>
      <c r="B8562" s="13" t="s">
        <v>10500</v>
      </c>
    </row>
    <row r="8563" spans="1:2" ht="15" customHeight="1">
      <c r="A8563" s="10" t="s">
        <v>10072</v>
      </c>
      <c r="B8563" s="13" t="s">
        <v>10071</v>
      </c>
    </row>
    <row r="8564" spans="1:2" ht="15" customHeight="1">
      <c r="A8564" s="10" t="s">
        <v>10372</v>
      </c>
      <c r="B8564" s="13" t="s">
        <v>10371</v>
      </c>
    </row>
    <row r="8565" spans="1:2" ht="15" customHeight="1">
      <c r="A8565" s="10" t="s">
        <v>10384</v>
      </c>
      <c r="B8565" s="13" t="s">
        <v>10383</v>
      </c>
    </row>
    <row r="8566" spans="1:2" ht="15" customHeight="1">
      <c r="A8566" s="10" t="s">
        <v>4992</v>
      </c>
      <c r="B8566" s="13" t="s">
        <v>4991</v>
      </c>
    </row>
    <row r="8567" spans="1:2" ht="15" customHeight="1">
      <c r="A8567" s="10" t="s">
        <v>11237</v>
      </c>
      <c r="B8567" s="13" t="s">
        <v>11236</v>
      </c>
    </row>
    <row r="8568" spans="1:2" ht="15" customHeight="1">
      <c r="A8568" s="10" t="s">
        <v>4566</v>
      </c>
      <c r="B8568" s="13" t="s">
        <v>4565</v>
      </c>
    </row>
    <row r="8569" spans="1:2" ht="15" customHeight="1">
      <c r="A8569" s="10" t="s">
        <v>4590</v>
      </c>
      <c r="B8569" s="13" t="s">
        <v>4589</v>
      </c>
    </row>
    <row r="8570" spans="1:2" ht="15" customHeight="1">
      <c r="A8570" s="10" t="s">
        <v>4574</v>
      </c>
      <c r="B8570" s="13" t="s">
        <v>4573</v>
      </c>
    </row>
    <row r="8571" spans="1:2" ht="15" customHeight="1">
      <c r="A8571" s="10" t="s">
        <v>14755</v>
      </c>
      <c r="B8571" s="13" t="s">
        <v>14754</v>
      </c>
    </row>
    <row r="8572" spans="1:2" ht="15" customHeight="1">
      <c r="A8572" s="10" t="s">
        <v>14509</v>
      </c>
      <c r="B8572" s="13" t="s">
        <v>14508</v>
      </c>
    </row>
    <row r="8573" spans="1:2" ht="15" customHeight="1">
      <c r="A8573" s="10" t="s">
        <v>10417</v>
      </c>
      <c r="B8573" s="13" t="s">
        <v>10416</v>
      </c>
    </row>
    <row r="8574" spans="1:2" ht="15" customHeight="1">
      <c r="A8574" s="10" t="s">
        <v>13808</v>
      </c>
      <c r="B8574" s="13" t="s">
        <v>13807</v>
      </c>
    </row>
    <row r="8575" spans="1:2" ht="15" customHeight="1">
      <c r="A8575" s="10" t="s">
        <v>11514</v>
      </c>
      <c r="B8575" s="13" t="s">
        <v>11513</v>
      </c>
    </row>
    <row r="8576" spans="1:2" ht="15" customHeight="1">
      <c r="A8576" s="10" t="s">
        <v>10619</v>
      </c>
      <c r="B8576" s="13" t="s">
        <v>10618</v>
      </c>
    </row>
    <row r="8577" spans="1:2" ht="15" customHeight="1">
      <c r="A8577" s="10" t="s">
        <v>11271</v>
      </c>
      <c r="B8577" s="13" t="s">
        <v>11270</v>
      </c>
    </row>
    <row r="8578" spans="1:2" ht="15" customHeight="1">
      <c r="A8578" s="10" t="s">
        <v>14747</v>
      </c>
      <c r="B8578" s="13" t="s">
        <v>14746</v>
      </c>
    </row>
    <row r="8579" spans="1:2" ht="15" customHeight="1">
      <c r="A8579" s="10" t="s">
        <v>24537</v>
      </c>
      <c r="B8579" s="13" t="s">
        <v>24536</v>
      </c>
    </row>
    <row r="8580" spans="1:2" ht="15" customHeight="1">
      <c r="A8580" s="10" t="s">
        <v>3234</v>
      </c>
      <c r="B8580" s="13" t="s">
        <v>3233</v>
      </c>
    </row>
    <row r="8581" spans="1:2" ht="15" customHeight="1">
      <c r="A8581" s="10" t="s">
        <v>8804</v>
      </c>
      <c r="B8581" s="13" t="s">
        <v>8803</v>
      </c>
    </row>
    <row r="8582" spans="1:2" ht="15" customHeight="1">
      <c r="A8582" s="10" t="s">
        <v>12158</v>
      </c>
      <c r="B8582" s="13" t="s">
        <v>12157</v>
      </c>
    </row>
    <row r="8583" spans="1:2" ht="15" customHeight="1">
      <c r="A8583" s="10" t="s">
        <v>9944</v>
      </c>
      <c r="B8583" s="13" t="s">
        <v>9943</v>
      </c>
    </row>
    <row r="8584" spans="1:2" ht="15" customHeight="1">
      <c r="A8584" s="10" t="s">
        <v>13250</v>
      </c>
      <c r="B8584" s="13" t="s">
        <v>13249</v>
      </c>
    </row>
    <row r="8585" spans="1:2" ht="15" customHeight="1">
      <c r="A8585" s="10" t="s">
        <v>11331</v>
      </c>
      <c r="B8585" s="13" t="s">
        <v>11330</v>
      </c>
    </row>
    <row r="8586" spans="1:2" ht="15" customHeight="1">
      <c r="A8586" s="10" t="s">
        <v>4604</v>
      </c>
      <c r="B8586" s="13" t="s">
        <v>4603</v>
      </c>
    </row>
    <row r="8587" spans="1:2" ht="15" customHeight="1">
      <c r="A8587" s="10" t="s">
        <v>7337</v>
      </c>
      <c r="B8587" s="13" t="s">
        <v>7336</v>
      </c>
    </row>
    <row r="8588" spans="1:2" ht="15" customHeight="1">
      <c r="A8588" s="10" t="s">
        <v>4463</v>
      </c>
      <c r="B8588" s="13" t="s">
        <v>4462</v>
      </c>
    </row>
    <row r="8589" spans="1:2" ht="15" customHeight="1">
      <c r="A8589" s="10" t="s">
        <v>17341</v>
      </c>
      <c r="B8589" s="13" t="s">
        <v>17340</v>
      </c>
    </row>
    <row r="8590" spans="1:2" ht="15" customHeight="1">
      <c r="A8590" s="10" t="s">
        <v>11160</v>
      </c>
      <c r="B8590" s="13" t="s">
        <v>11159</v>
      </c>
    </row>
    <row r="8591" spans="1:2" ht="15" customHeight="1">
      <c r="A8591" s="10" t="s">
        <v>24327</v>
      </c>
      <c r="B8591" s="13" t="s">
        <v>24326</v>
      </c>
    </row>
    <row r="8592" spans="1:2" ht="15" customHeight="1">
      <c r="A8592" s="10" t="s">
        <v>4742</v>
      </c>
      <c r="B8592" s="13" t="s">
        <v>4741</v>
      </c>
    </row>
    <row r="8593" spans="1:2" ht="15" customHeight="1">
      <c r="A8593" s="10" t="s">
        <v>6575</v>
      </c>
      <c r="B8593" s="13" t="s">
        <v>6574</v>
      </c>
    </row>
    <row r="8594" spans="1:2" ht="15" customHeight="1">
      <c r="A8594" s="10" t="s">
        <v>10441</v>
      </c>
      <c r="B8594" s="13" t="s">
        <v>10440</v>
      </c>
    </row>
    <row r="8595" spans="1:2" ht="15" customHeight="1">
      <c r="A8595" s="10" t="s">
        <v>10696</v>
      </c>
      <c r="B8595" s="13" t="s">
        <v>10695</v>
      </c>
    </row>
    <row r="8596" spans="1:2" ht="15" customHeight="1">
      <c r="A8596" s="10" t="s">
        <v>10746</v>
      </c>
      <c r="B8596" s="13" t="s">
        <v>10745</v>
      </c>
    </row>
    <row r="8597" spans="1:2" ht="15" customHeight="1">
      <c r="A8597" s="10" t="s">
        <v>10734</v>
      </c>
      <c r="B8597" s="13" t="s">
        <v>10733</v>
      </c>
    </row>
    <row r="8598" spans="1:2" ht="15" customHeight="1">
      <c r="A8598" s="10" t="s">
        <v>10744</v>
      </c>
      <c r="B8598" s="13" t="s">
        <v>10743</v>
      </c>
    </row>
    <row r="8599" spans="1:2" ht="15" customHeight="1">
      <c r="A8599" s="10" t="s">
        <v>10742</v>
      </c>
      <c r="B8599" s="13" t="s">
        <v>10741</v>
      </c>
    </row>
    <row r="8600" spans="1:2" ht="15" customHeight="1">
      <c r="A8600" s="10" t="s">
        <v>24559</v>
      </c>
      <c r="B8600" s="13" t="s">
        <v>24558</v>
      </c>
    </row>
    <row r="8601" spans="1:2" ht="15" customHeight="1">
      <c r="A8601" s="10" t="s">
        <v>6417</v>
      </c>
      <c r="B8601" s="13" t="s">
        <v>6416</v>
      </c>
    </row>
    <row r="8602" spans="1:2" ht="15" customHeight="1">
      <c r="A8602" s="10" t="s">
        <v>4525</v>
      </c>
      <c r="B8602" s="13" t="s">
        <v>4524</v>
      </c>
    </row>
    <row r="8603" spans="1:2" ht="15" customHeight="1">
      <c r="A8603" s="10" t="s">
        <v>4122</v>
      </c>
      <c r="B8603" s="13" t="s">
        <v>4121</v>
      </c>
    </row>
    <row r="8604" spans="1:2" ht="15" customHeight="1">
      <c r="A8604" s="10" t="s">
        <v>10475</v>
      </c>
      <c r="B8604" s="13" t="s">
        <v>10474</v>
      </c>
    </row>
    <row r="8605" spans="1:2" ht="15" customHeight="1">
      <c r="A8605" s="10" t="s">
        <v>2410</v>
      </c>
      <c r="B8605" s="13" t="s">
        <v>2409</v>
      </c>
    </row>
    <row r="8606" spans="1:2" ht="15" customHeight="1">
      <c r="A8606" s="10" t="s">
        <v>6631</v>
      </c>
      <c r="B8606" s="13" t="s">
        <v>6630</v>
      </c>
    </row>
    <row r="8607" spans="1:2" ht="15" customHeight="1">
      <c r="A8607" s="10" t="s">
        <v>9264</v>
      </c>
      <c r="B8607" s="13" t="s">
        <v>9263</v>
      </c>
    </row>
    <row r="8608" spans="1:2" ht="15" customHeight="1">
      <c r="A8608" s="10" t="s">
        <v>9756</v>
      </c>
      <c r="B8608" s="13" t="s">
        <v>9755</v>
      </c>
    </row>
    <row r="8609" spans="1:2" ht="15" customHeight="1">
      <c r="A8609" s="10" t="s">
        <v>9282</v>
      </c>
      <c r="B8609" s="13" t="s">
        <v>9281</v>
      </c>
    </row>
    <row r="8610" spans="1:2" ht="15" customHeight="1">
      <c r="A8610" s="10" t="s">
        <v>7566</v>
      </c>
      <c r="B8610" s="13" t="s">
        <v>7565</v>
      </c>
    </row>
    <row r="8611" spans="1:2" ht="15" customHeight="1">
      <c r="A8611" s="10" t="s">
        <v>7570</v>
      </c>
      <c r="B8611" s="13" t="s">
        <v>7569</v>
      </c>
    </row>
    <row r="8612" spans="1:2" ht="15" customHeight="1">
      <c r="A8612" s="10" t="s">
        <v>7568</v>
      </c>
      <c r="B8612" s="13" t="s">
        <v>7567</v>
      </c>
    </row>
    <row r="8613" spans="1:2" ht="15" customHeight="1">
      <c r="A8613" s="10" t="s">
        <v>10179</v>
      </c>
      <c r="B8613" s="13" t="s">
        <v>10178</v>
      </c>
    </row>
    <row r="8614" spans="1:2" ht="15" customHeight="1">
      <c r="A8614" s="10" t="s">
        <v>12502</v>
      </c>
      <c r="B8614" s="13" t="s">
        <v>12501</v>
      </c>
    </row>
    <row r="8615" spans="1:2" ht="15" customHeight="1">
      <c r="A8615" s="10" t="s">
        <v>9690</v>
      </c>
      <c r="B8615" s="13" t="s">
        <v>9689</v>
      </c>
    </row>
    <row r="8616" spans="1:2" ht="15" customHeight="1">
      <c r="A8616" s="10" t="s">
        <v>9680</v>
      </c>
      <c r="B8616" s="13" t="s">
        <v>9679</v>
      </c>
    </row>
    <row r="8617" spans="1:2" ht="15" customHeight="1">
      <c r="A8617" s="10" t="s">
        <v>9573</v>
      </c>
      <c r="B8617" s="13" t="s">
        <v>9572</v>
      </c>
    </row>
    <row r="8618" spans="1:2" ht="15" customHeight="1">
      <c r="A8618" s="10" t="s">
        <v>9502</v>
      </c>
      <c r="B8618" s="13" t="s">
        <v>9501</v>
      </c>
    </row>
    <row r="8619" spans="1:2" ht="15" customHeight="1">
      <c r="A8619" s="10" t="s">
        <v>11713</v>
      </c>
      <c r="B8619" s="13" t="s">
        <v>11712</v>
      </c>
    </row>
    <row r="8620" spans="1:2" ht="15" customHeight="1">
      <c r="A8620" s="10" t="s">
        <v>9822</v>
      </c>
      <c r="B8620" s="13" t="s">
        <v>9821</v>
      </c>
    </row>
    <row r="8621" spans="1:2" ht="15" customHeight="1">
      <c r="A8621" s="10" t="s">
        <v>9828</v>
      </c>
      <c r="B8621" s="13" t="s">
        <v>9827</v>
      </c>
    </row>
    <row r="8622" spans="1:2" ht="15" customHeight="1">
      <c r="A8622" s="10" t="s">
        <v>9557</v>
      </c>
      <c r="B8622" s="13" t="s">
        <v>9556</v>
      </c>
    </row>
    <row r="8623" spans="1:2" ht="15" customHeight="1">
      <c r="A8623" s="10" t="s">
        <v>11323</v>
      </c>
      <c r="B8623" s="13" t="s">
        <v>11322</v>
      </c>
    </row>
    <row r="8624" spans="1:2" ht="15" customHeight="1">
      <c r="A8624" s="10" t="s">
        <v>7779</v>
      </c>
      <c r="B8624" s="13" t="s">
        <v>7778</v>
      </c>
    </row>
    <row r="8625" spans="1:2" ht="15" customHeight="1">
      <c r="A8625" s="10" t="s">
        <v>8957</v>
      </c>
      <c r="B8625" s="13" t="s">
        <v>8956</v>
      </c>
    </row>
    <row r="8626" spans="1:2" ht="15" customHeight="1">
      <c r="A8626" s="10" t="s">
        <v>13158</v>
      </c>
      <c r="B8626" s="13" t="s">
        <v>13157</v>
      </c>
    </row>
    <row r="8627" spans="1:2" ht="15" customHeight="1">
      <c r="A8627" s="10" t="s">
        <v>13224</v>
      </c>
      <c r="B8627" s="13" t="s">
        <v>13223</v>
      </c>
    </row>
    <row r="8628" spans="1:2" ht="15" customHeight="1">
      <c r="A8628" s="10" t="s">
        <v>11980</v>
      </c>
      <c r="B8628" s="13" t="s">
        <v>11979</v>
      </c>
    </row>
    <row r="8629" spans="1:2" ht="15" customHeight="1">
      <c r="A8629" s="10" t="s">
        <v>9666</v>
      </c>
      <c r="B8629" s="13" t="s">
        <v>9665</v>
      </c>
    </row>
    <row r="8630" spans="1:2" ht="15" customHeight="1">
      <c r="A8630" s="10" t="s">
        <v>9772</v>
      </c>
      <c r="B8630" s="13" t="s">
        <v>9771</v>
      </c>
    </row>
    <row r="8631" spans="1:2" ht="15" customHeight="1">
      <c r="A8631" s="10" t="s">
        <v>4128</v>
      </c>
      <c r="B8631" s="13" t="s">
        <v>4127</v>
      </c>
    </row>
    <row r="8632" spans="1:2" ht="15" customHeight="1">
      <c r="A8632" s="10" t="s">
        <v>9760</v>
      </c>
      <c r="B8632" s="13" t="s">
        <v>9759</v>
      </c>
    </row>
    <row r="8633" spans="1:2" ht="15" customHeight="1">
      <c r="A8633" s="10" t="s">
        <v>9820</v>
      </c>
      <c r="B8633" s="13" t="s">
        <v>9819</v>
      </c>
    </row>
    <row r="8634" spans="1:2" ht="15" customHeight="1">
      <c r="A8634" s="10" t="s">
        <v>9795</v>
      </c>
      <c r="B8634" s="13" t="s">
        <v>9794</v>
      </c>
    </row>
    <row r="8635" spans="1:2" ht="15" customHeight="1">
      <c r="A8635" s="10" t="s">
        <v>9460</v>
      </c>
      <c r="B8635" s="13" t="s">
        <v>9459</v>
      </c>
    </row>
    <row r="8636" spans="1:2" ht="15" customHeight="1">
      <c r="A8636" s="10" t="s">
        <v>8320</v>
      </c>
      <c r="B8636" s="13" t="s">
        <v>8319</v>
      </c>
    </row>
    <row r="8637" spans="1:2" ht="15" customHeight="1">
      <c r="A8637" s="10" t="s">
        <v>12820</v>
      </c>
      <c r="B8637" s="13" t="s">
        <v>12819</v>
      </c>
    </row>
    <row r="8638" spans="1:2" ht="15" customHeight="1">
      <c r="A8638" s="10" t="s">
        <v>8249</v>
      </c>
      <c r="B8638" s="13" t="s">
        <v>8248</v>
      </c>
    </row>
    <row r="8639" spans="1:2" ht="15" customHeight="1">
      <c r="A8639" s="10" t="s">
        <v>8253</v>
      </c>
      <c r="B8639" s="13" t="s">
        <v>8252</v>
      </c>
    </row>
    <row r="8640" spans="1:2" ht="15" customHeight="1">
      <c r="A8640" s="10" t="s">
        <v>12850</v>
      </c>
      <c r="B8640" s="13" t="s">
        <v>12849</v>
      </c>
    </row>
    <row r="8641" spans="1:2" ht="15" customHeight="1">
      <c r="A8641" s="10" t="s">
        <v>9593</v>
      </c>
      <c r="B8641" s="13" t="s">
        <v>9592</v>
      </c>
    </row>
    <row r="8642" spans="1:2" ht="15" customHeight="1">
      <c r="A8642" s="10" t="s">
        <v>9530</v>
      </c>
      <c r="B8642" s="13" t="s">
        <v>9529</v>
      </c>
    </row>
    <row r="8643" spans="1:2" ht="15" customHeight="1">
      <c r="A8643" s="10" t="s">
        <v>9545</v>
      </c>
      <c r="B8643" s="13" t="s">
        <v>9544</v>
      </c>
    </row>
    <row r="8644" spans="1:2" ht="15" customHeight="1">
      <c r="A8644" s="10" t="s">
        <v>14597</v>
      </c>
      <c r="B8644" s="13" t="s">
        <v>14596</v>
      </c>
    </row>
    <row r="8645" spans="1:2" ht="15" customHeight="1">
      <c r="A8645" s="10" t="s">
        <v>6483</v>
      </c>
      <c r="B8645" s="13" t="s">
        <v>6482</v>
      </c>
    </row>
    <row r="8646" spans="1:2" ht="15" customHeight="1">
      <c r="A8646" s="10" t="s">
        <v>14681</v>
      </c>
      <c r="B8646" s="13" t="s">
        <v>14680</v>
      </c>
    </row>
    <row r="8647" spans="1:2" ht="15" customHeight="1">
      <c r="A8647" s="10" t="s">
        <v>4926</v>
      </c>
      <c r="B8647" s="13" t="s">
        <v>4925</v>
      </c>
    </row>
    <row r="8648" spans="1:2" ht="15" customHeight="1">
      <c r="A8648" s="10" t="s">
        <v>2333</v>
      </c>
      <c r="B8648" s="13" t="s">
        <v>2332</v>
      </c>
    </row>
    <row r="8649" spans="1:2" ht="15" customHeight="1">
      <c r="A8649" s="10" t="s">
        <v>4077</v>
      </c>
      <c r="B8649" s="13" t="s">
        <v>4076</v>
      </c>
    </row>
    <row r="8650" spans="1:2" ht="15" customHeight="1">
      <c r="A8650" s="10" t="s">
        <v>13044</v>
      </c>
      <c r="B8650" s="13" t="s">
        <v>13043</v>
      </c>
    </row>
    <row r="8651" spans="1:2" ht="15" customHeight="1">
      <c r="A8651" s="10" t="s">
        <v>4005</v>
      </c>
      <c r="B8651" s="13" t="s">
        <v>4004</v>
      </c>
    </row>
    <row r="8652" spans="1:2" ht="15" customHeight="1">
      <c r="A8652" s="10" t="s">
        <v>4095</v>
      </c>
      <c r="B8652" s="13" t="s">
        <v>4094</v>
      </c>
    </row>
    <row r="8653" spans="1:2" ht="15" customHeight="1">
      <c r="A8653" s="10" t="s">
        <v>4057</v>
      </c>
      <c r="B8653" s="13" t="s">
        <v>4056</v>
      </c>
    </row>
    <row r="8654" spans="1:2" ht="15" customHeight="1">
      <c r="A8654" s="10" t="s">
        <v>4045</v>
      </c>
      <c r="B8654" s="13" t="s">
        <v>4044</v>
      </c>
    </row>
    <row r="8655" spans="1:2" ht="15" customHeight="1">
      <c r="A8655" s="10" t="s">
        <v>4039</v>
      </c>
      <c r="B8655" s="13" t="s">
        <v>4038</v>
      </c>
    </row>
    <row r="8656" spans="1:2" ht="15" customHeight="1">
      <c r="A8656" s="10" t="s">
        <v>4051</v>
      </c>
      <c r="B8656" s="13" t="s">
        <v>4050</v>
      </c>
    </row>
    <row r="8657" spans="1:2" ht="15" customHeight="1">
      <c r="A8657" s="10" t="s">
        <v>3989</v>
      </c>
      <c r="B8657" s="13" t="s">
        <v>3988</v>
      </c>
    </row>
    <row r="8658" spans="1:2" ht="15" customHeight="1">
      <c r="A8658" s="10" t="s">
        <v>3993</v>
      </c>
      <c r="B8658" s="13" t="s">
        <v>3992</v>
      </c>
    </row>
    <row r="8659" spans="1:2" ht="15" customHeight="1">
      <c r="A8659" s="10" t="s">
        <v>3963</v>
      </c>
      <c r="B8659" s="13" t="s">
        <v>3962</v>
      </c>
    </row>
    <row r="8660" spans="1:2" ht="15" customHeight="1">
      <c r="A8660" s="10" t="s">
        <v>3983</v>
      </c>
      <c r="B8660" s="13" t="s">
        <v>3982</v>
      </c>
    </row>
    <row r="8661" spans="1:2" ht="15" customHeight="1">
      <c r="A8661" s="10" t="s">
        <v>3975</v>
      </c>
      <c r="B8661" s="13" t="s">
        <v>3974</v>
      </c>
    </row>
    <row r="8662" spans="1:2" ht="15" customHeight="1">
      <c r="A8662" s="10" t="s">
        <v>3973</v>
      </c>
      <c r="B8662" s="13" t="s">
        <v>3972</v>
      </c>
    </row>
    <row r="8663" spans="1:2" ht="15" customHeight="1">
      <c r="A8663" s="10" t="s">
        <v>4091</v>
      </c>
      <c r="B8663" s="13" t="s">
        <v>4090</v>
      </c>
    </row>
    <row r="8664" spans="1:2" ht="15" customHeight="1">
      <c r="A8664" s="10" t="s">
        <v>14450</v>
      </c>
      <c r="B8664" s="13" t="s">
        <v>14449</v>
      </c>
    </row>
    <row r="8665" spans="1:2" ht="15" customHeight="1">
      <c r="A8665" s="10" t="s">
        <v>8483</v>
      </c>
      <c r="B8665" s="13" t="s">
        <v>8482</v>
      </c>
    </row>
    <row r="8666" spans="1:2" ht="15" customHeight="1">
      <c r="A8666" s="10" t="s">
        <v>14420</v>
      </c>
      <c r="B8666" s="13" t="s">
        <v>14419</v>
      </c>
    </row>
    <row r="8667" spans="1:2" ht="15" customHeight="1">
      <c r="A8667" s="10" t="s">
        <v>14440</v>
      </c>
      <c r="B8667" s="13" t="s">
        <v>14439</v>
      </c>
    </row>
    <row r="8668" spans="1:2" ht="15" customHeight="1">
      <c r="A8668" s="10" t="s">
        <v>13924</v>
      </c>
      <c r="B8668" s="13" t="s">
        <v>13923</v>
      </c>
    </row>
    <row r="8669" spans="1:2" ht="15" customHeight="1">
      <c r="A8669" s="10" t="s">
        <v>7065</v>
      </c>
      <c r="B8669" s="13" t="s">
        <v>7064</v>
      </c>
    </row>
    <row r="8670" spans="1:2" ht="15" customHeight="1">
      <c r="A8670" s="10" t="s">
        <v>12194</v>
      </c>
      <c r="B8670" s="13" t="s">
        <v>12193</v>
      </c>
    </row>
    <row r="8671" spans="1:2" ht="15" customHeight="1">
      <c r="A8671" s="10" t="s">
        <v>9625</v>
      </c>
      <c r="B8671" s="13" t="s">
        <v>9624</v>
      </c>
    </row>
    <row r="8672" spans="1:2" ht="15" customHeight="1">
      <c r="A8672" s="10" t="s">
        <v>14615</v>
      </c>
      <c r="B8672" s="13" t="s">
        <v>14614</v>
      </c>
    </row>
    <row r="8673" spans="1:2" ht="15" customHeight="1">
      <c r="A8673" s="10" t="s">
        <v>14501</v>
      </c>
      <c r="B8673" s="13" t="s">
        <v>14500</v>
      </c>
    </row>
    <row r="8674" spans="1:2" ht="15" customHeight="1">
      <c r="A8674" s="10" t="s">
        <v>14460</v>
      </c>
      <c r="B8674" s="13" t="s">
        <v>14459</v>
      </c>
    </row>
    <row r="8675" spans="1:2" ht="15" customHeight="1">
      <c r="A8675" s="10" t="s">
        <v>14855</v>
      </c>
      <c r="B8675" s="13" t="s">
        <v>14854</v>
      </c>
    </row>
    <row r="8676" spans="1:2" ht="15" customHeight="1">
      <c r="A8676" s="10" t="s">
        <v>14559</v>
      </c>
      <c r="B8676" s="13" t="s">
        <v>14558</v>
      </c>
    </row>
    <row r="8677" spans="1:2" ht="15" customHeight="1">
      <c r="A8677" s="10" t="s">
        <v>4065</v>
      </c>
      <c r="B8677" s="13" t="s">
        <v>4064</v>
      </c>
    </row>
    <row r="8678" spans="1:2" ht="15" customHeight="1">
      <c r="A8678" s="10" t="s">
        <v>12846</v>
      </c>
      <c r="B8678" s="13" t="s">
        <v>12845</v>
      </c>
    </row>
    <row r="8679" spans="1:2" ht="15" customHeight="1">
      <c r="A8679" s="10" t="s">
        <v>7536</v>
      </c>
      <c r="B8679" s="13" t="s">
        <v>7535</v>
      </c>
    </row>
    <row r="8680" spans="1:2" ht="15" customHeight="1">
      <c r="A8680" s="10" t="s">
        <v>10192</v>
      </c>
      <c r="B8680" s="13" t="s">
        <v>10191</v>
      </c>
    </row>
    <row r="8681" spans="1:2" ht="15" customHeight="1">
      <c r="A8681" s="10" t="s">
        <v>9834</v>
      </c>
      <c r="B8681" s="13" t="s">
        <v>9833</v>
      </c>
    </row>
    <row r="8682" spans="1:2" ht="15" customHeight="1">
      <c r="A8682" s="10" t="s">
        <v>9976</v>
      </c>
      <c r="B8682" s="13" t="s">
        <v>9975</v>
      </c>
    </row>
    <row r="8683" spans="1:2" ht="15" customHeight="1">
      <c r="A8683" s="10" t="s">
        <v>9924</v>
      </c>
      <c r="B8683" s="13" t="s">
        <v>9923</v>
      </c>
    </row>
    <row r="8684" spans="1:2" ht="15" customHeight="1">
      <c r="A8684" s="10" t="s">
        <v>9896</v>
      </c>
      <c r="B8684" s="13" t="s">
        <v>9895</v>
      </c>
    </row>
    <row r="8685" spans="1:2" ht="15" customHeight="1">
      <c r="A8685" s="10" t="s">
        <v>9882</v>
      </c>
      <c r="B8685" s="13" t="s">
        <v>9881</v>
      </c>
    </row>
    <row r="8686" spans="1:2" ht="15" customHeight="1">
      <c r="A8686" s="10" t="s">
        <v>9912</v>
      </c>
      <c r="B8686" s="13" t="s">
        <v>9911</v>
      </c>
    </row>
    <row r="8687" spans="1:2" ht="15" customHeight="1">
      <c r="A8687" s="10" t="s">
        <v>9954</v>
      </c>
      <c r="B8687" s="13" t="s">
        <v>9953</v>
      </c>
    </row>
    <row r="8688" spans="1:2" ht="15" customHeight="1">
      <c r="A8688" s="10" t="s">
        <v>9970</v>
      </c>
      <c r="B8688" s="13" t="s">
        <v>9969</v>
      </c>
    </row>
    <row r="8689" spans="1:2" ht="15" customHeight="1">
      <c r="A8689" s="10" t="s">
        <v>9871</v>
      </c>
      <c r="B8689" s="13" t="s">
        <v>9870</v>
      </c>
    </row>
    <row r="8690" spans="1:2" ht="15" customHeight="1">
      <c r="A8690" s="10" t="s">
        <v>9906</v>
      </c>
      <c r="B8690" s="13" t="s">
        <v>9905</v>
      </c>
    </row>
    <row r="8691" spans="1:2" ht="15" customHeight="1">
      <c r="A8691" s="10" t="s">
        <v>9863</v>
      </c>
      <c r="B8691" s="13" t="s">
        <v>9862</v>
      </c>
    </row>
    <row r="8692" spans="1:2" ht="15" customHeight="1">
      <c r="A8692" s="10" t="s">
        <v>10062</v>
      </c>
      <c r="B8692" s="13" t="s">
        <v>10061</v>
      </c>
    </row>
    <row r="8693" spans="1:2" ht="15" customHeight="1">
      <c r="A8693" s="10" t="s">
        <v>10048</v>
      </c>
      <c r="B8693" s="13" t="s">
        <v>10047</v>
      </c>
    </row>
    <row r="8694" spans="1:2" ht="15" customHeight="1">
      <c r="A8694" s="10" t="s">
        <v>10044</v>
      </c>
      <c r="B8694" s="13" t="s">
        <v>10043</v>
      </c>
    </row>
    <row r="8695" spans="1:2" ht="15" customHeight="1">
      <c r="A8695" s="10" t="s">
        <v>10060</v>
      </c>
      <c r="B8695" s="13" t="s">
        <v>10059</v>
      </c>
    </row>
    <row r="8696" spans="1:2" ht="15" customHeight="1">
      <c r="A8696" s="10" t="s">
        <v>10052</v>
      </c>
      <c r="B8696" s="13" t="s">
        <v>10051</v>
      </c>
    </row>
    <row r="8697" spans="1:2" ht="15" customHeight="1">
      <c r="A8697" s="10" t="s">
        <v>2104</v>
      </c>
      <c r="B8697" s="13" t="s">
        <v>2103</v>
      </c>
    </row>
    <row r="8698" spans="1:2" ht="15" customHeight="1">
      <c r="A8698" s="10" t="s">
        <v>5854</v>
      </c>
      <c r="B8698" s="13" t="s">
        <v>5853</v>
      </c>
    </row>
    <row r="8699" spans="1:2" ht="15" customHeight="1">
      <c r="A8699" s="10" t="s">
        <v>12840</v>
      </c>
      <c r="B8699" s="13" t="s">
        <v>12839</v>
      </c>
    </row>
    <row r="8700" spans="1:2" ht="15" customHeight="1">
      <c r="A8700" s="10" t="s">
        <v>5864</v>
      </c>
      <c r="B8700" s="13" t="s">
        <v>5863</v>
      </c>
    </row>
    <row r="8701" spans="1:2" ht="15" customHeight="1">
      <c r="A8701" s="10" t="s">
        <v>5860</v>
      </c>
      <c r="B8701" s="13" t="s">
        <v>5859</v>
      </c>
    </row>
    <row r="8702" spans="1:2" ht="15" customHeight="1">
      <c r="A8702" s="10" t="s">
        <v>1218</v>
      </c>
      <c r="B8702" s="13" t="s">
        <v>1217</v>
      </c>
    </row>
    <row r="8703" spans="1:2" ht="15" customHeight="1">
      <c r="A8703" s="10" t="s">
        <v>10523</v>
      </c>
      <c r="B8703" s="13" t="s">
        <v>10522</v>
      </c>
    </row>
    <row r="8704" spans="1:2" ht="15" customHeight="1">
      <c r="A8704" s="10" t="s">
        <v>10527</v>
      </c>
      <c r="B8704" s="13" t="s">
        <v>10526</v>
      </c>
    </row>
    <row r="8705" spans="1:2" ht="15" customHeight="1">
      <c r="A8705" s="10" t="s">
        <v>10531</v>
      </c>
      <c r="B8705" s="13" t="s">
        <v>10530</v>
      </c>
    </row>
    <row r="8706" spans="1:2" ht="15" customHeight="1">
      <c r="A8706" s="10" t="s">
        <v>10539</v>
      </c>
      <c r="B8706" s="13" t="s">
        <v>10538</v>
      </c>
    </row>
    <row r="8707" spans="1:2" ht="15" customHeight="1">
      <c r="A8707" s="10" t="s">
        <v>10547</v>
      </c>
      <c r="B8707" s="13" t="s">
        <v>10546</v>
      </c>
    </row>
    <row r="8708" spans="1:2" ht="15" customHeight="1">
      <c r="A8708" s="10" t="s">
        <v>10549</v>
      </c>
      <c r="B8708" s="13" t="s">
        <v>10548</v>
      </c>
    </row>
    <row r="8709" spans="1:2" ht="15" customHeight="1">
      <c r="A8709" s="10" t="s">
        <v>7467</v>
      </c>
      <c r="B8709" s="13" t="s">
        <v>7466</v>
      </c>
    </row>
    <row r="8710" spans="1:2" ht="15" customHeight="1">
      <c r="A8710" s="10" t="s">
        <v>7455</v>
      </c>
      <c r="B8710" s="13" t="s">
        <v>7454</v>
      </c>
    </row>
    <row r="8711" spans="1:2" ht="15" customHeight="1">
      <c r="A8711" s="10" t="s">
        <v>7461</v>
      </c>
      <c r="B8711" s="13" t="s">
        <v>7460</v>
      </c>
    </row>
    <row r="8712" spans="1:2" ht="15" customHeight="1">
      <c r="A8712" s="10" t="s">
        <v>8401</v>
      </c>
      <c r="B8712" s="13" t="s">
        <v>8400</v>
      </c>
    </row>
    <row r="8713" spans="1:2" ht="15" customHeight="1">
      <c r="A8713" s="10" t="s">
        <v>10050</v>
      </c>
      <c r="B8713" s="13" t="s">
        <v>10049</v>
      </c>
    </row>
    <row r="8714" spans="1:2" ht="15" customHeight="1">
      <c r="A8714" s="10" t="s">
        <v>6663</v>
      </c>
      <c r="B8714" s="13" t="s">
        <v>6662</v>
      </c>
    </row>
    <row r="8715" spans="1:2" ht="15" customHeight="1">
      <c r="A8715" s="10" t="s">
        <v>6649</v>
      </c>
      <c r="B8715" s="13" t="s">
        <v>6648</v>
      </c>
    </row>
    <row r="8716" spans="1:2" ht="15" customHeight="1">
      <c r="A8716" s="10" t="s">
        <v>14932</v>
      </c>
      <c r="B8716" s="13" t="s">
        <v>14931</v>
      </c>
    </row>
    <row r="8717" spans="1:2" ht="15" customHeight="1">
      <c r="A8717" s="10" t="s">
        <v>6569</v>
      </c>
      <c r="B8717" s="13" t="s">
        <v>6568</v>
      </c>
    </row>
    <row r="8718" spans="1:2" ht="15" customHeight="1">
      <c r="A8718" s="10" t="s">
        <v>6562</v>
      </c>
      <c r="B8718" s="13" t="s">
        <v>6561</v>
      </c>
    </row>
    <row r="8719" spans="1:2" ht="15" customHeight="1">
      <c r="A8719" s="10" t="s">
        <v>6577</v>
      </c>
      <c r="B8719" s="13" t="s">
        <v>6576</v>
      </c>
    </row>
    <row r="8720" spans="1:2" ht="15" customHeight="1">
      <c r="A8720" s="10" t="s">
        <v>10261</v>
      </c>
      <c r="B8720" s="13" t="s">
        <v>10260</v>
      </c>
    </row>
    <row r="8721" spans="1:2" ht="15" customHeight="1">
      <c r="A8721" s="10" t="s">
        <v>10259</v>
      </c>
      <c r="B8721" s="13" t="s">
        <v>10258</v>
      </c>
    </row>
    <row r="8722" spans="1:2" ht="15" customHeight="1">
      <c r="A8722" s="10" t="s">
        <v>11227</v>
      </c>
      <c r="B8722" s="13" t="s">
        <v>11226</v>
      </c>
    </row>
    <row r="8723" spans="1:2" ht="15" customHeight="1">
      <c r="A8723" s="10" t="s">
        <v>11221</v>
      </c>
      <c r="B8723" s="13" t="s">
        <v>11220</v>
      </c>
    </row>
    <row r="8724" spans="1:2" ht="15" customHeight="1">
      <c r="A8724" s="10" t="s">
        <v>9085</v>
      </c>
      <c r="B8724" s="13" t="s">
        <v>9084</v>
      </c>
    </row>
    <row r="8725" spans="1:2" ht="15" customHeight="1">
      <c r="A8725" s="10" t="s">
        <v>9079</v>
      </c>
      <c r="B8725" s="13" t="s">
        <v>9078</v>
      </c>
    </row>
    <row r="8726" spans="1:2" ht="15" customHeight="1">
      <c r="A8726" s="10" t="s">
        <v>8820</v>
      </c>
      <c r="B8726" s="13" t="s">
        <v>8819</v>
      </c>
    </row>
    <row r="8727" spans="1:2" ht="15" customHeight="1">
      <c r="A8727" s="10" t="s">
        <v>11753</v>
      </c>
      <c r="B8727" s="13" t="s">
        <v>11752</v>
      </c>
    </row>
    <row r="8728" spans="1:2" ht="15" customHeight="1">
      <c r="A8728" s="10" t="s">
        <v>7303</v>
      </c>
      <c r="B8728" s="13" t="s">
        <v>7302</v>
      </c>
    </row>
    <row r="8729" spans="1:2" ht="15" customHeight="1">
      <c r="A8729" s="10" t="s">
        <v>11862</v>
      </c>
      <c r="B8729" s="13" t="s">
        <v>11861</v>
      </c>
    </row>
    <row r="8730" spans="1:2" ht="15" customHeight="1">
      <c r="A8730" s="10" t="s">
        <v>12472</v>
      </c>
      <c r="B8730" s="13" t="s">
        <v>12471</v>
      </c>
    </row>
    <row r="8731" spans="1:2" ht="15" customHeight="1">
      <c r="A8731" s="10" t="s">
        <v>17369</v>
      </c>
      <c r="B8731" s="13" t="s">
        <v>17368</v>
      </c>
    </row>
    <row r="8732" spans="1:2" ht="15" customHeight="1">
      <c r="A8732" s="10" t="s">
        <v>12000</v>
      </c>
      <c r="B8732" s="13" t="s">
        <v>11999</v>
      </c>
    </row>
    <row r="8733" spans="1:2" ht="15" customHeight="1">
      <c r="A8733" s="10" t="s">
        <v>12346</v>
      </c>
      <c r="B8733" s="13" t="s">
        <v>12345</v>
      </c>
    </row>
    <row r="8734" spans="1:2" ht="15" customHeight="1">
      <c r="A8734" s="10" t="s">
        <v>11996</v>
      </c>
      <c r="B8734" s="13" t="s">
        <v>11995</v>
      </c>
    </row>
    <row r="8735" spans="1:2" ht="15" customHeight="1">
      <c r="A8735" s="10" t="s">
        <v>12468</v>
      </c>
      <c r="B8735" s="13" t="s">
        <v>12467</v>
      </c>
    </row>
    <row r="8736" spans="1:2" ht="15" customHeight="1">
      <c r="A8736" s="10" t="s">
        <v>12342</v>
      </c>
      <c r="B8736" s="13" t="s">
        <v>12341</v>
      </c>
    </row>
    <row r="8737" spans="1:2" ht="15" customHeight="1">
      <c r="A8737" s="10" t="s">
        <v>17375</v>
      </c>
      <c r="B8737" s="13" t="s">
        <v>17374</v>
      </c>
    </row>
    <row r="8738" spans="1:2" ht="15" customHeight="1">
      <c r="A8738" s="10" t="s">
        <v>17269</v>
      </c>
      <c r="B8738" s="13" t="s">
        <v>17268</v>
      </c>
    </row>
    <row r="8739" spans="1:2" ht="15" customHeight="1">
      <c r="A8739" s="10" t="s">
        <v>17287</v>
      </c>
      <c r="B8739" s="13" t="s">
        <v>17286</v>
      </c>
    </row>
    <row r="8740" spans="1:2" ht="15" customHeight="1">
      <c r="A8740" s="10" t="s">
        <v>17327</v>
      </c>
      <c r="B8740" s="13" t="s">
        <v>17326</v>
      </c>
    </row>
    <row r="8741" spans="1:2" ht="15" customHeight="1">
      <c r="A8741" s="10" t="s">
        <v>17307</v>
      </c>
      <c r="B8741" s="13" t="s">
        <v>17306</v>
      </c>
    </row>
    <row r="8742" spans="1:2" ht="15" customHeight="1">
      <c r="A8742" s="10" t="s">
        <v>17249</v>
      </c>
      <c r="B8742" s="13" t="s">
        <v>17248</v>
      </c>
    </row>
    <row r="8743" spans="1:2" ht="15" customHeight="1">
      <c r="A8743" s="10" t="s">
        <v>12358</v>
      </c>
      <c r="B8743" s="13" t="s">
        <v>12357</v>
      </c>
    </row>
    <row r="8744" spans="1:2" ht="15" customHeight="1">
      <c r="A8744" s="10" t="s">
        <v>12488</v>
      </c>
      <c r="B8744" s="13" t="s">
        <v>12487</v>
      </c>
    </row>
    <row r="8745" spans="1:2" ht="15" customHeight="1">
      <c r="A8745" s="10" t="s">
        <v>17357</v>
      </c>
      <c r="B8745" s="13" t="s">
        <v>17356</v>
      </c>
    </row>
    <row r="8746" spans="1:2" ht="15" customHeight="1">
      <c r="A8746" s="10" t="s">
        <v>12366</v>
      </c>
      <c r="B8746" s="13" t="s">
        <v>12365</v>
      </c>
    </row>
    <row r="8747" spans="1:2" ht="15" customHeight="1">
      <c r="A8747" s="10" t="s">
        <v>12020</v>
      </c>
      <c r="B8747" s="13" t="s">
        <v>12019</v>
      </c>
    </row>
    <row r="8748" spans="1:2" ht="15" customHeight="1">
      <c r="A8748" s="10" t="s">
        <v>17213</v>
      </c>
      <c r="B8748" s="13" t="s">
        <v>17212</v>
      </c>
    </row>
    <row r="8749" spans="1:2" ht="15" customHeight="1">
      <c r="A8749" s="10" t="s">
        <v>12332</v>
      </c>
      <c r="B8749" s="13" t="s">
        <v>12331</v>
      </c>
    </row>
    <row r="8750" spans="1:2" ht="15" customHeight="1">
      <c r="A8750" s="10" t="s">
        <v>17361</v>
      </c>
      <c r="B8750" s="13" t="s">
        <v>17360</v>
      </c>
    </row>
    <row r="8751" spans="1:2" ht="15" customHeight="1">
      <c r="A8751" s="10" t="s">
        <v>17229</v>
      </c>
      <c r="B8751" s="13" t="s">
        <v>17228</v>
      </c>
    </row>
    <row r="8752" spans="1:2" ht="15" customHeight="1">
      <c r="A8752" s="10" t="s">
        <v>11860</v>
      </c>
      <c r="B8752" s="13" t="s">
        <v>11859</v>
      </c>
    </row>
    <row r="8753" spans="1:2" ht="15" customHeight="1">
      <c r="A8753" s="10" t="s">
        <v>11932</v>
      </c>
      <c r="B8753" s="13" t="s">
        <v>11931</v>
      </c>
    </row>
    <row r="8754" spans="1:2" ht="15" customHeight="1">
      <c r="A8754" s="10" t="s">
        <v>12444</v>
      </c>
      <c r="B8754" s="13" t="s">
        <v>12443</v>
      </c>
    </row>
    <row r="8755" spans="1:2" ht="15" customHeight="1">
      <c r="A8755" s="10" t="s">
        <v>9952</v>
      </c>
      <c r="B8755" s="13" t="s">
        <v>9951</v>
      </c>
    </row>
    <row r="8756" spans="1:2" ht="15" customHeight="1">
      <c r="A8756" s="10" t="s">
        <v>6525</v>
      </c>
      <c r="B8756" s="13" t="s">
        <v>6524</v>
      </c>
    </row>
    <row r="8757" spans="1:2" ht="15" customHeight="1">
      <c r="A8757" s="10" t="s">
        <v>6517</v>
      </c>
      <c r="B8757" s="13" t="s">
        <v>6516</v>
      </c>
    </row>
    <row r="8758" spans="1:2" ht="15" customHeight="1">
      <c r="A8758" s="10" t="s">
        <v>1950</v>
      </c>
      <c r="B8758" s="13" t="s">
        <v>1949</v>
      </c>
    </row>
    <row r="8759" spans="1:2" ht="15" customHeight="1">
      <c r="A8759" s="10" t="s">
        <v>14765</v>
      </c>
      <c r="B8759" s="13" t="s">
        <v>14764</v>
      </c>
    </row>
    <row r="8760" spans="1:2" ht="15" customHeight="1">
      <c r="A8760" s="10" t="s">
        <v>10016</v>
      </c>
      <c r="B8760" s="13" t="s">
        <v>10015</v>
      </c>
    </row>
    <row r="8761" spans="1:2" ht="15" customHeight="1">
      <c r="A8761" s="10" t="s">
        <v>10020</v>
      </c>
      <c r="B8761" s="13" t="s">
        <v>10019</v>
      </c>
    </row>
    <row r="8762" spans="1:2" ht="15" customHeight="1">
      <c r="A8762" s="10" t="s">
        <v>10012</v>
      </c>
      <c r="B8762" s="13" t="s">
        <v>10011</v>
      </c>
    </row>
    <row r="8763" spans="1:2" ht="15" customHeight="1">
      <c r="A8763" s="10" t="s">
        <v>10024</v>
      </c>
      <c r="B8763" s="13" t="s">
        <v>10023</v>
      </c>
    </row>
    <row r="8764" spans="1:2" ht="15" customHeight="1">
      <c r="A8764" s="10" t="s">
        <v>10022</v>
      </c>
      <c r="B8764" s="13" t="s">
        <v>10021</v>
      </c>
    </row>
    <row r="8765" spans="1:2" ht="15" customHeight="1">
      <c r="A8765" s="10" t="s">
        <v>4219</v>
      </c>
      <c r="B8765" s="13" t="s">
        <v>4218</v>
      </c>
    </row>
    <row r="8766" spans="1:2" ht="15" customHeight="1">
      <c r="A8766" s="10" t="s">
        <v>4720</v>
      </c>
      <c r="B8766" s="13" t="s">
        <v>4719</v>
      </c>
    </row>
    <row r="8767" spans="1:2" ht="15" customHeight="1">
      <c r="A8767" s="10" t="s">
        <v>10076</v>
      </c>
      <c r="B8767" s="13" t="s">
        <v>10075</v>
      </c>
    </row>
    <row r="8768" spans="1:2" ht="15" customHeight="1">
      <c r="A8768" s="10" t="s">
        <v>10862</v>
      </c>
      <c r="B8768" s="13" t="s">
        <v>10861</v>
      </c>
    </row>
    <row r="8769" spans="1:2" ht="15" customHeight="1">
      <c r="A8769" s="10" t="s">
        <v>10092</v>
      </c>
      <c r="B8769" s="13" t="s">
        <v>10091</v>
      </c>
    </row>
    <row r="8770" spans="1:2" ht="15" customHeight="1">
      <c r="A8770" s="10" t="s">
        <v>10870</v>
      </c>
      <c r="B8770" s="13" t="s">
        <v>10869</v>
      </c>
    </row>
    <row r="8771" spans="1:2" ht="15" customHeight="1">
      <c r="A8771" s="10" t="s">
        <v>10096</v>
      </c>
      <c r="B8771" s="13" t="s">
        <v>10095</v>
      </c>
    </row>
    <row r="8772" spans="1:2" ht="15" customHeight="1">
      <c r="A8772" s="10" t="s">
        <v>14014</v>
      </c>
      <c r="B8772" s="13" t="s">
        <v>14013</v>
      </c>
    </row>
    <row r="8773" spans="1:2" ht="15" customHeight="1">
      <c r="A8773" s="10" t="s">
        <v>14002</v>
      </c>
      <c r="B8773" s="13" t="s">
        <v>14001</v>
      </c>
    </row>
    <row r="8774" spans="1:2" ht="15" customHeight="1">
      <c r="A8774" s="10" t="s">
        <v>13982</v>
      </c>
      <c r="B8774" s="13" t="s">
        <v>13981</v>
      </c>
    </row>
    <row r="8775" spans="1:2" ht="15" customHeight="1">
      <c r="A8775" s="10" t="s">
        <v>14022</v>
      </c>
      <c r="B8775" s="13" t="s">
        <v>14021</v>
      </c>
    </row>
    <row r="8776" spans="1:2" ht="15" customHeight="1">
      <c r="A8776" s="10" t="s">
        <v>13998</v>
      </c>
      <c r="B8776" s="13" t="s">
        <v>13997</v>
      </c>
    </row>
    <row r="8777" spans="1:2" ht="15" customHeight="1">
      <c r="A8777" s="10" t="s">
        <v>13992</v>
      </c>
      <c r="B8777" s="13" t="s">
        <v>13991</v>
      </c>
    </row>
    <row r="8778" spans="1:2" ht="15" customHeight="1">
      <c r="A8778" s="10" t="s">
        <v>6595</v>
      </c>
      <c r="B8778" s="13" t="s">
        <v>6594</v>
      </c>
    </row>
    <row r="8779" spans="1:2" ht="15" customHeight="1">
      <c r="A8779" s="10" t="s">
        <v>13402</v>
      </c>
      <c r="B8779" s="13" t="s">
        <v>13401</v>
      </c>
    </row>
    <row r="8780" spans="1:2" ht="15" customHeight="1">
      <c r="A8780" s="10" t="s">
        <v>14036</v>
      </c>
      <c r="B8780" s="13" t="s">
        <v>14035</v>
      </c>
    </row>
    <row r="8781" spans="1:2" ht="15" customHeight="1">
      <c r="A8781" s="10" t="s">
        <v>13260</v>
      </c>
      <c r="B8781" s="13" t="s">
        <v>13259</v>
      </c>
    </row>
    <row r="8782" spans="1:2" ht="15" customHeight="1">
      <c r="A8782" s="10" t="s">
        <v>14378</v>
      </c>
      <c r="B8782" s="13" t="s">
        <v>14377</v>
      </c>
    </row>
    <row r="8783" spans="1:2" ht="15" customHeight="1">
      <c r="A8783" s="10" t="s">
        <v>14372</v>
      </c>
      <c r="B8783" s="13" t="s">
        <v>14371</v>
      </c>
    </row>
    <row r="8784" spans="1:2" ht="15" customHeight="1">
      <c r="A8784" s="10" t="s">
        <v>9290</v>
      </c>
      <c r="B8784" s="13" t="s">
        <v>9289</v>
      </c>
    </row>
    <row r="8785" spans="1:2" ht="15" customHeight="1">
      <c r="A8785" s="10" t="s">
        <v>9402</v>
      </c>
      <c r="B8785" s="13" t="s">
        <v>9401</v>
      </c>
    </row>
    <row r="8786" spans="1:2" ht="15" customHeight="1">
      <c r="A8786" s="10" t="s">
        <v>9298</v>
      </c>
      <c r="B8786" s="13" t="s">
        <v>9297</v>
      </c>
    </row>
    <row r="8787" spans="1:2" ht="15" customHeight="1">
      <c r="A8787" s="10" t="s">
        <v>1994</v>
      </c>
      <c r="B8787" s="13" t="s">
        <v>1993</v>
      </c>
    </row>
    <row r="8788" spans="1:2" ht="15" customHeight="1">
      <c r="A8788" s="10" t="s">
        <v>10210</v>
      </c>
      <c r="B8788" s="13" t="s">
        <v>10209</v>
      </c>
    </row>
    <row r="8789" spans="1:2" ht="15" customHeight="1">
      <c r="A8789" s="10" t="s">
        <v>5962</v>
      </c>
      <c r="B8789" s="13" t="s">
        <v>5961</v>
      </c>
    </row>
    <row r="8790" spans="1:2" ht="15" customHeight="1">
      <c r="A8790" s="10" t="s">
        <v>24533</v>
      </c>
      <c r="B8790" s="13" t="s">
        <v>24532</v>
      </c>
    </row>
    <row r="8791" spans="1:2" ht="15" customHeight="1">
      <c r="A8791" s="10" t="s">
        <v>14650</v>
      </c>
      <c r="B8791" s="13" t="s">
        <v>14649</v>
      </c>
    </row>
    <row r="8792" spans="1:2" ht="15" customHeight="1">
      <c r="A8792" s="10" t="s">
        <v>24877</v>
      </c>
      <c r="B8792" s="13" t="s">
        <v>24876</v>
      </c>
    </row>
    <row r="8793" spans="1:2" ht="15" customHeight="1">
      <c r="A8793" s="10" t="s">
        <v>24645</v>
      </c>
      <c r="B8793" s="13" t="s">
        <v>24644</v>
      </c>
    </row>
    <row r="8794" spans="1:2" ht="15" customHeight="1">
      <c r="A8794" s="10" t="s">
        <v>5506</v>
      </c>
      <c r="B8794" s="13" t="s">
        <v>5505</v>
      </c>
    </row>
    <row r="8795" spans="1:2" ht="15" customHeight="1">
      <c r="A8795" s="10" t="s">
        <v>14735</v>
      </c>
      <c r="B8795" s="13" t="s">
        <v>14734</v>
      </c>
    </row>
    <row r="8796" spans="1:2" ht="15" customHeight="1">
      <c r="A8796" s="10" t="s">
        <v>11400</v>
      </c>
      <c r="B8796" s="13" t="s">
        <v>11399</v>
      </c>
    </row>
    <row r="8797" spans="1:2" ht="15" customHeight="1">
      <c r="A8797" s="10" t="s">
        <v>5912</v>
      </c>
      <c r="B8797" s="13" t="s">
        <v>5911</v>
      </c>
    </row>
    <row r="8798" spans="1:2" ht="15" customHeight="1">
      <c r="A8798" s="10" t="s">
        <v>1399</v>
      </c>
      <c r="B8798" s="13" t="s">
        <v>1398</v>
      </c>
    </row>
    <row r="8799" spans="1:2" ht="15" customHeight="1">
      <c r="A8799" s="10" t="s">
        <v>1257</v>
      </c>
      <c r="B8799" s="13" t="s">
        <v>1256</v>
      </c>
    </row>
    <row r="8800" spans="1:2" ht="15" customHeight="1">
      <c r="A8800" s="10" t="s">
        <v>1569</v>
      </c>
      <c r="B8800" s="13" t="s">
        <v>1568</v>
      </c>
    </row>
    <row r="8801" spans="1:2" ht="15" customHeight="1">
      <c r="A8801" s="10" t="s">
        <v>7676</v>
      </c>
      <c r="B8801" s="13" t="s">
        <v>7675</v>
      </c>
    </row>
    <row r="8802" spans="1:2" ht="15" customHeight="1">
      <c r="A8802" s="10" t="s">
        <v>13914</v>
      </c>
      <c r="B8802" s="13" t="s">
        <v>13913</v>
      </c>
    </row>
    <row r="8803" spans="1:2" ht="15" customHeight="1">
      <c r="A8803" s="10" t="s">
        <v>8116</v>
      </c>
      <c r="B8803" s="13" t="s">
        <v>8115</v>
      </c>
    </row>
    <row r="8804" spans="1:2" ht="15" customHeight="1">
      <c r="A8804" s="10" t="s">
        <v>8146</v>
      </c>
      <c r="B8804" s="13" t="s">
        <v>8145</v>
      </c>
    </row>
    <row r="8805" spans="1:2" ht="15" customHeight="1">
      <c r="A8805" s="10" t="s">
        <v>11474</v>
      </c>
      <c r="B8805" s="13" t="s">
        <v>11473</v>
      </c>
    </row>
    <row r="8806" spans="1:2" ht="15" customHeight="1">
      <c r="A8806" s="10" t="s">
        <v>8140</v>
      </c>
      <c r="B8806" s="13" t="s">
        <v>8139</v>
      </c>
    </row>
    <row r="8807" spans="1:2" ht="15" customHeight="1">
      <c r="A8807" s="10" t="s">
        <v>8577</v>
      </c>
      <c r="B8807" s="13" t="s">
        <v>8576</v>
      </c>
    </row>
    <row r="8808" spans="1:2" ht="15" customHeight="1">
      <c r="A8808" s="10" t="s">
        <v>8443</v>
      </c>
      <c r="B8808" s="13" t="s">
        <v>8442</v>
      </c>
    </row>
    <row r="8809" spans="1:2" ht="15" customHeight="1">
      <c r="A8809" s="10" t="s">
        <v>7192</v>
      </c>
      <c r="B8809" s="13" t="s">
        <v>7191</v>
      </c>
    </row>
    <row r="8810" spans="1:2" ht="15" customHeight="1">
      <c r="A8810" s="10" t="s">
        <v>7210</v>
      </c>
      <c r="B8810" s="13" t="s">
        <v>7209</v>
      </c>
    </row>
    <row r="8811" spans="1:2" ht="15" customHeight="1">
      <c r="A8811" s="10" t="s">
        <v>8132</v>
      </c>
      <c r="B8811" s="13" t="s">
        <v>8131</v>
      </c>
    </row>
    <row r="8812" spans="1:2" ht="15" customHeight="1">
      <c r="A8812" s="10" t="s">
        <v>8537</v>
      </c>
      <c r="B8812" s="13" t="s">
        <v>8536</v>
      </c>
    </row>
    <row r="8813" spans="1:2" ht="15" customHeight="1">
      <c r="A8813" s="10" t="s">
        <v>7222</v>
      </c>
      <c r="B8813" s="13" t="s">
        <v>7221</v>
      </c>
    </row>
    <row r="8814" spans="1:2" ht="15" customHeight="1">
      <c r="A8814" s="10" t="s">
        <v>5950</v>
      </c>
      <c r="B8814" s="13" t="s">
        <v>5949</v>
      </c>
    </row>
    <row r="8815" spans="1:2" ht="15" customHeight="1">
      <c r="A8815" s="10" t="s">
        <v>5896</v>
      </c>
      <c r="B8815" s="13" t="s">
        <v>5895</v>
      </c>
    </row>
    <row r="8816" spans="1:2" ht="15" customHeight="1">
      <c r="A8816" s="10" t="s">
        <v>5978</v>
      </c>
      <c r="B8816" s="13" t="s">
        <v>5977</v>
      </c>
    </row>
    <row r="8817" spans="1:2" ht="15" customHeight="1">
      <c r="A8817" s="10" t="s">
        <v>4153</v>
      </c>
      <c r="B8817" s="13" t="s">
        <v>4152</v>
      </c>
    </row>
    <row r="8818" spans="1:2" ht="15" customHeight="1">
      <c r="A8818" s="10" t="s">
        <v>12542</v>
      </c>
      <c r="B8818" s="13" t="s">
        <v>12541</v>
      </c>
    </row>
    <row r="8819" spans="1:2" ht="15" customHeight="1">
      <c r="A8819" s="10" t="s">
        <v>4598</v>
      </c>
      <c r="B8819" s="13" t="s">
        <v>4597</v>
      </c>
    </row>
    <row r="8820" spans="1:2" ht="15" customHeight="1">
      <c r="A8820" s="10" t="s">
        <v>8343</v>
      </c>
      <c r="B8820" s="13" t="s">
        <v>8342</v>
      </c>
    </row>
    <row r="8821" spans="1:2" ht="15" customHeight="1">
      <c r="A8821" s="10" t="s">
        <v>7787</v>
      </c>
      <c r="B8821" s="13" t="s">
        <v>7786</v>
      </c>
    </row>
    <row r="8822" spans="1:2" ht="15" customHeight="1">
      <c r="A8822" s="10" t="s">
        <v>12556</v>
      </c>
      <c r="B8822" s="13" t="s">
        <v>12555</v>
      </c>
    </row>
    <row r="8823" spans="1:2" ht="15" customHeight="1">
      <c r="A8823" s="10" t="s">
        <v>6403</v>
      </c>
      <c r="B8823" s="13" t="s">
        <v>6402</v>
      </c>
    </row>
    <row r="8824" spans="1:2" ht="15" customHeight="1">
      <c r="A8824" s="10" t="s">
        <v>9099</v>
      </c>
      <c r="B8824" s="13" t="s">
        <v>9098</v>
      </c>
    </row>
    <row r="8825" spans="1:2" ht="15" customHeight="1">
      <c r="A8825" s="10" t="s">
        <v>8150</v>
      </c>
      <c r="B8825" s="13" t="s">
        <v>8149</v>
      </c>
    </row>
    <row r="8826" spans="1:2" ht="15" customHeight="1">
      <c r="A8826" s="10" t="s">
        <v>9114</v>
      </c>
      <c r="B8826" s="13" t="s">
        <v>9113</v>
      </c>
    </row>
    <row r="8827" spans="1:2" ht="15" customHeight="1">
      <c r="A8827" s="10" t="s">
        <v>1508</v>
      </c>
      <c r="B8827" s="13" t="s">
        <v>1507</v>
      </c>
    </row>
    <row r="8828" spans="1:2" ht="15" customHeight="1">
      <c r="A8828" s="10" t="s">
        <v>2231</v>
      </c>
      <c r="B8828" s="13" t="s">
        <v>2230</v>
      </c>
    </row>
    <row r="8829" spans="1:2" ht="15" customHeight="1">
      <c r="A8829" s="10" t="s">
        <v>8927</v>
      </c>
      <c r="B8829" s="13" t="s">
        <v>8926</v>
      </c>
    </row>
    <row r="8830" spans="1:2" ht="15" customHeight="1">
      <c r="A8830" s="10" t="s">
        <v>9178</v>
      </c>
      <c r="B8830" s="13" t="s">
        <v>9177</v>
      </c>
    </row>
    <row r="8831" spans="1:2" ht="15" customHeight="1">
      <c r="A8831" s="10" t="s">
        <v>8742</v>
      </c>
      <c r="B8831" s="13" t="s">
        <v>8741</v>
      </c>
    </row>
    <row r="8832" spans="1:2" ht="15" customHeight="1">
      <c r="A8832" s="10" t="s">
        <v>8600</v>
      </c>
      <c r="B8832" s="13" t="s">
        <v>8599</v>
      </c>
    </row>
    <row r="8833" spans="1:2" ht="15" customHeight="1">
      <c r="A8833" s="10" t="s">
        <v>8720</v>
      </c>
      <c r="B8833" s="13" t="s">
        <v>8719</v>
      </c>
    </row>
    <row r="8834" spans="1:2" ht="15" customHeight="1">
      <c r="A8834" s="10" t="s">
        <v>9059</v>
      </c>
      <c r="B8834" s="13" t="s">
        <v>9058</v>
      </c>
    </row>
    <row r="8835" spans="1:2" ht="15" customHeight="1">
      <c r="A8835" s="10" t="s">
        <v>8943</v>
      </c>
      <c r="B8835" s="13" t="s">
        <v>8942</v>
      </c>
    </row>
    <row r="8836" spans="1:2" ht="15" customHeight="1">
      <c r="A8836" s="10" t="s">
        <v>9137</v>
      </c>
      <c r="B8836" s="13" t="s">
        <v>9136</v>
      </c>
    </row>
    <row r="8837" spans="1:2" ht="15" customHeight="1">
      <c r="A8837" s="10" t="s">
        <v>7367</v>
      </c>
      <c r="B8837" s="13" t="s">
        <v>7366</v>
      </c>
    </row>
    <row r="8838" spans="1:2" ht="15" customHeight="1">
      <c r="A8838" s="10" t="s">
        <v>4169</v>
      </c>
      <c r="B8838" s="13" t="s">
        <v>4168</v>
      </c>
    </row>
    <row r="8839" spans="1:2" ht="15" customHeight="1">
      <c r="A8839" s="10" t="s">
        <v>8517</v>
      </c>
      <c r="B8839" s="13" t="s">
        <v>8516</v>
      </c>
    </row>
    <row r="8840" spans="1:2" ht="15" customHeight="1">
      <c r="A8840" s="10" t="s">
        <v>8421</v>
      </c>
      <c r="B8840" s="13" t="s">
        <v>8420</v>
      </c>
    </row>
    <row r="8841" spans="1:2" ht="15" customHeight="1">
      <c r="A8841" s="10" t="s">
        <v>7347</v>
      </c>
      <c r="B8841" s="13" t="s">
        <v>7346</v>
      </c>
    </row>
    <row r="8842" spans="1:2" ht="15" customHeight="1">
      <c r="A8842" s="10" t="s">
        <v>1964</v>
      </c>
      <c r="B8842" s="13" t="s">
        <v>1963</v>
      </c>
    </row>
    <row r="8843" spans="1:2" ht="15" customHeight="1">
      <c r="A8843" s="10" t="s">
        <v>5930</v>
      </c>
      <c r="B8843" s="13" t="s">
        <v>5929</v>
      </c>
    </row>
    <row r="8844" spans="1:2" ht="15" customHeight="1">
      <c r="A8844" s="10" t="s">
        <v>12992</v>
      </c>
      <c r="B8844" s="13" t="s">
        <v>12991</v>
      </c>
    </row>
    <row r="8845" spans="1:2" ht="15" customHeight="1">
      <c r="A8845" s="10" t="s">
        <v>9040</v>
      </c>
      <c r="B8845" s="13" t="s">
        <v>9039</v>
      </c>
    </row>
    <row r="8846" spans="1:2" ht="15" customHeight="1">
      <c r="A8846" s="10" t="s">
        <v>3296</v>
      </c>
      <c r="B8846" s="13" t="s">
        <v>3295</v>
      </c>
    </row>
    <row r="8847" spans="1:2" ht="15" customHeight="1">
      <c r="A8847" s="10" t="s">
        <v>12908</v>
      </c>
      <c r="B8847" s="13" t="s">
        <v>12907</v>
      </c>
    </row>
    <row r="8848" spans="1:2" ht="15" customHeight="1">
      <c r="A8848" s="10" t="s">
        <v>12536</v>
      </c>
      <c r="B8848" s="13" t="s">
        <v>12535</v>
      </c>
    </row>
    <row r="8849" spans="1:2" ht="15" customHeight="1">
      <c r="A8849" s="10" t="s">
        <v>11313</v>
      </c>
      <c r="B8849" s="13" t="s">
        <v>11312</v>
      </c>
    </row>
    <row r="8850" spans="1:2" ht="15" customHeight="1">
      <c r="A8850" s="10" t="s">
        <v>11454</v>
      </c>
      <c r="B8850" s="13" t="s">
        <v>11453</v>
      </c>
    </row>
    <row r="8851" spans="1:2" ht="15" customHeight="1">
      <c r="A8851" s="10" t="s">
        <v>1082</v>
      </c>
      <c r="B8851" s="13" t="s">
        <v>1081</v>
      </c>
    </row>
    <row r="8852" spans="1:2" ht="15" customHeight="1">
      <c r="A8852" s="10" t="s">
        <v>7562</v>
      </c>
      <c r="B8852" s="13" t="s">
        <v>7561</v>
      </c>
    </row>
    <row r="8853" spans="1:2" ht="15" customHeight="1">
      <c r="A8853" s="10" t="s">
        <v>8455</v>
      </c>
      <c r="B8853" s="13" t="s">
        <v>8454</v>
      </c>
    </row>
    <row r="8854" spans="1:2" ht="15" customHeight="1">
      <c r="A8854" s="10" t="s">
        <v>1918</v>
      </c>
      <c r="B8854" s="13" t="s">
        <v>1917</v>
      </c>
    </row>
    <row r="8855" spans="1:2" ht="15" customHeight="1">
      <c r="A8855" s="10" t="s">
        <v>7339</v>
      </c>
      <c r="B8855" s="13" t="s">
        <v>7338</v>
      </c>
    </row>
    <row r="8856" spans="1:2" ht="15" customHeight="1">
      <c r="A8856" s="10" t="s">
        <v>8282</v>
      </c>
      <c r="B8856" s="13" t="s">
        <v>8281</v>
      </c>
    </row>
    <row r="8857" spans="1:2" ht="15" customHeight="1">
      <c r="A8857" s="10" t="s">
        <v>8284</v>
      </c>
      <c r="B8857" s="13" t="s">
        <v>8283</v>
      </c>
    </row>
    <row r="8858" spans="1:2" ht="15" customHeight="1">
      <c r="A8858" s="10" t="s">
        <v>11130</v>
      </c>
      <c r="B8858" s="13" t="s">
        <v>11129</v>
      </c>
    </row>
    <row r="8859" spans="1:2" ht="15" customHeight="1">
      <c r="A8859" s="10" t="s">
        <v>12834</v>
      </c>
      <c r="B8859" s="13" t="s">
        <v>12833</v>
      </c>
    </row>
    <row r="8860" spans="1:2" ht="15" customHeight="1">
      <c r="A8860" s="10" t="s">
        <v>7202</v>
      </c>
      <c r="B8860" s="13" t="s">
        <v>7201</v>
      </c>
    </row>
    <row r="8861" spans="1:2" ht="15" customHeight="1">
      <c r="A8861" s="10" t="s">
        <v>7231</v>
      </c>
      <c r="B8861" s="13" t="s">
        <v>7230</v>
      </c>
    </row>
    <row r="8862" spans="1:2" ht="15" customHeight="1">
      <c r="A8862" s="10" t="s">
        <v>7745</v>
      </c>
      <c r="B8862" s="13" t="s">
        <v>7744</v>
      </c>
    </row>
    <row r="8863" spans="1:2" ht="15" customHeight="1">
      <c r="A8863" s="10" t="s">
        <v>12532</v>
      </c>
      <c r="B8863" s="13" t="s">
        <v>12531</v>
      </c>
    </row>
    <row r="8864" spans="1:2" ht="15" customHeight="1">
      <c r="A8864" s="10" t="s">
        <v>12876</v>
      </c>
      <c r="B8864" s="13" t="s">
        <v>12875</v>
      </c>
    </row>
    <row r="8865" spans="1:2" ht="15" customHeight="1">
      <c r="A8865" s="10" t="s">
        <v>14530</v>
      </c>
      <c r="B8865" s="13" t="s">
        <v>14529</v>
      </c>
    </row>
    <row r="8866" spans="1:2" ht="15" customHeight="1">
      <c r="A8866" s="10" t="s">
        <v>10305</v>
      </c>
      <c r="B8866" s="13" t="s">
        <v>10304</v>
      </c>
    </row>
    <row r="8867" spans="1:2" ht="15" customHeight="1">
      <c r="A8867" s="10" t="s">
        <v>10400</v>
      </c>
      <c r="B8867" s="13" t="s">
        <v>10399</v>
      </c>
    </row>
    <row r="8868" spans="1:2" ht="15" customHeight="1">
      <c r="A8868" s="10" t="s">
        <v>12456</v>
      </c>
      <c r="B8868" s="13" t="s">
        <v>12455</v>
      </c>
    </row>
    <row r="8869" spans="1:2" ht="15" customHeight="1">
      <c r="A8869" s="10" t="s">
        <v>1653</v>
      </c>
      <c r="B8869" s="13" t="s">
        <v>1652</v>
      </c>
    </row>
    <row r="8870" spans="1:2" ht="15" customHeight="1">
      <c r="A8870" s="10" t="s">
        <v>1645</v>
      </c>
      <c r="B8870" s="13" t="s">
        <v>1644</v>
      </c>
    </row>
    <row r="8871" spans="1:2" ht="15" customHeight="1">
      <c r="A8871" s="10" t="s">
        <v>1663</v>
      </c>
      <c r="B8871" s="13" t="s">
        <v>1662</v>
      </c>
    </row>
    <row r="8872" spans="1:2" ht="15" customHeight="1">
      <c r="A8872" s="10" t="s">
        <v>5820</v>
      </c>
      <c r="B8872" s="13" t="s">
        <v>5819</v>
      </c>
    </row>
    <row r="8873" spans="1:2" ht="15" customHeight="1">
      <c r="A8873" s="10" t="s">
        <v>6790</v>
      </c>
      <c r="B8873" s="13" t="s">
        <v>6789</v>
      </c>
    </row>
    <row r="8874" spans="1:2" ht="15" customHeight="1">
      <c r="A8874" s="10" t="s">
        <v>1091</v>
      </c>
      <c r="B8874" s="13" t="s">
        <v>1090</v>
      </c>
    </row>
    <row r="8875" spans="1:2" ht="15" customHeight="1">
      <c r="A8875" s="10" t="s">
        <v>10605</v>
      </c>
      <c r="B8875" s="13" t="s">
        <v>10604</v>
      </c>
    </row>
    <row r="8876" spans="1:2" ht="15" customHeight="1">
      <c r="A8876" s="10" t="s">
        <v>10621</v>
      </c>
      <c r="B8876" s="13" t="s">
        <v>10620</v>
      </c>
    </row>
    <row r="8877" spans="1:2" ht="15" customHeight="1">
      <c r="A8877" s="10" t="s">
        <v>14224</v>
      </c>
      <c r="B8877" s="13" t="s">
        <v>14223</v>
      </c>
    </row>
    <row r="8878" spans="1:2" ht="15" customHeight="1">
      <c r="A8878" s="10" t="s">
        <v>5998</v>
      </c>
      <c r="B8878" s="13" t="s">
        <v>5997</v>
      </c>
    </row>
    <row r="8879" spans="1:2" ht="15" customHeight="1">
      <c r="A8879" s="10" t="s">
        <v>5990</v>
      </c>
      <c r="B8879" s="13" t="s">
        <v>5989</v>
      </c>
    </row>
    <row r="8880" spans="1:2" ht="15" customHeight="1">
      <c r="A8880" s="10" t="s">
        <v>10273</v>
      </c>
      <c r="B8880" s="13" t="s">
        <v>10272</v>
      </c>
    </row>
    <row r="8881" spans="1:2" ht="15" customHeight="1">
      <c r="A8881" s="10" t="s">
        <v>10279</v>
      </c>
      <c r="B8881" s="13" t="s">
        <v>10278</v>
      </c>
    </row>
    <row r="8882" spans="1:2" ht="15" customHeight="1">
      <c r="A8882" s="10" t="s">
        <v>4820</v>
      </c>
      <c r="B8882" s="13" t="s">
        <v>4819</v>
      </c>
    </row>
    <row r="8883" spans="1:2" ht="15" customHeight="1">
      <c r="A8883" s="10" t="s">
        <v>10348</v>
      </c>
      <c r="B8883" s="13" t="s">
        <v>10347</v>
      </c>
    </row>
    <row r="8884" spans="1:2" ht="15" customHeight="1">
      <c r="A8884" s="10" t="s">
        <v>10320</v>
      </c>
      <c r="B8884" s="13" t="s">
        <v>10319</v>
      </c>
    </row>
    <row r="8885" spans="1:2" ht="15" customHeight="1">
      <c r="A8885" s="10" t="s">
        <v>10322</v>
      </c>
      <c r="B8885" s="13" t="s">
        <v>10321</v>
      </c>
    </row>
    <row r="8886" spans="1:2" ht="15" customHeight="1">
      <c r="A8886" s="10" t="s">
        <v>10332</v>
      </c>
      <c r="B8886" s="13" t="s">
        <v>10331</v>
      </c>
    </row>
    <row r="8887" spans="1:2" ht="15" customHeight="1">
      <c r="A8887" s="10" t="s">
        <v>10328</v>
      </c>
      <c r="B8887" s="13" t="s">
        <v>10327</v>
      </c>
    </row>
    <row r="8888" spans="1:2" ht="15" customHeight="1">
      <c r="A8888" s="10" t="s">
        <v>10330</v>
      </c>
      <c r="B8888" s="13" t="s">
        <v>10329</v>
      </c>
    </row>
    <row r="8889" spans="1:2" ht="15" customHeight="1">
      <c r="A8889" s="10" t="s">
        <v>2243</v>
      </c>
      <c r="B8889" s="13" t="s">
        <v>2242</v>
      </c>
    </row>
    <row r="8890" spans="1:2" ht="15" customHeight="1">
      <c r="A8890" s="10" t="s">
        <v>5265</v>
      </c>
      <c r="B8890" s="13" t="s">
        <v>5264</v>
      </c>
    </row>
    <row r="8891" spans="1:2" ht="15" customHeight="1">
      <c r="A8891" s="10" t="s">
        <v>14278</v>
      </c>
      <c r="B8891" s="13" t="s">
        <v>14277</v>
      </c>
    </row>
    <row r="8892" spans="1:2" ht="15" customHeight="1">
      <c r="A8892" s="10" t="s">
        <v>1739</v>
      </c>
      <c r="B8892" s="13" t="s">
        <v>1738</v>
      </c>
    </row>
    <row r="8893" spans="1:2" ht="15" customHeight="1">
      <c r="A8893" s="10" t="s">
        <v>1723</v>
      </c>
      <c r="B8893" s="13" t="s">
        <v>1722</v>
      </c>
    </row>
    <row r="8894" spans="1:2" ht="15" customHeight="1">
      <c r="A8894" s="10" t="s">
        <v>1591</v>
      </c>
      <c r="B8894" s="13" t="s">
        <v>1590</v>
      </c>
    </row>
    <row r="8895" spans="1:2" ht="15" customHeight="1">
      <c r="A8895" s="10" t="s">
        <v>1707</v>
      </c>
      <c r="B8895" s="13" t="s">
        <v>1706</v>
      </c>
    </row>
    <row r="8896" spans="1:2" ht="15" customHeight="1">
      <c r="A8896" s="10" t="s">
        <v>1697</v>
      </c>
      <c r="B8896" s="13" t="s">
        <v>1696</v>
      </c>
    </row>
    <row r="8897" spans="1:2" ht="15" customHeight="1">
      <c r="A8897" s="10" t="s">
        <v>2323</v>
      </c>
      <c r="B8897" s="13" t="s">
        <v>2322</v>
      </c>
    </row>
    <row r="8898" spans="1:2" ht="15" customHeight="1">
      <c r="A8898" s="10" t="s">
        <v>11548</v>
      </c>
      <c r="B8898" s="13" t="s">
        <v>11547</v>
      </c>
    </row>
    <row r="8899" spans="1:2" ht="15" customHeight="1">
      <c r="A8899" s="10" t="s">
        <v>11538</v>
      </c>
      <c r="B8899" s="13" t="s">
        <v>11537</v>
      </c>
    </row>
    <row r="8900" spans="1:2" ht="15" customHeight="1">
      <c r="A8900" s="10" t="s">
        <v>11544</v>
      </c>
      <c r="B8900" s="13" t="s">
        <v>11543</v>
      </c>
    </row>
    <row r="8901" spans="1:2" ht="15" customHeight="1">
      <c r="A8901" s="10" t="s">
        <v>9640</v>
      </c>
      <c r="B8901" s="13" t="s">
        <v>9639</v>
      </c>
    </row>
    <row r="8902" spans="1:2" ht="15" customHeight="1">
      <c r="A8902" s="10" t="s">
        <v>1372</v>
      </c>
      <c r="B8902" s="13" t="s">
        <v>1371</v>
      </c>
    </row>
    <row r="8903" spans="1:2" ht="15" customHeight="1">
      <c r="A8903" s="10" t="s">
        <v>9587</v>
      </c>
      <c r="B8903" s="13" t="s">
        <v>9586</v>
      </c>
    </row>
    <row r="8904" spans="1:2" ht="15" customHeight="1">
      <c r="A8904" s="10" t="s">
        <v>9617</v>
      </c>
      <c r="B8904" s="13" t="s">
        <v>9616</v>
      </c>
    </row>
    <row r="8905" spans="1:2" ht="15" customHeight="1">
      <c r="A8905" s="10" t="s">
        <v>7265</v>
      </c>
      <c r="B8905" s="13" t="s">
        <v>7264</v>
      </c>
    </row>
    <row r="8906" spans="1:2" ht="15" customHeight="1">
      <c r="A8906" s="10" t="s">
        <v>13330</v>
      </c>
      <c r="B8906" s="13" t="s">
        <v>13329</v>
      </c>
    </row>
    <row r="8907" spans="1:2" ht="15" customHeight="1">
      <c r="A8907" s="10" t="s">
        <v>8730</v>
      </c>
      <c r="B8907" s="13" t="s">
        <v>8729</v>
      </c>
    </row>
    <row r="8908" spans="1:2" ht="15" customHeight="1">
      <c r="A8908" s="10" t="s">
        <v>2110</v>
      </c>
      <c r="B8908" s="13" t="s">
        <v>2109</v>
      </c>
    </row>
    <row r="8909" spans="1:2" ht="15" customHeight="1">
      <c r="A8909" s="10" t="s">
        <v>13954</v>
      </c>
      <c r="B8909" s="13" t="s">
        <v>13953</v>
      </c>
    </row>
    <row r="8910" spans="1:2" ht="15" customHeight="1">
      <c r="A8910" s="10" t="s">
        <v>1388</v>
      </c>
      <c r="B8910" s="13" t="s">
        <v>1387</v>
      </c>
    </row>
    <row r="8911" spans="1:2" ht="15" customHeight="1">
      <c r="A8911" s="10" t="s">
        <v>2070</v>
      </c>
      <c r="B8911" s="13" t="s">
        <v>2069</v>
      </c>
    </row>
    <row r="8912" spans="1:2" ht="15" customHeight="1">
      <c r="A8912" s="10" t="s">
        <v>7485</v>
      </c>
      <c r="B8912" s="13" t="s">
        <v>7484</v>
      </c>
    </row>
    <row r="8913" spans="1:2" ht="15" customHeight="1">
      <c r="A8913" s="10" t="s">
        <v>7497</v>
      </c>
      <c r="B8913" s="13" t="s">
        <v>7496</v>
      </c>
    </row>
    <row r="8914" spans="1:2" ht="15" customHeight="1">
      <c r="A8914" s="10" t="s">
        <v>7491</v>
      </c>
      <c r="B8914" s="13" t="s">
        <v>7490</v>
      </c>
    </row>
    <row r="8915" spans="1:2" ht="15" customHeight="1">
      <c r="A8915" s="10" t="s">
        <v>1206</v>
      </c>
      <c r="B8915" s="13" t="s">
        <v>1205</v>
      </c>
    </row>
    <row r="8916" spans="1:2" ht="15" customHeight="1">
      <c r="A8916" s="10" t="s">
        <v>14769</v>
      </c>
      <c r="B8916" s="13" t="s">
        <v>14768</v>
      </c>
    </row>
    <row r="8917" spans="1:2" ht="15" customHeight="1">
      <c r="A8917" s="10" t="s">
        <v>9030</v>
      </c>
      <c r="B8917" s="13" t="s">
        <v>9029</v>
      </c>
    </row>
    <row r="8918" spans="1:2" ht="15" customHeight="1">
      <c r="A8918" s="10" t="s">
        <v>9658</v>
      </c>
      <c r="B8918" s="13" t="s">
        <v>9657</v>
      </c>
    </row>
    <row r="8919" spans="1:2" ht="15" customHeight="1">
      <c r="A8919" s="10" t="s">
        <v>2042</v>
      </c>
      <c r="B8919" s="13" t="s">
        <v>2041</v>
      </c>
    </row>
    <row r="8920" spans="1:2" ht="15" customHeight="1">
      <c r="A8920" s="10" t="s">
        <v>8969</v>
      </c>
      <c r="B8920" s="13" t="s">
        <v>8968</v>
      </c>
    </row>
    <row r="8921" spans="1:2" ht="15" customHeight="1">
      <c r="A8921" s="10" t="s">
        <v>5926</v>
      </c>
      <c r="B8921" s="13" t="s">
        <v>5925</v>
      </c>
    </row>
    <row r="8922" spans="1:2" ht="15" customHeight="1">
      <c r="A8922" s="10" t="s">
        <v>2122</v>
      </c>
      <c r="B8922" s="13" t="s">
        <v>2121</v>
      </c>
    </row>
    <row r="8923" spans="1:2" ht="15" customHeight="1">
      <c r="A8923" s="10" t="s">
        <v>2098</v>
      </c>
      <c r="B8923" s="13" t="s">
        <v>2097</v>
      </c>
    </row>
    <row r="8924" spans="1:2" ht="15" customHeight="1">
      <c r="A8924" s="10" t="s">
        <v>7533</v>
      </c>
      <c r="B8924" s="13" t="s">
        <v>7532</v>
      </c>
    </row>
    <row r="8925" spans="1:2" ht="15" customHeight="1">
      <c r="A8925" s="10" t="s">
        <v>1308</v>
      </c>
      <c r="B8925" s="13" t="s">
        <v>1307</v>
      </c>
    </row>
    <row r="8926" spans="1:2" ht="15" customHeight="1">
      <c r="A8926" s="10" t="s">
        <v>7179</v>
      </c>
      <c r="B8926" s="13" t="s">
        <v>7178</v>
      </c>
    </row>
    <row r="8927" spans="1:2" ht="15" customHeight="1">
      <c r="A8927" s="10" t="s">
        <v>5940</v>
      </c>
      <c r="B8927" s="13" t="s">
        <v>5939</v>
      </c>
    </row>
    <row r="8928" spans="1:2" ht="15" customHeight="1">
      <c r="A8928" s="10" t="s">
        <v>7308</v>
      </c>
      <c r="B8928" s="13" t="s">
        <v>7307</v>
      </c>
    </row>
    <row r="8929" spans="1:2" ht="15" customHeight="1">
      <c r="A8929" s="10" t="s">
        <v>7325</v>
      </c>
      <c r="B8929" s="13" t="s">
        <v>7324</v>
      </c>
    </row>
    <row r="8930" spans="1:2" ht="15" customHeight="1">
      <c r="A8930" s="10" t="s">
        <v>8169</v>
      </c>
      <c r="B8930" s="13" t="s">
        <v>8168</v>
      </c>
    </row>
    <row r="8931" spans="1:2" ht="15" customHeight="1">
      <c r="A8931" s="10" t="s">
        <v>6020</v>
      </c>
      <c r="B8931" s="13" t="s">
        <v>6019</v>
      </c>
    </row>
    <row r="8932" spans="1:2" ht="15" customHeight="1">
      <c r="A8932" s="10" t="s">
        <v>1242</v>
      </c>
      <c r="B8932" s="13" t="s">
        <v>1241</v>
      </c>
    </row>
    <row r="8933" spans="1:2" ht="15" customHeight="1">
      <c r="A8933" s="10" t="s">
        <v>9500</v>
      </c>
      <c r="B8933" s="13" t="s">
        <v>9499</v>
      </c>
    </row>
    <row r="8934" spans="1:2" ht="15" customHeight="1">
      <c r="A8934" s="10" t="s">
        <v>9490</v>
      </c>
      <c r="B8934" s="13" t="s">
        <v>9489</v>
      </c>
    </row>
    <row r="8935" spans="1:2" ht="15" customHeight="1">
      <c r="A8935" s="10" t="s">
        <v>10222</v>
      </c>
      <c r="B8935" s="13" t="s">
        <v>10221</v>
      </c>
    </row>
    <row r="8936" spans="1:2" ht="15" customHeight="1">
      <c r="A8936" s="10" t="s">
        <v>10281</v>
      </c>
      <c r="B8936" s="13" t="s">
        <v>10280</v>
      </c>
    </row>
    <row r="8937" spans="1:2" ht="15" customHeight="1">
      <c r="A8937" s="10" t="s">
        <v>9726</v>
      </c>
      <c r="B8937" s="13" t="s">
        <v>9725</v>
      </c>
    </row>
    <row r="8938" spans="1:2" ht="15" customHeight="1">
      <c r="A8938" s="10" t="s">
        <v>2088</v>
      </c>
      <c r="B8938" s="13" t="s">
        <v>2087</v>
      </c>
    </row>
    <row r="8939" spans="1:2" ht="15" customHeight="1">
      <c r="A8939" s="10" t="s">
        <v>8543</v>
      </c>
      <c r="B8939" s="13" t="s">
        <v>8542</v>
      </c>
    </row>
    <row r="8940" spans="1:2" ht="15" customHeight="1">
      <c r="A8940" s="10" t="s">
        <v>12180</v>
      </c>
      <c r="B8940" s="13" t="s">
        <v>12179</v>
      </c>
    </row>
    <row r="8941" spans="1:2" ht="15" customHeight="1">
      <c r="A8941" s="10" t="s">
        <v>11779</v>
      </c>
      <c r="B8941" s="13" t="s">
        <v>11778</v>
      </c>
    </row>
    <row r="8942" spans="1:2" ht="15" customHeight="1">
      <c r="A8942" s="10" t="s">
        <v>1273</v>
      </c>
      <c r="B8942" s="13" t="s">
        <v>1272</v>
      </c>
    </row>
    <row r="8943" spans="1:2" ht="15" customHeight="1">
      <c r="A8943" s="10" t="s">
        <v>6364</v>
      </c>
      <c r="B8943" s="13" t="s">
        <v>6363</v>
      </c>
    </row>
    <row r="8944" spans="1:2" ht="15" customHeight="1">
      <c r="A8944" s="10" t="s">
        <v>9702</v>
      </c>
      <c r="B8944" s="13" t="s">
        <v>9701</v>
      </c>
    </row>
    <row r="8945" spans="1:2" ht="15" customHeight="1">
      <c r="A8945" s="10" t="s">
        <v>7258</v>
      </c>
      <c r="B8945" s="13" t="s">
        <v>7257</v>
      </c>
    </row>
    <row r="8946" spans="1:2" ht="15" customHeight="1">
      <c r="A8946" s="10" t="s">
        <v>9636</v>
      </c>
      <c r="B8946" s="13" t="s">
        <v>9635</v>
      </c>
    </row>
    <row r="8947" spans="1:2" ht="15" customHeight="1">
      <c r="A8947" s="10" t="s">
        <v>12188</v>
      </c>
      <c r="B8947" s="13" t="s">
        <v>12187</v>
      </c>
    </row>
    <row r="8948" spans="1:2" ht="15" customHeight="1">
      <c r="A8948" s="10" t="s">
        <v>1757</v>
      </c>
      <c r="B8948" s="13" t="s">
        <v>1756</v>
      </c>
    </row>
    <row r="8949" spans="1:2" ht="15" customHeight="1">
      <c r="A8949" s="10" t="s">
        <v>1248</v>
      </c>
      <c r="B8949" s="13" t="s">
        <v>1247</v>
      </c>
    </row>
    <row r="8950" spans="1:2" ht="15" customHeight="1">
      <c r="A8950" s="10" t="s">
        <v>9446</v>
      </c>
      <c r="B8950" s="13" t="s">
        <v>9445</v>
      </c>
    </row>
    <row r="8951" spans="1:2" ht="15" customHeight="1">
      <c r="A8951" s="10" t="s">
        <v>1291</v>
      </c>
      <c r="B8951" s="13" t="s">
        <v>1290</v>
      </c>
    </row>
    <row r="8952" spans="1:2" ht="15" customHeight="1">
      <c r="A8952" s="10" t="s">
        <v>10204</v>
      </c>
      <c r="B8952" s="13" t="s">
        <v>10203</v>
      </c>
    </row>
    <row r="8953" spans="1:2" ht="15" customHeight="1">
      <c r="A8953" s="10" t="s">
        <v>9779</v>
      </c>
      <c r="B8953" s="13" t="s">
        <v>9778</v>
      </c>
    </row>
    <row r="8954" spans="1:2" ht="15" customHeight="1">
      <c r="A8954" s="10" t="s">
        <v>9154</v>
      </c>
      <c r="B8954" s="13" t="s">
        <v>9153</v>
      </c>
    </row>
    <row r="8955" spans="1:2" ht="15" customHeight="1">
      <c r="A8955" s="10" t="s">
        <v>2186</v>
      </c>
      <c r="B8955" s="13" t="s">
        <v>2185</v>
      </c>
    </row>
    <row r="8956" spans="1:2" ht="15" customHeight="1">
      <c r="A8956" s="10" t="s">
        <v>1380</v>
      </c>
      <c r="B8956" s="13" t="s">
        <v>1379</v>
      </c>
    </row>
    <row r="8957" spans="1:2" ht="15" customHeight="1">
      <c r="A8957" s="10" t="s">
        <v>12250</v>
      </c>
      <c r="B8957" s="13" t="s">
        <v>12249</v>
      </c>
    </row>
    <row r="8958" spans="1:2" ht="15" customHeight="1">
      <c r="A8958" s="10" t="s">
        <v>8854</v>
      </c>
      <c r="B8958" s="13" t="s">
        <v>8853</v>
      </c>
    </row>
    <row r="8959" spans="1:2" ht="15" customHeight="1">
      <c r="A8959" s="10" t="s">
        <v>2078</v>
      </c>
      <c r="B8959" s="13" t="s">
        <v>2077</v>
      </c>
    </row>
    <row r="8960" spans="1:2" ht="15" customHeight="1">
      <c r="A8960" s="10" t="s">
        <v>6306</v>
      </c>
      <c r="B8960" s="13" t="s">
        <v>6305</v>
      </c>
    </row>
    <row r="8961" spans="1:2" ht="15" customHeight="1">
      <c r="A8961" s="10" t="s">
        <v>5884</v>
      </c>
      <c r="B8961" s="13" t="s">
        <v>5883</v>
      </c>
    </row>
    <row r="8962" spans="1:2" ht="15" customHeight="1">
      <c r="A8962" s="10" t="s">
        <v>5878</v>
      </c>
      <c r="B8962" s="13" t="s">
        <v>5877</v>
      </c>
    </row>
    <row r="8963" spans="1:2" ht="15" customHeight="1">
      <c r="A8963" s="10" t="s">
        <v>12404</v>
      </c>
      <c r="B8963" s="13" t="s">
        <v>12403</v>
      </c>
    </row>
    <row r="8964" spans="1:2" ht="15" customHeight="1">
      <c r="A8964" s="10" t="s">
        <v>9256</v>
      </c>
      <c r="B8964" s="13" t="s">
        <v>9255</v>
      </c>
    </row>
    <row r="8965" spans="1:2" ht="15" customHeight="1">
      <c r="A8965" s="10" t="s">
        <v>9274</v>
      </c>
      <c r="B8965" s="13" t="s">
        <v>9273</v>
      </c>
    </row>
    <row r="8966" spans="1:2" ht="15" customHeight="1">
      <c r="A8966" s="10" t="s">
        <v>7355</v>
      </c>
      <c r="B8966" s="13" t="s">
        <v>7354</v>
      </c>
    </row>
    <row r="8967" spans="1:2" ht="15" customHeight="1">
      <c r="A8967" s="10" t="s">
        <v>1180</v>
      </c>
      <c r="B8967" s="13" t="s">
        <v>1179</v>
      </c>
    </row>
    <row r="8968" spans="1:2" ht="15" customHeight="1">
      <c r="A8968" s="10" t="s">
        <v>8309</v>
      </c>
      <c r="B8968" s="13" t="s">
        <v>8308</v>
      </c>
    </row>
    <row r="8969" spans="1:2" ht="15" customHeight="1">
      <c r="A8969" s="10" t="s">
        <v>9386</v>
      </c>
      <c r="B8969" s="13" t="s">
        <v>9385</v>
      </c>
    </row>
    <row r="8970" spans="1:2" ht="15" customHeight="1">
      <c r="A8970" s="10" t="s">
        <v>9376</v>
      </c>
      <c r="B8970" s="13" t="s">
        <v>9375</v>
      </c>
    </row>
    <row r="8971" spans="1:2" ht="15" customHeight="1">
      <c r="A8971" s="10" t="s">
        <v>9416</v>
      </c>
      <c r="B8971" s="13" t="s">
        <v>9415</v>
      </c>
    </row>
    <row r="8972" spans="1:2" ht="15" customHeight="1">
      <c r="A8972" s="10" t="s">
        <v>14794</v>
      </c>
      <c r="B8972" s="13" t="s">
        <v>14793</v>
      </c>
    </row>
    <row r="8973" spans="1:2" ht="15" customHeight="1">
      <c r="A8973" s="10" t="s">
        <v>9648</v>
      </c>
      <c r="B8973" s="13" t="s">
        <v>9647</v>
      </c>
    </row>
    <row r="8974" spans="1:2" ht="15" customHeight="1">
      <c r="A8974" s="10" t="s">
        <v>1438</v>
      </c>
      <c r="B8974" s="13" t="s">
        <v>1437</v>
      </c>
    </row>
    <row r="8975" spans="1:2" ht="15" customHeight="1">
      <c r="A8975" s="10" t="s">
        <v>1452</v>
      </c>
      <c r="B8975" s="13" t="s">
        <v>1451</v>
      </c>
    </row>
    <row r="8976" spans="1:2" ht="15" customHeight="1">
      <c r="A8976" s="10" t="s">
        <v>1114</v>
      </c>
      <c r="B8976" s="13" t="s">
        <v>1113</v>
      </c>
    </row>
    <row r="8977" spans="1:2" ht="15" customHeight="1">
      <c r="A8977" s="10" t="s">
        <v>1132</v>
      </c>
      <c r="B8977" s="13" t="s">
        <v>1131</v>
      </c>
    </row>
    <row r="8978" spans="1:2" ht="15" customHeight="1">
      <c r="A8978" s="10" t="s">
        <v>1194</v>
      </c>
      <c r="B8978" s="13" t="s">
        <v>1193</v>
      </c>
    </row>
    <row r="8979" spans="1:2" ht="15" customHeight="1">
      <c r="A8979" s="10" t="s">
        <v>11916</v>
      </c>
      <c r="B8979" s="13" t="s">
        <v>11915</v>
      </c>
    </row>
    <row r="8980" spans="1:2" ht="15" customHeight="1">
      <c r="A8980" s="10" t="s">
        <v>7505</v>
      </c>
      <c r="B8980" s="13" t="s">
        <v>7504</v>
      </c>
    </row>
    <row r="8981" spans="1:2" ht="15" customHeight="1">
      <c r="A8981" s="10" t="s">
        <v>8177</v>
      </c>
      <c r="B8981" s="13" t="s">
        <v>8176</v>
      </c>
    </row>
    <row r="8982" spans="1:2" ht="15" customHeight="1">
      <c r="A8982" s="10" t="s">
        <v>4754</v>
      </c>
      <c r="B8982" s="13" t="s">
        <v>4753</v>
      </c>
    </row>
    <row r="8983" spans="1:2" ht="15" customHeight="1">
      <c r="A8983" s="10" t="s">
        <v>5920</v>
      </c>
      <c r="B8983" s="13" t="s">
        <v>5919</v>
      </c>
    </row>
    <row r="8984" spans="1:2" ht="15" customHeight="1">
      <c r="A8984" s="10" t="s">
        <v>2166</v>
      </c>
      <c r="B8984" s="13" t="s">
        <v>2165</v>
      </c>
    </row>
    <row r="8985" spans="1:2" ht="15" customHeight="1">
      <c r="A8985" s="10" t="s">
        <v>1422</v>
      </c>
      <c r="B8985" s="13" t="s">
        <v>1421</v>
      </c>
    </row>
    <row r="8986" spans="1:2" ht="15" customHeight="1">
      <c r="A8986" s="10" t="s">
        <v>11842</v>
      </c>
      <c r="B8986" s="13" t="s">
        <v>11841</v>
      </c>
    </row>
    <row r="8987" spans="1:2" ht="15" customHeight="1">
      <c r="A8987" s="10" t="s">
        <v>11840</v>
      </c>
      <c r="B8987" s="13" t="s">
        <v>11839</v>
      </c>
    </row>
    <row r="8988" spans="1:2" ht="15" customHeight="1">
      <c r="A8988" s="10" t="s">
        <v>11838</v>
      </c>
      <c r="B8988" s="13" t="s">
        <v>11837</v>
      </c>
    </row>
    <row r="8989" spans="1:2" ht="15" customHeight="1">
      <c r="A8989" s="10" t="s">
        <v>11836</v>
      </c>
      <c r="B8989" s="13" t="s">
        <v>11835</v>
      </c>
    </row>
    <row r="8990" spans="1:2" ht="15" customHeight="1">
      <c r="A8990" s="10" t="s">
        <v>11844</v>
      </c>
      <c r="B8990" s="13" t="s">
        <v>11843</v>
      </c>
    </row>
    <row r="8991" spans="1:2" ht="15" customHeight="1">
      <c r="A8991" s="10" t="s">
        <v>9603</v>
      </c>
      <c r="B8991" s="13" t="s">
        <v>9602</v>
      </c>
    </row>
    <row r="8992" spans="1:2" ht="15" customHeight="1">
      <c r="A8992" s="10" t="s">
        <v>14986</v>
      </c>
      <c r="B8992" s="13" t="s">
        <v>14985</v>
      </c>
    </row>
    <row r="8993" spans="1:2" ht="15" customHeight="1">
      <c r="A8993" s="10" t="s">
        <v>10295</v>
      </c>
      <c r="B8993" s="13" t="s">
        <v>10294</v>
      </c>
    </row>
    <row r="8994" spans="1:2" ht="15" customHeight="1">
      <c r="A8994" s="10" t="s">
        <v>4818</v>
      </c>
      <c r="B8994" s="13" t="s">
        <v>4817</v>
      </c>
    </row>
    <row r="8995" spans="1:2" ht="15" customHeight="1">
      <c r="A8995" s="10" t="s">
        <v>8694</v>
      </c>
      <c r="B8995" s="13" t="s">
        <v>8693</v>
      </c>
    </row>
    <row r="8996" spans="1:2" ht="15" customHeight="1">
      <c r="A8996" s="10" t="s">
        <v>8684</v>
      </c>
      <c r="B8996" s="13" t="s">
        <v>8683</v>
      </c>
    </row>
    <row r="8997" spans="1:2" ht="15" customHeight="1">
      <c r="A8997" s="10" t="s">
        <v>8830</v>
      </c>
      <c r="B8997" s="13" t="s">
        <v>8829</v>
      </c>
    </row>
    <row r="8998" spans="1:2" ht="15" customHeight="1">
      <c r="A8998" s="10" t="s">
        <v>12010</v>
      </c>
      <c r="B8998" s="13" t="s">
        <v>12009</v>
      </c>
    </row>
    <row r="8999" spans="1:2" ht="15" customHeight="1">
      <c r="A8999" s="10" t="s">
        <v>10034</v>
      </c>
      <c r="B8999" s="13" t="s">
        <v>10033</v>
      </c>
    </row>
    <row r="9000" spans="1:2" ht="15" customHeight="1">
      <c r="A9000" s="10" t="s">
        <v>10030</v>
      </c>
      <c r="B9000" s="13" t="s">
        <v>10029</v>
      </c>
    </row>
    <row r="9001" spans="1:2" ht="15" customHeight="1">
      <c r="A9001" s="10" t="s">
        <v>10038</v>
      </c>
      <c r="B9001" s="13" t="s">
        <v>10037</v>
      </c>
    </row>
    <row r="9002" spans="1:2" ht="15" customHeight="1">
      <c r="A9002" s="10" t="s">
        <v>10036</v>
      </c>
      <c r="B9002" s="13" t="s">
        <v>10035</v>
      </c>
    </row>
    <row r="9003" spans="1:2" ht="15" customHeight="1">
      <c r="A9003" s="10" t="s">
        <v>2381</v>
      </c>
      <c r="B9003" s="13" t="s">
        <v>2380</v>
      </c>
    </row>
    <row r="9004" spans="1:2" ht="15" customHeight="1">
      <c r="A9004" s="10" t="s">
        <v>2365</v>
      </c>
      <c r="B9004" s="13" t="s">
        <v>2364</v>
      </c>
    </row>
    <row r="9005" spans="1:2" ht="15" customHeight="1">
      <c r="A9005" s="10" t="s">
        <v>4037</v>
      </c>
      <c r="B9005" s="13" t="s">
        <v>4036</v>
      </c>
    </row>
    <row r="9006" spans="1:2" ht="15" customHeight="1">
      <c r="A9006" s="10" t="s">
        <v>11906</v>
      </c>
      <c r="B9006" s="13" t="s">
        <v>11905</v>
      </c>
    </row>
    <row r="9007" spans="1:2" ht="15" customHeight="1">
      <c r="A9007" s="10" t="s">
        <v>12320</v>
      </c>
      <c r="B9007" s="13" t="s">
        <v>12319</v>
      </c>
    </row>
    <row r="9008" spans="1:2" ht="15" customHeight="1">
      <c r="A9008" s="10" t="s">
        <v>12984</v>
      </c>
      <c r="B9008" s="13" t="s">
        <v>12983</v>
      </c>
    </row>
    <row r="9009" spans="1:2" ht="15" customHeight="1">
      <c r="A9009" s="10" t="s">
        <v>12976</v>
      </c>
      <c r="B9009" s="13" t="s">
        <v>12975</v>
      </c>
    </row>
    <row r="9010" spans="1:2" ht="15" customHeight="1">
      <c r="A9010" s="10" t="s">
        <v>7606</v>
      </c>
      <c r="B9010" s="13" t="s">
        <v>7605</v>
      </c>
    </row>
    <row r="9011" spans="1:2" ht="15" customHeight="1">
      <c r="A9011" s="10" t="s">
        <v>12964</v>
      </c>
      <c r="B9011" s="13" t="s">
        <v>12963</v>
      </c>
    </row>
    <row r="9012" spans="1:2" ht="15" customHeight="1">
      <c r="A9012" s="10" t="s">
        <v>12256</v>
      </c>
      <c r="B9012" s="13" t="s">
        <v>12255</v>
      </c>
    </row>
    <row r="9013" spans="1:2" ht="15" customHeight="1">
      <c r="A9013" s="10" t="s">
        <v>12826</v>
      </c>
      <c r="B9013" s="13" t="s">
        <v>12825</v>
      </c>
    </row>
    <row r="9014" spans="1:2" ht="15" customHeight="1">
      <c r="A9014" s="10" t="s">
        <v>7588</v>
      </c>
      <c r="B9014" s="13" t="s">
        <v>7587</v>
      </c>
    </row>
    <row r="9015" spans="1:2" ht="15" customHeight="1">
      <c r="A9015" s="10" t="s">
        <v>12946</v>
      </c>
      <c r="B9015" s="13" t="s">
        <v>12945</v>
      </c>
    </row>
    <row r="9016" spans="1:2" ht="15" customHeight="1">
      <c r="A9016" s="10" t="s">
        <v>9015</v>
      </c>
      <c r="B9016" s="13" t="s">
        <v>9014</v>
      </c>
    </row>
    <row r="9017" spans="1:2" ht="15" customHeight="1">
      <c r="A9017" s="10" t="s">
        <v>1853</v>
      </c>
      <c r="B9017" s="13" t="s">
        <v>1852</v>
      </c>
    </row>
    <row r="9018" spans="1:2" ht="15" customHeight="1">
      <c r="A9018" s="10" t="s">
        <v>1845</v>
      </c>
      <c r="B9018" s="13" t="s">
        <v>1844</v>
      </c>
    </row>
    <row r="9019" spans="1:2" ht="15" customHeight="1">
      <c r="A9019" s="10" t="s">
        <v>8790</v>
      </c>
      <c r="B9019" s="13" t="s">
        <v>8789</v>
      </c>
    </row>
    <row r="9020" spans="1:2" ht="15" customHeight="1">
      <c r="A9020" s="10" t="s">
        <v>8788</v>
      </c>
      <c r="B9020" s="13" t="s">
        <v>8787</v>
      </c>
    </row>
    <row r="9021" spans="1:2" ht="15" customHeight="1">
      <c r="A9021" s="10" t="s">
        <v>8792</v>
      </c>
      <c r="B9021" s="13" t="s">
        <v>8791</v>
      </c>
    </row>
    <row r="9022" spans="1:2" ht="15" customHeight="1">
      <c r="A9022" s="10" t="s">
        <v>6858</v>
      </c>
      <c r="B9022" s="13" t="s">
        <v>6857</v>
      </c>
    </row>
    <row r="9023" spans="1:2" ht="15" customHeight="1">
      <c r="A9023" s="10" t="s">
        <v>11102</v>
      </c>
      <c r="B9023" s="13" t="s">
        <v>11101</v>
      </c>
    </row>
    <row r="9024" spans="1:2" ht="15" customHeight="1">
      <c r="A9024" s="10" t="s">
        <v>4760</v>
      </c>
      <c r="B9024" s="13" t="s">
        <v>4759</v>
      </c>
    </row>
    <row r="9025" spans="1:2" ht="15" customHeight="1">
      <c r="A9025" s="10" t="s">
        <v>4500</v>
      </c>
      <c r="B9025" s="13" t="s">
        <v>4499</v>
      </c>
    </row>
    <row r="9026" spans="1:2" ht="15" customHeight="1">
      <c r="A9026" s="10" t="s">
        <v>4858</v>
      </c>
      <c r="B9026" s="13" t="s">
        <v>4857</v>
      </c>
    </row>
    <row r="9027" spans="1:2" ht="15" customHeight="1">
      <c r="A9027" s="10" t="s">
        <v>13070</v>
      </c>
      <c r="B9027" s="13" t="s">
        <v>13069</v>
      </c>
    </row>
    <row r="9028" spans="1:2" ht="15" customHeight="1">
      <c r="A9028" s="10" t="s">
        <v>13062</v>
      </c>
      <c r="B9028" s="13" t="s">
        <v>13061</v>
      </c>
    </row>
    <row r="9029" spans="1:2" ht="15" customHeight="1">
      <c r="A9029" s="10" t="s">
        <v>13862</v>
      </c>
      <c r="B9029" s="13" t="s">
        <v>13861</v>
      </c>
    </row>
    <row r="9030" spans="1:2" ht="15" customHeight="1">
      <c r="A9030" s="10" t="s">
        <v>13134</v>
      </c>
      <c r="B9030" s="13" t="s">
        <v>13133</v>
      </c>
    </row>
    <row r="9031" spans="1:2" ht="15" customHeight="1">
      <c r="A9031" s="10" t="s">
        <v>14214</v>
      </c>
      <c r="B9031" s="13" t="s">
        <v>14213</v>
      </c>
    </row>
    <row r="9032" spans="1:2" ht="15" customHeight="1">
      <c r="A9032" s="10" t="s">
        <v>4199</v>
      </c>
      <c r="B9032" s="13" t="s">
        <v>4198</v>
      </c>
    </row>
    <row r="9033" spans="1:2" ht="15" customHeight="1">
      <c r="A9033" s="10" t="s">
        <v>4243</v>
      </c>
      <c r="B9033" s="13" t="s">
        <v>4242</v>
      </c>
    </row>
    <row r="9034" spans="1:2" ht="15" customHeight="1">
      <c r="A9034" s="10" t="s">
        <v>4251</v>
      </c>
      <c r="B9034" s="13" t="s">
        <v>4250</v>
      </c>
    </row>
    <row r="9035" spans="1:2" ht="15" customHeight="1">
      <c r="A9035" s="10" t="s">
        <v>11299</v>
      </c>
      <c r="B9035" s="13" t="s">
        <v>11298</v>
      </c>
    </row>
    <row r="9036" spans="1:2" ht="15" customHeight="1">
      <c r="A9036" s="10" t="s">
        <v>7959</v>
      </c>
      <c r="B9036" s="13" t="s">
        <v>7958</v>
      </c>
    </row>
    <row r="9037" spans="1:2" ht="15" customHeight="1">
      <c r="A9037" s="10" t="s">
        <v>1409</v>
      </c>
      <c r="B9037" s="13" t="s">
        <v>1408</v>
      </c>
    </row>
    <row r="9038" spans="1:2" ht="15" customHeight="1">
      <c r="A9038" s="10" t="s">
        <v>1039</v>
      </c>
      <c r="B9038" s="13" t="s">
        <v>1038</v>
      </c>
    </row>
    <row r="9039" spans="1:2" ht="15" customHeight="1">
      <c r="A9039" s="10" t="s">
        <v>12430</v>
      </c>
      <c r="B9039" s="13" t="s">
        <v>12429</v>
      </c>
    </row>
    <row r="9040" spans="1:2" ht="15" customHeight="1">
      <c r="A9040" s="10" t="s">
        <v>1552</v>
      </c>
      <c r="B9040" s="13" t="s">
        <v>1551</v>
      </c>
    </row>
    <row r="9041" spans="1:2" ht="15" customHeight="1">
      <c r="A9041" s="10" t="s">
        <v>12426</v>
      </c>
      <c r="B9041" s="13" t="s">
        <v>12425</v>
      </c>
    </row>
    <row r="9042" spans="1:2" ht="15" customHeight="1">
      <c r="A9042" s="10" t="s">
        <v>12356</v>
      </c>
      <c r="B9042" s="13" t="s">
        <v>12355</v>
      </c>
    </row>
    <row r="9043" spans="1:2" ht="15" customHeight="1">
      <c r="A9043" s="10" t="s">
        <v>11948</v>
      </c>
      <c r="B9043" s="13" t="s">
        <v>11947</v>
      </c>
    </row>
    <row r="9044" spans="1:2" ht="15" customHeight="1">
      <c r="A9044" s="10" t="s">
        <v>12528</v>
      </c>
      <c r="B9044" s="13" t="s">
        <v>12527</v>
      </c>
    </row>
    <row r="9045" spans="1:2" ht="15" customHeight="1">
      <c r="A9045" s="10" t="s">
        <v>1555</v>
      </c>
      <c r="B9045" s="13" t="s">
        <v>1554</v>
      </c>
    </row>
    <row r="9046" spans="1:2" ht="15" customHeight="1">
      <c r="A9046" s="10" t="s">
        <v>1009</v>
      </c>
      <c r="B9046" s="13" t="s">
        <v>1008</v>
      </c>
    </row>
    <row r="9047" spans="1:2" ht="15" customHeight="1">
      <c r="A9047" s="10" t="s">
        <v>12924</v>
      </c>
      <c r="B9047" s="13" t="s">
        <v>12923</v>
      </c>
    </row>
    <row r="9048" spans="1:2" ht="15" customHeight="1">
      <c r="A9048" s="10" t="s">
        <v>1476</v>
      </c>
      <c r="B9048" s="13" t="s">
        <v>1475</v>
      </c>
    </row>
    <row r="9049" spans="1:2" ht="15" customHeight="1">
      <c r="A9049" s="10" t="s">
        <v>1095</v>
      </c>
      <c r="B9049" s="13" t="s">
        <v>1094</v>
      </c>
    </row>
    <row r="9050" spans="1:2" ht="15" customHeight="1">
      <c r="A9050" s="10" t="s">
        <v>1032</v>
      </c>
      <c r="B9050" s="13" t="s">
        <v>1031</v>
      </c>
    </row>
    <row r="9051" spans="1:2" ht="15" customHeight="1">
      <c r="A9051" s="10" t="s">
        <v>9240</v>
      </c>
      <c r="B9051" s="13" t="s">
        <v>9239</v>
      </c>
    </row>
    <row r="9052" spans="1:2" ht="15" customHeight="1">
      <c r="A9052" s="10" t="s">
        <v>1281</v>
      </c>
      <c r="B9052" s="13" t="s">
        <v>1280</v>
      </c>
    </row>
    <row r="9053" spans="1:2" ht="15" customHeight="1">
      <c r="A9053" s="10" t="s">
        <v>1332</v>
      </c>
      <c r="B9053" s="13" t="s">
        <v>1331</v>
      </c>
    </row>
    <row r="9054" spans="1:2" ht="15" customHeight="1">
      <c r="A9054" s="10" t="s">
        <v>1811</v>
      </c>
      <c r="B9054" s="13" t="s">
        <v>1810</v>
      </c>
    </row>
    <row r="9055" spans="1:2" ht="15" customHeight="1">
      <c r="A9055" s="10" t="s">
        <v>1621</v>
      </c>
      <c r="B9055" s="13" t="s">
        <v>1620</v>
      </c>
    </row>
    <row r="9056" spans="1:2" ht="15" customHeight="1">
      <c r="A9056" s="10" t="s">
        <v>1976</v>
      </c>
      <c r="B9056" s="13" t="s">
        <v>1975</v>
      </c>
    </row>
    <row r="9057" spans="1:2" ht="15" customHeight="1">
      <c r="A9057" s="10" t="s">
        <v>12434</v>
      </c>
      <c r="B9057" s="13" t="s">
        <v>12433</v>
      </c>
    </row>
    <row r="9058" spans="1:2" ht="15" customHeight="1">
      <c r="A9058" s="10" t="s">
        <v>1823</v>
      </c>
      <c r="B9058" s="13" t="s">
        <v>1822</v>
      </c>
    </row>
    <row r="9059" spans="1:2" ht="15" customHeight="1">
      <c r="A9059" s="10" t="s">
        <v>1681</v>
      </c>
      <c r="B9059" s="13" t="s">
        <v>1680</v>
      </c>
    </row>
    <row r="9060" spans="1:2" ht="15" customHeight="1">
      <c r="A9060" s="10" t="s">
        <v>2418</v>
      </c>
      <c r="B9060" s="13" t="s">
        <v>2417</v>
      </c>
    </row>
    <row r="9061" spans="1:2" ht="15" customHeight="1">
      <c r="A9061" s="10" t="s">
        <v>2305</v>
      </c>
      <c r="B9061" s="13" t="s">
        <v>2304</v>
      </c>
    </row>
    <row r="9062" spans="1:2" ht="15" customHeight="1">
      <c r="A9062" s="10" t="s">
        <v>2414</v>
      </c>
      <c r="B9062" s="13" t="s">
        <v>2413</v>
      </c>
    </row>
    <row r="9063" spans="1:2" ht="15" customHeight="1">
      <c r="A9063" s="10" t="s">
        <v>2259</v>
      </c>
      <c r="B9063" s="13" t="s">
        <v>2258</v>
      </c>
    </row>
    <row r="9064" spans="1:2" ht="15" customHeight="1">
      <c r="A9064" s="10" t="s">
        <v>6687</v>
      </c>
      <c r="B9064" s="13" t="s">
        <v>6686</v>
      </c>
    </row>
    <row r="9065" spans="1:2" ht="15" customHeight="1">
      <c r="A9065" s="10" t="s">
        <v>6441</v>
      </c>
      <c r="B9065" s="13" t="s">
        <v>6440</v>
      </c>
    </row>
    <row r="9066" spans="1:2" ht="15" customHeight="1">
      <c r="A9066" s="10" t="s">
        <v>11492</v>
      </c>
      <c r="B9066" s="13" t="s">
        <v>11491</v>
      </c>
    </row>
    <row r="9067" spans="1:2" ht="15" customHeight="1">
      <c r="A9067" s="10" t="s">
        <v>10158</v>
      </c>
      <c r="B9067" s="13" t="s">
        <v>10157</v>
      </c>
    </row>
    <row r="9068" spans="1:2" ht="15" customHeight="1">
      <c r="A9068" s="10" t="s">
        <v>4550</v>
      </c>
      <c r="B9068" s="13" t="s">
        <v>4549</v>
      </c>
    </row>
    <row r="9069" spans="1:2" ht="15" customHeight="1">
      <c r="A9069" s="10" t="s">
        <v>24429</v>
      </c>
      <c r="B9069" s="13" t="s">
        <v>24428</v>
      </c>
    </row>
    <row r="9070" spans="1:2" ht="15" customHeight="1">
      <c r="A9070" s="10" t="s">
        <v>4798</v>
      </c>
      <c r="B9070" s="13" t="s">
        <v>4797</v>
      </c>
    </row>
    <row r="9071" spans="1:2" ht="15" customHeight="1">
      <c r="A9071" s="10" t="s">
        <v>1052</v>
      </c>
      <c r="B9071" s="13" t="s">
        <v>1051</v>
      </c>
    </row>
    <row r="9072" spans="1:2" ht="15" customHeight="1">
      <c r="A9072" s="10" t="s">
        <v>17055</v>
      </c>
      <c r="B9072" s="13" t="s">
        <v>17054</v>
      </c>
    </row>
    <row r="9073" spans="1:2" ht="15" customHeight="1">
      <c r="A9073" s="10" t="s">
        <v>6617</v>
      </c>
      <c r="B9073" s="13" t="s">
        <v>6616</v>
      </c>
    </row>
    <row r="9074" spans="1:2" ht="15" customHeight="1">
      <c r="A9074" s="10" t="s">
        <v>12686</v>
      </c>
      <c r="B9074" s="13" t="s">
        <v>12685</v>
      </c>
    </row>
    <row r="9075" spans="1:2" ht="15" customHeight="1">
      <c r="A9075" s="10" t="s">
        <v>10908</v>
      </c>
      <c r="B9075" s="13" t="s">
        <v>10907</v>
      </c>
    </row>
    <row r="9076" spans="1:2" ht="15" customHeight="1">
      <c r="A9076" s="10" t="s">
        <v>12692</v>
      </c>
      <c r="B9076" s="13" t="s">
        <v>12691</v>
      </c>
    </row>
    <row r="9077" spans="1:2" ht="15" customHeight="1">
      <c r="A9077" s="10" t="s">
        <v>12720</v>
      </c>
      <c r="B9077" s="13" t="s">
        <v>12719</v>
      </c>
    </row>
    <row r="9078" spans="1:2" ht="15" customHeight="1">
      <c r="A9078" s="10" t="s">
        <v>1518</v>
      </c>
      <c r="B9078" s="13" t="s">
        <v>1517</v>
      </c>
    </row>
    <row r="9079" spans="1:2" ht="15" customHeight="1">
      <c r="A9079" s="10" t="s">
        <v>12740</v>
      </c>
      <c r="B9079" s="13" t="s">
        <v>12739</v>
      </c>
    </row>
    <row r="9080" spans="1:2" ht="15" customHeight="1">
      <c r="A9080" s="10" t="s">
        <v>12714</v>
      </c>
      <c r="B9080" s="13" t="s">
        <v>12713</v>
      </c>
    </row>
    <row r="9081" spans="1:2" ht="15" customHeight="1">
      <c r="A9081" s="10" t="s">
        <v>6158</v>
      </c>
      <c r="B9081" s="13" t="s">
        <v>6157</v>
      </c>
    </row>
    <row r="9082" spans="1:2" ht="15" customHeight="1">
      <c r="A9082" s="10" t="s">
        <v>10585</v>
      </c>
      <c r="B9082" s="13" t="s">
        <v>10584</v>
      </c>
    </row>
    <row r="9083" spans="1:2" ht="15" customHeight="1">
      <c r="A9083" s="10" t="s">
        <v>12738</v>
      </c>
      <c r="B9083" s="13" t="s">
        <v>12737</v>
      </c>
    </row>
    <row r="9084" spans="1:2" ht="15" customHeight="1">
      <c r="A9084" s="10" t="s">
        <v>8561</v>
      </c>
      <c r="B9084" s="13" t="s">
        <v>8560</v>
      </c>
    </row>
    <row r="9085" spans="1:2" ht="15" customHeight="1">
      <c r="A9085" s="10" t="s">
        <v>12308</v>
      </c>
      <c r="B9085" s="13" t="s">
        <v>12307</v>
      </c>
    </row>
    <row r="9086" spans="1:2" ht="15" customHeight="1">
      <c r="A9086" s="10" t="s">
        <v>3367</v>
      </c>
      <c r="B9086" s="13" t="s">
        <v>3366</v>
      </c>
    </row>
    <row r="9087" spans="1:2" ht="15" customHeight="1">
      <c r="A9087" s="10" t="s">
        <v>3359</v>
      </c>
      <c r="B9087" s="13" t="s">
        <v>3358</v>
      </c>
    </row>
    <row r="9088" spans="1:2" ht="15" customHeight="1">
      <c r="A9088" s="10" t="s">
        <v>3317</v>
      </c>
      <c r="B9088" s="13" t="s">
        <v>3316</v>
      </c>
    </row>
    <row r="9089" spans="1:2" ht="15" customHeight="1">
      <c r="A9089" s="10" t="s">
        <v>3333</v>
      </c>
      <c r="B9089" s="13" t="s">
        <v>3332</v>
      </c>
    </row>
    <row r="9090" spans="1:2" ht="15" customHeight="1">
      <c r="A9090" s="10" t="s">
        <v>3343</v>
      </c>
      <c r="B9090" s="13" t="s">
        <v>3342</v>
      </c>
    </row>
    <row r="9091" spans="1:2" ht="15" customHeight="1">
      <c r="A9091" s="10" t="s">
        <v>7880</v>
      </c>
      <c r="B9091" s="13" t="s">
        <v>7879</v>
      </c>
    </row>
    <row r="9092" spans="1:2" ht="15" customHeight="1">
      <c r="A9092" s="10" t="s">
        <v>1496</v>
      </c>
      <c r="B9092" s="13" t="s">
        <v>1495</v>
      </c>
    </row>
    <row r="9093" spans="1:2" ht="15" customHeight="1">
      <c r="A9093" s="10" t="s">
        <v>10265</v>
      </c>
      <c r="B9093" s="13" t="s">
        <v>10264</v>
      </c>
    </row>
    <row r="9094" spans="1:2" ht="15" customHeight="1">
      <c r="A9094" s="10" t="s">
        <v>12904</v>
      </c>
      <c r="B9094" s="13" t="s">
        <v>12903</v>
      </c>
    </row>
    <row r="9095" spans="1:2" ht="15" customHeight="1">
      <c r="A9095" s="10" t="s">
        <v>13522</v>
      </c>
      <c r="B9095" s="13" t="s">
        <v>13521</v>
      </c>
    </row>
    <row r="9096" spans="1:2" ht="15" customHeight="1">
      <c r="A9096" s="10" t="s">
        <v>13528</v>
      </c>
      <c r="B9096" s="13" t="s">
        <v>13527</v>
      </c>
    </row>
    <row r="9097" spans="1:2" ht="15" customHeight="1">
      <c r="A9097" s="10" t="s">
        <v>13556</v>
      </c>
      <c r="B9097" s="13" t="s">
        <v>13555</v>
      </c>
    </row>
    <row r="9098" spans="1:2" ht="15" customHeight="1">
      <c r="A9098" s="10" t="s">
        <v>13962</v>
      </c>
      <c r="B9098" s="13" t="s">
        <v>13961</v>
      </c>
    </row>
    <row r="9099" spans="1:2" ht="15" customHeight="1">
      <c r="A9099" s="10" t="s">
        <v>13684</v>
      </c>
      <c r="B9099" s="13" t="s">
        <v>13683</v>
      </c>
    </row>
    <row r="9100" spans="1:2" ht="15" customHeight="1">
      <c r="A9100" s="10" t="s">
        <v>13360</v>
      </c>
      <c r="B9100" s="13" t="s">
        <v>13359</v>
      </c>
    </row>
    <row r="9101" spans="1:2" ht="15" customHeight="1">
      <c r="A9101" s="10" t="s">
        <v>13372</v>
      </c>
      <c r="B9101" s="13" t="s">
        <v>13371</v>
      </c>
    </row>
    <row r="9102" spans="1:2" ht="15" customHeight="1">
      <c r="A9102" s="10" t="s">
        <v>13298</v>
      </c>
      <c r="B9102" s="13" t="s">
        <v>13297</v>
      </c>
    </row>
    <row r="9103" spans="1:2" ht="15" customHeight="1">
      <c r="A9103" s="10" t="s">
        <v>14136</v>
      </c>
      <c r="B9103" s="13" t="s">
        <v>14135</v>
      </c>
    </row>
    <row r="9104" spans="1:2" ht="15" customHeight="1">
      <c r="A9104" s="10" t="s">
        <v>13356</v>
      </c>
      <c r="B9104" s="13" t="s">
        <v>13355</v>
      </c>
    </row>
    <row r="9105" spans="1:2" ht="15" customHeight="1">
      <c r="A9105" s="10" t="s">
        <v>13688</v>
      </c>
      <c r="B9105" s="13" t="s">
        <v>13687</v>
      </c>
    </row>
    <row r="9106" spans="1:2" ht="15" customHeight="1">
      <c r="A9106" s="10" t="s">
        <v>13352</v>
      </c>
      <c r="B9106" s="13" t="s">
        <v>13351</v>
      </c>
    </row>
    <row r="9107" spans="1:2" ht="15" customHeight="1">
      <c r="A9107" s="10" t="s">
        <v>13600</v>
      </c>
      <c r="B9107" s="13" t="s">
        <v>13599</v>
      </c>
    </row>
    <row r="9108" spans="1:2" ht="15" customHeight="1">
      <c r="A9108" s="10" t="s">
        <v>13678</v>
      </c>
      <c r="B9108" s="13" t="s">
        <v>13677</v>
      </c>
    </row>
    <row r="9109" spans="1:2" ht="15" customHeight="1">
      <c r="A9109" s="10" t="s">
        <v>14252</v>
      </c>
      <c r="B9109" s="13" t="s">
        <v>14251</v>
      </c>
    </row>
    <row r="9110" spans="1:2" ht="15" customHeight="1">
      <c r="A9110" s="10" t="s">
        <v>14196</v>
      </c>
      <c r="B9110" s="13" t="s">
        <v>14195</v>
      </c>
    </row>
    <row r="9111" spans="1:2" ht="15" customHeight="1">
      <c r="A9111" s="10" t="s">
        <v>13606</v>
      </c>
      <c r="B9111" s="13" t="s">
        <v>13605</v>
      </c>
    </row>
    <row r="9112" spans="1:2" ht="15" customHeight="1">
      <c r="A9112" s="10" t="s">
        <v>13832</v>
      </c>
      <c r="B9112" s="13" t="s">
        <v>13831</v>
      </c>
    </row>
    <row r="9113" spans="1:2" ht="15" customHeight="1">
      <c r="A9113" s="10" t="s">
        <v>13470</v>
      </c>
      <c r="B9113" s="13" t="s">
        <v>13469</v>
      </c>
    </row>
    <row r="9114" spans="1:2" ht="15" customHeight="1">
      <c r="A9114" s="10" t="s">
        <v>13478</v>
      </c>
      <c r="B9114" s="13" t="s">
        <v>13477</v>
      </c>
    </row>
    <row r="9115" spans="1:2" ht="15" customHeight="1">
      <c r="A9115" s="10" t="s">
        <v>13764</v>
      </c>
      <c r="B9115" s="13" t="s">
        <v>13763</v>
      </c>
    </row>
    <row r="9116" spans="1:2" ht="15" customHeight="1">
      <c r="A9116" s="10" t="s">
        <v>13838</v>
      </c>
      <c r="B9116" s="13" t="s">
        <v>13837</v>
      </c>
    </row>
    <row r="9117" spans="1:2" ht="15" customHeight="1">
      <c r="A9117" s="10" t="s">
        <v>13446</v>
      </c>
      <c r="B9117" s="13" t="s">
        <v>13445</v>
      </c>
    </row>
    <row r="9118" spans="1:2" ht="15" customHeight="1">
      <c r="A9118" s="10" t="s">
        <v>14140</v>
      </c>
      <c r="B9118" s="13" t="s">
        <v>14139</v>
      </c>
    </row>
    <row r="9119" spans="1:2" ht="15" customHeight="1">
      <c r="A9119" s="10" t="s">
        <v>13530</v>
      </c>
      <c r="B9119" s="13" t="s">
        <v>13529</v>
      </c>
    </row>
    <row r="9120" spans="1:2" ht="15" customHeight="1">
      <c r="A9120" s="10" t="s">
        <v>13548</v>
      </c>
      <c r="B9120" s="13" t="s">
        <v>13547</v>
      </c>
    </row>
    <row r="9121" spans="1:2" ht="15" customHeight="1">
      <c r="A9121" s="10" t="s">
        <v>13318</v>
      </c>
      <c r="B9121" s="13" t="s">
        <v>13317</v>
      </c>
    </row>
    <row r="9122" spans="1:2" ht="15" customHeight="1">
      <c r="A9122" s="10" t="s">
        <v>13802</v>
      </c>
      <c r="B9122" s="13" t="s">
        <v>13801</v>
      </c>
    </row>
    <row r="9123" spans="1:2" ht="15" customHeight="1">
      <c r="A9123" s="10" t="s">
        <v>14268</v>
      </c>
      <c r="B9123" s="13" t="s">
        <v>14267</v>
      </c>
    </row>
    <row r="9124" spans="1:2" ht="15" customHeight="1">
      <c r="A9124" s="10" t="s">
        <v>13492</v>
      </c>
      <c r="B9124" s="13" t="s">
        <v>13491</v>
      </c>
    </row>
    <row r="9125" spans="1:2" ht="15" customHeight="1">
      <c r="A9125" s="10" t="s">
        <v>13772</v>
      </c>
      <c r="B9125" s="13" t="s">
        <v>13771</v>
      </c>
    </row>
    <row r="9126" spans="1:2" ht="15" customHeight="1">
      <c r="A9126" s="10" t="s">
        <v>13324</v>
      </c>
      <c r="B9126" s="13" t="s">
        <v>13323</v>
      </c>
    </row>
    <row r="9127" spans="1:2" ht="15" customHeight="1">
      <c r="A9127" s="10" t="s">
        <v>13874</v>
      </c>
      <c r="B9127" s="13" t="s">
        <v>13873</v>
      </c>
    </row>
    <row r="9128" spans="1:2" ht="15" customHeight="1">
      <c r="A9128" s="10" t="s">
        <v>13344</v>
      </c>
      <c r="B9128" s="13" t="s">
        <v>13343</v>
      </c>
    </row>
    <row r="9129" spans="1:2" ht="15" customHeight="1">
      <c r="A9129" s="10" t="s">
        <v>14188</v>
      </c>
      <c r="B9129" s="13" t="s">
        <v>14187</v>
      </c>
    </row>
    <row r="9130" spans="1:2" ht="15" customHeight="1">
      <c r="A9130" s="10" t="s">
        <v>13704</v>
      </c>
      <c r="B9130" s="13" t="s">
        <v>13703</v>
      </c>
    </row>
    <row r="9131" spans="1:2" ht="15" customHeight="1">
      <c r="A9131" s="10" t="s">
        <v>13776</v>
      </c>
      <c r="B9131" s="13" t="s">
        <v>13775</v>
      </c>
    </row>
    <row r="9132" spans="1:2" ht="15" customHeight="1">
      <c r="A9132" s="10" t="s">
        <v>13586</v>
      </c>
      <c r="B9132" s="13" t="s">
        <v>13585</v>
      </c>
    </row>
    <row r="9133" spans="1:2" ht="15" customHeight="1">
      <c r="A9133" s="10" t="s">
        <v>13390</v>
      </c>
      <c r="B9133" s="13" t="s">
        <v>13389</v>
      </c>
    </row>
    <row r="9134" spans="1:2" ht="15" customHeight="1">
      <c r="A9134" s="10" t="s">
        <v>13796</v>
      </c>
      <c r="B9134" s="13" t="s">
        <v>13795</v>
      </c>
    </row>
    <row r="9135" spans="1:2" ht="15" customHeight="1">
      <c r="A9135" s="10" t="s">
        <v>13784</v>
      </c>
      <c r="B9135" s="13" t="s">
        <v>13783</v>
      </c>
    </row>
    <row r="9136" spans="1:2" ht="15" customHeight="1">
      <c r="A9136" s="10" t="s">
        <v>13878</v>
      </c>
      <c r="B9136" s="13" t="s">
        <v>13877</v>
      </c>
    </row>
    <row r="9137" spans="1:2" ht="15" customHeight="1">
      <c r="A9137" s="10" t="s">
        <v>13628</v>
      </c>
      <c r="B9137" s="13" t="s">
        <v>13627</v>
      </c>
    </row>
    <row r="9138" spans="1:2" ht="15" customHeight="1">
      <c r="A9138" s="10" t="s">
        <v>14200</v>
      </c>
      <c r="B9138" s="13" t="s">
        <v>14199</v>
      </c>
    </row>
    <row r="9139" spans="1:2" ht="15" customHeight="1">
      <c r="A9139" s="10" t="s">
        <v>13934</v>
      </c>
      <c r="B9139" s="13" t="s">
        <v>13933</v>
      </c>
    </row>
    <row r="9140" spans="1:2" ht="15" customHeight="1">
      <c r="A9140" s="10" t="s">
        <v>13820</v>
      </c>
      <c r="B9140" s="13" t="s">
        <v>13819</v>
      </c>
    </row>
    <row r="9141" spans="1:2" ht="15" customHeight="1">
      <c r="A9141" s="10" t="s">
        <v>14104</v>
      </c>
      <c r="B9141" s="13" t="s">
        <v>14103</v>
      </c>
    </row>
    <row r="9142" spans="1:2" ht="15" customHeight="1">
      <c r="A9142" s="10" t="s">
        <v>14100</v>
      </c>
      <c r="B9142" s="13" t="s">
        <v>14099</v>
      </c>
    </row>
    <row r="9143" spans="1:2" ht="15" customHeight="1">
      <c r="A9143" s="10" t="s">
        <v>13870</v>
      </c>
      <c r="B9143" s="13" t="s">
        <v>13869</v>
      </c>
    </row>
    <row r="9144" spans="1:2" ht="15" customHeight="1">
      <c r="A9144" s="10" t="s">
        <v>13612</v>
      </c>
      <c r="B9144" s="13" t="s">
        <v>13611</v>
      </c>
    </row>
    <row r="9145" spans="1:2" ht="15" customHeight="1">
      <c r="A9145" s="10" t="s">
        <v>14260</v>
      </c>
      <c r="B9145" s="13" t="s">
        <v>14259</v>
      </c>
    </row>
    <row r="9146" spans="1:2" ht="15" customHeight="1">
      <c r="A9146" s="10" t="s">
        <v>14144</v>
      </c>
      <c r="B9146" s="13" t="s">
        <v>14143</v>
      </c>
    </row>
    <row r="9147" spans="1:2" ht="15" customHeight="1">
      <c r="A9147" s="10" t="s">
        <v>13460</v>
      </c>
      <c r="B9147" s="13" t="s">
        <v>13459</v>
      </c>
    </row>
    <row r="9148" spans="1:2" ht="15" customHeight="1">
      <c r="A9148" s="10" t="s">
        <v>14314</v>
      </c>
      <c r="B9148" s="13" t="s">
        <v>14313</v>
      </c>
    </row>
    <row r="9149" spans="1:2" ht="15" customHeight="1">
      <c r="A9149" s="10" t="s">
        <v>13428</v>
      </c>
      <c r="B9149" s="13" t="s">
        <v>13427</v>
      </c>
    </row>
    <row r="9150" spans="1:2" ht="15" customHeight="1">
      <c r="A9150" s="10" t="s">
        <v>13302</v>
      </c>
      <c r="B9150" s="13" t="s">
        <v>13301</v>
      </c>
    </row>
    <row r="9151" spans="1:2" ht="15" customHeight="1">
      <c r="A9151" s="10" t="s">
        <v>13408</v>
      </c>
      <c r="B9151" s="13" t="s">
        <v>13407</v>
      </c>
    </row>
    <row r="9152" spans="1:2" ht="15" customHeight="1">
      <c r="A9152" s="10" t="s">
        <v>14240</v>
      </c>
      <c r="B9152" s="13" t="s">
        <v>14239</v>
      </c>
    </row>
    <row r="9153" spans="1:2" ht="15" customHeight="1">
      <c r="A9153" s="10" t="s">
        <v>14108</v>
      </c>
      <c r="B9153" s="13" t="s">
        <v>14107</v>
      </c>
    </row>
    <row r="9154" spans="1:2" ht="15" customHeight="1">
      <c r="A9154" s="10" t="s">
        <v>13574</v>
      </c>
      <c r="B9154" s="13" t="s">
        <v>13573</v>
      </c>
    </row>
    <row r="9155" spans="1:2" ht="15" customHeight="1">
      <c r="A9155" s="10" t="s">
        <v>13786</v>
      </c>
      <c r="B9155" s="13" t="s">
        <v>13785</v>
      </c>
    </row>
    <row r="9156" spans="1:2" ht="15" customHeight="1">
      <c r="A9156" s="10" t="s">
        <v>13636</v>
      </c>
      <c r="B9156" s="13" t="s">
        <v>13635</v>
      </c>
    </row>
    <row r="9157" spans="1:2" ht="15" customHeight="1">
      <c r="A9157" s="10" t="s">
        <v>13964</v>
      </c>
      <c r="B9157" s="13" t="s">
        <v>13963</v>
      </c>
    </row>
    <row r="9158" spans="1:2" ht="15" customHeight="1">
      <c r="A9158" s="10" t="s">
        <v>13510</v>
      </c>
      <c r="B9158" s="13" t="s">
        <v>13509</v>
      </c>
    </row>
    <row r="9159" spans="1:2" ht="15" customHeight="1">
      <c r="A9159" s="10" t="s">
        <v>13268</v>
      </c>
      <c r="B9159" s="13" t="s">
        <v>13267</v>
      </c>
    </row>
    <row r="9160" spans="1:2" ht="15" customHeight="1">
      <c r="A9160" s="10" t="s">
        <v>13712</v>
      </c>
      <c r="B9160" s="13" t="s">
        <v>13711</v>
      </c>
    </row>
    <row r="9161" spans="1:2" ht="15" customHeight="1">
      <c r="A9161" s="10" t="s">
        <v>13758</v>
      </c>
      <c r="B9161" s="13" t="s">
        <v>13757</v>
      </c>
    </row>
    <row r="9162" spans="1:2" ht="15" customHeight="1">
      <c r="A9162" s="10" t="s">
        <v>13378</v>
      </c>
      <c r="B9162" s="13" t="s">
        <v>13377</v>
      </c>
    </row>
    <row r="9163" spans="1:2" ht="15" customHeight="1">
      <c r="A9163" s="10" t="s">
        <v>13944</v>
      </c>
      <c r="B9163" s="13" t="s">
        <v>13943</v>
      </c>
    </row>
    <row r="9164" spans="1:2" ht="15" customHeight="1">
      <c r="A9164" s="10" t="s">
        <v>13308</v>
      </c>
      <c r="B9164" s="13" t="s">
        <v>13307</v>
      </c>
    </row>
    <row r="9165" spans="1:2" ht="15" customHeight="1">
      <c r="A9165" s="10" t="s">
        <v>13562</v>
      </c>
      <c r="B9165" s="13" t="s">
        <v>13561</v>
      </c>
    </row>
    <row r="9166" spans="1:2" ht="15" customHeight="1">
      <c r="A9166" s="10" t="s">
        <v>14270</v>
      </c>
      <c r="B9166" s="13" t="s">
        <v>14269</v>
      </c>
    </row>
    <row r="9167" spans="1:2" ht="15" customHeight="1">
      <c r="A9167" s="10" t="s">
        <v>13716</v>
      </c>
      <c r="B9167" s="13" t="s">
        <v>13715</v>
      </c>
    </row>
    <row r="9168" spans="1:2" ht="15" customHeight="1">
      <c r="A9168" s="10" t="s">
        <v>13840</v>
      </c>
      <c r="B9168" s="13" t="s">
        <v>13839</v>
      </c>
    </row>
    <row r="9169" spans="1:2" ht="15" customHeight="1">
      <c r="A9169" s="10" t="s">
        <v>13880</v>
      </c>
      <c r="B9169" s="13" t="s">
        <v>13879</v>
      </c>
    </row>
    <row r="9170" spans="1:2" ht="15" customHeight="1">
      <c r="A9170" s="10" t="s">
        <v>14124</v>
      </c>
      <c r="B9170" s="13" t="s">
        <v>14123</v>
      </c>
    </row>
    <row r="9171" spans="1:2" ht="15" customHeight="1">
      <c r="A9171" s="10" t="s">
        <v>13416</v>
      </c>
      <c r="B9171" s="13" t="s">
        <v>13415</v>
      </c>
    </row>
    <row r="9172" spans="1:2" ht="15" customHeight="1">
      <c r="A9172" s="10" t="s">
        <v>13572</v>
      </c>
      <c r="B9172" s="13" t="s">
        <v>13571</v>
      </c>
    </row>
    <row r="9173" spans="1:2" ht="15" customHeight="1">
      <c r="A9173" s="10" t="s">
        <v>13568</v>
      </c>
      <c r="B9173" s="13" t="s">
        <v>13567</v>
      </c>
    </row>
    <row r="9174" spans="1:2" ht="15" customHeight="1">
      <c r="A9174" s="10" t="s">
        <v>1528</v>
      </c>
      <c r="B9174" s="13" t="s">
        <v>1527</v>
      </c>
    </row>
    <row r="9175" spans="1:2" ht="15" customHeight="1">
      <c r="A9175" s="10" t="s">
        <v>4662</v>
      </c>
      <c r="B9175" s="13" t="s">
        <v>4661</v>
      </c>
    </row>
    <row r="9176" spans="1:2" ht="15" customHeight="1">
      <c r="A9176" s="10" t="s">
        <v>4654</v>
      </c>
      <c r="B9176" s="13" t="s">
        <v>4653</v>
      </c>
    </row>
    <row r="9177" spans="1:2" ht="15" customHeight="1">
      <c r="A9177" s="10" t="s">
        <v>4652</v>
      </c>
      <c r="B9177" s="13" t="s">
        <v>4651</v>
      </c>
    </row>
    <row r="9178" spans="1:2" ht="15" customHeight="1">
      <c r="A9178" s="10" t="s">
        <v>7035</v>
      </c>
      <c r="B9178" s="13" t="s">
        <v>7034</v>
      </c>
    </row>
    <row r="9179" spans="1:2" ht="15" customHeight="1">
      <c r="A9179" s="10" t="s">
        <v>24299</v>
      </c>
      <c r="B9179" s="13" t="s">
        <v>24298</v>
      </c>
    </row>
    <row r="9180" spans="1:2" ht="15" customHeight="1">
      <c r="A9180" s="10" t="s">
        <v>1228</v>
      </c>
      <c r="B9180" s="13" t="s">
        <v>1227</v>
      </c>
    </row>
    <row r="9181" spans="1:2" ht="15" customHeight="1">
      <c r="A9181" s="10" t="s">
        <v>5792</v>
      </c>
      <c r="B9181" s="13" t="s">
        <v>5791</v>
      </c>
    </row>
    <row r="9182" spans="1:2" ht="15" customHeight="1">
      <c r="A9182" s="10" t="s">
        <v>1673</v>
      </c>
      <c r="B9182" s="13" t="s">
        <v>1672</v>
      </c>
    </row>
    <row r="9183" spans="1:2" ht="15" customHeight="1">
      <c r="A9183" s="10" t="s">
        <v>4159</v>
      </c>
      <c r="B9183" s="13" t="s">
        <v>4158</v>
      </c>
    </row>
    <row r="9184" spans="1:2" ht="15" customHeight="1">
      <c r="A9184" s="10" t="s">
        <v>2160</v>
      </c>
      <c r="B9184" s="13" t="s">
        <v>2159</v>
      </c>
    </row>
    <row r="9185" spans="1:2" ht="15" customHeight="1">
      <c r="A9185" s="10" t="s">
        <v>2006</v>
      </c>
      <c r="B9185" s="13" t="s">
        <v>2005</v>
      </c>
    </row>
    <row r="9186" spans="1:2" ht="15" customHeight="1">
      <c r="A9186" s="10" t="s">
        <v>7439</v>
      </c>
      <c r="B9186" s="13" t="s">
        <v>7438</v>
      </c>
    </row>
    <row r="9187" spans="1:2" ht="15" customHeight="1">
      <c r="A9187" s="10" t="s">
        <v>6276</v>
      </c>
      <c r="B9187" s="13" t="s">
        <v>6275</v>
      </c>
    </row>
    <row r="9188" spans="1:2" ht="15" customHeight="1">
      <c r="A9188" s="10" t="s">
        <v>10427</v>
      </c>
      <c r="B9188" s="13" t="s">
        <v>10426</v>
      </c>
    </row>
    <row r="9189" spans="1:2" ht="15" customHeight="1">
      <c r="A9189" s="10" t="s">
        <v>5548</v>
      </c>
      <c r="B9189" s="13" t="s">
        <v>5547</v>
      </c>
    </row>
    <row r="9190" spans="1:2" ht="15" customHeight="1">
      <c r="A9190" s="10" t="s">
        <v>6184</v>
      </c>
      <c r="B9190" s="13" t="s">
        <v>6183</v>
      </c>
    </row>
    <row r="9191" spans="1:2" ht="15" customHeight="1">
      <c r="A9191" s="10" t="s">
        <v>6166</v>
      </c>
      <c r="B9191" s="13" t="s">
        <v>6165</v>
      </c>
    </row>
    <row r="9192" spans="1:2" ht="15" customHeight="1">
      <c r="A9192" s="10" t="s">
        <v>6198</v>
      </c>
      <c r="B9192" s="13" t="s">
        <v>6197</v>
      </c>
    </row>
    <row r="9193" spans="1:2" ht="15" customHeight="1">
      <c r="A9193" s="10" t="s">
        <v>6192</v>
      </c>
      <c r="B9193" s="13" t="s">
        <v>6191</v>
      </c>
    </row>
    <row r="9194" spans="1:2" ht="15" customHeight="1">
      <c r="A9194" s="10" t="s">
        <v>1938</v>
      </c>
      <c r="B9194" s="13" t="s">
        <v>1937</v>
      </c>
    </row>
    <row r="9195" spans="1:2" ht="15" customHeight="1">
      <c r="A9195" s="10" t="s">
        <v>4834</v>
      </c>
      <c r="B9195" s="13" t="s">
        <v>4833</v>
      </c>
    </row>
    <row r="9196" spans="1:2" ht="15" customHeight="1">
      <c r="A9196" s="10" t="s">
        <v>11090</v>
      </c>
      <c r="B9196" s="13" t="s">
        <v>11089</v>
      </c>
    </row>
    <row r="9197" spans="1:2" ht="15" customHeight="1">
      <c r="A9197" s="10" t="s">
        <v>3937</v>
      </c>
      <c r="B9197" s="13" t="s">
        <v>3936</v>
      </c>
    </row>
    <row r="9198" spans="1:2" ht="15" customHeight="1">
      <c r="A9198" s="10" t="s">
        <v>3379</v>
      </c>
      <c r="B9198" s="13" t="s">
        <v>3378</v>
      </c>
    </row>
    <row r="9199" spans="1:2" ht="15" customHeight="1">
      <c r="A9199" s="10" t="s">
        <v>6208</v>
      </c>
      <c r="B9199" s="13" t="s">
        <v>6207</v>
      </c>
    </row>
    <row r="9200" spans="1:2" ht="15" customHeight="1">
      <c r="A9200" s="10" t="s">
        <v>8850</v>
      </c>
      <c r="B9200" s="13" t="s">
        <v>8849</v>
      </c>
    </row>
    <row r="9201" spans="1:2" ht="15" customHeight="1">
      <c r="A9201" s="10" t="s">
        <v>13114</v>
      </c>
      <c r="B9201" s="13" t="s">
        <v>13113</v>
      </c>
    </row>
    <row r="9202" spans="1:2" ht="15" customHeight="1">
      <c r="A9202" s="10" t="s">
        <v>6725</v>
      </c>
      <c r="B9202" s="13" t="s">
        <v>6724</v>
      </c>
    </row>
    <row r="9203" spans="1:2" ht="15" customHeight="1">
      <c r="A9203" s="10" t="s">
        <v>6727</v>
      </c>
      <c r="B9203" s="13" t="s">
        <v>6726</v>
      </c>
    </row>
    <row r="9204" spans="1:2" ht="15" customHeight="1">
      <c r="A9204" s="10" t="s">
        <v>6782</v>
      </c>
      <c r="B9204" s="13" t="s">
        <v>6781</v>
      </c>
    </row>
    <row r="9205" spans="1:2" ht="15" customHeight="1">
      <c r="A9205" s="10" t="s">
        <v>24873</v>
      </c>
      <c r="B9205" s="13" t="s">
        <v>24872</v>
      </c>
    </row>
    <row r="9206" spans="1:2" ht="15" customHeight="1">
      <c r="A9206" s="10" t="s">
        <v>10776</v>
      </c>
      <c r="B9206" s="13" t="s">
        <v>10775</v>
      </c>
    </row>
    <row r="9207" spans="1:2" ht="15" customHeight="1">
      <c r="A9207" s="10" t="s">
        <v>14164</v>
      </c>
      <c r="B9207" s="13" t="s">
        <v>14163</v>
      </c>
    </row>
    <row r="9208" spans="1:2" ht="15" customHeight="1">
      <c r="A9208" s="10" t="s">
        <v>14182</v>
      </c>
      <c r="B9208" s="13" t="s">
        <v>14181</v>
      </c>
    </row>
    <row r="9209" spans="1:2" ht="15" customHeight="1">
      <c r="A9209" s="10" t="s">
        <v>10842</v>
      </c>
      <c r="B9209" s="13" t="s">
        <v>10841</v>
      </c>
    </row>
    <row r="9210" spans="1:2" ht="15" customHeight="1">
      <c r="A9210" s="10" t="s">
        <v>10822</v>
      </c>
      <c r="B9210" s="13" t="s">
        <v>10821</v>
      </c>
    </row>
    <row r="9211" spans="1:2" ht="15" customHeight="1">
      <c r="A9211" s="10" t="s">
        <v>10812</v>
      </c>
      <c r="B9211" s="13" t="s">
        <v>10811</v>
      </c>
    </row>
    <row r="9212" spans="1:2" ht="15" customHeight="1">
      <c r="A9212" s="10" t="s">
        <v>10832</v>
      </c>
      <c r="B9212" s="13" t="s">
        <v>10831</v>
      </c>
    </row>
    <row r="9213" spans="1:2" ht="15" customHeight="1">
      <c r="A9213" s="10" t="s">
        <v>10694</v>
      </c>
      <c r="B9213" s="13" t="s">
        <v>10693</v>
      </c>
    </row>
    <row r="9214" spans="1:2" ht="15" customHeight="1">
      <c r="A9214" s="10" t="s">
        <v>10758</v>
      </c>
      <c r="B9214" s="13" t="s">
        <v>10757</v>
      </c>
    </row>
    <row r="9215" spans="1:2" ht="15" customHeight="1">
      <c r="A9215" s="10" t="s">
        <v>10756</v>
      </c>
      <c r="B9215" s="13" t="s">
        <v>10755</v>
      </c>
    </row>
    <row r="9216" spans="1:2" ht="15" customHeight="1">
      <c r="A9216" s="10" t="s">
        <v>10674</v>
      </c>
      <c r="B9216" s="13" t="s">
        <v>10673</v>
      </c>
    </row>
    <row r="9217" spans="1:2" ht="15" customHeight="1">
      <c r="A9217" s="10" t="s">
        <v>10656</v>
      </c>
      <c r="B9217" s="13" t="s">
        <v>10655</v>
      </c>
    </row>
    <row r="9218" spans="1:2" ht="15" customHeight="1">
      <c r="A9218" s="10" t="s">
        <v>6961</v>
      </c>
      <c r="B9218" s="13" t="s">
        <v>6960</v>
      </c>
    </row>
    <row r="9219" spans="1:2" ht="15" customHeight="1">
      <c r="A9219" s="10" t="s">
        <v>6955</v>
      </c>
      <c r="B9219" s="13" t="s">
        <v>6954</v>
      </c>
    </row>
    <row r="9220" spans="1:2" ht="15" customHeight="1">
      <c r="A9220" s="10" t="s">
        <v>6991</v>
      </c>
      <c r="B9220" s="13" t="s">
        <v>6990</v>
      </c>
    </row>
    <row r="9221" spans="1:2" ht="15" customHeight="1">
      <c r="A9221" s="10" t="s">
        <v>6997</v>
      </c>
      <c r="B9221" s="13" t="s">
        <v>6996</v>
      </c>
    </row>
    <row r="9222" spans="1:2" ht="15" customHeight="1">
      <c r="A9222" s="10" t="s">
        <v>7007</v>
      </c>
      <c r="B9222" s="13" t="s">
        <v>7006</v>
      </c>
    </row>
    <row r="9223" spans="1:2" ht="15" customHeight="1">
      <c r="A9223" s="10" t="s">
        <v>7083</v>
      </c>
      <c r="B9223" s="13" t="s">
        <v>7082</v>
      </c>
    </row>
    <row r="9224" spans="1:2" ht="15" customHeight="1">
      <c r="A9224" s="10" t="s">
        <v>9126</v>
      </c>
      <c r="B9224" s="13" t="s">
        <v>9125</v>
      </c>
    </row>
    <row r="9225" spans="1:2" ht="15" customHeight="1">
      <c r="A9225" s="10" t="s">
        <v>9131</v>
      </c>
      <c r="B9225" s="13" t="s">
        <v>9130</v>
      </c>
    </row>
    <row r="9226" spans="1:2" ht="15" customHeight="1">
      <c r="A9226" s="10" t="s">
        <v>9432</v>
      </c>
      <c r="B9226" s="13" t="s">
        <v>9431</v>
      </c>
    </row>
    <row r="9227" spans="1:2" ht="15" customHeight="1">
      <c r="A9227" s="10" t="s">
        <v>7153</v>
      </c>
      <c r="B9227" s="13" t="s">
        <v>7152</v>
      </c>
    </row>
    <row r="9228" spans="1:2" ht="15" customHeight="1">
      <c r="A9228" s="10" t="s">
        <v>7140</v>
      </c>
      <c r="B9228" s="13" t="s">
        <v>7139</v>
      </c>
    </row>
    <row r="9229" spans="1:2" ht="15" customHeight="1">
      <c r="A9229" s="10" t="s">
        <v>12940</v>
      </c>
      <c r="B9229" s="13" t="s">
        <v>12939</v>
      </c>
    </row>
    <row r="9230" spans="1:2" ht="15" customHeight="1">
      <c r="A9230" s="10" t="s">
        <v>7047</v>
      </c>
      <c r="B9230" s="13" t="s">
        <v>7046</v>
      </c>
    </row>
    <row r="9231" spans="1:2" ht="15" customHeight="1">
      <c r="A9231" s="10" t="s">
        <v>7045</v>
      </c>
      <c r="B9231" s="13" t="s">
        <v>7044</v>
      </c>
    </row>
    <row r="9232" spans="1:2" ht="15" customHeight="1">
      <c r="A9232" s="10" t="s">
        <v>8949</v>
      </c>
      <c r="B9232" s="13" t="s">
        <v>8948</v>
      </c>
    </row>
    <row r="9233" spans="1:2" ht="15" customHeight="1">
      <c r="A9233" s="10" t="s">
        <v>13122</v>
      </c>
      <c r="B9233" s="13" t="s">
        <v>13121</v>
      </c>
    </row>
    <row r="9234" spans="1:2" ht="15" customHeight="1">
      <c r="A9234" s="10" t="s">
        <v>8006</v>
      </c>
      <c r="B9234" s="13" t="s">
        <v>8005</v>
      </c>
    </row>
    <row r="9235" spans="1:2" ht="15" customHeight="1">
      <c r="A9235" s="10" t="s">
        <v>8030</v>
      </c>
      <c r="B9235" s="13" t="s">
        <v>8029</v>
      </c>
    </row>
    <row r="9236" spans="1:2" ht="15" customHeight="1">
      <c r="A9236" s="10" t="s">
        <v>7982</v>
      </c>
      <c r="B9236" s="13" t="s">
        <v>7981</v>
      </c>
    </row>
    <row r="9237" spans="1:2" ht="15" customHeight="1">
      <c r="A9237" s="10" t="s">
        <v>10006</v>
      </c>
      <c r="B9237" s="13" t="s">
        <v>10005</v>
      </c>
    </row>
    <row r="9238" spans="1:2" ht="15" customHeight="1">
      <c r="A9238" s="10" t="s">
        <v>6225</v>
      </c>
      <c r="B9238" s="13" t="s">
        <v>6224</v>
      </c>
    </row>
    <row r="9239" spans="1:2" ht="15" customHeight="1">
      <c r="A9239" s="10" t="s">
        <v>6215</v>
      </c>
      <c r="B9239" s="13" t="s">
        <v>6214</v>
      </c>
    </row>
    <row r="9240" spans="1:2" ht="15" customHeight="1">
      <c r="A9240" s="10" t="s">
        <v>4880</v>
      </c>
      <c r="B9240" s="13" t="s">
        <v>4879</v>
      </c>
    </row>
    <row r="9241" spans="1:2" ht="15" customHeight="1">
      <c r="A9241" s="10" t="s">
        <v>4119</v>
      </c>
      <c r="B9241" s="13" t="s">
        <v>4118</v>
      </c>
    </row>
    <row r="9242" spans="1:2" ht="15" customHeight="1">
      <c r="A9242" s="10" t="s">
        <v>19265</v>
      </c>
      <c r="B9242" s="13" t="s">
        <v>19264</v>
      </c>
    </row>
    <row r="9243" spans="1:2" ht="15" customHeight="1">
      <c r="A9243" s="10" t="s">
        <v>19269</v>
      </c>
      <c r="B9243" s="13" t="s">
        <v>19268</v>
      </c>
    </row>
    <row r="9244" spans="1:2" ht="15" customHeight="1">
      <c r="A9244" s="10" t="s">
        <v>19271</v>
      </c>
      <c r="B9244" s="13" t="s">
        <v>19270</v>
      </c>
    </row>
    <row r="9245" spans="1:2" ht="15" customHeight="1">
      <c r="A9245" s="10" t="s">
        <v>19263</v>
      </c>
      <c r="B9245" s="13" t="s">
        <v>19262</v>
      </c>
    </row>
    <row r="9246" spans="1:2" ht="15" customHeight="1">
      <c r="A9246" s="10" t="s">
        <v>19273</v>
      </c>
      <c r="B9246" s="13" t="s">
        <v>19272</v>
      </c>
    </row>
    <row r="9247" spans="1:2" ht="15" customHeight="1">
      <c r="A9247" s="10" t="s">
        <v>19261</v>
      </c>
      <c r="B9247" s="13" t="s">
        <v>19260</v>
      </c>
    </row>
    <row r="9248" spans="1:2" ht="15" customHeight="1">
      <c r="A9248" s="10" t="s">
        <v>19277</v>
      </c>
      <c r="B9248" s="13" t="s">
        <v>19276</v>
      </c>
    </row>
    <row r="9249" spans="1:2" ht="15" customHeight="1">
      <c r="A9249" s="10" t="s">
        <v>19275</v>
      </c>
      <c r="B9249" s="13" t="s">
        <v>19274</v>
      </c>
    </row>
    <row r="9250" spans="1:2" ht="15" customHeight="1">
      <c r="A9250" s="10" t="s">
        <v>19259</v>
      </c>
      <c r="B9250" s="13" t="s">
        <v>19258</v>
      </c>
    </row>
    <row r="9251" spans="1:2" ht="15" customHeight="1">
      <c r="A9251" s="10" t="s">
        <v>19267</v>
      </c>
      <c r="B9251" s="13" t="s">
        <v>19266</v>
      </c>
    </row>
    <row r="9252" spans="1:2" ht="15" customHeight="1">
      <c r="A9252" s="10" t="s">
        <v>19285</v>
      </c>
      <c r="B9252" s="13" t="s">
        <v>19284</v>
      </c>
    </row>
    <row r="9253" spans="1:2" ht="15" customHeight="1">
      <c r="A9253" s="10" t="s">
        <v>19289</v>
      </c>
      <c r="B9253" s="13" t="s">
        <v>19288</v>
      </c>
    </row>
    <row r="9254" spans="1:2" ht="15" customHeight="1">
      <c r="A9254" s="10" t="s">
        <v>19291</v>
      </c>
      <c r="B9254" s="13" t="s">
        <v>19290</v>
      </c>
    </row>
    <row r="9255" spans="1:2" ht="15" customHeight="1">
      <c r="A9255" s="10" t="s">
        <v>19283</v>
      </c>
      <c r="B9255" s="13" t="s">
        <v>19282</v>
      </c>
    </row>
    <row r="9256" spans="1:2" ht="15" customHeight="1">
      <c r="A9256" s="10" t="s">
        <v>19293</v>
      </c>
      <c r="B9256" s="13" t="s">
        <v>19292</v>
      </c>
    </row>
    <row r="9257" spans="1:2" ht="15" customHeight="1">
      <c r="A9257" s="10" t="s">
        <v>19281</v>
      </c>
      <c r="B9257" s="13" t="s">
        <v>19280</v>
      </c>
    </row>
    <row r="9258" spans="1:2" ht="15" customHeight="1">
      <c r="A9258" s="10" t="s">
        <v>19297</v>
      </c>
      <c r="B9258" s="13" t="s">
        <v>19296</v>
      </c>
    </row>
    <row r="9259" spans="1:2" ht="15" customHeight="1">
      <c r="A9259" s="10" t="s">
        <v>19295</v>
      </c>
      <c r="B9259" s="13" t="s">
        <v>19294</v>
      </c>
    </row>
    <row r="9260" spans="1:2" ht="15" customHeight="1">
      <c r="A9260" s="10" t="s">
        <v>19279</v>
      </c>
      <c r="B9260" s="13" t="s">
        <v>19278</v>
      </c>
    </row>
    <row r="9261" spans="1:2" ht="15" customHeight="1">
      <c r="A9261" s="10" t="s">
        <v>19287</v>
      </c>
      <c r="B9261" s="13" t="s">
        <v>19286</v>
      </c>
    </row>
    <row r="9262" spans="1:2" ht="15" customHeight="1">
      <c r="A9262" s="10" t="s">
        <v>18985</v>
      </c>
      <c r="B9262" s="13" t="s">
        <v>18984</v>
      </c>
    </row>
    <row r="9263" spans="1:2" ht="15" customHeight="1">
      <c r="A9263" s="10" t="s">
        <v>18989</v>
      </c>
      <c r="B9263" s="13" t="s">
        <v>18988</v>
      </c>
    </row>
    <row r="9264" spans="1:2" ht="15" customHeight="1">
      <c r="A9264" s="10" t="s">
        <v>18991</v>
      </c>
      <c r="B9264" s="13" t="s">
        <v>18990</v>
      </c>
    </row>
    <row r="9265" spans="1:2" ht="15" customHeight="1">
      <c r="A9265" s="10" t="s">
        <v>18983</v>
      </c>
      <c r="B9265" s="13" t="s">
        <v>18982</v>
      </c>
    </row>
    <row r="9266" spans="1:2" ht="15" customHeight="1">
      <c r="A9266" s="10" t="s">
        <v>18993</v>
      </c>
      <c r="B9266" s="13" t="s">
        <v>18992</v>
      </c>
    </row>
    <row r="9267" spans="1:2" ht="15" customHeight="1">
      <c r="A9267" s="10" t="s">
        <v>18981</v>
      </c>
      <c r="B9267" s="13" t="s">
        <v>18980</v>
      </c>
    </row>
    <row r="9268" spans="1:2" ht="15" customHeight="1">
      <c r="A9268" s="10" t="s">
        <v>18997</v>
      </c>
      <c r="B9268" s="13" t="s">
        <v>18996</v>
      </c>
    </row>
    <row r="9269" spans="1:2" ht="15" customHeight="1">
      <c r="A9269" s="10" t="s">
        <v>18995</v>
      </c>
      <c r="B9269" s="13" t="s">
        <v>18994</v>
      </c>
    </row>
    <row r="9270" spans="1:2" ht="15" customHeight="1">
      <c r="A9270" s="10" t="s">
        <v>18979</v>
      </c>
      <c r="B9270" s="13" t="s">
        <v>18978</v>
      </c>
    </row>
    <row r="9271" spans="1:2" ht="15" customHeight="1">
      <c r="A9271" s="10" t="s">
        <v>18987</v>
      </c>
      <c r="B9271" s="13" t="s">
        <v>18986</v>
      </c>
    </row>
    <row r="9272" spans="1:2" ht="15" customHeight="1">
      <c r="A9272" s="10" t="s">
        <v>9516</v>
      </c>
      <c r="B9272" s="13" t="s">
        <v>9515</v>
      </c>
    </row>
    <row r="9273" spans="1:2" ht="15" customHeight="1">
      <c r="A9273" s="10" t="s">
        <v>24297</v>
      </c>
      <c r="B9273" s="13" t="s">
        <v>24296</v>
      </c>
    </row>
    <row r="9274" spans="1:2" ht="15" customHeight="1">
      <c r="A9274" s="10" t="s">
        <v>5414</v>
      </c>
      <c r="B9274" s="13" t="s">
        <v>5413</v>
      </c>
    </row>
    <row r="9275" spans="1:2" ht="15" customHeight="1">
      <c r="A9275" s="10" t="s">
        <v>17227</v>
      </c>
      <c r="B9275" s="13" t="s">
        <v>17226</v>
      </c>
    </row>
    <row r="9276" spans="1:2" ht="15" customHeight="1">
      <c r="A9276" s="10" t="s">
        <v>17185</v>
      </c>
      <c r="B9276" s="13" t="s">
        <v>17184</v>
      </c>
    </row>
    <row r="9277" spans="1:2" ht="15" customHeight="1">
      <c r="A9277" s="10" t="s">
        <v>6735</v>
      </c>
      <c r="B9277" s="13" t="s">
        <v>6734</v>
      </c>
    </row>
    <row r="9278" spans="1:2" ht="15" customHeight="1">
      <c r="A9278" s="10" t="s">
        <v>8066</v>
      </c>
      <c r="B9278" s="13" t="s">
        <v>8065</v>
      </c>
    </row>
    <row r="9279" spans="1:2" ht="15" customHeight="1">
      <c r="A9279" s="10" t="s">
        <v>8064</v>
      </c>
      <c r="B9279" s="13" t="s">
        <v>8063</v>
      </c>
    </row>
    <row r="9280" spans="1:2" ht="15" customHeight="1">
      <c r="A9280" s="10" t="s">
        <v>10126</v>
      </c>
      <c r="B9280" s="13" t="s">
        <v>10125</v>
      </c>
    </row>
    <row r="9281" spans="1:2" ht="15" customHeight="1">
      <c r="A9281" s="10" t="s">
        <v>10447</v>
      </c>
      <c r="B9281" s="13" t="s">
        <v>10446</v>
      </c>
    </row>
    <row r="9282" spans="1:2" ht="15" customHeight="1">
      <c r="A9282" s="10" t="s">
        <v>12892</v>
      </c>
      <c r="B9282" s="13" t="s">
        <v>12891</v>
      </c>
    </row>
    <row r="9283" spans="1:2" ht="15" customHeight="1">
      <c r="A9283" s="10" t="s">
        <v>1360</v>
      </c>
      <c r="B9283" s="13" t="s">
        <v>1359</v>
      </c>
    </row>
    <row r="9284" spans="1:2" ht="15" customHeight="1">
      <c r="A9284" s="10" t="s">
        <v>1344</v>
      </c>
      <c r="B9284" s="13" t="s">
        <v>1343</v>
      </c>
    </row>
    <row r="9285" spans="1:2" ht="15" customHeight="1">
      <c r="A9285" s="10" t="s">
        <v>1021</v>
      </c>
      <c r="B9285" s="13" t="s">
        <v>1020</v>
      </c>
    </row>
    <row r="9286" spans="1:2" ht="15" customHeight="1">
      <c r="A9286" s="10" t="s">
        <v>14299</v>
      </c>
      <c r="B9286" s="13" t="s">
        <v>14298</v>
      </c>
    </row>
    <row r="9287" spans="1:2" ht="15" customHeight="1">
      <c r="A9287" s="10" t="s">
        <v>14288</v>
      </c>
      <c r="B9287" s="13" t="s">
        <v>14287</v>
      </c>
    </row>
    <row r="9288" spans="1:2" ht="15" customHeight="1">
      <c r="A9288" s="10" t="s">
        <v>14301</v>
      </c>
      <c r="B9288" s="13" t="s">
        <v>14300</v>
      </c>
    </row>
    <row r="9289" spans="1:2" ht="15" customHeight="1">
      <c r="A9289" s="10" t="s">
        <v>12808</v>
      </c>
      <c r="B9289" s="13" t="s">
        <v>12807</v>
      </c>
    </row>
    <row r="9290" spans="1:2" ht="15" customHeight="1">
      <c r="A9290" s="10" t="s">
        <v>6034</v>
      </c>
      <c r="B9290" s="13" t="s">
        <v>6033</v>
      </c>
    </row>
    <row r="9291" spans="1:2" ht="15" customHeight="1">
      <c r="A9291" s="10" t="s">
        <v>22733</v>
      </c>
      <c r="B9291" s="13" t="s">
        <v>22732</v>
      </c>
    </row>
    <row r="9292" spans="1:2" ht="15" customHeight="1">
      <c r="A9292" s="10" t="s">
        <v>22735</v>
      </c>
      <c r="B9292" s="13" t="s">
        <v>22734</v>
      </c>
    </row>
    <row r="9293" spans="1:2" ht="15" customHeight="1">
      <c r="A9293" s="10" t="s">
        <v>22739</v>
      </c>
      <c r="B9293" s="13" t="s">
        <v>22738</v>
      </c>
    </row>
    <row r="9294" spans="1:2" ht="15" customHeight="1">
      <c r="A9294" s="10" t="s">
        <v>22737</v>
      </c>
      <c r="B9294" s="13" t="s">
        <v>22736</v>
      </c>
    </row>
    <row r="9295" spans="1:2" ht="15" customHeight="1">
      <c r="A9295" s="10" t="s">
        <v>22741</v>
      </c>
      <c r="B9295" s="13" t="s">
        <v>22740</v>
      </c>
    </row>
    <row r="9296" spans="1:2" ht="15" customHeight="1">
      <c r="A9296" s="10" t="s">
        <v>22743</v>
      </c>
      <c r="B9296" s="13" t="s">
        <v>22742</v>
      </c>
    </row>
    <row r="9297" spans="1:2" ht="15" customHeight="1">
      <c r="A9297" s="10" t="s">
        <v>17167</v>
      </c>
      <c r="B9297" s="13" t="s">
        <v>17166</v>
      </c>
    </row>
    <row r="9298" spans="1:2" ht="15" customHeight="1">
      <c r="A9298" s="10" t="s">
        <v>4179</v>
      </c>
      <c r="B9298" s="13" t="s">
        <v>4178</v>
      </c>
    </row>
    <row r="9299" spans="1:2" ht="15" customHeight="1">
      <c r="A9299" s="10" t="s">
        <v>6064</v>
      </c>
      <c r="B9299" s="13" t="s">
        <v>6063</v>
      </c>
    </row>
    <row r="9300" spans="1:2" ht="15" customHeight="1">
      <c r="A9300" s="10" t="s">
        <v>6284</v>
      </c>
      <c r="B9300" s="13" t="s">
        <v>6283</v>
      </c>
    </row>
    <row r="9301" spans="1:2" ht="15" customHeight="1">
      <c r="A9301" s="10" t="s">
        <v>3925</v>
      </c>
      <c r="B9301" s="13" t="s">
        <v>3924</v>
      </c>
    </row>
    <row r="9302" spans="1:2" ht="15" customHeight="1">
      <c r="A9302" s="10" t="s">
        <v>6338</v>
      </c>
      <c r="B9302" s="13" t="s">
        <v>6337</v>
      </c>
    </row>
    <row r="9303" spans="1:2" ht="15" customHeight="1">
      <c r="A9303" s="10" t="s">
        <v>10228</v>
      </c>
      <c r="B9303" s="13" t="s">
        <v>10227</v>
      </c>
    </row>
    <row r="9304" spans="1:2" ht="15" customHeight="1">
      <c r="A9304" s="10" t="s">
        <v>6066</v>
      </c>
      <c r="B9304" s="13" t="s">
        <v>6065</v>
      </c>
    </row>
    <row r="9305" spans="1:2" ht="15" customHeight="1">
      <c r="A9305" s="10" t="s">
        <v>10483</v>
      </c>
      <c r="B9305" s="13" t="s">
        <v>10482</v>
      </c>
    </row>
    <row r="9306" spans="1:2" ht="15" customHeight="1">
      <c r="A9306" s="10" t="s">
        <v>7931</v>
      </c>
      <c r="B9306" s="13" t="s">
        <v>7930</v>
      </c>
    </row>
    <row r="9307" spans="1:2" ht="15" customHeight="1">
      <c r="A9307" s="10" t="s">
        <v>8086</v>
      </c>
      <c r="B9307" s="13" t="s">
        <v>8085</v>
      </c>
    </row>
    <row r="9308" spans="1:2" ht="15" customHeight="1">
      <c r="A9308" s="10" t="s">
        <v>10299</v>
      </c>
      <c r="B9308" s="13" t="s">
        <v>10298</v>
      </c>
    </row>
    <row r="9309" spans="1:2" ht="15" customHeight="1">
      <c r="A9309" s="10" t="s">
        <v>10301</v>
      </c>
      <c r="B9309" s="13" t="s">
        <v>10300</v>
      </c>
    </row>
    <row r="9310" spans="1:2" ht="15" customHeight="1">
      <c r="A9310" s="10" t="s">
        <v>4019</v>
      </c>
      <c r="B9310" s="13" t="s">
        <v>4018</v>
      </c>
    </row>
    <row r="9311" spans="1:2" ht="15" customHeight="1">
      <c r="A9311" s="10" t="s">
        <v>4347</v>
      </c>
      <c r="B9311" s="13" t="s">
        <v>4346</v>
      </c>
    </row>
    <row r="9312" spans="1:2" ht="15" customHeight="1">
      <c r="A9312" s="10" t="s">
        <v>4333</v>
      </c>
      <c r="B9312" s="13" t="s">
        <v>4332</v>
      </c>
    </row>
    <row r="9313" spans="1:2" ht="15" customHeight="1">
      <c r="A9313" s="10" t="s">
        <v>14358</v>
      </c>
      <c r="B9313" s="13" t="s">
        <v>14357</v>
      </c>
    </row>
    <row r="9314" spans="1:2" ht="15" customHeight="1">
      <c r="A9314" s="10" t="s">
        <v>1139</v>
      </c>
      <c r="B9314" s="13" t="s">
        <v>1138</v>
      </c>
    </row>
    <row r="9315" spans="1:2" ht="15" customHeight="1">
      <c r="A9315" s="10" t="s">
        <v>1167</v>
      </c>
      <c r="B9315" s="13" t="s">
        <v>1166</v>
      </c>
    </row>
    <row r="9316" spans="1:2" ht="15" customHeight="1">
      <c r="A9316" s="10" t="s">
        <v>11263</v>
      </c>
      <c r="B9316" s="13" t="s">
        <v>11262</v>
      </c>
    </row>
    <row r="9317" spans="1:2" ht="15" customHeight="1">
      <c r="A9317" s="10" t="s">
        <v>11112</v>
      </c>
      <c r="B9317" s="13" t="s">
        <v>11111</v>
      </c>
    </row>
    <row r="9318" spans="1:2" ht="15" customHeight="1">
      <c r="A9318" s="10" t="s">
        <v>9480</v>
      </c>
      <c r="B9318" s="13" t="s">
        <v>9479</v>
      </c>
    </row>
    <row r="9319" spans="1:2" ht="15" customHeight="1">
      <c r="A9319" s="10" t="s">
        <v>14408</v>
      </c>
      <c r="B9319" s="13" t="s">
        <v>14407</v>
      </c>
    </row>
    <row r="9320" spans="1:2" ht="15" customHeight="1">
      <c r="A9320" s="10" t="s">
        <v>9803</v>
      </c>
      <c r="B9320" s="13" t="s">
        <v>9802</v>
      </c>
    </row>
    <row r="9321" spans="1:2" ht="15" customHeight="1">
      <c r="A9321" s="10" t="s">
        <v>10196</v>
      </c>
      <c r="B9321" s="13" t="s">
        <v>10195</v>
      </c>
    </row>
    <row r="9322" spans="1:2" ht="15" customHeight="1">
      <c r="A9322" s="10" t="s">
        <v>7093</v>
      </c>
      <c r="B9322" s="13" t="s">
        <v>7092</v>
      </c>
    </row>
    <row r="9323" spans="1:2" ht="15" customHeight="1">
      <c r="A9323" s="10" t="s">
        <v>2138</v>
      </c>
      <c r="B9323" s="13" t="s">
        <v>2137</v>
      </c>
    </row>
    <row r="9324" spans="1:2" ht="15" customHeight="1">
      <c r="A9324" s="10" t="s">
        <v>4317</v>
      </c>
      <c r="B9324" s="13" t="s">
        <v>4316</v>
      </c>
    </row>
    <row r="9325" spans="1:2" ht="15" customHeight="1">
      <c r="A9325" s="10" t="s">
        <v>10726</v>
      </c>
      <c r="B9325" s="13" t="s">
        <v>10725</v>
      </c>
    </row>
    <row r="9326" spans="1:2" ht="15" customHeight="1">
      <c r="A9326" s="10" t="s">
        <v>10241</v>
      </c>
      <c r="B9326" s="13" t="s">
        <v>10240</v>
      </c>
    </row>
    <row r="9327" spans="1:2" ht="15" customHeight="1">
      <c r="A9327" s="10" t="s">
        <v>24569</v>
      </c>
      <c r="B9327" s="13" t="s">
        <v>24568</v>
      </c>
    </row>
    <row r="9328" spans="1:2" ht="15" customHeight="1">
      <c r="A9328" s="10" t="s">
        <v>5015</v>
      </c>
      <c r="B9328" s="13" t="s">
        <v>5014</v>
      </c>
    </row>
    <row r="9329" spans="1:2" ht="15" customHeight="1">
      <c r="A9329" s="10" t="s">
        <v>12152</v>
      </c>
      <c r="B9329" s="13" t="s">
        <v>12151</v>
      </c>
    </row>
    <row r="9330" spans="1:2" ht="15" customHeight="1">
      <c r="A9330" s="10" t="s">
        <v>10370</v>
      </c>
      <c r="B9330" s="13" t="s">
        <v>10369</v>
      </c>
    </row>
    <row r="9331" spans="1:2" ht="15" customHeight="1">
      <c r="A9331" s="10" t="s">
        <v>20305</v>
      </c>
      <c r="B9331" s="13" t="s">
        <v>20304</v>
      </c>
    </row>
    <row r="9332" spans="1:2" ht="15" customHeight="1">
      <c r="A9332" s="10" t="s">
        <v>20309</v>
      </c>
      <c r="B9332" s="13" t="s">
        <v>20308</v>
      </c>
    </row>
    <row r="9333" spans="1:2" ht="15" customHeight="1">
      <c r="A9333" s="10" t="s">
        <v>20311</v>
      </c>
      <c r="B9333" s="13" t="s">
        <v>20310</v>
      </c>
    </row>
    <row r="9334" spans="1:2" ht="15" customHeight="1">
      <c r="A9334" s="10" t="s">
        <v>20303</v>
      </c>
      <c r="B9334" s="13" t="s">
        <v>20302</v>
      </c>
    </row>
    <row r="9335" spans="1:2" ht="15" customHeight="1">
      <c r="A9335" s="10" t="s">
        <v>20313</v>
      </c>
      <c r="B9335" s="13" t="s">
        <v>20312</v>
      </c>
    </row>
    <row r="9336" spans="1:2" ht="15" customHeight="1">
      <c r="A9336" s="10" t="s">
        <v>20301</v>
      </c>
      <c r="B9336" s="13" t="s">
        <v>20300</v>
      </c>
    </row>
    <row r="9337" spans="1:2" ht="15" customHeight="1">
      <c r="A9337" s="10" t="s">
        <v>20317</v>
      </c>
      <c r="B9337" s="13" t="s">
        <v>20316</v>
      </c>
    </row>
    <row r="9338" spans="1:2" ht="15" customHeight="1">
      <c r="A9338" s="10" t="s">
        <v>20315</v>
      </c>
      <c r="B9338" s="13" t="s">
        <v>20314</v>
      </c>
    </row>
    <row r="9339" spans="1:2" ht="15" customHeight="1">
      <c r="A9339" s="10" t="s">
        <v>20299</v>
      </c>
      <c r="B9339" s="13" t="s">
        <v>20298</v>
      </c>
    </row>
    <row r="9340" spans="1:2" ht="15" customHeight="1">
      <c r="A9340" s="10" t="s">
        <v>20307</v>
      </c>
      <c r="B9340" s="13" t="s">
        <v>20306</v>
      </c>
    </row>
    <row r="9341" spans="1:2" ht="15" customHeight="1">
      <c r="A9341" s="10" t="s">
        <v>6768</v>
      </c>
      <c r="B9341" s="13" t="s">
        <v>6767</v>
      </c>
    </row>
    <row r="9342" spans="1:2" ht="15" customHeight="1">
      <c r="A9342" s="10" t="s">
        <v>4539</v>
      </c>
      <c r="B9342" s="13" t="s">
        <v>4538</v>
      </c>
    </row>
    <row r="9343" spans="1:2" ht="15" customHeight="1">
      <c r="A9343" s="10" t="s">
        <v>4487</v>
      </c>
      <c r="B9343" s="13" t="s">
        <v>4486</v>
      </c>
    </row>
    <row r="9344" spans="1:2" ht="15" customHeight="1">
      <c r="A9344" s="10" t="s">
        <v>4479</v>
      </c>
      <c r="B9344" s="13" t="s">
        <v>4478</v>
      </c>
    </row>
    <row r="9345" spans="1:2" ht="15" customHeight="1">
      <c r="A9345" s="10" t="s">
        <v>14430</v>
      </c>
      <c r="B9345" s="13" t="s">
        <v>14429</v>
      </c>
    </row>
    <row r="9346" spans="1:2" ht="15" customHeight="1">
      <c r="A9346" s="10" t="s">
        <v>24869</v>
      </c>
      <c r="B9346" s="13" t="s">
        <v>24868</v>
      </c>
    </row>
    <row r="9347" spans="1:2" ht="15" customHeight="1">
      <c r="A9347" s="10" t="s">
        <v>24313</v>
      </c>
      <c r="B9347" s="13" t="s">
        <v>24312</v>
      </c>
    </row>
    <row r="9348" spans="1:2" ht="15" customHeight="1">
      <c r="A9348" s="10" t="s">
        <v>11532</v>
      </c>
      <c r="B9348" s="13" t="s">
        <v>11531</v>
      </c>
    </row>
    <row r="9349" spans="1:2" ht="15" customHeight="1">
      <c r="A9349" s="10" t="s">
        <v>5644</v>
      </c>
      <c r="B9349" s="13" t="s">
        <v>5643</v>
      </c>
    </row>
    <row r="9350" spans="1:2" ht="15" customHeight="1">
      <c r="A9350" s="10" t="s">
        <v>5642</v>
      </c>
      <c r="B9350" s="13" t="s">
        <v>5641</v>
      </c>
    </row>
    <row r="9351" spans="1:2" ht="15" customHeight="1">
      <c r="A9351" s="10" t="s">
        <v>5646</v>
      </c>
      <c r="B9351" s="13" t="s">
        <v>5645</v>
      </c>
    </row>
    <row r="9352" spans="1:2" ht="15" customHeight="1">
      <c r="A9352" s="10" t="s">
        <v>5648</v>
      </c>
      <c r="B9352" s="13" t="s">
        <v>5647</v>
      </c>
    </row>
    <row r="9353" spans="1:2" ht="15" customHeight="1">
      <c r="A9353" s="10" t="s">
        <v>24525</v>
      </c>
      <c r="B9353" s="13" t="s">
        <v>24524</v>
      </c>
    </row>
    <row r="9354" spans="1:2" ht="15" customHeight="1">
      <c r="A9354" s="10" t="s">
        <v>11154</v>
      </c>
      <c r="B9354" s="13" t="s">
        <v>11153</v>
      </c>
    </row>
    <row r="9355" spans="1:2" ht="15" customHeight="1">
      <c r="A9355" s="10" t="s">
        <v>12420</v>
      </c>
      <c r="B9355" s="13" t="s">
        <v>12419</v>
      </c>
    </row>
    <row r="9356" spans="1:2" ht="15" customHeight="1">
      <c r="A9356" s="10" t="s">
        <v>5692</v>
      </c>
      <c r="B9356" s="13" t="s">
        <v>5691</v>
      </c>
    </row>
    <row r="9357" spans="1:2" ht="15" customHeight="1">
      <c r="A9357" s="10" t="s">
        <v>15368</v>
      </c>
      <c r="B9357" s="13" t="s">
        <v>15367</v>
      </c>
    </row>
    <row r="9358" spans="1:2" ht="15" customHeight="1">
      <c r="A9358" s="10" t="s">
        <v>8144</v>
      </c>
      <c r="B9358" s="13" t="s">
        <v>8143</v>
      </c>
    </row>
    <row r="9359" spans="1:2" ht="15" customHeight="1">
      <c r="A9359" s="10" t="s">
        <v>11984</v>
      </c>
      <c r="B9359" s="13" t="s">
        <v>11983</v>
      </c>
    </row>
    <row r="9360" spans="1:2" ht="15" customHeight="1">
      <c r="A9360" s="10" t="s">
        <v>14881</v>
      </c>
      <c r="B9360" s="13" t="s">
        <v>14880</v>
      </c>
    </row>
    <row r="9361" spans="1:2" ht="15" customHeight="1">
      <c r="A9361" s="10" t="s">
        <v>14900</v>
      </c>
      <c r="B9361" s="13" t="s">
        <v>14899</v>
      </c>
    </row>
    <row r="9362" spans="1:2" ht="15" customHeight="1">
      <c r="A9362" s="10" t="s">
        <v>14847</v>
      </c>
      <c r="B9362" s="13" t="s">
        <v>14846</v>
      </c>
    </row>
    <row r="9363" spans="1:2" ht="15" customHeight="1">
      <c r="A9363" s="10" t="s">
        <v>18899</v>
      </c>
      <c r="B9363" s="13" t="s">
        <v>18898</v>
      </c>
    </row>
    <row r="9364" spans="1:2" ht="15" customHeight="1">
      <c r="A9364" s="10" t="s">
        <v>18903</v>
      </c>
      <c r="B9364" s="13" t="s">
        <v>18902</v>
      </c>
    </row>
    <row r="9365" spans="1:2" ht="15" customHeight="1">
      <c r="A9365" s="10" t="s">
        <v>18913</v>
      </c>
      <c r="B9365" s="13" t="s">
        <v>18912</v>
      </c>
    </row>
    <row r="9366" spans="1:2" ht="15" customHeight="1">
      <c r="A9366" s="10" t="s">
        <v>18915</v>
      </c>
      <c r="B9366" s="13" t="s">
        <v>18914</v>
      </c>
    </row>
    <row r="9367" spans="1:2" ht="15" customHeight="1">
      <c r="A9367" s="10" t="s">
        <v>18887</v>
      </c>
      <c r="B9367" s="13" t="s">
        <v>18886</v>
      </c>
    </row>
    <row r="9368" spans="1:2" ht="15" customHeight="1">
      <c r="A9368" s="10" t="s">
        <v>18883</v>
      </c>
      <c r="B9368" s="13" t="s">
        <v>18882</v>
      </c>
    </row>
    <row r="9369" spans="1:2" ht="15" customHeight="1">
      <c r="A9369" s="10" t="s">
        <v>18891</v>
      </c>
      <c r="B9369" s="13" t="s">
        <v>18890</v>
      </c>
    </row>
    <row r="9370" spans="1:2" ht="15" customHeight="1">
      <c r="A9370" s="10" t="s">
        <v>18889</v>
      </c>
      <c r="B9370" s="13" t="s">
        <v>18888</v>
      </c>
    </row>
    <row r="9371" spans="1:2" ht="15" customHeight="1">
      <c r="A9371" s="10" t="s">
        <v>18897</v>
      </c>
      <c r="B9371" s="13" t="s">
        <v>18896</v>
      </c>
    </row>
    <row r="9372" spans="1:2" ht="15" customHeight="1">
      <c r="A9372" s="10" t="s">
        <v>18893</v>
      </c>
      <c r="B9372" s="13" t="s">
        <v>18892</v>
      </c>
    </row>
    <row r="9373" spans="1:2" ht="15" customHeight="1">
      <c r="A9373" s="10" t="s">
        <v>18881</v>
      </c>
      <c r="B9373" s="13" t="s">
        <v>18880</v>
      </c>
    </row>
    <row r="9374" spans="1:2" ht="15" customHeight="1">
      <c r="A9374" s="10" t="s">
        <v>18879</v>
      </c>
      <c r="B9374" s="13" t="s">
        <v>18878</v>
      </c>
    </row>
    <row r="9375" spans="1:2" ht="15" customHeight="1">
      <c r="A9375" s="10" t="s">
        <v>18885</v>
      </c>
      <c r="B9375" s="13" t="s">
        <v>18884</v>
      </c>
    </row>
    <row r="9376" spans="1:2" ht="15" customHeight="1">
      <c r="A9376" s="10" t="s">
        <v>18895</v>
      </c>
      <c r="B9376" s="13" t="s">
        <v>18894</v>
      </c>
    </row>
    <row r="9377" spans="1:2" ht="15" customHeight="1">
      <c r="A9377" s="10" t="s">
        <v>23763</v>
      </c>
      <c r="B9377" s="13" t="s">
        <v>23762</v>
      </c>
    </row>
    <row r="9378" spans="1:2" ht="15" customHeight="1">
      <c r="A9378" s="10" t="s">
        <v>6046</v>
      </c>
      <c r="B9378" s="13" t="s">
        <v>6045</v>
      </c>
    </row>
    <row r="9379" spans="1:2" ht="15" customHeight="1">
      <c r="A9379" s="10" t="s">
        <v>24809</v>
      </c>
      <c r="B9379" s="13" t="s">
        <v>24808</v>
      </c>
    </row>
    <row r="9380" spans="1:2" ht="15" customHeight="1">
      <c r="A9380" s="10" t="s">
        <v>24817</v>
      </c>
      <c r="B9380" s="13" t="s">
        <v>24816</v>
      </c>
    </row>
    <row r="9381" spans="1:2" ht="15" customHeight="1">
      <c r="A9381" s="10" t="s">
        <v>24777</v>
      </c>
      <c r="B9381" s="13" t="s">
        <v>24776</v>
      </c>
    </row>
    <row r="9382" spans="1:2" ht="15" customHeight="1">
      <c r="A9382" s="10" t="s">
        <v>20245</v>
      </c>
      <c r="B9382" s="13" t="s">
        <v>20244</v>
      </c>
    </row>
    <row r="9383" spans="1:2" ht="15" customHeight="1">
      <c r="A9383" s="10" t="s">
        <v>20249</v>
      </c>
      <c r="B9383" s="13" t="s">
        <v>20248</v>
      </c>
    </row>
    <row r="9384" spans="1:2" ht="15" customHeight="1">
      <c r="A9384" s="10" t="s">
        <v>20251</v>
      </c>
      <c r="B9384" s="13" t="s">
        <v>20250</v>
      </c>
    </row>
    <row r="9385" spans="1:2" ht="15" customHeight="1">
      <c r="A9385" s="10" t="s">
        <v>20243</v>
      </c>
      <c r="B9385" s="13" t="s">
        <v>20242</v>
      </c>
    </row>
    <row r="9386" spans="1:2" ht="15" customHeight="1">
      <c r="A9386" s="10" t="s">
        <v>20253</v>
      </c>
      <c r="B9386" s="13" t="s">
        <v>20252</v>
      </c>
    </row>
    <row r="9387" spans="1:2" ht="15" customHeight="1">
      <c r="A9387" s="10" t="s">
        <v>20241</v>
      </c>
      <c r="B9387" s="13" t="s">
        <v>20240</v>
      </c>
    </row>
    <row r="9388" spans="1:2" ht="15" customHeight="1">
      <c r="A9388" s="10" t="s">
        <v>20257</v>
      </c>
      <c r="B9388" s="13" t="s">
        <v>20256</v>
      </c>
    </row>
    <row r="9389" spans="1:2" ht="15" customHeight="1">
      <c r="A9389" s="10" t="s">
        <v>20255</v>
      </c>
      <c r="B9389" s="13" t="s">
        <v>20254</v>
      </c>
    </row>
    <row r="9390" spans="1:2" ht="15" customHeight="1">
      <c r="A9390" s="10" t="s">
        <v>20239</v>
      </c>
      <c r="B9390" s="13" t="s">
        <v>20238</v>
      </c>
    </row>
    <row r="9391" spans="1:2" ht="15" customHeight="1">
      <c r="A9391" s="10" t="s">
        <v>20247</v>
      </c>
      <c r="B9391" s="13" t="s">
        <v>20246</v>
      </c>
    </row>
    <row r="9392" spans="1:2" ht="15" customHeight="1">
      <c r="A9392" s="10" t="s">
        <v>2481</v>
      </c>
      <c r="B9392" s="13" t="s">
        <v>2480</v>
      </c>
    </row>
    <row r="9393" spans="1:2" ht="15" customHeight="1">
      <c r="A9393" s="10" t="s">
        <v>2499</v>
      </c>
      <c r="B9393" s="13" t="s">
        <v>2498</v>
      </c>
    </row>
    <row r="9394" spans="1:2" ht="15" customHeight="1">
      <c r="A9394" s="10" t="s">
        <v>11178</v>
      </c>
      <c r="B9394" s="13" t="s">
        <v>11177</v>
      </c>
    </row>
    <row r="9395" spans="1:2" ht="15" customHeight="1">
      <c r="A9395" s="10" t="s">
        <v>2717</v>
      </c>
      <c r="B9395" s="13" t="s">
        <v>2716</v>
      </c>
    </row>
    <row r="9396" spans="1:2" ht="15" customHeight="1">
      <c r="A9396" s="10" t="s">
        <v>3461</v>
      </c>
      <c r="B9396" s="13" t="s">
        <v>3460</v>
      </c>
    </row>
    <row r="9397" spans="1:2" ht="15" customHeight="1">
      <c r="A9397" s="10" t="s">
        <v>8505</v>
      </c>
      <c r="B9397" s="13" t="s">
        <v>8504</v>
      </c>
    </row>
    <row r="9398" spans="1:2" ht="15" customHeight="1">
      <c r="A9398" s="10" t="s">
        <v>8503</v>
      </c>
      <c r="B9398" s="13" t="s">
        <v>8502</v>
      </c>
    </row>
    <row r="9399" spans="1:2" ht="15" customHeight="1">
      <c r="A9399" s="10" t="s">
        <v>10543</v>
      </c>
      <c r="B9399" s="13" t="s">
        <v>10542</v>
      </c>
    </row>
    <row r="9400" spans="1:2" ht="15" customHeight="1">
      <c r="A9400" s="10" t="s">
        <v>11556</v>
      </c>
      <c r="B9400" s="13" t="s">
        <v>11555</v>
      </c>
    </row>
    <row r="9401" spans="1:2" ht="15" customHeight="1">
      <c r="A9401" s="10" t="s">
        <v>14072</v>
      </c>
      <c r="B9401" s="13" t="s">
        <v>14071</v>
      </c>
    </row>
    <row r="9402" spans="1:2" ht="15" customHeight="1">
      <c r="A9402" s="10" t="s">
        <v>4111</v>
      </c>
      <c r="B9402" s="13" t="s">
        <v>4110</v>
      </c>
    </row>
    <row r="9403" spans="1:2" ht="15" customHeight="1">
      <c r="A9403" s="10" t="s">
        <v>14098</v>
      </c>
      <c r="B9403" s="13" t="s">
        <v>14097</v>
      </c>
    </row>
    <row r="9404" spans="1:2" ht="15" customHeight="1">
      <c r="A9404" s="10" t="s">
        <v>14090</v>
      </c>
      <c r="B9404" s="13" t="s">
        <v>14089</v>
      </c>
    </row>
    <row r="9405" spans="1:2" ht="15" customHeight="1">
      <c r="A9405" s="10" t="s">
        <v>10106</v>
      </c>
      <c r="B9405" s="13" t="s">
        <v>10105</v>
      </c>
    </row>
    <row r="9406" spans="1:2" ht="15" customHeight="1">
      <c r="A9406" s="10" t="s">
        <v>6719</v>
      </c>
      <c r="B9406" s="13" t="s">
        <v>6718</v>
      </c>
    </row>
    <row r="9407" spans="1:2" ht="15" customHeight="1">
      <c r="A9407" s="10" t="s">
        <v>12778</v>
      </c>
      <c r="B9407" s="13" t="s">
        <v>12777</v>
      </c>
    </row>
    <row r="9408" spans="1:2" ht="15" customHeight="1">
      <c r="A9408" s="10" t="s">
        <v>10382</v>
      </c>
      <c r="B9408" s="13" t="s">
        <v>10381</v>
      </c>
    </row>
    <row r="9409" spans="1:2" ht="15" customHeight="1">
      <c r="A9409" s="10" t="s">
        <v>23895</v>
      </c>
      <c r="B9409" s="13" t="s">
        <v>23894</v>
      </c>
    </row>
    <row r="9410" spans="1:2" ht="15" customHeight="1">
      <c r="A9410" s="10" t="s">
        <v>23887</v>
      </c>
      <c r="B9410" s="13" t="s">
        <v>23886</v>
      </c>
    </row>
    <row r="9411" spans="1:2" ht="15" customHeight="1">
      <c r="A9411" s="10" t="s">
        <v>23889</v>
      </c>
      <c r="B9411" s="13" t="s">
        <v>23888</v>
      </c>
    </row>
    <row r="9412" spans="1:2" ht="15" customHeight="1">
      <c r="A9412" s="10" t="s">
        <v>23893</v>
      </c>
      <c r="B9412" s="13" t="s">
        <v>23892</v>
      </c>
    </row>
    <row r="9413" spans="1:2" ht="15" customHeight="1">
      <c r="A9413" s="10" t="s">
        <v>23891</v>
      </c>
      <c r="B9413" s="13" t="s">
        <v>23890</v>
      </c>
    </row>
    <row r="9414" spans="1:2" ht="15" customHeight="1">
      <c r="A9414" s="10" t="s">
        <v>4808</v>
      </c>
      <c r="B9414" s="13" t="s">
        <v>4807</v>
      </c>
    </row>
    <row r="9415" spans="1:2" ht="15" customHeight="1">
      <c r="A9415" s="10" t="s">
        <v>14619</v>
      </c>
      <c r="B9415" s="13" t="s">
        <v>14618</v>
      </c>
    </row>
    <row r="9416" spans="1:2" ht="15" customHeight="1">
      <c r="A9416" s="10" t="s">
        <v>14727</v>
      </c>
      <c r="B9416" s="13" t="s">
        <v>14726</v>
      </c>
    </row>
    <row r="9417" spans="1:2" ht="15" customHeight="1">
      <c r="A9417" s="10" t="s">
        <v>12512</v>
      </c>
      <c r="B9417" s="13" t="s">
        <v>12511</v>
      </c>
    </row>
    <row r="9418" spans="1:2" ht="15" customHeight="1">
      <c r="A9418" s="10" t="s">
        <v>14743</v>
      </c>
      <c r="B9418" s="13" t="s">
        <v>14742</v>
      </c>
    </row>
    <row r="9419" spans="1:2" ht="15" customHeight="1">
      <c r="A9419" s="10" t="s">
        <v>4826</v>
      </c>
      <c r="B9419" s="13" t="s">
        <v>4825</v>
      </c>
    </row>
    <row r="9420" spans="1:2" ht="15" customHeight="1">
      <c r="A9420" s="10" t="s">
        <v>8383</v>
      </c>
      <c r="B9420" s="13" t="s">
        <v>8382</v>
      </c>
    </row>
    <row r="9421" spans="1:2" ht="15" customHeight="1">
      <c r="A9421" s="10" t="s">
        <v>4888</v>
      </c>
      <c r="B9421" s="13" t="s">
        <v>4887</v>
      </c>
    </row>
    <row r="9422" spans="1:2" ht="15" customHeight="1">
      <c r="A9422" s="10" t="s">
        <v>4872</v>
      </c>
      <c r="B9422" s="13" t="s">
        <v>4871</v>
      </c>
    </row>
    <row r="9423" spans="1:2" ht="15" customHeight="1">
      <c r="A9423" s="10" t="s">
        <v>4766</v>
      </c>
      <c r="B9423" s="13" t="s">
        <v>4765</v>
      </c>
    </row>
    <row r="9424" spans="1:2" ht="15" customHeight="1">
      <c r="A9424" s="10" t="s">
        <v>4772</v>
      </c>
      <c r="B9424" s="13" t="s">
        <v>4771</v>
      </c>
    </row>
    <row r="9425" spans="1:2" ht="15" customHeight="1">
      <c r="A9425" s="10" t="s">
        <v>4846</v>
      </c>
      <c r="B9425" s="13" t="s">
        <v>4845</v>
      </c>
    </row>
    <row r="9426" spans="1:2" ht="15" customHeight="1">
      <c r="A9426" s="10" t="s">
        <v>4864</v>
      </c>
      <c r="B9426" s="13" t="s">
        <v>4863</v>
      </c>
    </row>
    <row r="9427" spans="1:2" ht="15" customHeight="1">
      <c r="A9427" s="10" t="s">
        <v>4838</v>
      </c>
      <c r="B9427" s="13" t="s">
        <v>4837</v>
      </c>
    </row>
    <row r="9428" spans="1:2" ht="15" customHeight="1">
      <c r="A9428" s="10" t="s">
        <v>4904</v>
      </c>
      <c r="B9428" s="13" t="s">
        <v>4903</v>
      </c>
    </row>
    <row r="9429" spans="1:2" ht="15" customHeight="1">
      <c r="A9429" s="10" t="s">
        <v>14677</v>
      </c>
      <c r="B9429" s="13" t="s">
        <v>14676</v>
      </c>
    </row>
    <row r="9430" spans="1:2" ht="15" customHeight="1">
      <c r="A9430" s="10" t="s">
        <v>6078</v>
      </c>
      <c r="B9430" s="13" t="s">
        <v>6077</v>
      </c>
    </row>
    <row r="9431" spans="1:2" ht="15" customHeight="1">
      <c r="A9431" s="10" t="s">
        <v>14572</v>
      </c>
      <c r="B9431" s="13" t="s">
        <v>14571</v>
      </c>
    </row>
    <row r="9432" spans="1:2" ht="15" customHeight="1">
      <c r="A9432" s="10" t="s">
        <v>13098</v>
      </c>
      <c r="B9432" s="13" t="s">
        <v>13097</v>
      </c>
    </row>
    <row r="9433" spans="1:2" ht="15" customHeight="1">
      <c r="A9433" s="10" t="s">
        <v>13178</v>
      </c>
      <c r="B9433" s="13" t="s">
        <v>13177</v>
      </c>
    </row>
    <row r="9434" spans="1:2" ht="15" customHeight="1">
      <c r="A9434" s="10" t="s">
        <v>13140</v>
      </c>
      <c r="B9434" s="13" t="s">
        <v>13139</v>
      </c>
    </row>
    <row r="9435" spans="1:2" ht="15" customHeight="1">
      <c r="A9435" s="10" t="s">
        <v>4952</v>
      </c>
      <c r="B9435" s="13" t="s">
        <v>4951</v>
      </c>
    </row>
    <row r="9436" spans="1:2" ht="15" customHeight="1">
      <c r="A9436" s="10" t="s">
        <v>4812</v>
      </c>
      <c r="B9436" s="13" t="s">
        <v>4811</v>
      </c>
    </row>
    <row r="9437" spans="1:2" ht="15" customHeight="1">
      <c r="A9437" s="10" t="s">
        <v>4790</v>
      </c>
      <c r="B9437" s="13" t="s">
        <v>4789</v>
      </c>
    </row>
    <row r="9438" spans="1:2" ht="15" customHeight="1">
      <c r="A9438" s="10" t="s">
        <v>7903</v>
      </c>
      <c r="B9438" s="13" t="s">
        <v>7902</v>
      </c>
    </row>
    <row r="9439" spans="1:2" ht="15" customHeight="1">
      <c r="A9439" s="10" t="s">
        <v>13102</v>
      </c>
      <c r="B9439" s="13" t="s">
        <v>13101</v>
      </c>
    </row>
    <row r="9440" spans="1:2" ht="15" customHeight="1">
      <c r="A9440" s="10" t="s">
        <v>6908</v>
      </c>
      <c r="B9440" s="13" t="s">
        <v>6907</v>
      </c>
    </row>
    <row r="9441" spans="1:2" ht="15" customHeight="1">
      <c r="A9441" s="10" t="s">
        <v>6585</v>
      </c>
      <c r="B9441" s="13" t="s">
        <v>6584</v>
      </c>
    </row>
    <row r="9442" spans="1:2" ht="15" customHeight="1">
      <c r="A9442" s="10" t="s">
        <v>13150</v>
      </c>
      <c r="B9442" s="13" t="s">
        <v>13149</v>
      </c>
    </row>
    <row r="9443" spans="1:2" ht="15" customHeight="1">
      <c r="A9443" s="10" t="s">
        <v>17193</v>
      </c>
      <c r="B9443" s="13" t="s">
        <v>17192</v>
      </c>
    </row>
    <row r="9444" spans="1:2" ht="15" customHeight="1">
      <c r="A9444" s="10" t="s">
        <v>17149</v>
      </c>
      <c r="B9444" s="13" t="s">
        <v>17148</v>
      </c>
    </row>
    <row r="9445" spans="1:2" ht="15" customHeight="1">
      <c r="A9445" s="10" t="s">
        <v>17143</v>
      </c>
      <c r="B9445" s="13" t="s">
        <v>17142</v>
      </c>
    </row>
    <row r="9446" spans="1:2" ht="15" customHeight="1">
      <c r="A9446" s="10" t="s">
        <v>17161</v>
      </c>
      <c r="B9446" s="13" t="s">
        <v>17160</v>
      </c>
    </row>
    <row r="9447" spans="1:2" ht="15" customHeight="1">
      <c r="A9447" s="10" t="s">
        <v>17127</v>
      </c>
      <c r="B9447" s="13" t="s">
        <v>17126</v>
      </c>
    </row>
    <row r="9448" spans="1:2" ht="15" customHeight="1">
      <c r="A9448" s="10" t="s">
        <v>17181</v>
      </c>
      <c r="B9448" s="13" t="s">
        <v>17180</v>
      </c>
    </row>
    <row r="9449" spans="1:2" ht="15" customHeight="1">
      <c r="A9449" s="10" t="s">
        <v>17135</v>
      </c>
      <c r="B9449" s="13" t="s">
        <v>17134</v>
      </c>
    </row>
    <row r="9450" spans="1:2" ht="15" customHeight="1">
      <c r="A9450" s="10" t="s">
        <v>5342</v>
      </c>
      <c r="B9450" s="13" t="s">
        <v>5341</v>
      </c>
    </row>
    <row r="9451" spans="1:2" ht="15" customHeight="1">
      <c r="A9451" s="10" t="s">
        <v>5310</v>
      </c>
      <c r="B9451" s="13" t="s">
        <v>5309</v>
      </c>
    </row>
    <row r="9452" spans="1:2" ht="15" customHeight="1">
      <c r="A9452" s="10" t="s">
        <v>6008</v>
      </c>
      <c r="B9452" s="13" t="s">
        <v>6007</v>
      </c>
    </row>
    <row r="9453" spans="1:2" ht="15" customHeight="1">
      <c r="A9453" s="10" t="s">
        <v>25213</v>
      </c>
      <c r="B9453" s="13" t="s">
        <v>25212</v>
      </c>
    </row>
    <row r="9454" spans="1:2" ht="15" customHeight="1">
      <c r="A9454" s="10" t="s">
        <v>2461</v>
      </c>
      <c r="B9454" s="13" t="s">
        <v>2460</v>
      </c>
    </row>
    <row r="9455" spans="1:2" ht="15" customHeight="1">
      <c r="A9455" s="10" t="s">
        <v>6864</v>
      </c>
      <c r="B9455" s="13" t="s">
        <v>6863</v>
      </c>
    </row>
    <row r="9456" spans="1:2" ht="15" customHeight="1">
      <c r="A9456" s="10" t="s">
        <v>6846</v>
      </c>
      <c r="B9456" s="13" t="s">
        <v>6845</v>
      </c>
    </row>
    <row r="9457" spans="1:2" ht="15" customHeight="1">
      <c r="A9457" s="10" t="s">
        <v>2455</v>
      </c>
      <c r="B9457" s="13" t="s">
        <v>2454</v>
      </c>
    </row>
    <row r="9458" spans="1:2" ht="15" customHeight="1">
      <c r="A9458" s="10" t="s">
        <v>24741</v>
      </c>
      <c r="B9458" s="13" t="s">
        <v>24740</v>
      </c>
    </row>
    <row r="9459" spans="1:2" ht="15" customHeight="1">
      <c r="A9459" s="10" t="s">
        <v>24031</v>
      </c>
      <c r="B9459" s="13" t="s">
        <v>24030</v>
      </c>
    </row>
    <row r="9460" spans="1:2" ht="15" customHeight="1">
      <c r="A9460" s="10" t="s">
        <v>24013</v>
      </c>
      <c r="B9460" s="13" t="s">
        <v>24012</v>
      </c>
    </row>
    <row r="9461" spans="1:2" ht="15" customHeight="1">
      <c r="A9461" s="10" t="s">
        <v>24051</v>
      </c>
      <c r="B9461" s="13" t="s">
        <v>24050</v>
      </c>
    </row>
    <row r="9462" spans="1:2" ht="15" customHeight="1">
      <c r="A9462" s="10" t="s">
        <v>4543</v>
      </c>
      <c r="B9462" s="13" t="s">
        <v>4542</v>
      </c>
    </row>
    <row r="9463" spans="1:2" ht="15" customHeight="1">
      <c r="A9463" s="10" t="s">
        <v>23251</v>
      </c>
      <c r="B9463" s="13" t="s">
        <v>23250</v>
      </c>
    </row>
    <row r="9464" spans="1:2" ht="15" customHeight="1">
      <c r="A9464" s="10" t="s">
        <v>23255</v>
      </c>
      <c r="B9464" s="13" t="s">
        <v>23254</v>
      </c>
    </row>
    <row r="9465" spans="1:2" ht="15" customHeight="1">
      <c r="A9465" s="10" t="s">
        <v>23257</v>
      </c>
      <c r="B9465" s="13" t="s">
        <v>23256</v>
      </c>
    </row>
    <row r="9466" spans="1:2" ht="15" customHeight="1">
      <c r="A9466" s="10" t="s">
        <v>23249</v>
      </c>
      <c r="B9466" s="13" t="s">
        <v>23248</v>
      </c>
    </row>
    <row r="9467" spans="1:2" ht="15" customHeight="1">
      <c r="A9467" s="10" t="s">
        <v>23259</v>
      </c>
      <c r="B9467" s="13" t="s">
        <v>23258</v>
      </c>
    </row>
    <row r="9468" spans="1:2" ht="15" customHeight="1">
      <c r="A9468" s="10" t="s">
        <v>23247</v>
      </c>
      <c r="B9468" s="13" t="s">
        <v>23246</v>
      </c>
    </row>
    <row r="9469" spans="1:2" ht="15" customHeight="1">
      <c r="A9469" s="10" t="s">
        <v>23263</v>
      </c>
      <c r="B9469" s="13" t="s">
        <v>23262</v>
      </c>
    </row>
    <row r="9470" spans="1:2" ht="15" customHeight="1">
      <c r="A9470" s="10" t="s">
        <v>23261</v>
      </c>
      <c r="B9470" s="13" t="s">
        <v>23260</v>
      </c>
    </row>
    <row r="9471" spans="1:2" ht="15" customHeight="1">
      <c r="A9471" s="10" t="s">
        <v>23245</v>
      </c>
      <c r="B9471" s="13" t="s">
        <v>23244</v>
      </c>
    </row>
    <row r="9472" spans="1:2" ht="15" customHeight="1">
      <c r="A9472" s="10" t="s">
        <v>23253</v>
      </c>
      <c r="B9472" s="13" t="s">
        <v>23252</v>
      </c>
    </row>
    <row r="9473" spans="1:2" ht="15" customHeight="1">
      <c r="A9473" s="10" t="s">
        <v>4307</v>
      </c>
      <c r="B9473" s="13" t="s">
        <v>4306</v>
      </c>
    </row>
    <row r="9474" spans="1:2" ht="15" customHeight="1">
      <c r="A9474" s="10" t="s">
        <v>7630</v>
      </c>
      <c r="B9474" s="13" t="s">
        <v>7629</v>
      </c>
    </row>
    <row r="9475" spans="1:2" ht="15" customHeight="1">
      <c r="A9475" s="10" t="s">
        <v>13002</v>
      </c>
      <c r="B9475" s="13" t="s">
        <v>13001</v>
      </c>
    </row>
    <row r="9476" spans="1:2" ht="15" customHeight="1">
      <c r="A9476" s="10" t="s">
        <v>3278</v>
      </c>
      <c r="B9476" s="13" t="s">
        <v>3277</v>
      </c>
    </row>
    <row r="9477" spans="1:2" ht="15" customHeight="1">
      <c r="A9477" s="10" t="s">
        <v>24323</v>
      </c>
      <c r="B9477" s="13" t="s">
        <v>24322</v>
      </c>
    </row>
    <row r="9478" spans="1:2" ht="15" customHeight="1">
      <c r="A9478" s="10" t="s">
        <v>14607</v>
      </c>
      <c r="B9478" s="13" t="s">
        <v>14606</v>
      </c>
    </row>
    <row r="9479" spans="1:2" ht="15" customHeight="1">
      <c r="A9479" s="10" t="s">
        <v>24391</v>
      </c>
      <c r="B9479" s="13" t="s">
        <v>24390</v>
      </c>
    </row>
    <row r="9480" spans="1:2" ht="15" customHeight="1">
      <c r="A9480" s="10" t="s">
        <v>24409</v>
      </c>
      <c r="B9480" s="13" t="s">
        <v>24408</v>
      </c>
    </row>
    <row r="9481" spans="1:2" ht="15" customHeight="1">
      <c r="A9481" s="10" t="s">
        <v>24411</v>
      </c>
      <c r="B9481" s="13" t="s">
        <v>24410</v>
      </c>
    </row>
    <row r="9482" spans="1:2" ht="15" customHeight="1">
      <c r="A9482" s="10" t="s">
        <v>24413</v>
      </c>
      <c r="B9482" s="13" t="s">
        <v>24412</v>
      </c>
    </row>
    <row r="9483" spans="1:2" ht="15" customHeight="1">
      <c r="A9483" s="10" t="s">
        <v>24393</v>
      </c>
      <c r="B9483" s="13" t="s">
        <v>24392</v>
      </c>
    </row>
    <row r="9484" spans="1:2" ht="15" customHeight="1">
      <c r="A9484" s="10" t="s">
        <v>24389</v>
      </c>
      <c r="B9484" s="13" t="s">
        <v>24388</v>
      </c>
    </row>
    <row r="9485" spans="1:2" ht="15" customHeight="1">
      <c r="A9485" s="10" t="s">
        <v>25153</v>
      </c>
      <c r="B9485" s="13" t="s">
        <v>25152</v>
      </c>
    </row>
    <row r="9486" spans="1:2" ht="15" customHeight="1">
      <c r="A9486" s="10" t="s">
        <v>25133</v>
      </c>
      <c r="B9486" s="13" t="s">
        <v>25132</v>
      </c>
    </row>
    <row r="9487" spans="1:2" ht="15" customHeight="1">
      <c r="A9487" s="10" t="s">
        <v>25131</v>
      </c>
      <c r="B9487" s="13" t="s">
        <v>25130</v>
      </c>
    </row>
    <row r="9488" spans="1:2" ht="15" customHeight="1">
      <c r="A9488" s="10" t="s">
        <v>25127</v>
      </c>
      <c r="B9488" s="13" t="s">
        <v>25126</v>
      </c>
    </row>
    <row r="9489" spans="1:2" ht="15" customHeight="1">
      <c r="A9489" s="10" t="s">
        <v>24889</v>
      </c>
      <c r="B9489" s="13" t="s">
        <v>24888</v>
      </c>
    </row>
    <row r="9490" spans="1:2" ht="15" customHeight="1">
      <c r="A9490" s="10" t="s">
        <v>8094</v>
      </c>
      <c r="B9490" s="13" t="s">
        <v>8093</v>
      </c>
    </row>
    <row r="9491" spans="1:2" ht="15" customHeight="1">
      <c r="A9491" s="10" t="s">
        <v>13194</v>
      </c>
      <c r="B9491" s="13" t="s">
        <v>13193</v>
      </c>
    </row>
    <row r="9492" spans="1:2" ht="15" customHeight="1">
      <c r="A9492" s="10" t="s">
        <v>24647</v>
      </c>
      <c r="B9492" s="13" t="s">
        <v>24646</v>
      </c>
    </row>
    <row r="9493" spans="1:2" ht="15" customHeight="1">
      <c r="A9493" s="10" t="s">
        <v>24759</v>
      </c>
      <c r="B9493" s="13" t="s">
        <v>24758</v>
      </c>
    </row>
    <row r="9494" spans="1:2" ht="15" customHeight="1">
      <c r="A9494" s="10" t="s">
        <v>24805</v>
      </c>
      <c r="B9494" s="13" t="s">
        <v>24804</v>
      </c>
    </row>
    <row r="9495" spans="1:2" ht="15" customHeight="1">
      <c r="A9495" s="10" t="s">
        <v>24779</v>
      </c>
      <c r="B9495" s="13" t="s">
        <v>24778</v>
      </c>
    </row>
    <row r="9496" spans="1:2" ht="15" customHeight="1">
      <c r="A9496" s="10" t="s">
        <v>24861</v>
      </c>
      <c r="B9496" s="13" t="s">
        <v>24860</v>
      </c>
    </row>
    <row r="9497" spans="1:2" ht="15" customHeight="1">
      <c r="A9497" s="10" t="s">
        <v>24629</v>
      </c>
      <c r="B9497" s="13" t="s">
        <v>24628</v>
      </c>
    </row>
    <row r="9498" spans="1:2" ht="15" customHeight="1">
      <c r="A9498" s="10" t="s">
        <v>24705</v>
      </c>
      <c r="B9498" s="13" t="s">
        <v>24704</v>
      </c>
    </row>
    <row r="9499" spans="1:2" ht="15" customHeight="1">
      <c r="A9499" s="10" t="s">
        <v>24849</v>
      </c>
      <c r="B9499" s="13" t="s">
        <v>24848</v>
      </c>
    </row>
    <row r="9500" spans="1:2" ht="15" customHeight="1">
      <c r="A9500" s="10" t="s">
        <v>24755</v>
      </c>
      <c r="B9500" s="13" t="s">
        <v>24754</v>
      </c>
    </row>
    <row r="9501" spans="1:2" ht="15" customHeight="1">
      <c r="A9501" s="10" t="s">
        <v>24685</v>
      </c>
      <c r="B9501" s="13" t="s">
        <v>24684</v>
      </c>
    </row>
    <row r="9502" spans="1:2" ht="15" customHeight="1">
      <c r="A9502" s="10" t="s">
        <v>24833</v>
      </c>
      <c r="B9502" s="13" t="s">
        <v>24832</v>
      </c>
    </row>
    <row r="9503" spans="1:2" ht="15" customHeight="1">
      <c r="A9503" s="10" t="s">
        <v>24721</v>
      </c>
      <c r="B9503" s="13" t="s">
        <v>24720</v>
      </c>
    </row>
    <row r="9504" spans="1:2" ht="15" customHeight="1">
      <c r="A9504" s="10" t="s">
        <v>24435</v>
      </c>
      <c r="B9504" s="13" t="s">
        <v>24434</v>
      </c>
    </row>
    <row r="9505" spans="1:2" ht="15" customHeight="1">
      <c r="A9505" s="10" t="s">
        <v>11792</v>
      </c>
      <c r="B9505" s="13" t="s">
        <v>11791</v>
      </c>
    </row>
    <row r="9506" spans="1:2" ht="15" customHeight="1">
      <c r="A9506" s="10" t="s">
        <v>24375</v>
      </c>
      <c r="B9506" s="13" t="s">
        <v>24374</v>
      </c>
    </row>
    <row r="9507" spans="1:2" ht="15" customHeight="1">
      <c r="A9507" s="10" t="s">
        <v>24367</v>
      </c>
      <c r="B9507" s="13" t="s">
        <v>24366</v>
      </c>
    </row>
    <row r="9508" spans="1:2" ht="15" customHeight="1">
      <c r="A9508" s="10" t="s">
        <v>14394</v>
      </c>
      <c r="B9508" s="13" t="s">
        <v>14393</v>
      </c>
    </row>
    <row r="9509" spans="1:2" ht="15" customHeight="1">
      <c r="A9509" s="10" t="s">
        <v>12664</v>
      </c>
      <c r="B9509" s="13" t="s">
        <v>12663</v>
      </c>
    </row>
    <row r="9510" spans="1:2" ht="15" customHeight="1">
      <c r="A9510" s="10" t="s">
        <v>12668</v>
      </c>
      <c r="B9510" s="13" t="s">
        <v>12667</v>
      </c>
    </row>
    <row r="9511" spans="1:2" ht="15" customHeight="1">
      <c r="A9511" s="10" t="s">
        <v>12672</v>
      </c>
      <c r="B9511" s="13" t="s">
        <v>12671</v>
      </c>
    </row>
    <row r="9512" spans="1:2" ht="15" customHeight="1">
      <c r="A9512" s="10" t="s">
        <v>14904</v>
      </c>
      <c r="B9512" s="13" t="s">
        <v>14903</v>
      </c>
    </row>
    <row r="9513" spans="1:2" ht="15" customHeight="1">
      <c r="A9513" s="10" t="s">
        <v>20425</v>
      </c>
      <c r="B9513" s="13" t="s">
        <v>20424</v>
      </c>
    </row>
    <row r="9514" spans="1:2" ht="15" customHeight="1">
      <c r="A9514" s="10" t="s">
        <v>20429</v>
      </c>
      <c r="B9514" s="13" t="s">
        <v>20428</v>
      </c>
    </row>
    <row r="9515" spans="1:2" ht="15" customHeight="1">
      <c r="A9515" s="10" t="s">
        <v>20431</v>
      </c>
      <c r="B9515" s="13" t="s">
        <v>20430</v>
      </c>
    </row>
    <row r="9516" spans="1:2" ht="15" customHeight="1">
      <c r="A9516" s="10" t="s">
        <v>20423</v>
      </c>
      <c r="B9516" s="13" t="s">
        <v>20422</v>
      </c>
    </row>
    <row r="9517" spans="1:2" ht="15" customHeight="1">
      <c r="A9517" s="10" t="s">
        <v>20433</v>
      </c>
      <c r="B9517" s="13" t="s">
        <v>20432</v>
      </c>
    </row>
    <row r="9518" spans="1:2" ht="15" customHeight="1">
      <c r="A9518" s="10" t="s">
        <v>20421</v>
      </c>
      <c r="B9518" s="13" t="s">
        <v>20420</v>
      </c>
    </row>
    <row r="9519" spans="1:2" ht="15" customHeight="1">
      <c r="A9519" s="10" t="s">
        <v>20437</v>
      </c>
      <c r="B9519" s="13" t="s">
        <v>20436</v>
      </c>
    </row>
    <row r="9520" spans="1:2" ht="15" customHeight="1">
      <c r="A9520" s="10" t="s">
        <v>20435</v>
      </c>
      <c r="B9520" s="13" t="s">
        <v>20434</v>
      </c>
    </row>
    <row r="9521" spans="1:2" ht="15" customHeight="1">
      <c r="A9521" s="10" t="s">
        <v>20419</v>
      </c>
      <c r="B9521" s="13" t="s">
        <v>20418</v>
      </c>
    </row>
    <row r="9522" spans="1:2" ht="15" customHeight="1">
      <c r="A9522" s="10" t="s">
        <v>20427</v>
      </c>
      <c r="B9522" s="13" t="s">
        <v>20426</v>
      </c>
    </row>
    <row r="9523" spans="1:2" ht="15" customHeight="1">
      <c r="A9523" s="10" t="s">
        <v>14466</v>
      </c>
      <c r="B9523" s="13" t="s">
        <v>14465</v>
      </c>
    </row>
    <row r="9524" spans="1:2" ht="15" customHeight="1">
      <c r="A9524" s="10" t="s">
        <v>11695</v>
      </c>
      <c r="B9524" s="13" t="s">
        <v>11694</v>
      </c>
    </row>
    <row r="9525" spans="1:2" ht="15" customHeight="1">
      <c r="A9525" s="10" t="s">
        <v>2715</v>
      </c>
      <c r="B9525" s="13" t="s">
        <v>2714</v>
      </c>
    </row>
    <row r="9526" spans="1:2" ht="15" customHeight="1">
      <c r="A9526" s="10" t="s">
        <v>24519</v>
      </c>
      <c r="B9526" s="13" t="s">
        <v>24518</v>
      </c>
    </row>
    <row r="9527" spans="1:2" ht="15" customHeight="1">
      <c r="A9527" s="10" t="s">
        <v>11420</v>
      </c>
      <c r="B9527" s="13" t="s">
        <v>11419</v>
      </c>
    </row>
    <row r="9528" spans="1:2" ht="15" customHeight="1">
      <c r="A9528" s="10" t="s">
        <v>14562</v>
      </c>
      <c r="B9528" s="13" t="s">
        <v>14561</v>
      </c>
    </row>
    <row r="9529" spans="1:2" ht="15" customHeight="1">
      <c r="A9529" s="10" t="s">
        <v>14520</v>
      </c>
      <c r="B9529" s="13" t="s">
        <v>14519</v>
      </c>
    </row>
    <row r="9530" spans="1:2" ht="15" customHeight="1">
      <c r="A9530" s="10" t="s">
        <v>14668</v>
      </c>
      <c r="B9530" s="13" t="s">
        <v>14667</v>
      </c>
    </row>
    <row r="9531" spans="1:2" ht="15" customHeight="1">
      <c r="A9531" s="10" t="s">
        <v>14685</v>
      </c>
      <c r="B9531" s="13" t="s">
        <v>14684</v>
      </c>
    </row>
    <row r="9532" spans="1:2" ht="15" customHeight="1">
      <c r="A9532" s="10" t="s">
        <v>14817</v>
      </c>
      <c r="B9532" s="13" t="s">
        <v>14816</v>
      </c>
    </row>
    <row r="9533" spans="1:2" ht="15" customHeight="1">
      <c r="A9533" s="10" t="s">
        <v>14721</v>
      </c>
      <c r="B9533" s="13" t="s">
        <v>14720</v>
      </c>
    </row>
    <row r="9534" spans="1:2" ht="15" customHeight="1">
      <c r="A9534" s="10" t="s">
        <v>14807</v>
      </c>
      <c r="B9534" s="13" t="s">
        <v>14806</v>
      </c>
    </row>
    <row r="9535" spans="1:2" ht="15" customHeight="1">
      <c r="A9535" s="10" t="s">
        <v>14654</v>
      </c>
      <c r="B9535" s="13" t="s">
        <v>14653</v>
      </c>
    </row>
    <row r="9536" spans="1:2" ht="15" customHeight="1">
      <c r="A9536" s="10" t="s">
        <v>14703</v>
      </c>
      <c r="B9536" s="13" t="s">
        <v>14702</v>
      </c>
    </row>
    <row r="9537" spans="1:2" ht="15" customHeight="1">
      <c r="A9537" s="10" t="s">
        <v>14633</v>
      </c>
      <c r="B9537" s="13" t="s">
        <v>14632</v>
      </c>
    </row>
    <row r="9538" spans="1:2" ht="15" customHeight="1">
      <c r="A9538" s="10" t="s">
        <v>11816</v>
      </c>
      <c r="B9538" s="13" t="s">
        <v>11815</v>
      </c>
    </row>
    <row r="9539" spans="1:2" ht="15" customHeight="1">
      <c r="A9539" s="10" t="s">
        <v>11814</v>
      </c>
      <c r="B9539" s="13" t="s">
        <v>11813</v>
      </c>
    </row>
    <row r="9540" spans="1:2" ht="15" customHeight="1">
      <c r="A9540" s="10" t="s">
        <v>11812</v>
      </c>
      <c r="B9540" s="13" t="s">
        <v>11811</v>
      </c>
    </row>
    <row r="9541" spans="1:2" ht="15" customHeight="1">
      <c r="A9541" s="10" t="s">
        <v>11810</v>
      </c>
      <c r="B9541" s="13" t="s">
        <v>11809</v>
      </c>
    </row>
    <row r="9542" spans="1:2" ht="15" customHeight="1">
      <c r="A9542" s="10" t="s">
        <v>11818</v>
      </c>
      <c r="B9542" s="13" t="s">
        <v>11817</v>
      </c>
    </row>
    <row r="9543" spans="1:2" ht="15" customHeight="1">
      <c r="A9543" s="10" t="s">
        <v>11806</v>
      </c>
      <c r="B9543" s="13" t="s">
        <v>11805</v>
      </c>
    </row>
    <row r="9544" spans="1:2" ht="15" customHeight="1">
      <c r="A9544" s="10" t="s">
        <v>11804</v>
      </c>
      <c r="B9544" s="13" t="s">
        <v>11803</v>
      </c>
    </row>
    <row r="9545" spans="1:2" ht="15" customHeight="1">
      <c r="A9545" s="10" t="s">
        <v>11802</v>
      </c>
      <c r="B9545" s="13" t="s">
        <v>11801</v>
      </c>
    </row>
    <row r="9546" spans="1:2" ht="15" customHeight="1">
      <c r="A9546" s="10" t="s">
        <v>11800</v>
      </c>
      <c r="B9546" s="13" t="s">
        <v>11799</v>
      </c>
    </row>
    <row r="9547" spans="1:2" ht="15" customHeight="1">
      <c r="A9547" s="10" t="s">
        <v>11808</v>
      </c>
      <c r="B9547" s="13" t="s">
        <v>11807</v>
      </c>
    </row>
    <row r="9548" spans="1:2" ht="15" customHeight="1">
      <c r="A9548" s="10" t="s">
        <v>7897</v>
      </c>
      <c r="B9548" s="13" t="s">
        <v>7896</v>
      </c>
    </row>
    <row r="9549" spans="1:2" ht="15" customHeight="1">
      <c r="A9549" s="10" t="s">
        <v>3264</v>
      </c>
      <c r="B9549" s="13" t="s">
        <v>3263</v>
      </c>
    </row>
    <row r="9550" spans="1:2" ht="15" customHeight="1">
      <c r="A9550" s="10" t="s">
        <v>3244</v>
      </c>
      <c r="B9550" s="13" t="s">
        <v>3243</v>
      </c>
    </row>
    <row r="9551" spans="1:2" ht="15" customHeight="1">
      <c r="A9551" s="10" t="s">
        <v>12402</v>
      </c>
      <c r="B9551" s="13" t="s">
        <v>12401</v>
      </c>
    </row>
    <row r="9552" spans="1:2" ht="15" customHeight="1">
      <c r="A9552" s="10" t="s">
        <v>12384</v>
      </c>
      <c r="B9552" s="13" t="s">
        <v>12383</v>
      </c>
    </row>
    <row r="9553" spans="1:2" ht="15" customHeight="1">
      <c r="A9553" s="10" t="s">
        <v>12374</v>
      </c>
      <c r="B9553" s="13" t="s">
        <v>12373</v>
      </c>
    </row>
    <row r="9554" spans="1:2" ht="15" customHeight="1">
      <c r="A9554" s="10" t="s">
        <v>12396</v>
      </c>
      <c r="B9554" s="13" t="s">
        <v>12395</v>
      </c>
    </row>
    <row r="9555" spans="1:2" ht="15" customHeight="1">
      <c r="A9555" s="10" t="s">
        <v>8311</v>
      </c>
      <c r="B9555" s="13" t="s">
        <v>8310</v>
      </c>
    </row>
    <row r="9556" spans="1:2" ht="15" customHeight="1">
      <c r="A9556" s="10" t="s">
        <v>1601</v>
      </c>
      <c r="B9556" s="13" t="s">
        <v>1600</v>
      </c>
    </row>
    <row r="9557" spans="1:2" ht="15" customHeight="1">
      <c r="A9557" s="10" t="s">
        <v>1298</v>
      </c>
      <c r="B9557" s="13" t="s">
        <v>914</v>
      </c>
    </row>
    <row r="9558" spans="1:2" ht="15" customHeight="1">
      <c r="A9558" s="10" t="s">
        <v>4421</v>
      </c>
      <c r="B9558" s="13" t="s">
        <v>4420</v>
      </c>
    </row>
    <row r="9559" spans="1:2" ht="15" customHeight="1">
      <c r="A9559" s="10" t="s">
        <v>4419</v>
      </c>
      <c r="B9559" s="13" t="s">
        <v>4418</v>
      </c>
    </row>
    <row r="9560" spans="1:2" ht="15" customHeight="1">
      <c r="A9560" s="10" t="s">
        <v>4429</v>
      </c>
      <c r="B9560" s="13" t="s">
        <v>4428</v>
      </c>
    </row>
    <row r="9561" spans="1:2" ht="15" customHeight="1">
      <c r="A9561" s="10" t="s">
        <v>4433</v>
      </c>
      <c r="B9561" s="13" t="s">
        <v>4432</v>
      </c>
    </row>
    <row r="9562" spans="1:2" ht="15" customHeight="1">
      <c r="A9562" s="10" t="s">
        <v>4435</v>
      </c>
      <c r="B9562" s="13" t="s">
        <v>4434</v>
      </c>
    </row>
    <row r="9563" spans="1:2" ht="15" customHeight="1">
      <c r="A9563" s="10" t="s">
        <v>4427</v>
      </c>
      <c r="B9563" s="13" t="s">
        <v>4426</v>
      </c>
    </row>
    <row r="9564" spans="1:2" ht="15" customHeight="1">
      <c r="A9564" s="10" t="s">
        <v>4425</v>
      </c>
      <c r="B9564" s="13" t="s">
        <v>4424</v>
      </c>
    </row>
    <row r="9565" spans="1:2" ht="15" customHeight="1">
      <c r="A9565" s="10" t="s">
        <v>4423</v>
      </c>
      <c r="B9565" s="13" t="s">
        <v>4422</v>
      </c>
    </row>
    <row r="9566" spans="1:2" ht="15" customHeight="1">
      <c r="A9566" s="10" t="s">
        <v>4431</v>
      </c>
      <c r="B9566" s="13" t="s">
        <v>4430</v>
      </c>
    </row>
    <row r="9567" spans="1:2" ht="15" customHeight="1">
      <c r="A9567" s="10" t="s">
        <v>4437</v>
      </c>
      <c r="B9567" s="13" t="s">
        <v>4436</v>
      </c>
    </row>
    <row r="9568" spans="1:2" ht="15" customHeight="1">
      <c r="A9568" s="10" t="s">
        <v>11689</v>
      </c>
      <c r="B9568" s="13" t="s">
        <v>11688</v>
      </c>
    </row>
    <row r="9569" spans="1:2" ht="15" customHeight="1">
      <c r="A9569" s="10" t="s">
        <v>3284</v>
      </c>
      <c r="B9569" s="13" t="s">
        <v>3283</v>
      </c>
    </row>
    <row r="9570" spans="1:2" ht="15" customHeight="1">
      <c r="A9570" s="10" t="s">
        <v>12410</v>
      </c>
      <c r="B9570" s="13" t="s">
        <v>12409</v>
      </c>
    </row>
    <row r="9571" spans="1:2" ht="15" customHeight="1">
      <c r="A9571" s="10" t="s">
        <v>5760</v>
      </c>
      <c r="B9571" s="13" t="s">
        <v>5759</v>
      </c>
    </row>
    <row r="9572" spans="1:2" ht="15" customHeight="1">
      <c r="A9572" s="10" t="s">
        <v>6679</v>
      </c>
      <c r="B9572" s="13" t="s">
        <v>6678</v>
      </c>
    </row>
    <row r="9573" spans="1:2" ht="15" customHeight="1">
      <c r="A9573" s="10" t="s">
        <v>4531</v>
      </c>
      <c r="B9573" s="13" t="s">
        <v>4530</v>
      </c>
    </row>
    <row r="9574" spans="1:2" ht="15" customHeight="1">
      <c r="A9574" s="10" t="s">
        <v>5330</v>
      </c>
      <c r="B9574" s="13" t="s">
        <v>5329</v>
      </c>
    </row>
    <row r="9575" spans="1:2" ht="15" customHeight="1">
      <c r="A9575" s="10" t="s">
        <v>5394</v>
      </c>
      <c r="B9575" s="13" t="s">
        <v>5393</v>
      </c>
    </row>
    <row r="9576" spans="1:2" ht="15" customHeight="1">
      <c r="A9576" s="10" t="s">
        <v>5392</v>
      </c>
      <c r="B9576" s="13" t="s">
        <v>5391</v>
      </c>
    </row>
    <row r="9577" spans="1:2" ht="15" customHeight="1">
      <c r="A9577" s="10" t="s">
        <v>10168</v>
      </c>
      <c r="B9577" s="13" t="s">
        <v>10167</v>
      </c>
    </row>
    <row r="9578" spans="1:2" ht="15" customHeight="1">
      <c r="A9578" s="10" t="s">
        <v>10148</v>
      </c>
      <c r="B9578" s="13" t="s">
        <v>10147</v>
      </c>
    </row>
    <row r="9579" spans="1:2" ht="15" customHeight="1">
      <c r="A9579" s="10" t="s">
        <v>12864</v>
      </c>
      <c r="B9579" s="13" t="s">
        <v>12863</v>
      </c>
    </row>
    <row r="9580" spans="1:2" ht="15" customHeight="1">
      <c r="A9580" s="10" t="s">
        <v>7686</v>
      </c>
      <c r="B9580" s="13" t="s">
        <v>7685</v>
      </c>
    </row>
    <row r="9581" spans="1:2" ht="15" customHeight="1">
      <c r="A9581" s="10" t="s">
        <v>5778</v>
      </c>
      <c r="B9581" s="13" t="s">
        <v>5777</v>
      </c>
    </row>
    <row r="9582" spans="1:2" ht="15" customHeight="1">
      <c r="A9582" s="10" t="s">
        <v>7167</v>
      </c>
      <c r="B9582" s="13" t="s">
        <v>7166</v>
      </c>
    </row>
    <row r="9583" spans="1:2" ht="15" customHeight="1">
      <c r="A9583" s="10" t="s">
        <v>6707</v>
      </c>
      <c r="B9583" s="13" t="s">
        <v>6706</v>
      </c>
    </row>
    <row r="9584" spans="1:2" ht="15" customHeight="1">
      <c r="A9584" s="10" t="s">
        <v>5470</v>
      </c>
      <c r="B9584" s="13" t="s">
        <v>5469</v>
      </c>
    </row>
    <row r="9585" spans="1:2" ht="15" customHeight="1">
      <c r="A9585" s="10" t="s">
        <v>6551</v>
      </c>
      <c r="B9585" s="13" t="s">
        <v>6550</v>
      </c>
    </row>
    <row r="9586" spans="1:2" ht="15" customHeight="1">
      <c r="A9586" s="10" t="s">
        <v>10710</v>
      </c>
      <c r="B9586" s="13" t="s">
        <v>10709</v>
      </c>
    </row>
    <row r="9587" spans="1:2" ht="15" customHeight="1">
      <c r="A9587" s="10" t="s">
        <v>9738</v>
      </c>
      <c r="B9587" s="13" t="s">
        <v>9737</v>
      </c>
    </row>
    <row r="9588" spans="1:2" ht="15" customHeight="1">
      <c r="A9588" s="10" t="s">
        <v>6557</v>
      </c>
      <c r="B9588" s="13" t="s">
        <v>6556</v>
      </c>
    </row>
    <row r="9589" spans="1:2" ht="15" customHeight="1">
      <c r="A9589" s="10" t="s">
        <v>7097</v>
      </c>
      <c r="B9589" s="13" t="s">
        <v>7096</v>
      </c>
    </row>
    <row r="9590" spans="1:2" ht="15" customHeight="1">
      <c r="A9590" s="10" t="s">
        <v>6473</v>
      </c>
      <c r="B9590" s="13" t="s">
        <v>6472</v>
      </c>
    </row>
    <row r="9591" spans="1:2" ht="15" customHeight="1">
      <c r="A9591" s="10" t="s">
        <v>4511</v>
      </c>
      <c r="B9591" s="13" t="s">
        <v>4510</v>
      </c>
    </row>
    <row r="9592" spans="1:2" ht="15" customHeight="1">
      <c r="A9592" s="10" t="s">
        <v>5570</v>
      </c>
      <c r="B9592" s="13" t="s">
        <v>5569</v>
      </c>
    </row>
    <row r="9593" spans="1:2" ht="15" customHeight="1">
      <c r="A9593" s="10" t="s">
        <v>6641</v>
      </c>
      <c r="B9593" s="13" t="s">
        <v>6640</v>
      </c>
    </row>
    <row r="9594" spans="1:2" ht="15" customHeight="1">
      <c r="A9594" s="10" t="s">
        <v>6501</v>
      </c>
      <c r="B9594" s="13" t="s">
        <v>6500</v>
      </c>
    </row>
    <row r="9595" spans="1:2" ht="15" customHeight="1">
      <c r="A9595" s="10" t="s">
        <v>6511</v>
      </c>
      <c r="B9595" s="13" t="s">
        <v>6510</v>
      </c>
    </row>
    <row r="9596" spans="1:2" ht="15" customHeight="1">
      <c r="A9596" s="10" t="s">
        <v>12142</v>
      </c>
      <c r="B9596" s="13" t="s">
        <v>12141</v>
      </c>
    </row>
    <row r="9597" spans="1:2" ht="15" customHeight="1">
      <c r="A9597" s="10" t="s">
        <v>5588</v>
      </c>
      <c r="B9597" s="13" t="s">
        <v>5587</v>
      </c>
    </row>
    <row r="9598" spans="1:2" ht="15" customHeight="1">
      <c r="A9598" s="10" t="s">
        <v>4582</v>
      </c>
      <c r="B9598" s="13" t="s">
        <v>4581</v>
      </c>
    </row>
    <row r="9599" spans="1:2" ht="15" customHeight="1">
      <c r="A9599" s="10" t="s">
        <v>6890</v>
      </c>
      <c r="B9599" s="13" t="s">
        <v>6889</v>
      </c>
    </row>
    <row r="9600" spans="1:2" ht="15" customHeight="1">
      <c r="A9600" s="10" t="s">
        <v>10110</v>
      </c>
      <c r="B9600" s="13" t="s">
        <v>10109</v>
      </c>
    </row>
    <row r="9601" spans="1:2" ht="15" customHeight="1">
      <c r="A9601" s="10" t="s">
        <v>11289</v>
      </c>
      <c r="B9601" s="13" t="s">
        <v>11288</v>
      </c>
    </row>
    <row r="9602" spans="1:2" ht="15" customHeight="1">
      <c r="A9602" s="10" t="s">
        <v>7397</v>
      </c>
      <c r="B9602" s="13" t="s">
        <v>7396</v>
      </c>
    </row>
    <row r="9603" spans="1:2" ht="15" customHeight="1">
      <c r="A9603" s="10" t="s">
        <v>7417</v>
      </c>
      <c r="B9603" s="13" t="s">
        <v>7416</v>
      </c>
    </row>
    <row r="9604" spans="1:2" ht="15" customHeight="1">
      <c r="A9604" s="10" t="s">
        <v>6900</v>
      </c>
      <c r="B9604" s="13" t="s">
        <v>6899</v>
      </c>
    </row>
    <row r="9605" spans="1:2" ht="15" customHeight="1">
      <c r="A9605" s="10" t="s">
        <v>7797</v>
      </c>
      <c r="B9605" s="13" t="s">
        <v>7796</v>
      </c>
    </row>
    <row r="9606" spans="1:2" ht="15" customHeight="1">
      <c r="A9606" s="10" t="s">
        <v>10134</v>
      </c>
      <c r="B9606" s="13" t="s">
        <v>10133</v>
      </c>
    </row>
    <row r="9607" spans="1:2" ht="15" customHeight="1">
      <c r="A9607" s="10" t="s">
        <v>6143</v>
      </c>
      <c r="B9607" s="13" t="s">
        <v>6142</v>
      </c>
    </row>
    <row r="9608" spans="1:2" ht="15" customHeight="1">
      <c r="A9608" s="10" t="s">
        <v>5722</v>
      </c>
      <c r="B9608" s="13" t="s">
        <v>5721</v>
      </c>
    </row>
    <row r="9609" spans="1:2" ht="15" customHeight="1">
      <c r="A9609" s="10" t="s">
        <v>5666</v>
      </c>
      <c r="B9609" s="13" t="s">
        <v>5665</v>
      </c>
    </row>
    <row r="9610" spans="1:2" ht="15" customHeight="1">
      <c r="A9610" s="10" t="s">
        <v>10374</v>
      </c>
      <c r="B9610" s="13" t="s">
        <v>10373</v>
      </c>
    </row>
    <row r="9611" spans="1:2" ht="15" customHeight="1">
      <c r="A9611" s="10" t="s">
        <v>6609</v>
      </c>
      <c r="B9611" s="13" t="s">
        <v>6608</v>
      </c>
    </row>
    <row r="9612" spans="1:2" ht="15" customHeight="1">
      <c r="A9612" s="10" t="s">
        <v>6125</v>
      </c>
      <c r="B9612" s="13" t="s">
        <v>6124</v>
      </c>
    </row>
    <row r="9613" spans="1:2" ht="15" customHeight="1">
      <c r="A9613" s="10" t="s">
        <v>10515</v>
      </c>
      <c r="B9613" s="13" t="s">
        <v>10514</v>
      </c>
    </row>
    <row r="9614" spans="1:2" ht="15" customHeight="1">
      <c r="A9614" s="10" t="s">
        <v>6459</v>
      </c>
      <c r="B9614" s="13" t="s">
        <v>6458</v>
      </c>
    </row>
    <row r="9615" spans="1:2" ht="15" customHeight="1">
      <c r="A9615" s="10" t="s">
        <v>6794</v>
      </c>
      <c r="B9615" s="13" t="s">
        <v>6793</v>
      </c>
    </row>
    <row r="9616" spans="1:2" ht="15" customHeight="1">
      <c r="A9616" s="10" t="s">
        <v>5956</v>
      </c>
      <c r="B9616" s="13" t="s">
        <v>5955</v>
      </c>
    </row>
    <row r="9617" spans="1:2" ht="15" customHeight="1">
      <c r="A9617" s="10" t="s">
        <v>5273</v>
      </c>
      <c r="B9617" s="13" t="s">
        <v>5272</v>
      </c>
    </row>
    <row r="9618" spans="1:2" ht="15" customHeight="1">
      <c r="A9618" s="10" t="s">
        <v>5356</v>
      </c>
      <c r="B9618" s="13" t="s">
        <v>5355</v>
      </c>
    </row>
    <row r="9619" spans="1:2" ht="15" customHeight="1">
      <c r="A9619" s="10" t="s">
        <v>5434</v>
      </c>
      <c r="B9619" s="13" t="s">
        <v>5433</v>
      </c>
    </row>
    <row r="9620" spans="1:2" ht="15" customHeight="1">
      <c r="A9620" s="10" t="s">
        <v>7917</v>
      </c>
      <c r="B9620" s="13" t="s">
        <v>7916</v>
      </c>
    </row>
    <row r="9621" spans="1:2" ht="15" customHeight="1">
      <c r="A9621" s="10" t="s">
        <v>7907</v>
      </c>
      <c r="B9621" s="13" t="s">
        <v>7906</v>
      </c>
    </row>
    <row r="9622" spans="1:2" ht="15" customHeight="1">
      <c r="A9622" s="10" t="s">
        <v>9170</v>
      </c>
      <c r="B9622" s="13" t="s">
        <v>9169</v>
      </c>
    </row>
    <row r="9623" spans="1:2" ht="15" customHeight="1">
      <c r="A9623" s="10" t="s">
        <v>6485</v>
      </c>
      <c r="B9623" s="13" t="s">
        <v>6484</v>
      </c>
    </row>
    <row r="9624" spans="1:2" ht="15" customHeight="1">
      <c r="A9624" s="10" t="s">
        <v>5678</v>
      </c>
      <c r="B9624" s="13" t="s">
        <v>5677</v>
      </c>
    </row>
    <row r="9625" spans="1:2" ht="15" customHeight="1">
      <c r="A9625" s="10" t="s">
        <v>10772</v>
      </c>
      <c r="B9625" s="13" t="s">
        <v>10771</v>
      </c>
    </row>
    <row r="9626" spans="1:2" ht="15" customHeight="1">
      <c r="A9626" s="10" t="s">
        <v>5702</v>
      </c>
      <c r="B9626" s="13" t="s">
        <v>5701</v>
      </c>
    </row>
    <row r="9627" spans="1:2" ht="15" customHeight="1">
      <c r="A9627" s="10" t="s">
        <v>5598</v>
      </c>
      <c r="B9627" s="13" t="s">
        <v>5597</v>
      </c>
    </row>
    <row r="9628" spans="1:2" ht="15" customHeight="1">
      <c r="A9628" s="10" t="s">
        <v>6820</v>
      </c>
      <c r="B9628" s="13" t="s">
        <v>6819</v>
      </c>
    </row>
    <row r="9629" spans="1:2" ht="15" customHeight="1">
      <c r="A9629" s="10" t="s">
        <v>4944</v>
      </c>
      <c r="B9629" s="13" t="s">
        <v>4943</v>
      </c>
    </row>
    <row r="9630" spans="1:2" ht="15" customHeight="1">
      <c r="A9630" s="10" t="s">
        <v>5750</v>
      </c>
      <c r="B9630" s="13" t="s">
        <v>5749</v>
      </c>
    </row>
    <row r="9631" spans="1:2" ht="15" customHeight="1">
      <c r="A9631" s="10" t="s">
        <v>6804</v>
      </c>
      <c r="B9631" s="13" t="s">
        <v>6803</v>
      </c>
    </row>
    <row r="9632" spans="1:2" ht="15" customHeight="1">
      <c r="A9632" s="10" t="s">
        <v>5368</v>
      </c>
      <c r="B9632" s="13" t="s">
        <v>5367</v>
      </c>
    </row>
    <row r="9633" spans="1:2" ht="15" customHeight="1">
      <c r="A9633" s="10" t="s">
        <v>5364</v>
      </c>
      <c r="B9633" s="13" t="s">
        <v>5363</v>
      </c>
    </row>
    <row r="9634" spans="1:2" ht="15" customHeight="1">
      <c r="A9634" s="10" t="s">
        <v>5370</v>
      </c>
      <c r="B9634" s="13" t="s">
        <v>5369</v>
      </c>
    </row>
    <row r="9635" spans="1:2" ht="15" customHeight="1">
      <c r="A9635" s="10" t="s">
        <v>6784</v>
      </c>
      <c r="B9635" s="13" t="s">
        <v>6783</v>
      </c>
    </row>
    <row r="9636" spans="1:2" ht="15" customHeight="1">
      <c r="A9636" s="10" t="s">
        <v>6812</v>
      </c>
      <c r="B9636" s="13" t="s">
        <v>6811</v>
      </c>
    </row>
    <row r="9637" spans="1:2" ht="15" customHeight="1">
      <c r="A9637" s="10" t="s">
        <v>10120</v>
      </c>
      <c r="B9637" s="13" t="s">
        <v>10119</v>
      </c>
    </row>
    <row r="9638" spans="1:2" ht="15" customHeight="1">
      <c r="A9638" s="10" t="s">
        <v>6099</v>
      </c>
      <c r="B9638" s="13" t="s">
        <v>6098</v>
      </c>
    </row>
    <row r="9639" spans="1:2" ht="15" customHeight="1">
      <c r="A9639" s="10" t="s">
        <v>6834</v>
      </c>
      <c r="B9639" s="13" t="s">
        <v>6833</v>
      </c>
    </row>
    <row r="9640" spans="1:2" ht="15" customHeight="1">
      <c r="A9640" s="10" t="s">
        <v>6085</v>
      </c>
      <c r="B9640" s="13" t="s">
        <v>6084</v>
      </c>
    </row>
    <row r="9641" spans="1:2" ht="15" customHeight="1">
      <c r="A9641" s="10" t="s">
        <v>6945</v>
      </c>
      <c r="B9641" s="13" t="s">
        <v>6944</v>
      </c>
    </row>
    <row r="9642" spans="1:2" ht="15" customHeight="1">
      <c r="A9642" s="10" t="s">
        <v>7169</v>
      </c>
      <c r="B9642" s="13" t="s">
        <v>7168</v>
      </c>
    </row>
    <row r="9643" spans="1:2" ht="15" customHeight="1">
      <c r="A9643" s="10" t="s">
        <v>6987</v>
      </c>
      <c r="B9643" s="13" t="s">
        <v>6986</v>
      </c>
    </row>
    <row r="9644" spans="1:2" ht="15" customHeight="1">
      <c r="A9644" s="10" t="s">
        <v>11213</v>
      </c>
      <c r="B9644" s="13" t="s">
        <v>11212</v>
      </c>
    </row>
    <row r="9645" spans="1:2" ht="15" customHeight="1">
      <c r="A9645" s="10" t="s">
        <v>11215</v>
      </c>
      <c r="B9645" s="13" t="s">
        <v>11214</v>
      </c>
    </row>
    <row r="9646" spans="1:2" ht="15" customHeight="1">
      <c r="A9646" s="10" t="s">
        <v>4181</v>
      </c>
      <c r="B9646" s="13" t="s">
        <v>4180</v>
      </c>
    </row>
    <row r="9647" spans="1:2" ht="15" customHeight="1">
      <c r="A9647" s="10" t="s">
        <v>6352</v>
      </c>
      <c r="B9647" s="13" t="s">
        <v>6351</v>
      </c>
    </row>
    <row r="9648" spans="1:2" ht="15" customHeight="1">
      <c r="A9648" s="10" t="s">
        <v>6429</v>
      </c>
      <c r="B9648" s="13" t="s">
        <v>6428</v>
      </c>
    </row>
    <row r="9649" spans="1:2" ht="15" customHeight="1">
      <c r="A9649" s="10" t="s">
        <v>6425</v>
      </c>
      <c r="B9649" s="13" t="s">
        <v>6424</v>
      </c>
    </row>
    <row r="9650" spans="1:2" ht="15" customHeight="1">
      <c r="A9650" s="10" t="s">
        <v>6244</v>
      </c>
      <c r="B9650" s="13" t="s">
        <v>6243</v>
      </c>
    </row>
    <row r="9651" spans="1:2" ht="15" customHeight="1">
      <c r="A9651" s="10" t="s">
        <v>5486</v>
      </c>
      <c r="B9651" s="13" t="s">
        <v>5485</v>
      </c>
    </row>
    <row r="9652" spans="1:2" ht="15" customHeight="1">
      <c r="A9652" s="10" t="s">
        <v>13206</v>
      </c>
      <c r="B9652" s="13" t="s">
        <v>13205</v>
      </c>
    </row>
    <row r="9653" spans="1:2" ht="15" customHeight="1">
      <c r="A9653" s="10" t="s">
        <v>5560</v>
      </c>
      <c r="B9653" s="13" t="s">
        <v>5559</v>
      </c>
    </row>
    <row r="9654" spans="1:2" ht="15" customHeight="1">
      <c r="A9654" s="10" t="s">
        <v>11388</v>
      </c>
      <c r="B9654" s="13" t="s">
        <v>11387</v>
      </c>
    </row>
    <row r="9655" spans="1:2" ht="15" customHeight="1">
      <c r="A9655" s="10" t="s">
        <v>10571</v>
      </c>
      <c r="B9655" s="13" t="s">
        <v>10570</v>
      </c>
    </row>
    <row r="9656" spans="1:2" ht="15" customHeight="1">
      <c r="A9656" s="10" t="s">
        <v>10533</v>
      </c>
      <c r="B9656" s="13" t="s">
        <v>10532</v>
      </c>
    </row>
    <row r="9657" spans="1:2" ht="15" customHeight="1">
      <c r="A9657" s="10" t="s">
        <v>5740</v>
      </c>
      <c r="B9657" s="13" t="s">
        <v>5739</v>
      </c>
    </row>
    <row r="9658" spans="1:2" ht="15" customHeight="1">
      <c r="A9658" s="10" t="s">
        <v>6395</v>
      </c>
      <c r="B9658" s="13" t="s">
        <v>6394</v>
      </c>
    </row>
    <row r="9659" spans="1:2" ht="15" customHeight="1">
      <c r="A9659" s="10" t="s">
        <v>4970</v>
      </c>
      <c r="B9659" s="13" t="s">
        <v>4969</v>
      </c>
    </row>
    <row r="9660" spans="1:2" ht="15" customHeight="1">
      <c r="A9660" s="10" t="s">
        <v>4614</v>
      </c>
      <c r="B9660" s="13" t="s">
        <v>4613</v>
      </c>
    </row>
    <row r="9661" spans="1:2" ht="15" customHeight="1">
      <c r="A9661" s="10" t="s">
        <v>13088</v>
      </c>
      <c r="B9661" s="13" t="s">
        <v>13087</v>
      </c>
    </row>
    <row r="9662" spans="1:2" ht="15" customHeight="1">
      <c r="A9662" s="10" t="s">
        <v>11251</v>
      </c>
      <c r="B9662" s="13" t="s">
        <v>11250</v>
      </c>
    </row>
    <row r="9663" spans="1:2" ht="15" customHeight="1">
      <c r="A9663" s="10" t="s">
        <v>10854</v>
      </c>
      <c r="B9663" s="13" t="s">
        <v>10853</v>
      </c>
    </row>
    <row r="9664" spans="1:2" ht="15" customHeight="1">
      <c r="A9664" s="10" t="s">
        <v>7508</v>
      </c>
      <c r="B9664" s="13" t="s">
        <v>7507</v>
      </c>
    </row>
    <row r="9665" spans="1:2" ht="15" customHeight="1">
      <c r="A9665" s="10" t="s">
        <v>6539</v>
      </c>
      <c r="B9665" s="13" t="s">
        <v>6538</v>
      </c>
    </row>
    <row r="9666" spans="1:2" ht="15" customHeight="1">
      <c r="A9666" s="10" t="s">
        <v>6597</v>
      </c>
      <c r="B9666" s="13" t="s">
        <v>6596</v>
      </c>
    </row>
    <row r="9667" spans="1:2" ht="15" customHeight="1">
      <c r="A9667" s="10" t="s">
        <v>6701</v>
      </c>
      <c r="B9667" s="13" t="s">
        <v>6700</v>
      </c>
    </row>
    <row r="9668" spans="1:2" ht="15" customHeight="1">
      <c r="A9668" s="10" t="s">
        <v>10728</v>
      </c>
      <c r="B9668" s="13" t="s">
        <v>10727</v>
      </c>
    </row>
    <row r="9669" spans="1:2" ht="15" customHeight="1">
      <c r="A9669" s="10" t="s">
        <v>8465</v>
      </c>
      <c r="B9669" s="13" t="s">
        <v>8464</v>
      </c>
    </row>
    <row r="9670" spans="1:2" ht="15" customHeight="1">
      <c r="A9670" s="10" t="s">
        <v>4491</v>
      </c>
      <c r="B9670" s="13" t="s">
        <v>4490</v>
      </c>
    </row>
    <row r="9671" spans="1:2" ht="15" customHeight="1">
      <c r="A9671" s="10" t="s">
        <v>6633</v>
      </c>
      <c r="B9671" s="13" t="s">
        <v>6632</v>
      </c>
    </row>
    <row r="9672" spans="1:2" ht="15" customHeight="1">
      <c r="A9672" s="10" t="s">
        <v>11422</v>
      </c>
      <c r="B9672" s="13" t="s">
        <v>11421</v>
      </c>
    </row>
    <row r="9673" spans="1:2" ht="15" customHeight="1">
      <c r="A9673" s="10" t="s">
        <v>7055</v>
      </c>
      <c r="B9673" s="13" t="s">
        <v>7054</v>
      </c>
    </row>
    <row r="9674" spans="1:2" ht="15" customHeight="1">
      <c r="A9674" s="10" t="s">
        <v>11725</v>
      </c>
      <c r="B9674" s="13" t="s">
        <v>11724</v>
      </c>
    </row>
    <row r="9675" spans="1:2" ht="15" customHeight="1">
      <c r="A9675" s="10" t="s">
        <v>5606</v>
      </c>
      <c r="B9675" s="13" t="s">
        <v>5605</v>
      </c>
    </row>
    <row r="9676" spans="1:2" ht="15" customHeight="1">
      <c r="A9676" s="10" t="s">
        <v>9710</v>
      </c>
      <c r="B9676" s="13" t="s">
        <v>9709</v>
      </c>
    </row>
    <row r="9677" spans="1:2" ht="15" customHeight="1">
      <c r="A9677" s="10" t="s">
        <v>6747</v>
      </c>
      <c r="B9677" s="13" t="s">
        <v>6746</v>
      </c>
    </row>
    <row r="9678" spans="1:2" ht="15" customHeight="1">
      <c r="A9678" s="10" t="s">
        <v>4471</v>
      </c>
      <c r="B9678" s="13" t="s">
        <v>4470</v>
      </c>
    </row>
    <row r="9679" spans="1:2" ht="15" customHeight="1">
      <c r="A9679" s="10" t="s">
        <v>10509</v>
      </c>
      <c r="B9679" s="13" t="s">
        <v>10508</v>
      </c>
    </row>
    <row r="9680" spans="1:2" ht="15" customHeight="1">
      <c r="A9680" s="10" t="s">
        <v>4554</v>
      </c>
      <c r="B9680" s="13" t="s">
        <v>4553</v>
      </c>
    </row>
    <row r="9681" spans="1:2" ht="15" customHeight="1">
      <c r="A9681" s="10" t="s">
        <v>4355</v>
      </c>
      <c r="B9681" s="13" t="s">
        <v>4354</v>
      </c>
    </row>
    <row r="9682" spans="1:2" ht="15" customHeight="1">
      <c r="A9682" s="10" t="s">
        <v>7025</v>
      </c>
      <c r="B9682" s="13" t="s">
        <v>7024</v>
      </c>
    </row>
    <row r="9683" spans="1:2" ht="15" customHeight="1">
      <c r="A9683" s="10" t="s">
        <v>11283</v>
      </c>
      <c r="B9683" s="13" t="s">
        <v>11282</v>
      </c>
    </row>
    <row r="9684" spans="1:2" ht="15" customHeight="1">
      <c r="A9684" s="10" t="s">
        <v>6461</v>
      </c>
      <c r="B9684" s="13" t="s">
        <v>6460</v>
      </c>
    </row>
    <row r="9685" spans="1:2" ht="15" customHeight="1">
      <c r="A9685" s="10" t="s">
        <v>10388</v>
      </c>
      <c r="B9685" s="13" t="s">
        <v>10387</v>
      </c>
    </row>
    <row r="9686" spans="1:2" ht="15" customHeight="1">
      <c r="A9686" s="10" t="s">
        <v>7915</v>
      </c>
      <c r="B9686" s="13" t="s">
        <v>7914</v>
      </c>
    </row>
    <row r="9687" spans="1:2" ht="15" customHeight="1">
      <c r="A9687" s="10" t="s">
        <v>11301</v>
      </c>
      <c r="B9687" s="13" t="s">
        <v>11300</v>
      </c>
    </row>
    <row r="9688" spans="1:2" ht="15" customHeight="1">
      <c r="A9688" s="10" t="s">
        <v>6669</v>
      </c>
      <c r="B9688" s="13" t="s">
        <v>6668</v>
      </c>
    </row>
    <row r="9689" spans="1:2" ht="15" customHeight="1">
      <c r="A9689" s="10" t="s">
        <v>6385</v>
      </c>
      <c r="B9689" s="13" t="s">
        <v>6384</v>
      </c>
    </row>
    <row r="9690" spans="1:2" ht="15" customHeight="1">
      <c r="A9690" s="10" t="s">
        <v>5372</v>
      </c>
      <c r="B9690" s="13" t="s">
        <v>5371</v>
      </c>
    </row>
    <row r="9691" spans="1:2" ht="15" customHeight="1">
      <c r="A9691" s="10" t="s">
        <v>12126</v>
      </c>
      <c r="B9691" s="13" t="s">
        <v>12125</v>
      </c>
    </row>
    <row r="9692" spans="1:2" ht="15" customHeight="1">
      <c r="A9692" s="10" t="s">
        <v>6874</v>
      </c>
      <c r="B9692" s="13" t="s">
        <v>6873</v>
      </c>
    </row>
    <row r="9693" spans="1:2" ht="15" customHeight="1">
      <c r="A9693" s="10" t="s">
        <v>8106</v>
      </c>
      <c r="B9693" s="13" t="s">
        <v>8105</v>
      </c>
    </row>
    <row r="9694" spans="1:2" ht="15" customHeight="1">
      <c r="A9694" s="10" t="s">
        <v>6933</v>
      </c>
      <c r="B9694" s="13" t="s">
        <v>6932</v>
      </c>
    </row>
    <row r="9695" spans="1:2" ht="15" customHeight="1">
      <c r="A9695" s="10" t="s">
        <v>6941</v>
      </c>
      <c r="B9695" s="13" t="s">
        <v>6940</v>
      </c>
    </row>
    <row r="9696" spans="1:2" ht="15" customHeight="1">
      <c r="A9696" s="10" t="s">
        <v>10782</v>
      </c>
      <c r="B9696" s="13" t="s">
        <v>10781</v>
      </c>
    </row>
    <row r="9697" spans="1:2" ht="15" customHeight="1">
      <c r="A9697" s="10" t="s">
        <v>7157</v>
      </c>
      <c r="B9697" s="13" t="s">
        <v>7156</v>
      </c>
    </row>
    <row r="9698" spans="1:2" ht="15" customHeight="1">
      <c r="A9698" s="10" t="s">
        <v>7163</v>
      </c>
      <c r="B9698" s="13" t="s">
        <v>7162</v>
      </c>
    </row>
    <row r="9699" spans="1:2" ht="15" customHeight="1">
      <c r="A9699" s="10" t="s">
        <v>6973</v>
      </c>
      <c r="B9699" s="13" t="s">
        <v>6972</v>
      </c>
    </row>
    <row r="9700" spans="1:2" ht="15" customHeight="1">
      <c r="A9700" s="10" t="s">
        <v>7110</v>
      </c>
      <c r="B9700" s="13" t="s">
        <v>7109</v>
      </c>
    </row>
    <row r="9701" spans="1:2" ht="15" customHeight="1">
      <c r="A9701" s="10" t="s">
        <v>7069</v>
      </c>
      <c r="B9701" s="13" t="s">
        <v>7068</v>
      </c>
    </row>
    <row r="9702" spans="1:2" ht="15" customHeight="1">
      <c r="A9702" s="10" t="s">
        <v>7075</v>
      </c>
      <c r="B9702" s="13" t="s">
        <v>7074</v>
      </c>
    </row>
    <row r="9703" spans="1:2" ht="15" customHeight="1">
      <c r="A9703" s="10" t="s">
        <v>11360</v>
      </c>
      <c r="B9703" s="13" t="s">
        <v>11359</v>
      </c>
    </row>
    <row r="9704" spans="1:2" ht="15" customHeight="1">
      <c r="A9704" s="10" t="s">
        <v>11207</v>
      </c>
      <c r="B9704" s="13" t="s">
        <v>11206</v>
      </c>
    </row>
    <row r="9705" spans="1:2" ht="15" customHeight="1">
      <c r="A9705" s="10" t="s">
        <v>6411</v>
      </c>
      <c r="B9705" s="13" t="s">
        <v>6410</v>
      </c>
    </row>
    <row r="9706" spans="1:2" ht="15" customHeight="1">
      <c r="A9706" s="10" t="s">
        <v>6433</v>
      </c>
      <c r="B9706" s="13" t="s">
        <v>6432</v>
      </c>
    </row>
    <row r="9707" spans="1:2" ht="15" customHeight="1">
      <c r="A9707" s="10" t="s">
        <v>8495</v>
      </c>
      <c r="B9707" s="13" t="s">
        <v>8494</v>
      </c>
    </row>
    <row r="9708" spans="1:2" ht="15" customHeight="1">
      <c r="A9708" s="10" t="s">
        <v>4138</v>
      </c>
      <c r="B9708" s="13" t="s">
        <v>4137</v>
      </c>
    </row>
    <row r="9709" spans="1:2" ht="15" customHeight="1">
      <c r="A9709" s="10" t="s">
        <v>11378</v>
      </c>
      <c r="B9709" s="13" t="s">
        <v>11377</v>
      </c>
    </row>
    <row r="9710" spans="1:2" ht="15" customHeight="1">
      <c r="A9710" s="10" t="s">
        <v>10640</v>
      </c>
      <c r="B9710" s="13" t="s">
        <v>10639</v>
      </c>
    </row>
    <row r="9711" spans="1:2" ht="15" customHeight="1">
      <c r="A9711" s="10" t="s">
        <v>4273</v>
      </c>
      <c r="B9711" s="13" t="s">
        <v>4272</v>
      </c>
    </row>
    <row r="9712" spans="1:2" ht="15" customHeight="1">
      <c r="A9712" s="10" t="s">
        <v>5538</v>
      </c>
      <c r="B9712" s="13" t="s">
        <v>5537</v>
      </c>
    </row>
    <row r="9713" spans="1:2" ht="15" customHeight="1">
      <c r="A9713" s="10" t="s">
        <v>5297</v>
      </c>
      <c r="B9713" s="13" t="s">
        <v>5296</v>
      </c>
    </row>
    <row r="9714" spans="1:2" ht="15" customHeight="1">
      <c r="A9714" s="10" t="s">
        <v>4031</v>
      </c>
      <c r="B9714" s="13" t="s">
        <v>4030</v>
      </c>
    </row>
    <row r="9715" spans="1:2" ht="15" customHeight="1">
      <c r="A9715" s="10" t="s">
        <v>10563</v>
      </c>
      <c r="B9715" s="13" t="s">
        <v>10562</v>
      </c>
    </row>
    <row r="9716" spans="1:2" ht="15" customHeight="1">
      <c r="A9716" s="10" t="s">
        <v>5382</v>
      </c>
      <c r="B9716" s="13" t="s">
        <v>5381</v>
      </c>
    </row>
    <row r="9717" spans="1:2" ht="15" customHeight="1">
      <c r="A9717" s="10" t="s">
        <v>13746</v>
      </c>
      <c r="B9717" s="13" t="s">
        <v>13745</v>
      </c>
    </row>
    <row r="9718" spans="1:2" ht="15" customHeight="1">
      <c r="A9718" s="10" t="s">
        <v>8888</v>
      </c>
      <c r="B9718" s="13" t="s">
        <v>8887</v>
      </c>
    </row>
    <row r="9719" spans="1:2" ht="15" customHeight="1">
      <c r="A9719" s="10" t="s">
        <v>5698</v>
      </c>
      <c r="B9719" s="13" t="s">
        <v>5697</v>
      </c>
    </row>
    <row r="9720" spans="1:2" ht="15" customHeight="1">
      <c r="A9720" s="10" t="s">
        <v>13050</v>
      </c>
      <c r="B9720" s="13" t="s">
        <v>13049</v>
      </c>
    </row>
    <row r="9721" spans="1:2" ht="15" customHeight="1">
      <c r="A9721" s="10" t="s">
        <v>5710</v>
      </c>
      <c r="B9721" s="13" t="s">
        <v>5709</v>
      </c>
    </row>
    <row r="9722" spans="1:2" ht="15" customHeight="1">
      <c r="A9722" s="10" t="s">
        <v>11351</v>
      </c>
      <c r="B9722" s="13" t="s">
        <v>11350</v>
      </c>
    </row>
    <row r="9723" spans="1:2" ht="15" customHeight="1">
      <c r="A9723" s="10" t="s">
        <v>10128</v>
      </c>
      <c r="B9723" s="13" t="s">
        <v>10127</v>
      </c>
    </row>
    <row r="9724" spans="1:2" ht="15" customHeight="1">
      <c r="A9724" s="10" t="s">
        <v>9706</v>
      </c>
      <c r="B9724" s="13" t="s">
        <v>9705</v>
      </c>
    </row>
    <row r="9725" spans="1:2" ht="15" customHeight="1">
      <c r="A9725" s="10" t="s">
        <v>5514</v>
      </c>
      <c r="B9725" s="13" t="s">
        <v>5513</v>
      </c>
    </row>
    <row r="9726" spans="1:2" ht="15" customHeight="1">
      <c r="A9726" s="10" t="s">
        <v>5035</v>
      </c>
      <c r="B9726" s="13" t="s">
        <v>5034</v>
      </c>
    </row>
    <row r="9727" spans="1:2" ht="15" customHeight="1">
      <c r="A9727" s="10" t="s">
        <v>6251</v>
      </c>
      <c r="B9727" s="13" t="s">
        <v>6250</v>
      </c>
    </row>
    <row r="9728" spans="1:2" ht="15" customHeight="1">
      <c r="A9728" s="10" t="s">
        <v>5728</v>
      </c>
      <c r="B9728" s="13" t="s">
        <v>5727</v>
      </c>
    </row>
    <row r="9729" spans="1:2" ht="15" customHeight="1">
      <c r="A9729" s="10" t="s">
        <v>10471</v>
      </c>
      <c r="B9729" s="13" t="s">
        <v>10470</v>
      </c>
    </row>
    <row r="9730" spans="1:2" ht="15" customHeight="1">
      <c r="A9730" s="10" t="s">
        <v>10459</v>
      </c>
      <c r="B9730" s="13" t="s">
        <v>10458</v>
      </c>
    </row>
    <row r="9731" spans="1:2" ht="15" customHeight="1">
      <c r="A9731" s="10" t="s">
        <v>7888</v>
      </c>
      <c r="B9731" s="13" t="s">
        <v>7887</v>
      </c>
    </row>
    <row r="9732" spans="1:2" ht="15" customHeight="1">
      <c r="A9732" s="10" t="s">
        <v>11568</v>
      </c>
      <c r="B9732" s="13" t="s">
        <v>11567</v>
      </c>
    </row>
    <row r="9733" spans="1:2" ht="15" customHeight="1">
      <c r="A9733" s="10" t="s">
        <v>11644</v>
      </c>
      <c r="B9733" s="13" t="s">
        <v>11643</v>
      </c>
    </row>
    <row r="9734" spans="1:2" ht="15" customHeight="1">
      <c r="A9734" s="10" t="s">
        <v>11664</v>
      </c>
      <c r="B9734" s="13" t="s">
        <v>11663</v>
      </c>
    </row>
    <row r="9735" spans="1:2" ht="15" customHeight="1">
      <c r="A9735" s="10" t="s">
        <v>11624</v>
      </c>
      <c r="B9735" s="13" t="s">
        <v>11623</v>
      </c>
    </row>
    <row r="9736" spans="1:2" ht="15" customHeight="1">
      <c r="A9736" s="10" t="s">
        <v>11600</v>
      </c>
      <c r="B9736" s="13" t="s">
        <v>11599</v>
      </c>
    </row>
    <row r="9737" spans="1:2" ht="15" customHeight="1">
      <c r="A9737" s="10" t="s">
        <v>7387</v>
      </c>
      <c r="B9737" s="13" t="s">
        <v>7386</v>
      </c>
    </row>
    <row r="9738" spans="1:2" ht="15" customHeight="1">
      <c r="A9738" s="10" t="s">
        <v>7407</v>
      </c>
      <c r="B9738" s="13" t="s">
        <v>7406</v>
      </c>
    </row>
    <row r="9739" spans="1:2" ht="15" customHeight="1">
      <c r="A9739" s="10" t="s">
        <v>5456</v>
      </c>
      <c r="B9739" s="13" t="s">
        <v>5455</v>
      </c>
    </row>
    <row r="9740" spans="1:2" ht="15" customHeight="1">
      <c r="A9740" s="10" t="s">
        <v>5404</v>
      </c>
      <c r="B9740" s="13" t="s">
        <v>5403</v>
      </c>
    </row>
    <row r="9741" spans="1:2" ht="15" customHeight="1">
      <c r="A9741" s="10" t="s">
        <v>5045</v>
      </c>
      <c r="B9741" s="13" t="s">
        <v>5044</v>
      </c>
    </row>
    <row r="9742" spans="1:2" ht="15" customHeight="1">
      <c r="A9742" s="10" t="s">
        <v>10888</v>
      </c>
      <c r="B9742" s="13" t="s">
        <v>10887</v>
      </c>
    </row>
    <row r="9743" spans="1:2" ht="15" customHeight="1">
      <c r="A9743" s="10" t="s">
        <v>13128</v>
      </c>
      <c r="B9743" s="13" t="s">
        <v>13127</v>
      </c>
    </row>
    <row r="9744" spans="1:2" ht="15" customHeight="1">
      <c r="A9744" s="10" t="s">
        <v>6421</v>
      </c>
      <c r="B9744" s="13" t="s">
        <v>6420</v>
      </c>
    </row>
    <row r="9745" spans="1:2" ht="15" customHeight="1">
      <c r="A9745" s="10" t="s">
        <v>11769</v>
      </c>
      <c r="B9745" s="13" t="s">
        <v>11768</v>
      </c>
    </row>
    <row r="9746" spans="1:2" ht="15" customHeight="1">
      <c r="A9746" s="10" t="s">
        <v>6262</v>
      </c>
      <c r="B9746" s="13" t="s">
        <v>6261</v>
      </c>
    </row>
    <row r="9747" spans="1:2" ht="15" customHeight="1">
      <c r="A9747" s="10" t="s">
        <v>5285</v>
      </c>
      <c r="B9747" s="13" t="s">
        <v>5284</v>
      </c>
    </row>
    <row r="9748" spans="1:2" ht="15" customHeight="1">
      <c r="A9748" s="10" t="s">
        <v>5283</v>
      </c>
      <c r="B9748" s="13" t="s">
        <v>5282</v>
      </c>
    </row>
    <row r="9749" spans="1:2" ht="15" customHeight="1">
      <c r="A9749" s="10" t="s">
        <v>5301</v>
      </c>
      <c r="B9749" s="13" t="s">
        <v>5300</v>
      </c>
    </row>
    <row r="9750" spans="1:2" ht="15" customHeight="1">
      <c r="A9750" s="10" t="s">
        <v>8351</v>
      </c>
      <c r="B9750" s="13" t="s">
        <v>8350</v>
      </c>
    </row>
    <row r="9751" spans="1:2" ht="15" customHeight="1">
      <c r="A9751" s="10" t="s">
        <v>6455</v>
      </c>
      <c r="B9751" s="13" t="s">
        <v>6454</v>
      </c>
    </row>
    <row r="9752" spans="1:2" ht="15" customHeight="1">
      <c r="A9752" s="10" t="s">
        <v>8357</v>
      </c>
      <c r="B9752" s="13" t="s">
        <v>8356</v>
      </c>
    </row>
    <row r="9753" spans="1:2" ht="15" customHeight="1">
      <c r="A9753" s="10" t="s">
        <v>8335</v>
      </c>
      <c r="B9753" s="13" t="s">
        <v>8334</v>
      </c>
    </row>
    <row r="9754" spans="1:2" ht="15" customHeight="1">
      <c r="A9754" s="10" t="s">
        <v>11191</v>
      </c>
      <c r="B9754" s="13" t="s">
        <v>11190</v>
      </c>
    </row>
    <row r="9755" spans="1:2" ht="15" customHeight="1">
      <c r="A9755" s="10" t="s">
        <v>6752</v>
      </c>
      <c r="B9755" s="13" t="s">
        <v>6751</v>
      </c>
    </row>
    <row r="9756" spans="1:2" ht="15" customHeight="1">
      <c r="A9756" s="10" t="s">
        <v>5448</v>
      </c>
      <c r="B9756" s="13" t="s">
        <v>5447</v>
      </c>
    </row>
    <row r="9757" spans="1:2" ht="15" customHeight="1">
      <c r="A9757" s="10" t="s">
        <v>4291</v>
      </c>
      <c r="B9757" s="13" t="s">
        <v>4290</v>
      </c>
    </row>
    <row r="9758" spans="1:2" ht="15" customHeight="1">
      <c r="A9758" s="10" t="s">
        <v>13086</v>
      </c>
      <c r="B9758" s="13" t="s">
        <v>13085</v>
      </c>
    </row>
    <row r="9759" spans="1:2" ht="15" customHeight="1">
      <c r="A9759" s="10" t="s">
        <v>13048</v>
      </c>
      <c r="B9759" s="13" t="s">
        <v>13047</v>
      </c>
    </row>
    <row r="9760" spans="1:2" ht="15" customHeight="1">
      <c r="A9760" s="10" t="s">
        <v>13078</v>
      </c>
      <c r="B9760" s="13" t="s">
        <v>13077</v>
      </c>
    </row>
    <row r="9761" spans="1:2" ht="15" customHeight="1">
      <c r="A9761" s="10" t="s">
        <v>13064</v>
      </c>
      <c r="B9761" s="13" t="s">
        <v>13063</v>
      </c>
    </row>
    <row r="9762" spans="1:2" ht="15" customHeight="1">
      <c r="A9762" s="10" t="s">
        <v>6623</v>
      </c>
      <c r="B9762" s="13" t="s">
        <v>6622</v>
      </c>
    </row>
    <row r="9763" spans="1:2" ht="15" customHeight="1">
      <c r="A9763" s="10" t="s">
        <v>8840</v>
      </c>
      <c r="B9763" s="13" t="s">
        <v>8839</v>
      </c>
    </row>
    <row r="9764" spans="1:2" ht="15" customHeight="1">
      <c r="A9764" s="10" t="s">
        <v>6537</v>
      </c>
      <c r="B9764" s="13" t="s">
        <v>6536</v>
      </c>
    </row>
    <row r="9765" spans="1:2" ht="15" customHeight="1">
      <c r="A9765" s="10" t="s">
        <v>7872</v>
      </c>
      <c r="B9765" s="13" t="s">
        <v>7871</v>
      </c>
    </row>
    <row r="9766" spans="1:2" ht="15" customHeight="1">
      <c r="A9766" s="10" t="s">
        <v>15238</v>
      </c>
      <c r="B9766" s="13" t="s">
        <v>15237</v>
      </c>
    </row>
    <row r="9767" spans="1:2" ht="15" customHeight="1">
      <c r="A9767" s="10" t="s">
        <v>12758</v>
      </c>
      <c r="B9767" s="13" t="s">
        <v>12757</v>
      </c>
    </row>
    <row r="9768" spans="1:2" ht="15" customHeight="1">
      <c r="A9768" s="10" t="s">
        <v>16316</v>
      </c>
      <c r="B9768" s="13" t="s">
        <v>16315</v>
      </c>
    </row>
    <row r="9769" spans="1:2" ht="15" customHeight="1">
      <c r="A9769" s="10" t="s">
        <v>15270</v>
      </c>
      <c r="B9769" s="13" t="s">
        <v>15269</v>
      </c>
    </row>
    <row r="9770" spans="1:2" ht="15" customHeight="1">
      <c r="A9770" s="10" t="s">
        <v>15038</v>
      </c>
      <c r="B9770" s="13" t="s">
        <v>15037</v>
      </c>
    </row>
    <row r="9771" spans="1:2" ht="15" customHeight="1">
      <c r="A9771" s="10" t="s">
        <v>15280</v>
      </c>
      <c r="B9771" s="13" t="s">
        <v>15279</v>
      </c>
    </row>
    <row r="9772" spans="1:2" ht="15" customHeight="1">
      <c r="A9772" s="10" t="s">
        <v>15140</v>
      </c>
      <c r="B9772" s="13" t="s">
        <v>15139</v>
      </c>
    </row>
    <row r="9773" spans="1:2" ht="15" customHeight="1">
      <c r="A9773" s="10" t="s">
        <v>15086</v>
      </c>
      <c r="B9773" s="13" t="s">
        <v>15085</v>
      </c>
    </row>
    <row r="9774" spans="1:2" ht="15" customHeight="1">
      <c r="A9774" s="10" t="s">
        <v>16010</v>
      </c>
      <c r="B9774" s="13" t="s">
        <v>16009</v>
      </c>
    </row>
    <row r="9775" spans="1:2" ht="15" customHeight="1">
      <c r="A9775" s="10" t="s">
        <v>16296</v>
      </c>
      <c r="B9775" s="13" t="s">
        <v>16295</v>
      </c>
    </row>
    <row r="9776" spans="1:2" ht="15" customHeight="1">
      <c r="A9776" s="10" t="s">
        <v>15454</v>
      </c>
      <c r="B9776" s="13" t="s">
        <v>15453</v>
      </c>
    </row>
    <row r="9777" spans="1:2" ht="15" customHeight="1">
      <c r="A9777" s="10" t="s">
        <v>15670</v>
      </c>
      <c r="B9777" s="13" t="s">
        <v>15669</v>
      </c>
    </row>
    <row r="9778" spans="1:2" ht="15" customHeight="1">
      <c r="A9778" s="10" t="s">
        <v>16276</v>
      </c>
      <c r="B9778" s="13" t="s">
        <v>16275</v>
      </c>
    </row>
    <row r="9779" spans="1:2" ht="15" customHeight="1">
      <c r="A9779" s="10" t="s">
        <v>15562</v>
      </c>
      <c r="B9779" s="13" t="s">
        <v>15561</v>
      </c>
    </row>
    <row r="9780" spans="1:2" ht="15" customHeight="1">
      <c r="A9780" s="10" t="s">
        <v>15178</v>
      </c>
      <c r="B9780" s="13" t="s">
        <v>15177</v>
      </c>
    </row>
    <row r="9781" spans="1:2" ht="15" customHeight="1">
      <c r="A9781" s="10" t="s">
        <v>15804</v>
      </c>
      <c r="B9781" s="13" t="s">
        <v>15803</v>
      </c>
    </row>
    <row r="9782" spans="1:2" ht="15" customHeight="1">
      <c r="A9782" s="10" t="s">
        <v>15896</v>
      </c>
      <c r="B9782" s="13" t="s">
        <v>15895</v>
      </c>
    </row>
    <row r="9783" spans="1:2" ht="15" customHeight="1">
      <c r="A9783" s="10" t="s">
        <v>15302</v>
      </c>
      <c r="B9783" s="13" t="s">
        <v>15301</v>
      </c>
    </row>
    <row r="9784" spans="1:2" ht="15" customHeight="1">
      <c r="A9784" s="10" t="s">
        <v>16124</v>
      </c>
      <c r="B9784" s="13" t="s">
        <v>16123</v>
      </c>
    </row>
    <row r="9785" spans="1:2" ht="15" customHeight="1">
      <c r="A9785" s="10" t="s">
        <v>16256</v>
      </c>
      <c r="B9785" s="13" t="s">
        <v>16255</v>
      </c>
    </row>
    <row r="9786" spans="1:2" ht="15" customHeight="1">
      <c r="A9786" s="10" t="s">
        <v>16236</v>
      </c>
      <c r="B9786" s="13" t="s">
        <v>16235</v>
      </c>
    </row>
    <row r="9787" spans="1:2" ht="15" customHeight="1">
      <c r="A9787" s="10" t="s">
        <v>15058</v>
      </c>
      <c r="B9787" s="13" t="s">
        <v>15057</v>
      </c>
    </row>
    <row r="9788" spans="1:2" ht="15" customHeight="1">
      <c r="A9788" s="10" t="s">
        <v>15452</v>
      </c>
      <c r="B9788" s="13" t="s">
        <v>15451</v>
      </c>
    </row>
    <row r="9789" spans="1:2" ht="15" customHeight="1">
      <c r="A9789" s="10" t="s">
        <v>12314</v>
      </c>
      <c r="B9789" s="13" t="s">
        <v>12313</v>
      </c>
    </row>
    <row r="9790" spans="1:2" ht="15" customHeight="1">
      <c r="A9790" s="10" t="s">
        <v>15092</v>
      </c>
      <c r="B9790" s="13" t="s">
        <v>15091</v>
      </c>
    </row>
    <row r="9791" spans="1:2" ht="15" customHeight="1">
      <c r="A9791" s="10" t="s">
        <v>15184</v>
      </c>
      <c r="B9791" s="13" t="s">
        <v>15183</v>
      </c>
    </row>
    <row r="9792" spans="1:2" ht="15" customHeight="1">
      <c r="A9792" s="10" t="s">
        <v>14938</v>
      </c>
      <c r="B9792" s="13" t="s">
        <v>14937</v>
      </c>
    </row>
    <row r="9793" spans="1:2" ht="15" customHeight="1">
      <c r="A9793" s="10" t="s">
        <v>15188</v>
      </c>
      <c r="B9793" s="13" t="s">
        <v>15187</v>
      </c>
    </row>
    <row r="9794" spans="1:2" ht="15" customHeight="1">
      <c r="A9794" s="10" t="s">
        <v>15190</v>
      </c>
      <c r="B9794" s="13" t="s">
        <v>15189</v>
      </c>
    </row>
    <row r="9795" spans="1:2" ht="15" customHeight="1">
      <c r="A9795" s="10" t="s">
        <v>15906</v>
      </c>
      <c r="B9795" s="13" t="s">
        <v>15905</v>
      </c>
    </row>
    <row r="9796" spans="1:2" ht="15" customHeight="1">
      <c r="A9796" s="10" t="s">
        <v>15314</v>
      </c>
      <c r="B9796" s="13" t="s">
        <v>15313</v>
      </c>
    </row>
    <row r="9797" spans="1:2" ht="15" customHeight="1">
      <c r="A9797" s="10" t="s">
        <v>15572</v>
      </c>
      <c r="B9797" s="13" t="s">
        <v>15571</v>
      </c>
    </row>
    <row r="9798" spans="1:2" ht="15" customHeight="1">
      <c r="A9798" s="10" t="s">
        <v>15462</v>
      </c>
      <c r="B9798" s="13" t="s">
        <v>15461</v>
      </c>
    </row>
    <row r="9799" spans="1:2" ht="15" customHeight="1">
      <c r="A9799" s="10" t="s">
        <v>15682</v>
      </c>
      <c r="B9799" s="13" t="s">
        <v>15681</v>
      </c>
    </row>
    <row r="9800" spans="1:2" ht="15" customHeight="1">
      <c r="A9800" s="10" t="s">
        <v>15814</v>
      </c>
      <c r="B9800" s="13" t="s">
        <v>15813</v>
      </c>
    </row>
    <row r="9801" spans="1:2" ht="15" customHeight="1">
      <c r="A9801" s="10" t="s">
        <v>16024</v>
      </c>
      <c r="B9801" s="13" t="s">
        <v>16023</v>
      </c>
    </row>
    <row r="9802" spans="1:2" ht="15" customHeight="1">
      <c r="A9802" s="10" t="s">
        <v>11789</v>
      </c>
      <c r="B9802" s="13" t="s">
        <v>11788</v>
      </c>
    </row>
    <row r="9803" spans="1:2" ht="15" customHeight="1">
      <c r="A9803" s="10" t="s">
        <v>11699</v>
      </c>
      <c r="B9803" s="13" t="s">
        <v>11698</v>
      </c>
    </row>
    <row r="9804" spans="1:2" ht="15" customHeight="1">
      <c r="A9804" s="10" t="s">
        <v>2353</v>
      </c>
      <c r="B9804" s="13" t="s">
        <v>2352</v>
      </c>
    </row>
    <row r="9805" spans="1:2" ht="15" customHeight="1">
      <c r="A9805" s="10" t="s">
        <v>24729</v>
      </c>
      <c r="B9805" s="13" t="s">
        <v>24728</v>
      </c>
    </row>
    <row r="9806" spans="1:2" ht="15" customHeight="1">
      <c r="A9806" s="11" t="s">
        <v>742</v>
      </c>
      <c r="B9806" s="15" t="s">
        <v>596</v>
      </c>
    </row>
    <row r="9807" spans="1:2" ht="15" customHeight="1">
      <c r="A9807" s="10" t="s">
        <v>743</v>
      </c>
      <c r="B9807" s="13" t="s">
        <v>14590</v>
      </c>
    </row>
    <row r="9808" spans="1:2" ht="15" customHeight="1">
      <c r="A9808" s="10" t="s">
        <v>14458</v>
      </c>
      <c r="B9808" s="13" t="s">
        <v>14457</v>
      </c>
    </row>
    <row r="9809" spans="1:2" ht="15" customHeight="1">
      <c r="A9809" s="10" t="s">
        <v>13780</v>
      </c>
      <c r="B9809" s="13" t="s">
        <v>13779</v>
      </c>
    </row>
    <row r="9810" spans="1:2" ht="15" customHeight="1">
      <c r="A9810" s="11" t="s">
        <v>744</v>
      </c>
      <c r="B9810" s="15" t="s">
        <v>745</v>
      </c>
    </row>
    <row r="9811" spans="1:2" ht="15" customHeight="1">
      <c r="A9811" s="10" t="s">
        <v>9120</v>
      </c>
      <c r="B9811" s="13" t="s">
        <v>9119</v>
      </c>
    </row>
    <row r="9812" spans="1:2" ht="15" customHeight="1">
      <c r="A9812" s="10" t="s">
        <v>9118</v>
      </c>
      <c r="B9812" s="13" t="s">
        <v>9117</v>
      </c>
    </row>
    <row r="9813" spans="1:2" ht="15" customHeight="1">
      <c r="A9813" s="10" t="s">
        <v>9122</v>
      </c>
      <c r="B9813" s="13" t="s">
        <v>9121</v>
      </c>
    </row>
    <row r="9814" spans="1:2" ht="15" customHeight="1">
      <c r="A9814" s="10" t="s">
        <v>9124</v>
      </c>
      <c r="B9814" s="13" t="s">
        <v>9123</v>
      </c>
    </row>
    <row r="9815" spans="1:2" ht="15" customHeight="1">
      <c r="A9815" s="10" t="s">
        <v>9128</v>
      </c>
      <c r="B9815" s="13" t="s">
        <v>9127</v>
      </c>
    </row>
    <row r="9816" spans="1:2" ht="15" customHeight="1">
      <c r="A9816" s="11" t="s">
        <v>746</v>
      </c>
      <c r="B9816" s="15" t="s">
        <v>747</v>
      </c>
    </row>
    <row r="9817" spans="1:2" ht="15" customHeight="1">
      <c r="A9817" s="10" t="s">
        <v>748</v>
      </c>
      <c r="B9817" s="13" t="s">
        <v>9129</v>
      </c>
    </row>
    <row r="9818" spans="1:2" ht="15" customHeight="1">
      <c r="A9818" s="10" t="s">
        <v>1928</v>
      </c>
      <c r="B9818" s="13" t="s">
        <v>1927</v>
      </c>
    </row>
    <row r="9819" spans="1:2" ht="15" customHeight="1">
      <c r="A9819" s="10" t="s">
        <v>1916</v>
      </c>
      <c r="B9819" s="13" t="s">
        <v>1915</v>
      </c>
    </row>
    <row r="9820" spans="1:2" ht="15" customHeight="1">
      <c r="A9820" s="10" t="s">
        <v>1618</v>
      </c>
      <c r="B9820" s="13" t="s">
        <v>1617</v>
      </c>
    </row>
    <row r="9821" spans="1:2" ht="15" customHeight="1">
      <c r="A9821" s="10" t="s">
        <v>10404</v>
      </c>
      <c r="B9821" s="13" t="s">
        <v>10403</v>
      </c>
    </row>
    <row r="9822" spans="1:2" ht="15" customHeight="1">
      <c r="A9822" s="10" t="s">
        <v>10631</v>
      </c>
      <c r="B9822" s="13" t="s">
        <v>10630</v>
      </c>
    </row>
    <row r="9823" spans="1:2" ht="15" customHeight="1">
      <c r="A9823" s="10" t="s">
        <v>10237</v>
      </c>
      <c r="B9823" s="13" t="s">
        <v>10236</v>
      </c>
    </row>
    <row r="9824" spans="1:2" ht="15" customHeight="1">
      <c r="A9824" s="10" t="s">
        <v>3355</v>
      </c>
      <c r="B9824" s="13" t="s">
        <v>3354</v>
      </c>
    </row>
    <row r="9825" spans="1:2" ht="15" customHeight="1">
      <c r="A9825" s="10" t="s">
        <v>7929</v>
      </c>
      <c r="B9825" s="13" t="s">
        <v>7928</v>
      </c>
    </row>
    <row r="9826" spans="1:2" ht="15" customHeight="1">
      <c r="A9826" s="10" t="s">
        <v>8084</v>
      </c>
      <c r="B9826" s="13" t="s">
        <v>8083</v>
      </c>
    </row>
    <row r="9827" spans="1:2" ht="15" customHeight="1">
      <c r="A9827" s="10" t="s">
        <v>6816</v>
      </c>
      <c r="B9827" s="13" t="s">
        <v>6815</v>
      </c>
    </row>
    <row r="9828" spans="1:2" ht="15" customHeight="1">
      <c r="A9828" s="10" t="s">
        <v>1516</v>
      </c>
      <c r="B9828" s="13" t="s">
        <v>1515</v>
      </c>
    </row>
    <row r="9829" spans="1:2" ht="15" customHeight="1">
      <c r="A9829" s="10" t="s">
        <v>2497</v>
      </c>
      <c r="B9829" s="13" t="s">
        <v>2496</v>
      </c>
    </row>
    <row r="9830" spans="1:2" ht="15" customHeight="1">
      <c r="A9830" s="10" t="s">
        <v>9789</v>
      </c>
      <c r="B9830" s="13" t="s">
        <v>9788</v>
      </c>
    </row>
    <row r="9831" spans="1:2" ht="15" customHeight="1">
      <c r="A9831" s="10" t="s">
        <v>9424</v>
      </c>
      <c r="B9831" s="13" t="s">
        <v>9423</v>
      </c>
    </row>
    <row r="9832" spans="1:2" ht="15" customHeight="1">
      <c r="A9832" s="10" t="s">
        <v>9577</v>
      </c>
      <c r="B9832" s="13" t="s">
        <v>9576</v>
      </c>
    </row>
    <row r="9833" spans="1:2" ht="15" customHeight="1">
      <c r="A9833" s="11" t="s">
        <v>749</v>
      </c>
      <c r="B9833" s="15" t="s">
        <v>750</v>
      </c>
    </row>
    <row r="9834" spans="1:2" ht="15" customHeight="1">
      <c r="A9834" s="10" t="s">
        <v>2076</v>
      </c>
      <c r="B9834" s="13" t="s">
        <v>2075</v>
      </c>
    </row>
    <row r="9835" spans="1:2" ht="15" customHeight="1">
      <c r="A9835" s="10" t="s">
        <v>2080</v>
      </c>
      <c r="B9835" s="13" t="s">
        <v>2079</v>
      </c>
    </row>
    <row r="9836" spans="1:2" ht="15" customHeight="1">
      <c r="A9836" s="10" t="s">
        <v>2074</v>
      </c>
      <c r="B9836" s="13" t="s">
        <v>2073</v>
      </c>
    </row>
    <row r="9837" spans="1:2" ht="15" customHeight="1">
      <c r="A9837" s="11" t="s">
        <v>751</v>
      </c>
      <c r="B9837" s="15" t="s">
        <v>752</v>
      </c>
    </row>
    <row r="9838" spans="1:2" ht="15" customHeight="1">
      <c r="A9838" s="10" t="s">
        <v>7512</v>
      </c>
      <c r="B9838" s="13" t="s">
        <v>7511</v>
      </c>
    </row>
    <row r="9839" spans="1:2" ht="15" customHeight="1">
      <c r="A9839" s="10" t="s">
        <v>7516</v>
      </c>
      <c r="B9839" s="13" t="s">
        <v>7515</v>
      </c>
    </row>
    <row r="9840" spans="1:2" ht="15" customHeight="1">
      <c r="A9840" s="10" t="s">
        <v>10770</v>
      </c>
      <c r="B9840" s="13" t="s">
        <v>10769</v>
      </c>
    </row>
    <row r="9841" spans="1:2" ht="15" customHeight="1">
      <c r="A9841" s="10" t="s">
        <v>14516</v>
      </c>
      <c r="B9841" s="13" t="s">
        <v>14515</v>
      </c>
    </row>
    <row r="9842" spans="1:2" ht="15" customHeight="1">
      <c r="A9842" s="10" t="s">
        <v>14675</v>
      </c>
      <c r="B9842" s="13" t="s">
        <v>14674</v>
      </c>
    </row>
    <row r="9843" spans="1:2" ht="15" customHeight="1">
      <c r="A9843" s="10" t="s">
        <v>2255</v>
      </c>
      <c r="B9843" s="13" t="s">
        <v>2254</v>
      </c>
    </row>
    <row r="9844" spans="1:2" ht="15" customHeight="1">
      <c r="A9844" s="11" t="s">
        <v>753</v>
      </c>
      <c r="B9844" s="15" t="s">
        <v>754</v>
      </c>
    </row>
    <row r="9845" spans="1:2" ht="15" customHeight="1">
      <c r="A9845" s="10" t="s">
        <v>6304</v>
      </c>
      <c r="B9845" s="13" t="s">
        <v>6303</v>
      </c>
    </row>
    <row r="9846" spans="1:2" ht="15" customHeight="1">
      <c r="A9846" s="10" t="s">
        <v>6298</v>
      </c>
      <c r="B9846" s="13" t="s">
        <v>6297</v>
      </c>
    </row>
    <row r="9847" spans="1:2" ht="15" customHeight="1">
      <c r="A9847" s="10" t="s">
        <v>6302</v>
      </c>
      <c r="B9847" s="13" t="s">
        <v>6301</v>
      </c>
    </row>
    <row r="9848" spans="1:2" ht="15" customHeight="1">
      <c r="A9848" s="10" t="s">
        <v>6300</v>
      </c>
      <c r="B9848" s="13" t="s">
        <v>6299</v>
      </c>
    </row>
    <row r="9849" spans="1:2" ht="15" customHeight="1">
      <c r="A9849" s="10" t="s">
        <v>6308</v>
      </c>
      <c r="B9849" s="13" t="s">
        <v>6307</v>
      </c>
    </row>
    <row r="9850" spans="1:2" ht="15" customHeight="1">
      <c r="A9850" s="10" t="s">
        <v>6296</v>
      </c>
      <c r="B9850" s="13" t="s">
        <v>6295</v>
      </c>
    </row>
    <row r="9851" spans="1:2" ht="15" customHeight="1">
      <c r="A9851" s="10" t="s">
        <v>8126</v>
      </c>
      <c r="B9851" s="13" t="s">
        <v>8125</v>
      </c>
    </row>
    <row r="9852" spans="1:2" ht="15" customHeight="1">
      <c r="A9852" s="10" t="s">
        <v>6089</v>
      </c>
      <c r="B9852" s="13" t="s">
        <v>6088</v>
      </c>
    </row>
    <row r="9853" spans="1:2" ht="15" customHeight="1">
      <c r="A9853" s="10" t="s">
        <v>12732</v>
      </c>
      <c r="B9853" s="13" t="s">
        <v>12731</v>
      </c>
    </row>
    <row r="9854" spans="1:2" ht="15" customHeight="1">
      <c r="A9854" s="10" t="s">
        <v>12734</v>
      </c>
      <c r="B9854" s="13" t="s">
        <v>12733</v>
      </c>
    </row>
    <row r="9855" spans="1:2" ht="15" customHeight="1">
      <c r="A9855" s="10" t="s">
        <v>12736</v>
      </c>
      <c r="B9855" s="13" t="s">
        <v>12735</v>
      </c>
    </row>
    <row r="9856" spans="1:2" ht="15" customHeight="1">
      <c r="A9856" s="10" t="s">
        <v>6868</v>
      </c>
      <c r="B9856" s="13" t="s">
        <v>6867</v>
      </c>
    </row>
    <row r="9857" spans="1:2" ht="15" customHeight="1">
      <c r="A9857" s="10" t="s">
        <v>6838</v>
      </c>
      <c r="B9857" s="13" t="s">
        <v>6837</v>
      </c>
    </row>
    <row r="9858" spans="1:2" ht="15" customHeight="1">
      <c r="A9858" s="10" t="s">
        <v>6840</v>
      </c>
      <c r="B9858" s="13" t="s">
        <v>6839</v>
      </c>
    </row>
    <row r="9859" spans="1:2" ht="15" customHeight="1">
      <c r="A9859" s="10" t="s">
        <v>6836</v>
      </c>
      <c r="B9859" s="13" t="s">
        <v>6835</v>
      </c>
    </row>
    <row r="9860" spans="1:2" ht="15" customHeight="1">
      <c r="A9860" s="11" t="s">
        <v>755</v>
      </c>
      <c r="B9860" s="15" t="s">
        <v>756</v>
      </c>
    </row>
    <row r="9861" spans="1:2" ht="15" customHeight="1">
      <c r="A9861" s="10" t="s">
        <v>6272</v>
      </c>
      <c r="B9861" s="13" t="s">
        <v>6271</v>
      </c>
    </row>
    <row r="9862" spans="1:2" ht="15" customHeight="1">
      <c r="A9862" s="10" t="s">
        <v>6119</v>
      </c>
      <c r="B9862" s="13" t="s">
        <v>6118</v>
      </c>
    </row>
    <row r="9863" spans="1:2" ht="15" customHeight="1">
      <c r="A9863" s="10" t="s">
        <v>6123</v>
      </c>
      <c r="B9863" s="13" t="s">
        <v>6122</v>
      </c>
    </row>
    <row r="9864" spans="1:2" ht="15" customHeight="1">
      <c r="A9864" s="10" t="s">
        <v>6121</v>
      </c>
      <c r="B9864" s="13" t="s">
        <v>6120</v>
      </c>
    </row>
    <row r="9865" spans="1:2" ht="15" customHeight="1">
      <c r="A9865" s="10" t="s">
        <v>11440</v>
      </c>
      <c r="B9865" s="13" t="s">
        <v>11439</v>
      </c>
    </row>
    <row r="9866" spans="1:2" ht="15" customHeight="1">
      <c r="A9866" s="10" t="s">
        <v>11442</v>
      </c>
      <c r="B9866" s="13" t="s">
        <v>11441</v>
      </c>
    </row>
    <row r="9867" spans="1:2" ht="15" customHeight="1">
      <c r="A9867" s="10" t="s">
        <v>11444</v>
      </c>
      <c r="B9867" s="13" t="s">
        <v>11443</v>
      </c>
    </row>
    <row r="9868" spans="1:2" ht="15" customHeight="1">
      <c r="A9868" s="11" t="s">
        <v>757</v>
      </c>
      <c r="B9868" s="15" t="s">
        <v>758</v>
      </c>
    </row>
    <row r="9869" spans="1:2" ht="15" customHeight="1">
      <c r="A9869" s="10" t="s">
        <v>6318</v>
      </c>
      <c r="B9869" s="13" t="s">
        <v>6317</v>
      </c>
    </row>
    <row r="9870" spans="1:2" ht="15" customHeight="1">
      <c r="A9870" s="10" t="s">
        <v>5852</v>
      </c>
      <c r="B9870" s="13" t="s">
        <v>5851</v>
      </c>
    </row>
    <row r="9871" spans="1:2" ht="15" customHeight="1">
      <c r="A9871" s="10" t="s">
        <v>5816</v>
      </c>
      <c r="B9871" s="13" t="s">
        <v>5815</v>
      </c>
    </row>
    <row r="9872" spans="1:2" ht="15" customHeight="1">
      <c r="A9872" s="10" t="s">
        <v>6316</v>
      </c>
      <c r="B9872" s="13" t="s">
        <v>6315</v>
      </c>
    </row>
    <row r="9873" spans="1:2" ht="15" customHeight="1">
      <c r="A9873" s="10" t="s">
        <v>6320</v>
      </c>
      <c r="B9873" s="13" t="s">
        <v>6319</v>
      </c>
    </row>
    <row r="9874" spans="1:2" ht="15" customHeight="1">
      <c r="A9874" s="10" t="s">
        <v>9428</v>
      </c>
      <c r="B9874" s="13" t="s">
        <v>9427</v>
      </c>
    </row>
    <row r="9875" spans="1:2" ht="15" customHeight="1">
      <c r="A9875" s="10" t="s">
        <v>9426</v>
      </c>
      <c r="B9875" s="13" t="s">
        <v>9425</v>
      </c>
    </row>
    <row r="9876" spans="1:2" ht="15" customHeight="1">
      <c r="A9876" s="10" t="s">
        <v>9430</v>
      </c>
      <c r="B9876" s="13" t="s">
        <v>9429</v>
      </c>
    </row>
    <row r="9877" spans="1:2" ht="15" customHeight="1">
      <c r="A9877" s="10" t="s">
        <v>9434</v>
      </c>
      <c r="B9877" s="13" t="s">
        <v>9433</v>
      </c>
    </row>
    <row r="9878" spans="1:2" ht="15" customHeight="1">
      <c r="A9878" s="10" t="s">
        <v>18909</v>
      </c>
      <c r="B9878" s="13" t="s">
        <v>18908</v>
      </c>
    </row>
    <row r="9879" spans="1:2" ht="15" customHeight="1">
      <c r="A9879" s="10" t="s">
        <v>2369</v>
      </c>
      <c r="B9879" s="13" t="s">
        <v>2368</v>
      </c>
    </row>
    <row r="9880" spans="1:2" ht="15" customHeight="1">
      <c r="A9880" s="10" t="s">
        <v>24775</v>
      </c>
      <c r="B9880" s="13" t="s">
        <v>24774</v>
      </c>
    </row>
    <row r="9881" spans="1:2" ht="15" customHeight="1">
      <c r="A9881" s="10" t="s">
        <v>14568</v>
      </c>
      <c r="B9881" s="13" t="s">
        <v>14567</v>
      </c>
    </row>
    <row r="9882" spans="1:2" ht="15" customHeight="1">
      <c r="A9882" s="10" t="s">
        <v>5888</v>
      </c>
      <c r="B9882" s="13" t="s">
        <v>5887</v>
      </c>
    </row>
    <row r="9883" spans="1:2" ht="15" customHeight="1">
      <c r="A9883" s="10" t="s">
        <v>5882</v>
      </c>
      <c r="B9883" s="13" t="s">
        <v>5881</v>
      </c>
    </row>
    <row r="9884" spans="1:2" ht="15" customHeight="1">
      <c r="A9884" s="10" t="s">
        <v>5880</v>
      </c>
      <c r="B9884" s="13" t="s">
        <v>5879</v>
      </c>
    </row>
    <row r="9885" spans="1:2" ht="15" customHeight="1">
      <c r="A9885" s="10" t="s">
        <v>5886</v>
      </c>
      <c r="B9885" s="13" t="s">
        <v>5885</v>
      </c>
    </row>
    <row r="9886" spans="1:2" ht="15" customHeight="1">
      <c r="A9886" s="10" t="s">
        <v>14673</v>
      </c>
      <c r="B9886" s="13" t="s">
        <v>14672</v>
      </c>
    </row>
    <row r="9887" spans="1:2" ht="15" customHeight="1">
      <c r="A9887" s="10" t="s">
        <v>12406</v>
      </c>
      <c r="B9887" s="13" t="s">
        <v>12405</v>
      </c>
    </row>
    <row r="9888" spans="1:2" ht="15" customHeight="1">
      <c r="A9888" s="10" t="s">
        <v>12370</v>
      </c>
      <c r="B9888" s="13" t="s">
        <v>12369</v>
      </c>
    </row>
    <row r="9889" spans="1:2" ht="15" customHeight="1">
      <c r="A9889" s="10" t="s">
        <v>12372</v>
      </c>
      <c r="B9889" s="13" t="s">
        <v>12371</v>
      </c>
    </row>
    <row r="9890" spans="1:2" ht="15" customHeight="1">
      <c r="A9890" s="10" t="s">
        <v>12422</v>
      </c>
      <c r="B9890" s="13" t="s">
        <v>12421</v>
      </c>
    </row>
    <row r="9891" spans="1:2" ht="15" customHeight="1">
      <c r="A9891" s="10" t="s">
        <v>12414</v>
      </c>
      <c r="B9891" s="13" t="s">
        <v>12413</v>
      </c>
    </row>
    <row r="9892" spans="1:2" ht="15" customHeight="1">
      <c r="A9892" s="10" t="s">
        <v>12418</v>
      </c>
      <c r="B9892" s="13" t="s">
        <v>12417</v>
      </c>
    </row>
    <row r="9893" spans="1:2" ht="15" customHeight="1">
      <c r="A9893" s="10" t="s">
        <v>12416</v>
      </c>
      <c r="B9893" s="13" t="s">
        <v>12415</v>
      </c>
    </row>
    <row r="9894" spans="1:2" ht="15" customHeight="1">
      <c r="A9894" s="10" t="s">
        <v>12392</v>
      </c>
      <c r="B9894" s="13" t="s">
        <v>12391</v>
      </c>
    </row>
    <row r="9895" spans="1:2" ht="15" customHeight="1">
      <c r="A9895" s="10" t="s">
        <v>12390</v>
      </c>
      <c r="B9895" s="13" t="s">
        <v>12389</v>
      </c>
    </row>
    <row r="9896" spans="1:2" ht="15" customHeight="1">
      <c r="A9896" s="10" t="s">
        <v>12394</v>
      </c>
      <c r="B9896" s="13" t="s">
        <v>12393</v>
      </c>
    </row>
    <row r="9897" spans="1:2" ht="15" customHeight="1">
      <c r="A9897" s="10" t="s">
        <v>12398</v>
      </c>
      <c r="B9897" s="13" t="s">
        <v>12397</v>
      </c>
    </row>
    <row r="9898" spans="1:2" ht="15" customHeight="1">
      <c r="A9898" s="10" t="s">
        <v>12388</v>
      </c>
      <c r="B9898" s="13" t="s">
        <v>12387</v>
      </c>
    </row>
    <row r="9899" spans="1:2" ht="15" customHeight="1">
      <c r="A9899" s="10" t="s">
        <v>12378</v>
      </c>
      <c r="B9899" s="13" t="s">
        <v>12377</v>
      </c>
    </row>
    <row r="9900" spans="1:2" ht="15" customHeight="1">
      <c r="A9900" s="10" t="s">
        <v>12380</v>
      </c>
      <c r="B9900" s="13" t="s">
        <v>12379</v>
      </c>
    </row>
    <row r="9901" spans="1:2" ht="15" customHeight="1">
      <c r="A9901" s="10" t="s">
        <v>12386</v>
      </c>
      <c r="B9901" s="13" t="s">
        <v>12385</v>
      </c>
    </row>
    <row r="9902" spans="1:2" ht="15" customHeight="1">
      <c r="A9902" s="10" t="s">
        <v>12202</v>
      </c>
      <c r="B9902" s="13" t="s">
        <v>12201</v>
      </c>
    </row>
    <row r="9903" spans="1:2" ht="15" customHeight="1">
      <c r="A9903" s="10" t="s">
        <v>12412</v>
      </c>
      <c r="B9903" s="13" t="s">
        <v>12411</v>
      </c>
    </row>
    <row r="9904" spans="1:2" ht="15" customHeight="1">
      <c r="A9904" s="10" t="s">
        <v>12376</v>
      </c>
      <c r="B9904" s="13" t="s">
        <v>12375</v>
      </c>
    </row>
    <row r="9905" spans="1:2" ht="15" customHeight="1">
      <c r="A9905" s="10" t="s">
        <v>12364</v>
      </c>
      <c r="B9905" s="13" t="s">
        <v>12363</v>
      </c>
    </row>
    <row r="9906" spans="1:2" ht="15" customHeight="1">
      <c r="A9906" s="10" t="s">
        <v>2495</v>
      </c>
      <c r="B9906" s="13" t="s">
        <v>2494</v>
      </c>
    </row>
    <row r="9907" spans="1:2" ht="15" customHeight="1">
      <c r="A9907" s="10" t="s">
        <v>18775</v>
      </c>
      <c r="B9907" s="13" t="s">
        <v>18774</v>
      </c>
    </row>
    <row r="9908" spans="1:2" ht="15" customHeight="1">
      <c r="A9908" s="10" t="s">
        <v>18785</v>
      </c>
      <c r="B9908" s="13" t="s">
        <v>18784</v>
      </c>
    </row>
    <row r="9909" spans="1:2" ht="15" customHeight="1">
      <c r="A9909" s="10" t="s">
        <v>18757</v>
      </c>
      <c r="B9909" s="13" t="s">
        <v>18756</v>
      </c>
    </row>
    <row r="9910" spans="1:2" ht="15" customHeight="1">
      <c r="A9910" s="10" t="s">
        <v>18767</v>
      </c>
      <c r="B9910" s="13" t="s">
        <v>18766</v>
      </c>
    </row>
    <row r="9911" spans="1:2" ht="15" customHeight="1">
      <c r="A9911" s="10" t="s">
        <v>18739</v>
      </c>
      <c r="B9911" s="13" t="s">
        <v>18738</v>
      </c>
    </row>
    <row r="9912" spans="1:2" ht="15" customHeight="1">
      <c r="A9912" s="10" t="s">
        <v>18749</v>
      </c>
      <c r="B9912" s="13" t="s">
        <v>18748</v>
      </c>
    </row>
    <row r="9913" spans="1:2" ht="15" customHeight="1">
      <c r="A9913" s="10" t="s">
        <v>18803</v>
      </c>
      <c r="B9913" s="13" t="s">
        <v>18802</v>
      </c>
    </row>
    <row r="9914" spans="1:2" ht="15" customHeight="1">
      <c r="A9914" s="10" t="s">
        <v>18793</v>
      </c>
      <c r="B9914" s="13" t="s">
        <v>18792</v>
      </c>
    </row>
    <row r="9915" spans="1:2" ht="15" customHeight="1">
      <c r="A9915" s="10" t="s">
        <v>18325</v>
      </c>
      <c r="B9915" s="13" t="s">
        <v>18324</v>
      </c>
    </row>
    <row r="9916" spans="1:2" ht="15" customHeight="1">
      <c r="A9916" s="10" t="s">
        <v>17651</v>
      </c>
      <c r="B9916" s="13" t="s">
        <v>17650</v>
      </c>
    </row>
    <row r="9917" spans="1:2" ht="15" customHeight="1">
      <c r="A9917" s="10" t="s">
        <v>17793</v>
      </c>
      <c r="B9917" s="13" t="s">
        <v>17792</v>
      </c>
    </row>
    <row r="9918" spans="1:2" ht="15" customHeight="1">
      <c r="A9918" s="10" t="s">
        <v>17659</v>
      </c>
      <c r="B9918" s="13" t="s">
        <v>17658</v>
      </c>
    </row>
    <row r="9919" spans="1:2" ht="15" customHeight="1">
      <c r="A9919" s="10" t="s">
        <v>17967</v>
      </c>
      <c r="B9919" s="13" t="s">
        <v>17966</v>
      </c>
    </row>
    <row r="9920" spans="1:2" ht="15" customHeight="1">
      <c r="A9920" s="10" t="s">
        <v>17973</v>
      </c>
      <c r="B9920" s="13" t="s">
        <v>17972</v>
      </c>
    </row>
    <row r="9921" spans="1:2" ht="15" customHeight="1">
      <c r="A9921" s="10" t="s">
        <v>1252</v>
      </c>
      <c r="B9921" s="13" t="s">
        <v>1251</v>
      </c>
    </row>
    <row r="9922" spans="1:2" ht="15" customHeight="1">
      <c r="A9922" s="10" t="s">
        <v>13396</v>
      </c>
      <c r="B9922" s="13" t="s">
        <v>13395</v>
      </c>
    </row>
    <row r="9923" spans="1:2" ht="15" customHeight="1">
      <c r="A9923" s="10" t="s">
        <v>14088</v>
      </c>
      <c r="B9923" s="13" t="s">
        <v>14087</v>
      </c>
    </row>
    <row r="9924" spans="1:2" ht="15" customHeight="1">
      <c r="A9924" s="10" t="s">
        <v>14000</v>
      </c>
      <c r="B9924" s="13" t="s">
        <v>13999</v>
      </c>
    </row>
    <row r="9925" spans="1:2" ht="15" customHeight="1">
      <c r="A9925" s="10" t="s">
        <v>10088</v>
      </c>
      <c r="B9925" s="13" t="s">
        <v>10087</v>
      </c>
    </row>
    <row r="9926" spans="1:2" ht="15" customHeight="1">
      <c r="A9926" s="10" t="s">
        <v>13996</v>
      </c>
      <c r="B9926" s="13" t="s">
        <v>13995</v>
      </c>
    </row>
    <row r="9927" spans="1:2" ht="15" customHeight="1">
      <c r="A9927" s="10" t="s">
        <v>13994</v>
      </c>
      <c r="B9927" s="13" t="s">
        <v>13993</v>
      </c>
    </row>
    <row r="9928" spans="1:2" ht="15" customHeight="1">
      <c r="A9928" s="10" t="s">
        <v>13988</v>
      </c>
      <c r="B9928" s="13" t="s">
        <v>13987</v>
      </c>
    </row>
    <row r="9929" spans="1:2" ht="15" customHeight="1">
      <c r="A9929" s="10" t="s">
        <v>13986</v>
      </c>
      <c r="B9929" s="13" t="s">
        <v>13985</v>
      </c>
    </row>
    <row r="9930" spans="1:2" ht="15" customHeight="1">
      <c r="A9930" s="10" t="s">
        <v>17509</v>
      </c>
      <c r="B9930" s="13" t="s">
        <v>17508</v>
      </c>
    </row>
    <row r="9931" spans="1:2" ht="15" customHeight="1">
      <c r="A9931" s="10" t="s">
        <v>17511</v>
      </c>
      <c r="B9931" s="13" t="s">
        <v>17510</v>
      </c>
    </row>
    <row r="9932" spans="1:2" ht="15" customHeight="1">
      <c r="A9932" s="10" t="s">
        <v>17507</v>
      </c>
      <c r="B9932" s="13" t="s">
        <v>17506</v>
      </c>
    </row>
    <row r="9933" spans="1:2" ht="15" customHeight="1">
      <c r="A9933" s="10" t="s">
        <v>17503</v>
      </c>
      <c r="B9933" s="13" t="s">
        <v>17502</v>
      </c>
    </row>
    <row r="9934" spans="1:2" ht="15" customHeight="1">
      <c r="A9934" s="10" t="s">
        <v>17505</v>
      </c>
      <c r="B9934" s="13" t="s">
        <v>17504</v>
      </c>
    </row>
    <row r="9935" spans="1:2" ht="15" customHeight="1">
      <c r="A9935" s="10" t="s">
        <v>17501</v>
      </c>
      <c r="B9935" s="13" t="s">
        <v>17500</v>
      </c>
    </row>
    <row r="9936" spans="1:2" ht="15" customHeight="1">
      <c r="A9936" s="10" t="s">
        <v>17491</v>
      </c>
      <c r="B9936" s="13" t="s">
        <v>17490</v>
      </c>
    </row>
    <row r="9937" spans="1:2" ht="15" customHeight="1">
      <c r="A9937" s="10" t="s">
        <v>17493</v>
      </c>
      <c r="B9937" s="13" t="s">
        <v>17492</v>
      </c>
    </row>
    <row r="9938" spans="1:2" ht="15" customHeight="1">
      <c r="A9938" s="10" t="s">
        <v>17489</v>
      </c>
      <c r="B9938" s="13" t="s">
        <v>17488</v>
      </c>
    </row>
    <row r="9939" spans="1:2" ht="15" customHeight="1">
      <c r="A9939" s="10" t="s">
        <v>17485</v>
      </c>
      <c r="B9939" s="13" t="s">
        <v>17484</v>
      </c>
    </row>
    <row r="9940" spans="1:2" ht="15" customHeight="1">
      <c r="A9940" s="10" t="s">
        <v>17487</v>
      </c>
      <c r="B9940" s="13" t="s">
        <v>17486</v>
      </c>
    </row>
    <row r="9941" spans="1:2" ht="15" customHeight="1">
      <c r="A9941" s="10" t="s">
        <v>17483</v>
      </c>
      <c r="B9941" s="13" t="s">
        <v>17482</v>
      </c>
    </row>
    <row r="9942" spans="1:2" ht="15" customHeight="1">
      <c r="A9942" s="10" t="s">
        <v>17479</v>
      </c>
      <c r="B9942" s="13" t="s">
        <v>17478</v>
      </c>
    </row>
    <row r="9943" spans="1:2" ht="15" customHeight="1">
      <c r="A9943" s="10" t="s">
        <v>17481</v>
      </c>
      <c r="B9943" s="13" t="s">
        <v>17480</v>
      </c>
    </row>
    <row r="9944" spans="1:2" ht="15" customHeight="1">
      <c r="A9944" s="10" t="s">
        <v>17477</v>
      </c>
      <c r="B9944" s="13" t="s">
        <v>17476</v>
      </c>
    </row>
    <row r="9945" spans="1:2" ht="15" customHeight="1">
      <c r="A9945" s="10" t="s">
        <v>17497</v>
      </c>
      <c r="B9945" s="13" t="s">
        <v>17496</v>
      </c>
    </row>
    <row r="9946" spans="1:2" ht="15" customHeight="1">
      <c r="A9946" s="10" t="s">
        <v>17499</v>
      </c>
      <c r="B9946" s="13" t="s">
        <v>17498</v>
      </c>
    </row>
    <row r="9947" spans="1:2" ht="15" customHeight="1">
      <c r="A9947" s="10" t="s">
        <v>17495</v>
      </c>
      <c r="B9947" s="13" t="s">
        <v>17494</v>
      </c>
    </row>
    <row r="9948" spans="1:2" ht="15" customHeight="1">
      <c r="A9948" s="10" t="s">
        <v>17517</v>
      </c>
      <c r="B9948" s="13" t="s">
        <v>17516</v>
      </c>
    </row>
    <row r="9949" spans="1:2" ht="15" customHeight="1">
      <c r="A9949" s="10" t="s">
        <v>17519</v>
      </c>
      <c r="B9949" s="13" t="s">
        <v>17518</v>
      </c>
    </row>
    <row r="9950" spans="1:2" ht="15" customHeight="1">
      <c r="A9950" s="10" t="s">
        <v>17521</v>
      </c>
      <c r="B9950" s="13" t="s">
        <v>17520</v>
      </c>
    </row>
    <row r="9951" spans="1:2" ht="15" customHeight="1">
      <c r="A9951" s="10" t="s">
        <v>17515</v>
      </c>
      <c r="B9951" s="13" t="s">
        <v>17514</v>
      </c>
    </row>
    <row r="9952" spans="1:2" ht="15" customHeight="1">
      <c r="A9952" s="10" t="s">
        <v>17513</v>
      </c>
      <c r="B9952" s="13" t="s">
        <v>17512</v>
      </c>
    </row>
    <row r="9953" spans="1:2" ht="15" customHeight="1">
      <c r="A9953" s="11" t="s">
        <v>759</v>
      </c>
      <c r="B9953" s="15" t="s">
        <v>760</v>
      </c>
    </row>
    <row r="9954" spans="1:2" ht="15" customHeight="1">
      <c r="A9954" s="10" t="s">
        <v>2385</v>
      </c>
      <c r="B9954" s="13" t="s">
        <v>2384</v>
      </c>
    </row>
    <row r="9955" spans="1:2" ht="15" customHeight="1">
      <c r="A9955" s="10" t="s">
        <v>2387</v>
      </c>
      <c r="B9955" s="13" t="s">
        <v>2386</v>
      </c>
    </row>
    <row r="9956" spans="1:2" ht="15" customHeight="1">
      <c r="A9956" s="10" t="s">
        <v>2393</v>
      </c>
      <c r="B9956" s="13" t="s">
        <v>2392</v>
      </c>
    </row>
    <row r="9957" spans="1:2" ht="15" customHeight="1">
      <c r="A9957" s="10" t="s">
        <v>2389</v>
      </c>
      <c r="B9957" s="13" t="s">
        <v>2388</v>
      </c>
    </row>
    <row r="9958" spans="1:2" ht="15" customHeight="1">
      <c r="A9958" s="10" t="s">
        <v>5582</v>
      </c>
      <c r="B9958" s="13" t="s">
        <v>5581</v>
      </c>
    </row>
    <row r="9959" spans="1:2" ht="15" customHeight="1">
      <c r="A9959" s="10" t="s">
        <v>25147</v>
      </c>
      <c r="B9959" s="13" t="s">
        <v>25146</v>
      </c>
    </row>
    <row r="9960" spans="1:2" ht="15" customHeight="1">
      <c r="A9960" s="10" t="s">
        <v>9052</v>
      </c>
      <c r="B9960" s="13" t="s">
        <v>9051</v>
      </c>
    </row>
    <row r="9961" spans="1:2" ht="15" customHeight="1">
      <c r="A9961" s="10" t="s">
        <v>11446</v>
      </c>
      <c r="B9961" s="13" t="s">
        <v>11445</v>
      </c>
    </row>
    <row r="9962" spans="1:2" ht="15" customHeight="1">
      <c r="A9962" s="10" t="s">
        <v>11448</v>
      </c>
      <c r="B9962" s="13" t="s">
        <v>11447</v>
      </c>
    </row>
    <row r="9963" spans="1:2" ht="15" customHeight="1">
      <c r="A9963" s="10" t="s">
        <v>1466</v>
      </c>
      <c r="B9963" s="13" t="s">
        <v>1465</v>
      </c>
    </row>
    <row r="9964" spans="1:2" ht="15" customHeight="1">
      <c r="A9964" s="10" t="s">
        <v>11450</v>
      </c>
      <c r="B9964" s="13" t="s">
        <v>11449</v>
      </c>
    </row>
    <row r="9965" spans="1:2" ht="15" customHeight="1">
      <c r="A9965" s="10" t="s">
        <v>19805</v>
      </c>
      <c r="B9965" s="13" t="s">
        <v>19804</v>
      </c>
    </row>
    <row r="9966" spans="1:2" ht="15" customHeight="1">
      <c r="A9966" s="10" t="s">
        <v>19809</v>
      </c>
      <c r="B9966" s="13" t="s">
        <v>19808</v>
      </c>
    </row>
    <row r="9967" spans="1:2" ht="15" customHeight="1">
      <c r="A9967" s="10" t="s">
        <v>19811</v>
      </c>
      <c r="B9967" s="13" t="s">
        <v>19810</v>
      </c>
    </row>
    <row r="9968" spans="1:2" ht="15" customHeight="1">
      <c r="A9968" s="10" t="s">
        <v>19803</v>
      </c>
      <c r="B9968" s="13" t="s">
        <v>19802</v>
      </c>
    </row>
    <row r="9969" spans="1:2" ht="15" customHeight="1">
      <c r="A9969" s="10" t="s">
        <v>19813</v>
      </c>
      <c r="B9969" s="13" t="s">
        <v>19812</v>
      </c>
    </row>
    <row r="9970" spans="1:2" ht="15" customHeight="1">
      <c r="A9970" s="10" t="s">
        <v>19801</v>
      </c>
      <c r="B9970" s="13" t="s">
        <v>19800</v>
      </c>
    </row>
    <row r="9971" spans="1:2" ht="15" customHeight="1">
      <c r="A9971" s="10" t="s">
        <v>19817</v>
      </c>
      <c r="B9971" s="13" t="s">
        <v>19816</v>
      </c>
    </row>
    <row r="9972" spans="1:2" ht="15" customHeight="1">
      <c r="A9972" s="10" t="s">
        <v>19815</v>
      </c>
      <c r="B9972" s="13" t="s">
        <v>19814</v>
      </c>
    </row>
    <row r="9973" spans="1:2" ht="15" customHeight="1">
      <c r="A9973" s="10" t="s">
        <v>19799</v>
      </c>
      <c r="B9973" s="13" t="s">
        <v>19798</v>
      </c>
    </row>
    <row r="9974" spans="1:2" ht="15" customHeight="1">
      <c r="A9974" s="10" t="s">
        <v>19807</v>
      </c>
      <c r="B9974" s="13" t="s">
        <v>19806</v>
      </c>
    </row>
    <row r="9975" spans="1:2" ht="15" customHeight="1">
      <c r="A9975" s="10" t="s">
        <v>19825</v>
      </c>
      <c r="B9975" s="13" t="s">
        <v>19824</v>
      </c>
    </row>
    <row r="9976" spans="1:2" ht="15" customHeight="1">
      <c r="A9976" s="10" t="s">
        <v>19829</v>
      </c>
      <c r="B9976" s="13" t="s">
        <v>19828</v>
      </c>
    </row>
    <row r="9977" spans="1:2" ht="15" customHeight="1">
      <c r="A9977" s="10" t="s">
        <v>19831</v>
      </c>
      <c r="B9977" s="13" t="s">
        <v>19830</v>
      </c>
    </row>
    <row r="9978" spans="1:2" ht="15" customHeight="1">
      <c r="A9978" s="10" t="s">
        <v>19823</v>
      </c>
      <c r="B9978" s="13" t="s">
        <v>19822</v>
      </c>
    </row>
    <row r="9979" spans="1:2" ht="15" customHeight="1">
      <c r="A9979" s="10" t="s">
        <v>19833</v>
      </c>
      <c r="B9979" s="13" t="s">
        <v>19832</v>
      </c>
    </row>
    <row r="9980" spans="1:2" ht="15" customHeight="1">
      <c r="A9980" s="10" t="s">
        <v>19821</v>
      </c>
      <c r="B9980" s="13" t="s">
        <v>19820</v>
      </c>
    </row>
    <row r="9981" spans="1:2" ht="15" customHeight="1">
      <c r="A9981" s="10" t="s">
        <v>19837</v>
      </c>
      <c r="B9981" s="13" t="s">
        <v>19836</v>
      </c>
    </row>
    <row r="9982" spans="1:2" ht="15" customHeight="1">
      <c r="A9982" s="10" t="s">
        <v>19835</v>
      </c>
      <c r="B9982" s="13" t="s">
        <v>19834</v>
      </c>
    </row>
    <row r="9983" spans="1:2" ht="15" customHeight="1">
      <c r="A9983" s="10" t="s">
        <v>19819</v>
      </c>
      <c r="B9983" s="13" t="s">
        <v>19818</v>
      </c>
    </row>
    <row r="9984" spans="1:2" ht="15" customHeight="1">
      <c r="A9984" s="10" t="s">
        <v>19827</v>
      </c>
      <c r="B9984" s="13" t="s">
        <v>19826</v>
      </c>
    </row>
    <row r="9985" spans="1:2" ht="15" customHeight="1">
      <c r="A9985" s="11" t="s">
        <v>761</v>
      </c>
      <c r="B9985" s="15" t="s">
        <v>762</v>
      </c>
    </row>
    <row r="9986" spans="1:2" ht="15" customHeight="1">
      <c r="A9986" s="10" t="s">
        <v>9250</v>
      </c>
      <c r="B9986" s="13" t="s">
        <v>9249</v>
      </c>
    </row>
    <row r="9987" spans="1:2" ht="15" customHeight="1">
      <c r="A9987" s="10" t="s">
        <v>9252</v>
      </c>
      <c r="B9987" s="13" t="s">
        <v>9251</v>
      </c>
    </row>
    <row r="9988" spans="1:2" ht="15" customHeight="1">
      <c r="A9988" s="10" t="s">
        <v>9248</v>
      </c>
      <c r="B9988" s="13" t="s">
        <v>9247</v>
      </c>
    </row>
    <row r="9989" spans="1:2" ht="15" customHeight="1">
      <c r="A9989" s="10" t="s">
        <v>9254</v>
      </c>
      <c r="B9989" s="13" t="s">
        <v>9253</v>
      </c>
    </row>
    <row r="9990" spans="1:2" ht="15" customHeight="1">
      <c r="A9990" s="10" t="s">
        <v>9246</v>
      </c>
      <c r="B9990" s="13" t="s">
        <v>9245</v>
      </c>
    </row>
    <row r="9991" spans="1:2" ht="15" customHeight="1">
      <c r="A9991" s="10" t="s">
        <v>9244</v>
      </c>
      <c r="B9991" s="13" t="s">
        <v>9243</v>
      </c>
    </row>
    <row r="9992" spans="1:2" ht="15" customHeight="1">
      <c r="A9992" s="10" t="s">
        <v>9258</v>
      </c>
      <c r="B9992" s="13" t="s">
        <v>9257</v>
      </c>
    </row>
    <row r="9993" spans="1:2" ht="15" customHeight="1">
      <c r="A9993" s="10" t="s">
        <v>9266</v>
      </c>
      <c r="B9993" s="13" t="s">
        <v>9265</v>
      </c>
    </row>
    <row r="9994" spans="1:2" ht="15" customHeight="1">
      <c r="A9994" s="10" t="s">
        <v>9268</v>
      </c>
      <c r="B9994" s="13" t="s">
        <v>9267</v>
      </c>
    </row>
    <row r="9995" spans="1:2" ht="15" customHeight="1">
      <c r="A9995" s="10" t="s">
        <v>6549</v>
      </c>
      <c r="B9995" s="13" t="s">
        <v>6548</v>
      </c>
    </row>
    <row r="9996" spans="1:2" ht="15" customHeight="1">
      <c r="A9996" s="10" t="s">
        <v>9276</v>
      </c>
      <c r="B9996" s="13" t="s">
        <v>9275</v>
      </c>
    </row>
    <row r="9997" spans="1:2" ht="15" customHeight="1">
      <c r="A9997" s="10" t="s">
        <v>2156</v>
      </c>
      <c r="B9997" s="13" t="s">
        <v>2155</v>
      </c>
    </row>
    <row r="9998" spans="1:2" ht="15" customHeight="1">
      <c r="A9998" s="10" t="s">
        <v>5996</v>
      </c>
      <c r="B9998" s="13" t="s">
        <v>5995</v>
      </c>
    </row>
    <row r="9999" spans="1:2" ht="15" customHeight="1">
      <c r="A9999" s="10" t="s">
        <v>12656</v>
      </c>
      <c r="B9999" s="13" t="s">
        <v>12655</v>
      </c>
    </row>
    <row r="10000" spans="1:2" ht="15" customHeight="1">
      <c r="A10000" s="10" t="s">
        <v>7114</v>
      </c>
      <c r="B10000" s="13" t="s">
        <v>7113</v>
      </c>
    </row>
    <row r="10001" spans="1:2" ht="15" customHeight="1">
      <c r="A10001" s="10" t="s">
        <v>7126</v>
      </c>
      <c r="B10001" s="13" t="s">
        <v>7125</v>
      </c>
    </row>
    <row r="10002" spans="1:2" ht="15" customHeight="1">
      <c r="A10002" s="10" t="s">
        <v>7120</v>
      </c>
      <c r="B10002" s="13" t="s">
        <v>7119</v>
      </c>
    </row>
    <row r="10003" spans="1:2" ht="15" customHeight="1">
      <c r="A10003" s="10" t="s">
        <v>7130</v>
      </c>
      <c r="B10003" s="13" t="s">
        <v>7129</v>
      </c>
    </row>
    <row r="10004" spans="1:2" ht="15" customHeight="1">
      <c r="A10004" s="10" t="s">
        <v>7124</v>
      </c>
      <c r="B10004" s="13" t="s">
        <v>7123</v>
      </c>
    </row>
    <row r="10005" spans="1:2" ht="15" customHeight="1">
      <c r="A10005" s="10" t="s">
        <v>7132</v>
      </c>
      <c r="B10005" s="13" t="s">
        <v>7131</v>
      </c>
    </row>
    <row r="10006" spans="1:2" ht="15" customHeight="1">
      <c r="A10006" s="10" t="s">
        <v>7136</v>
      </c>
      <c r="B10006" s="13" t="s">
        <v>7135</v>
      </c>
    </row>
    <row r="10007" spans="1:2" ht="15" customHeight="1">
      <c r="A10007" s="10" t="s">
        <v>7128</v>
      </c>
      <c r="B10007" s="13" t="s">
        <v>7127</v>
      </c>
    </row>
    <row r="10008" spans="1:2" ht="15" customHeight="1">
      <c r="A10008" s="10" t="s">
        <v>7122</v>
      </c>
      <c r="B10008" s="13" t="s">
        <v>7121</v>
      </c>
    </row>
    <row r="10009" spans="1:2" ht="15" customHeight="1">
      <c r="A10009" s="10" t="s">
        <v>7116</v>
      </c>
      <c r="B10009" s="13" t="s">
        <v>7115</v>
      </c>
    </row>
    <row r="10010" spans="1:2" ht="15" customHeight="1">
      <c r="A10010" s="10" t="s">
        <v>9605</v>
      </c>
      <c r="B10010" s="13" t="s">
        <v>9604</v>
      </c>
    </row>
    <row r="10011" spans="1:2" ht="15" customHeight="1">
      <c r="A10011" s="10" t="s">
        <v>8489</v>
      </c>
      <c r="B10011" s="13" t="s">
        <v>8488</v>
      </c>
    </row>
    <row r="10012" spans="1:2" ht="15" customHeight="1">
      <c r="A10012" s="10" t="s">
        <v>6415</v>
      </c>
      <c r="B10012" s="13" t="s">
        <v>6414</v>
      </c>
    </row>
    <row r="10013" spans="1:2" ht="15" customHeight="1">
      <c r="A10013" s="10" t="s">
        <v>14803</v>
      </c>
      <c r="B10013" s="13" t="s">
        <v>14802</v>
      </c>
    </row>
    <row r="10014" spans="1:2" ht="15" customHeight="1">
      <c r="A10014" s="10" t="s">
        <v>24725</v>
      </c>
      <c r="B10014" s="13" t="s">
        <v>24724</v>
      </c>
    </row>
    <row r="10015" spans="1:2" ht="15" customHeight="1">
      <c r="A10015" s="10" t="s">
        <v>10455</v>
      </c>
      <c r="B10015" s="13" t="s">
        <v>10454</v>
      </c>
    </row>
    <row r="10016" spans="1:2" ht="15" customHeight="1">
      <c r="A10016" s="10" t="s">
        <v>6926</v>
      </c>
      <c r="B10016" s="13" t="s">
        <v>6925</v>
      </c>
    </row>
    <row r="10017" spans="1:2" ht="15" customHeight="1">
      <c r="A10017" s="10" t="s">
        <v>7142</v>
      </c>
      <c r="B10017" s="13" t="s">
        <v>7141</v>
      </c>
    </row>
    <row r="10018" spans="1:2" ht="15" customHeight="1">
      <c r="A10018" s="10" t="s">
        <v>7118</v>
      </c>
      <c r="B10018" s="13" t="s">
        <v>7117</v>
      </c>
    </row>
    <row r="10019" spans="1:2" ht="15" customHeight="1">
      <c r="A10019" s="10" t="s">
        <v>6918</v>
      </c>
      <c r="B10019" s="13" t="s">
        <v>6917</v>
      </c>
    </row>
    <row r="10020" spans="1:2" ht="15" customHeight="1">
      <c r="A10020" s="10" t="s">
        <v>6924</v>
      </c>
      <c r="B10020" s="13" t="s">
        <v>6923</v>
      </c>
    </row>
    <row r="10021" spans="1:2" ht="15" customHeight="1">
      <c r="A10021" s="10" t="s">
        <v>12938</v>
      </c>
      <c r="B10021" s="13" t="s">
        <v>12937</v>
      </c>
    </row>
    <row r="10022" spans="1:2" ht="15" customHeight="1">
      <c r="A10022" s="10" t="s">
        <v>12928</v>
      </c>
      <c r="B10022" s="13" t="s">
        <v>12927</v>
      </c>
    </row>
    <row r="10023" spans="1:2" ht="15" customHeight="1">
      <c r="A10023" s="10" t="s">
        <v>12942</v>
      </c>
      <c r="B10023" s="13" t="s">
        <v>12941</v>
      </c>
    </row>
    <row r="10024" spans="1:2" ht="15" customHeight="1">
      <c r="A10024" s="10" t="s">
        <v>12932</v>
      </c>
      <c r="B10024" s="13" t="s">
        <v>12931</v>
      </c>
    </row>
    <row r="10025" spans="1:2" ht="15" customHeight="1">
      <c r="A10025" s="10" t="s">
        <v>12930</v>
      </c>
      <c r="B10025" s="13" t="s">
        <v>12929</v>
      </c>
    </row>
    <row r="10026" spans="1:2" ht="15" customHeight="1">
      <c r="A10026" s="10" t="s">
        <v>7043</v>
      </c>
      <c r="B10026" s="13" t="s">
        <v>7042</v>
      </c>
    </row>
    <row r="10027" spans="1:2" ht="15" customHeight="1">
      <c r="A10027" s="10" t="s">
        <v>7041</v>
      </c>
      <c r="B10027" s="13" t="s">
        <v>7040</v>
      </c>
    </row>
    <row r="10028" spans="1:2" ht="15" customHeight="1">
      <c r="A10028" s="10" t="s">
        <v>13584</v>
      </c>
      <c r="B10028" s="13" t="s">
        <v>13583</v>
      </c>
    </row>
    <row r="10029" spans="1:2" ht="15" customHeight="1">
      <c r="A10029" s="11" t="s">
        <v>763</v>
      </c>
      <c r="B10029" s="15" t="s">
        <v>764</v>
      </c>
    </row>
    <row r="10030" spans="1:2" ht="15" customHeight="1">
      <c r="A10030" s="10" t="s">
        <v>9093</v>
      </c>
      <c r="B10030" s="13" t="s">
        <v>9092</v>
      </c>
    </row>
    <row r="10031" spans="1:2" ht="15" customHeight="1">
      <c r="A10031" s="10" t="s">
        <v>9106</v>
      </c>
      <c r="B10031" s="13" t="s">
        <v>9105</v>
      </c>
    </row>
    <row r="10032" spans="1:2" ht="15" customHeight="1">
      <c r="A10032" s="10" t="s">
        <v>8591</v>
      </c>
      <c r="B10032" s="13" t="s">
        <v>8590</v>
      </c>
    </row>
    <row r="10033" spans="1:2" ht="15" customHeight="1">
      <c r="A10033" s="10" t="s">
        <v>8933</v>
      </c>
      <c r="B10033" s="13" t="s">
        <v>8932</v>
      </c>
    </row>
    <row r="10034" spans="1:2" ht="15" customHeight="1">
      <c r="A10034" s="10" t="s">
        <v>24433</v>
      </c>
      <c r="B10034" s="13" t="s">
        <v>24432</v>
      </c>
    </row>
    <row r="10035" spans="1:2" ht="15" customHeight="1">
      <c r="A10035" s="10" t="s">
        <v>17237</v>
      </c>
      <c r="B10035" s="13" t="s">
        <v>17236</v>
      </c>
    </row>
    <row r="10036" spans="1:2" ht="15" customHeight="1">
      <c r="A10036" s="10" t="s">
        <v>13120</v>
      </c>
      <c r="B10036" s="13" t="s">
        <v>13119</v>
      </c>
    </row>
    <row r="10037" spans="1:2" ht="15" customHeight="1">
      <c r="A10037" s="10" t="s">
        <v>7049</v>
      </c>
      <c r="B10037" s="13" t="s">
        <v>7048</v>
      </c>
    </row>
    <row r="10038" spans="1:2" ht="15" customHeight="1">
      <c r="A10038" s="10" t="s">
        <v>10613</v>
      </c>
      <c r="B10038" s="13" t="s">
        <v>10612</v>
      </c>
    </row>
    <row r="10039" spans="1:2" ht="15" customHeight="1">
      <c r="A10039" s="10" t="s">
        <v>7359</v>
      </c>
      <c r="B10039" s="13" t="s">
        <v>7358</v>
      </c>
    </row>
    <row r="10040" spans="1:2" ht="15" customHeight="1">
      <c r="A10040" s="11" t="s">
        <v>765</v>
      </c>
      <c r="B10040" s="15" t="s">
        <v>766</v>
      </c>
    </row>
    <row r="10041" spans="1:2" ht="15" customHeight="1">
      <c r="A10041" s="10" t="s">
        <v>7351</v>
      </c>
      <c r="B10041" s="13" t="s">
        <v>7350</v>
      </c>
    </row>
    <row r="10042" spans="1:2" ht="15" customHeight="1">
      <c r="A10042" s="10" t="s">
        <v>7357</v>
      </c>
      <c r="B10042" s="13" t="s">
        <v>7356</v>
      </c>
    </row>
    <row r="10043" spans="1:2" ht="15" customHeight="1">
      <c r="A10043" s="10" t="s">
        <v>7361</v>
      </c>
      <c r="B10043" s="13" t="s">
        <v>7360</v>
      </c>
    </row>
    <row r="10044" spans="1:2" ht="15" customHeight="1">
      <c r="A10044" s="10" t="s">
        <v>7371</v>
      </c>
      <c r="B10044" s="13" t="s">
        <v>7370</v>
      </c>
    </row>
    <row r="10045" spans="1:2" ht="15" customHeight="1">
      <c r="A10045" s="10" t="s">
        <v>7375</v>
      </c>
      <c r="B10045" s="13" t="s">
        <v>7374</v>
      </c>
    </row>
    <row r="10046" spans="1:2" ht="15" customHeight="1">
      <c r="A10046" s="10" t="s">
        <v>7373</v>
      </c>
      <c r="B10046" s="13" t="s">
        <v>7372</v>
      </c>
    </row>
    <row r="10047" spans="1:2" ht="15" customHeight="1">
      <c r="A10047" s="10" t="s">
        <v>7353</v>
      </c>
      <c r="B10047" s="13" t="s">
        <v>7352</v>
      </c>
    </row>
    <row r="10048" spans="1:2" ht="15" customHeight="1">
      <c r="A10048" s="10" t="s">
        <v>7174</v>
      </c>
      <c r="B10048" s="13" t="s">
        <v>7173</v>
      </c>
    </row>
    <row r="10049" spans="1:2" ht="15" customHeight="1">
      <c r="A10049" s="10" t="s">
        <v>7229</v>
      </c>
      <c r="B10049" s="13" t="s">
        <v>7228</v>
      </c>
    </row>
    <row r="10050" spans="1:2" ht="15" customHeight="1">
      <c r="A10050" s="10" t="s">
        <v>6965</v>
      </c>
      <c r="B10050" s="13" t="s">
        <v>6964</v>
      </c>
    </row>
    <row r="10051" spans="1:2" ht="15" customHeight="1">
      <c r="A10051" s="10" t="s">
        <v>9613</v>
      </c>
      <c r="B10051" s="13" t="s">
        <v>9612</v>
      </c>
    </row>
    <row r="10052" spans="1:2" ht="15" customHeight="1">
      <c r="A10052" s="10" t="s">
        <v>8449</v>
      </c>
      <c r="B10052" s="13" t="s">
        <v>8448</v>
      </c>
    </row>
    <row r="10053" spans="1:2" ht="15" customHeight="1">
      <c r="A10053" s="10" t="s">
        <v>8433</v>
      </c>
      <c r="B10053" s="13" t="s">
        <v>8432</v>
      </c>
    </row>
    <row r="10054" spans="1:2" ht="15" customHeight="1">
      <c r="A10054" s="10" t="s">
        <v>8435</v>
      </c>
      <c r="B10054" s="13" t="s">
        <v>8434</v>
      </c>
    </row>
    <row r="10055" spans="1:2" ht="15" customHeight="1">
      <c r="A10055" s="10" t="s">
        <v>8451</v>
      </c>
      <c r="B10055" s="13" t="s">
        <v>8450</v>
      </c>
    </row>
    <row r="10056" spans="1:2" ht="15" customHeight="1">
      <c r="A10056" s="10" t="s">
        <v>8453</v>
      </c>
      <c r="B10056" s="13" t="s">
        <v>8452</v>
      </c>
    </row>
    <row r="10057" spans="1:2" ht="15" customHeight="1">
      <c r="A10057" s="10" t="s">
        <v>10788</v>
      </c>
      <c r="B10057" s="13" t="s">
        <v>10787</v>
      </c>
    </row>
    <row r="10058" spans="1:2" ht="15" customHeight="1">
      <c r="A10058" s="10" t="s">
        <v>14553</v>
      </c>
      <c r="B10058" s="13" t="s">
        <v>14552</v>
      </c>
    </row>
    <row r="10059" spans="1:2" ht="15" customHeight="1">
      <c r="A10059" s="11" t="s">
        <v>767</v>
      </c>
      <c r="B10059" s="15" t="s">
        <v>768</v>
      </c>
    </row>
    <row r="10060" spans="1:2" ht="15" customHeight="1">
      <c r="A10060" s="10" t="s">
        <v>8947</v>
      </c>
      <c r="B10060" s="13" t="s">
        <v>8946</v>
      </c>
    </row>
    <row r="10061" spans="1:2" ht="15" customHeight="1">
      <c r="A10061" s="10" t="s">
        <v>8963</v>
      </c>
      <c r="B10061" s="13" t="s">
        <v>8962</v>
      </c>
    </row>
    <row r="10062" spans="1:2" ht="15" customHeight="1">
      <c r="A10062" s="10" t="s">
        <v>8961</v>
      </c>
      <c r="B10062" s="13" t="s">
        <v>8960</v>
      </c>
    </row>
    <row r="10063" spans="1:2" ht="15" customHeight="1">
      <c r="A10063" s="10" t="s">
        <v>8965</v>
      </c>
      <c r="B10063" s="13" t="s">
        <v>8964</v>
      </c>
    </row>
    <row r="10064" spans="1:2" ht="15" customHeight="1">
      <c r="A10064" s="10" t="s">
        <v>8967</v>
      </c>
      <c r="B10064" s="13" t="s">
        <v>8966</v>
      </c>
    </row>
    <row r="10065" spans="1:2" ht="15" customHeight="1">
      <c r="A10065" s="10" t="s">
        <v>8951</v>
      </c>
      <c r="B10065" s="13" t="s">
        <v>8950</v>
      </c>
    </row>
    <row r="10066" spans="1:2" ht="15" customHeight="1">
      <c r="A10066" s="10" t="s">
        <v>13514</v>
      </c>
      <c r="B10066" s="13" t="s">
        <v>13513</v>
      </c>
    </row>
    <row r="10067" spans="1:2" ht="15" customHeight="1">
      <c r="A10067" s="10" t="s">
        <v>12860</v>
      </c>
      <c r="B10067" s="13" t="s">
        <v>12859</v>
      </c>
    </row>
    <row r="10068" spans="1:2" ht="15" customHeight="1">
      <c r="A10068" s="10" t="s">
        <v>13536</v>
      </c>
      <c r="B10068" s="13" t="s">
        <v>13535</v>
      </c>
    </row>
    <row r="10069" spans="1:2" ht="15" customHeight="1">
      <c r="A10069" s="10" t="s">
        <v>13756</v>
      </c>
      <c r="B10069" s="13" t="s">
        <v>13755</v>
      </c>
    </row>
    <row r="10070" spans="1:2" ht="15" customHeight="1">
      <c r="A10070" s="10" t="s">
        <v>4017</v>
      </c>
      <c r="B10070" s="13" t="s">
        <v>4016</v>
      </c>
    </row>
    <row r="10071" spans="1:2" ht="15" customHeight="1">
      <c r="A10071" s="10" t="s">
        <v>5532</v>
      </c>
      <c r="B10071" s="13" t="s">
        <v>5531</v>
      </c>
    </row>
    <row r="10072" spans="1:2" ht="15" customHeight="1">
      <c r="A10072" s="10" t="s">
        <v>5534</v>
      </c>
      <c r="B10072" s="13" t="s">
        <v>5533</v>
      </c>
    </row>
    <row r="10073" spans="1:2" ht="15" customHeight="1">
      <c r="A10073" s="10" t="s">
        <v>5536</v>
      </c>
      <c r="B10073" s="13" t="s">
        <v>5535</v>
      </c>
    </row>
    <row r="10074" spans="1:2" ht="15" customHeight="1">
      <c r="A10074" s="10" t="s">
        <v>5526</v>
      </c>
      <c r="B10074" s="13" t="s">
        <v>5525</v>
      </c>
    </row>
    <row r="10075" spans="1:2" ht="15" customHeight="1">
      <c r="A10075" s="10" t="s">
        <v>5524</v>
      </c>
      <c r="B10075" s="13" t="s">
        <v>5523</v>
      </c>
    </row>
    <row r="10076" spans="1:2" ht="15" customHeight="1">
      <c r="A10076" s="10" t="s">
        <v>5530</v>
      </c>
      <c r="B10076" s="13" t="s">
        <v>5529</v>
      </c>
    </row>
    <row r="10077" spans="1:2" ht="15" customHeight="1">
      <c r="A10077" s="10" t="s">
        <v>5522</v>
      </c>
      <c r="B10077" s="13" t="s">
        <v>5521</v>
      </c>
    </row>
    <row r="10078" spans="1:2" ht="15" customHeight="1">
      <c r="A10078" s="10" t="s">
        <v>14715</v>
      </c>
      <c r="B10078" s="13" t="s">
        <v>14714</v>
      </c>
    </row>
    <row r="10079" spans="1:2" ht="15" customHeight="1">
      <c r="A10079" s="10" t="s">
        <v>5484</v>
      </c>
      <c r="B10079" s="13" t="s">
        <v>5483</v>
      </c>
    </row>
    <row r="10080" spans="1:2" ht="15" customHeight="1">
      <c r="A10080" s="10" t="s">
        <v>13418</v>
      </c>
      <c r="B10080" s="13" t="s">
        <v>13417</v>
      </c>
    </row>
    <row r="10081" spans="1:2" ht="15" customHeight="1">
      <c r="A10081" s="10" t="s">
        <v>24813</v>
      </c>
      <c r="B10081" s="13" t="s">
        <v>24812</v>
      </c>
    </row>
    <row r="10082" spans="1:2" ht="15" customHeight="1">
      <c r="A10082" s="10" t="s">
        <v>24887</v>
      </c>
      <c r="B10082" s="13" t="s">
        <v>24886</v>
      </c>
    </row>
    <row r="10083" spans="1:2" ht="15" customHeight="1">
      <c r="A10083" s="10" t="s">
        <v>24895</v>
      </c>
      <c r="B10083" s="13" t="s">
        <v>24894</v>
      </c>
    </row>
    <row r="10084" spans="1:2" ht="15" customHeight="1">
      <c r="A10084" s="10" t="s">
        <v>18911</v>
      </c>
      <c r="B10084" s="13" t="s">
        <v>18910</v>
      </c>
    </row>
    <row r="10085" spans="1:2" ht="15" customHeight="1">
      <c r="A10085" s="10" t="s">
        <v>24867</v>
      </c>
      <c r="B10085" s="13" t="s">
        <v>24866</v>
      </c>
    </row>
    <row r="10086" spans="1:2" ht="15" customHeight="1">
      <c r="A10086" s="10" t="s">
        <v>24891</v>
      </c>
      <c r="B10086" s="13" t="s">
        <v>24890</v>
      </c>
    </row>
    <row r="10087" spans="1:2" ht="15" customHeight="1">
      <c r="A10087" s="10" t="s">
        <v>18685</v>
      </c>
      <c r="B10087" s="13" t="s">
        <v>18684</v>
      </c>
    </row>
    <row r="10088" spans="1:2" ht="15" customHeight="1">
      <c r="A10088" s="10" t="s">
        <v>18693</v>
      </c>
      <c r="B10088" s="13" t="s">
        <v>18692</v>
      </c>
    </row>
    <row r="10089" spans="1:2" ht="15" customHeight="1">
      <c r="A10089" s="10" t="s">
        <v>18687</v>
      </c>
      <c r="B10089" s="13" t="s">
        <v>18686</v>
      </c>
    </row>
    <row r="10090" spans="1:2" ht="15" customHeight="1">
      <c r="A10090" s="10" t="s">
        <v>18691</v>
      </c>
      <c r="B10090" s="13" t="s">
        <v>18690</v>
      </c>
    </row>
    <row r="10091" spans="1:2" ht="15" customHeight="1">
      <c r="A10091" s="10" t="s">
        <v>18679</v>
      </c>
      <c r="B10091" s="13" t="s">
        <v>18678</v>
      </c>
    </row>
    <row r="10092" spans="1:2" ht="15" customHeight="1">
      <c r="A10092" s="10" t="s">
        <v>18689</v>
      </c>
      <c r="B10092" s="13" t="s">
        <v>18688</v>
      </c>
    </row>
    <row r="10093" spans="1:2" ht="15" customHeight="1">
      <c r="A10093" s="10" t="s">
        <v>18683</v>
      </c>
      <c r="B10093" s="13" t="s">
        <v>18682</v>
      </c>
    </row>
    <row r="10094" spans="1:2" ht="15" customHeight="1">
      <c r="A10094" s="10" t="s">
        <v>18681</v>
      </c>
      <c r="B10094" s="13" t="s">
        <v>18680</v>
      </c>
    </row>
    <row r="10095" spans="1:2" ht="15" customHeight="1">
      <c r="A10095" s="10" t="s">
        <v>18695</v>
      </c>
      <c r="B10095" s="13" t="s">
        <v>18694</v>
      </c>
    </row>
    <row r="10096" spans="1:2" ht="15" customHeight="1">
      <c r="A10096" s="10" t="s">
        <v>24811</v>
      </c>
      <c r="B10096" s="13" t="s">
        <v>24810</v>
      </c>
    </row>
    <row r="10097" spans="1:2" ht="15" customHeight="1">
      <c r="A10097" s="10" t="s">
        <v>24815</v>
      </c>
      <c r="B10097" s="13" t="s">
        <v>24814</v>
      </c>
    </row>
    <row r="10098" spans="1:2" ht="15" customHeight="1">
      <c r="A10098" s="10" t="s">
        <v>18907</v>
      </c>
      <c r="B10098" s="13" t="s">
        <v>18906</v>
      </c>
    </row>
    <row r="10099" spans="1:2" ht="15" customHeight="1">
      <c r="A10099" s="10" t="s">
        <v>18725</v>
      </c>
      <c r="B10099" s="13" t="s">
        <v>18724</v>
      </c>
    </row>
    <row r="10100" spans="1:2" ht="15" customHeight="1">
      <c r="A10100" s="10" t="s">
        <v>18705</v>
      </c>
      <c r="B10100" s="13" t="s">
        <v>18704</v>
      </c>
    </row>
    <row r="10101" spans="1:2" ht="15" customHeight="1">
      <c r="A10101" s="10" t="s">
        <v>18781</v>
      </c>
      <c r="B10101" s="13" t="s">
        <v>18780</v>
      </c>
    </row>
    <row r="10102" spans="1:2" ht="15" customHeight="1">
      <c r="A10102" s="10" t="s">
        <v>18745</v>
      </c>
      <c r="B10102" s="13" t="s">
        <v>18744</v>
      </c>
    </row>
    <row r="10103" spans="1:2" ht="15" customHeight="1">
      <c r="A10103" s="10" t="s">
        <v>18799</v>
      </c>
      <c r="B10103" s="13" t="s">
        <v>18798</v>
      </c>
    </row>
    <row r="10104" spans="1:2" ht="15" customHeight="1">
      <c r="A10104" s="10" t="s">
        <v>18847</v>
      </c>
      <c r="B10104" s="13" t="s">
        <v>18846</v>
      </c>
    </row>
    <row r="10105" spans="1:2" ht="15" customHeight="1">
      <c r="A10105" s="10" t="s">
        <v>18827</v>
      </c>
      <c r="B10105" s="13" t="s">
        <v>18826</v>
      </c>
    </row>
    <row r="10106" spans="1:2" ht="15" customHeight="1">
      <c r="A10106" s="10" t="s">
        <v>18825</v>
      </c>
      <c r="B10106" s="13" t="s">
        <v>18824</v>
      </c>
    </row>
    <row r="10107" spans="1:2" ht="15" customHeight="1">
      <c r="A10107" s="10" t="s">
        <v>18845</v>
      </c>
      <c r="B10107" s="13" t="s">
        <v>18844</v>
      </c>
    </row>
    <row r="10108" spans="1:2" ht="15" customHeight="1">
      <c r="A10108" s="10" t="s">
        <v>18849</v>
      </c>
      <c r="B10108" s="13" t="s">
        <v>18848</v>
      </c>
    </row>
    <row r="10109" spans="1:2" ht="15" customHeight="1">
      <c r="A10109" s="10" t="s">
        <v>18857</v>
      </c>
      <c r="B10109" s="13" t="s">
        <v>18856</v>
      </c>
    </row>
    <row r="10110" spans="1:2" ht="15" customHeight="1">
      <c r="A10110" s="10" t="s">
        <v>18851</v>
      </c>
      <c r="B10110" s="13" t="s">
        <v>18850</v>
      </c>
    </row>
    <row r="10111" spans="1:2" ht="15" customHeight="1">
      <c r="A10111" s="10" t="s">
        <v>18853</v>
      </c>
      <c r="B10111" s="13" t="s">
        <v>18852</v>
      </c>
    </row>
    <row r="10112" spans="1:2" ht="15" customHeight="1">
      <c r="A10112" s="10" t="s">
        <v>18811</v>
      </c>
      <c r="B10112" s="13" t="s">
        <v>18810</v>
      </c>
    </row>
    <row r="10113" spans="1:2" ht="15" customHeight="1">
      <c r="A10113" s="10" t="s">
        <v>18831</v>
      </c>
      <c r="B10113" s="13" t="s">
        <v>18830</v>
      </c>
    </row>
    <row r="10114" spans="1:2" ht="15" customHeight="1">
      <c r="A10114" s="10" t="s">
        <v>18823</v>
      </c>
      <c r="B10114" s="13" t="s">
        <v>18822</v>
      </c>
    </row>
    <row r="10115" spans="1:2" ht="15" customHeight="1">
      <c r="A10115" s="10" t="s">
        <v>18843</v>
      </c>
      <c r="B10115" s="13" t="s">
        <v>18842</v>
      </c>
    </row>
    <row r="10116" spans="1:2" ht="15" customHeight="1">
      <c r="A10116" s="10" t="s">
        <v>18815</v>
      </c>
      <c r="B10116" s="13" t="s">
        <v>18814</v>
      </c>
    </row>
    <row r="10117" spans="1:2" ht="15" customHeight="1">
      <c r="A10117" s="10" t="s">
        <v>18835</v>
      </c>
      <c r="B10117" s="13" t="s">
        <v>18834</v>
      </c>
    </row>
    <row r="10118" spans="1:2" ht="15" customHeight="1">
      <c r="A10118" s="10" t="s">
        <v>18809</v>
      </c>
      <c r="B10118" s="13" t="s">
        <v>18808</v>
      </c>
    </row>
    <row r="10119" spans="1:2" ht="15" customHeight="1">
      <c r="A10119" s="10" t="s">
        <v>18829</v>
      </c>
      <c r="B10119" s="13" t="s">
        <v>18828</v>
      </c>
    </row>
    <row r="10120" spans="1:2" ht="15" customHeight="1">
      <c r="A10120" s="10" t="s">
        <v>18817</v>
      </c>
      <c r="B10120" s="13" t="s">
        <v>18816</v>
      </c>
    </row>
    <row r="10121" spans="1:2" ht="15" customHeight="1">
      <c r="A10121" s="10" t="s">
        <v>18837</v>
      </c>
      <c r="B10121" s="13" t="s">
        <v>18836</v>
      </c>
    </row>
    <row r="10122" spans="1:2" ht="15" customHeight="1">
      <c r="A10122" s="10" t="s">
        <v>18813</v>
      </c>
      <c r="B10122" s="13" t="s">
        <v>18812</v>
      </c>
    </row>
    <row r="10123" spans="1:2" ht="15" customHeight="1">
      <c r="A10123" s="10" t="s">
        <v>18833</v>
      </c>
      <c r="B10123" s="13" t="s">
        <v>18832</v>
      </c>
    </row>
    <row r="10124" spans="1:2" ht="15" customHeight="1">
      <c r="A10124" s="10" t="s">
        <v>18821</v>
      </c>
      <c r="B10124" s="13" t="s">
        <v>18820</v>
      </c>
    </row>
    <row r="10125" spans="1:2" ht="15" customHeight="1">
      <c r="A10125" s="10" t="s">
        <v>18841</v>
      </c>
      <c r="B10125" s="13" t="s">
        <v>18840</v>
      </c>
    </row>
    <row r="10126" spans="1:2" ht="15" customHeight="1">
      <c r="A10126" s="10" t="s">
        <v>18819</v>
      </c>
      <c r="B10126" s="13" t="s">
        <v>18818</v>
      </c>
    </row>
    <row r="10127" spans="1:2" ht="15" customHeight="1">
      <c r="A10127" s="10" t="s">
        <v>18839</v>
      </c>
      <c r="B10127" s="13" t="s">
        <v>18838</v>
      </c>
    </row>
    <row r="10128" spans="1:2" ht="15" customHeight="1">
      <c r="A10128" s="10" t="s">
        <v>18763</v>
      </c>
      <c r="B10128" s="13" t="s">
        <v>18762</v>
      </c>
    </row>
    <row r="10129" spans="1:2" ht="15" customHeight="1">
      <c r="A10129" s="10" t="s">
        <v>18855</v>
      </c>
      <c r="B10129" s="13" t="s">
        <v>18854</v>
      </c>
    </row>
    <row r="10130" spans="1:2" ht="15" customHeight="1">
      <c r="A10130" s="10" t="s">
        <v>18777</v>
      </c>
      <c r="B10130" s="13" t="s">
        <v>18776</v>
      </c>
    </row>
    <row r="10131" spans="1:2" ht="15" customHeight="1">
      <c r="A10131" s="10" t="s">
        <v>18787</v>
      </c>
      <c r="B10131" s="13" t="s">
        <v>18786</v>
      </c>
    </row>
    <row r="10132" spans="1:2" ht="15" customHeight="1">
      <c r="A10132" s="10" t="s">
        <v>18759</v>
      </c>
      <c r="B10132" s="13" t="s">
        <v>18758</v>
      </c>
    </row>
    <row r="10133" spans="1:2" ht="15" customHeight="1">
      <c r="A10133" s="10" t="s">
        <v>18769</v>
      </c>
      <c r="B10133" s="13" t="s">
        <v>18768</v>
      </c>
    </row>
    <row r="10134" spans="1:2" ht="15" customHeight="1">
      <c r="A10134" s="10" t="s">
        <v>18741</v>
      </c>
      <c r="B10134" s="13" t="s">
        <v>18740</v>
      </c>
    </row>
    <row r="10135" spans="1:2" ht="15" customHeight="1">
      <c r="A10135" s="10" t="s">
        <v>18751</v>
      </c>
      <c r="B10135" s="13" t="s">
        <v>18750</v>
      </c>
    </row>
    <row r="10136" spans="1:2" ht="15" customHeight="1">
      <c r="A10136" s="10" t="s">
        <v>18805</v>
      </c>
      <c r="B10136" s="13" t="s">
        <v>18804</v>
      </c>
    </row>
    <row r="10137" spans="1:2" ht="15" customHeight="1">
      <c r="A10137" s="10" t="s">
        <v>18795</v>
      </c>
      <c r="B10137" s="13" t="s">
        <v>18794</v>
      </c>
    </row>
    <row r="10138" spans="1:2" ht="15" customHeight="1">
      <c r="A10138" s="10" t="s">
        <v>769</v>
      </c>
      <c r="B10138" s="13" t="s">
        <v>1170</v>
      </c>
    </row>
    <row r="10139" spans="1:2" ht="15" customHeight="1">
      <c r="A10139" s="10" t="s">
        <v>1172</v>
      </c>
      <c r="B10139" s="13" t="s">
        <v>1171</v>
      </c>
    </row>
    <row r="10140" spans="1:2" ht="15" customHeight="1">
      <c r="A10140" s="10" t="s">
        <v>1176</v>
      </c>
      <c r="B10140" s="13" t="s">
        <v>1175</v>
      </c>
    </row>
    <row r="10141" spans="1:2" ht="15" customHeight="1">
      <c r="A10141" s="10" t="s">
        <v>1174</v>
      </c>
      <c r="B10141" s="13" t="s">
        <v>1173</v>
      </c>
    </row>
    <row r="10142" spans="1:2" ht="15" customHeight="1">
      <c r="A10142" s="10" t="s">
        <v>1178</v>
      </c>
      <c r="B10142" s="13" t="s">
        <v>1177</v>
      </c>
    </row>
    <row r="10143" spans="1:2" ht="15" customHeight="1">
      <c r="A10143" s="10" t="s">
        <v>1182</v>
      </c>
      <c r="B10143" s="13" t="s">
        <v>1181</v>
      </c>
    </row>
    <row r="10144" spans="1:2" ht="15" customHeight="1">
      <c r="A10144" s="11" t="s">
        <v>770</v>
      </c>
      <c r="B10144" s="15" t="s">
        <v>321</v>
      </c>
    </row>
    <row r="10145" spans="1:2" ht="15" customHeight="1">
      <c r="A10145" s="10" t="s">
        <v>7033</v>
      </c>
      <c r="B10145" s="13" t="s">
        <v>7032</v>
      </c>
    </row>
    <row r="10146" spans="1:2" ht="15" customHeight="1">
      <c r="A10146" s="10" t="s">
        <v>5770</v>
      </c>
      <c r="B10146" s="13" t="s">
        <v>5769</v>
      </c>
    </row>
    <row r="10147" spans="1:2" ht="15" customHeight="1">
      <c r="A10147" s="10" t="s">
        <v>2002</v>
      </c>
      <c r="B10147" s="13" t="s">
        <v>2001</v>
      </c>
    </row>
    <row r="10148" spans="1:2" ht="15" customHeight="1">
      <c r="A10148" s="10" t="s">
        <v>2004</v>
      </c>
      <c r="B10148" s="13" t="s">
        <v>2003</v>
      </c>
    </row>
    <row r="10149" spans="1:2" ht="15" customHeight="1">
      <c r="A10149" s="10" t="s">
        <v>11086</v>
      </c>
      <c r="B10149" s="13" t="s">
        <v>11085</v>
      </c>
    </row>
    <row r="10150" spans="1:2" ht="15" customHeight="1">
      <c r="A10150" s="10" t="s">
        <v>11088</v>
      </c>
      <c r="B10150" s="13" t="s">
        <v>11087</v>
      </c>
    </row>
    <row r="10151" spans="1:2" ht="15" customHeight="1">
      <c r="A10151" s="10" t="s">
        <v>6581</v>
      </c>
      <c r="B10151" s="13" t="s">
        <v>6580</v>
      </c>
    </row>
    <row r="10152" spans="1:2" ht="15" customHeight="1">
      <c r="A10152" s="10" t="s">
        <v>1542</v>
      </c>
      <c r="B10152" s="13" t="s">
        <v>1541</v>
      </c>
    </row>
    <row r="10153" spans="1:2" ht="15" customHeight="1">
      <c r="A10153" s="10" t="s">
        <v>9236</v>
      </c>
      <c r="B10153" s="13" t="s">
        <v>9235</v>
      </c>
    </row>
    <row r="10154" spans="1:2" ht="15" customHeight="1">
      <c r="A10154" s="10" t="s">
        <v>9742</v>
      </c>
      <c r="B10154" s="13" t="s">
        <v>9741</v>
      </c>
    </row>
    <row r="10155" spans="1:2" ht="15" customHeight="1">
      <c r="A10155" s="10" t="s">
        <v>11108</v>
      </c>
      <c r="B10155" s="13" t="s">
        <v>11107</v>
      </c>
    </row>
    <row r="10156" spans="1:2" ht="15" customHeight="1">
      <c r="A10156" s="10" t="s">
        <v>8296</v>
      </c>
      <c r="B10156" s="13" t="s">
        <v>8295</v>
      </c>
    </row>
    <row r="10157" spans="1:2" ht="15" customHeight="1">
      <c r="A10157" s="10" t="s">
        <v>8298</v>
      </c>
      <c r="B10157" s="13" t="s">
        <v>8297</v>
      </c>
    </row>
    <row r="10158" spans="1:2" ht="15" customHeight="1">
      <c r="A10158" s="10" t="s">
        <v>5554</v>
      </c>
      <c r="B10158" s="13" t="s">
        <v>5553</v>
      </c>
    </row>
    <row r="10159" spans="1:2" ht="15" customHeight="1">
      <c r="A10159" s="10" t="s">
        <v>14534</v>
      </c>
      <c r="B10159" s="13" t="s">
        <v>14533</v>
      </c>
    </row>
    <row r="10160" spans="1:2" ht="15" customHeight="1">
      <c r="A10160" s="10" t="s">
        <v>9400</v>
      </c>
      <c r="B10160" s="13" t="s">
        <v>9399</v>
      </c>
    </row>
    <row r="10161" spans="1:2" ht="15" customHeight="1">
      <c r="A10161" s="10" t="s">
        <v>9422</v>
      </c>
      <c r="B10161" s="13" t="s">
        <v>9421</v>
      </c>
    </row>
    <row r="10162" spans="1:2" ht="15" customHeight="1">
      <c r="A10162" s="10" t="s">
        <v>9420</v>
      </c>
      <c r="B10162" s="13" t="s">
        <v>9419</v>
      </c>
    </row>
    <row r="10163" spans="1:2" ht="15" customHeight="1">
      <c r="A10163" s="10" t="s">
        <v>9436</v>
      </c>
      <c r="B10163" s="13" t="s">
        <v>9435</v>
      </c>
    </row>
    <row r="10164" spans="1:2" ht="15" customHeight="1">
      <c r="A10164" s="10" t="s">
        <v>9450</v>
      </c>
      <c r="B10164" s="13" t="s">
        <v>9449</v>
      </c>
    </row>
    <row r="10165" spans="1:2" ht="15" customHeight="1">
      <c r="A10165" s="10" t="s">
        <v>1998</v>
      </c>
      <c r="B10165" s="13" t="s">
        <v>1997</v>
      </c>
    </row>
    <row r="10166" spans="1:2" ht="15" customHeight="1">
      <c r="A10166" s="10" t="s">
        <v>8303</v>
      </c>
      <c r="B10166" s="13" t="s">
        <v>8302</v>
      </c>
    </row>
    <row r="10167" spans="1:2" ht="15" customHeight="1">
      <c r="A10167" s="10" t="s">
        <v>8305</v>
      </c>
      <c r="B10167" s="13" t="s">
        <v>8304</v>
      </c>
    </row>
    <row r="10168" spans="1:2" ht="15" customHeight="1">
      <c r="A10168" s="10" t="s">
        <v>12148</v>
      </c>
      <c r="B10168" s="13" t="s">
        <v>12147</v>
      </c>
    </row>
    <row r="10169" spans="1:2" ht="15" customHeight="1">
      <c r="A10169" s="10" t="s">
        <v>12146</v>
      </c>
      <c r="B10169" s="13" t="s">
        <v>12145</v>
      </c>
    </row>
    <row r="10170" spans="1:2" ht="15" customHeight="1">
      <c r="A10170" s="10" t="s">
        <v>14012</v>
      </c>
      <c r="B10170" s="13" t="s">
        <v>14011</v>
      </c>
    </row>
    <row r="10171" spans="1:2" ht="15" customHeight="1">
      <c r="A10171" s="11" t="s">
        <v>771</v>
      </c>
      <c r="B10171" s="15" t="s">
        <v>772</v>
      </c>
    </row>
    <row r="10172" spans="1:2" ht="15" customHeight="1">
      <c r="A10172" s="10" t="s">
        <v>3303</v>
      </c>
      <c r="B10172" s="13" t="s">
        <v>3302</v>
      </c>
    </row>
    <row r="10173" spans="1:2" ht="15" customHeight="1">
      <c r="A10173" s="10" t="s">
        <v>1110</v>
      </c>
      <c r="B10173" s="13" t="s">
        <v>1109</v>
      </c>
    </row>
    <row r="10174" spans="1:2" ht="15" customHeight="1">
      <c r="A10174" s="10" t="s">
        <v>14514</v>
      </c>
      <c r="B10174" s="13" t="s">
        <v>14513</v>
      </c>
    </row>
    <row r="10175" spans="1:2" ht="15" customHeight="1">
      <c r="A10175" s="10" t="s">
        <v>1128</v>
      </c>
      <c r="B10175" s="13" t="s">
        <v>1127</v>
      </c>
    </row>
    <row r="10176" spans="1:2" ht="15" customHeight="1">
      <c r="A10176" s="10" t="s">
        <v>7842</v>
      </c>
      <c r="B10176" s="13" t="s">
        <v>7841</v>
      </c>
    </row>
    <row r="10177" spans="1:2" ht="15" customHeight="1">
      <c r="A10177" s="10" t="s">
        <v>773</v>
      </c>
      <c r="B10177" s="13" t="s">
        <v>774</v>
      </c>
    </row>
    <row r="10178" spans="1:2" ht="15" customHeight="1">
      <c r="A10178" s="11" t="s">
        <v>775</v>
      </c>
      <c r="B10178" s="15" t="s">
        <v>776</v>
      </c>
    </row>
    <row r="10179" spans="1:2" ht="15" customHeight="1">
      <c r="A10179" s="10" t="s">
        <v>8213</v>
      </c>
      <c r="B10179" s="13" t="s">
        <v>8212</v>
      </c>
    </row>
    <row r="10180" spans="1:2" ht="15" customHeight="1">
      <c r="A10180" s="10" t="s">
        <v>8192</v>
      </c>
      <c r="B10180" s="13" t="s">
        <v>8191</v>
      </c>
    </row>
    <row r="10181" spans="1:2" ht="15" customHeight="1">
      <c r="A10181" s="10" t="s">
        <v>8210</v>
      </c>
      <c r="B10181" s="13" t="s">
        <v>8209</v>
      </c>
    </row>
    <row r="10182" spans="1:2" ht="15" customHeight="1">
      <c r="A10182" s="10" t="s">
        <v>8196</v>
      </c>
      <c r="B10182" s="13" t="s">
        <v>8195</v>
      </c>
    </row>
    <row r="10183" spans="1:2" ht="15" customHeight="1">
      <c r="A10183" s="10" t="s">
        <v>8194</v>
      </c>
      <c r="B10183" s="13" t="s">
        <v>8193</v>
      </c>
    </row>
    <row r="10184" spans="1:2" ht="15" customHeight="1">
      <c r="A10184" s="10" t="s">
        <v>8190</v>
      </c>
      <c r="B10184" s="13" t="s">
        <v>8189</v>
      </c>
    </row>
    <row r="10185" spans="1:2" ht="15" customHeight="1">
      <c r="A10185" s="10" t="s">
        <v>8211</v>
      </c>
      <c r="B10185" s="13" t="s">
        <v>776</v>
      </c>
    </row>
    <row r="10186" spans="1:2" ht="15" customHeight="1">
      <c r="A10186" s="10" t="s">
        <v>12816</v>
      </c>
      <c r="B10186" s="13" t="s">
        <v>12815</v>
      </c>
    </row>
    <row r="10187" spans="1:2" ht="15" customHeight="1">
      <c r="A10187" s="11" t="s">
        <v>777</v>
      </c>
      <c r="B10187" s="15" t="s">
        <v>778</v>
      </c>
    </row>
    <row r="10188" spans="1:2" ht="15" customHeight="1">
      <c r="A10188" s="10" t="s">
        <v>8008</v>
      </c>
      <c r="B10188" s="13" t="s">
        <v>8007</v>
      </c>
    </row>
    <row r="10189" spans="1:2" ht="15" customHeight="1">
      <c r="A10189" s="10" t="s">
        <v>25251</v>
      </c>
      <c r="B10189" s="13" t="s">
        <v>8031</v>
      </c>
    </row>
    <row r="10190" spans="1:2" ht="15" customHeight="1">
      <c r="A10190" s="10" t="s">
        <v>12782</v>
      </c>
      <c r="B10190" s="13" t="s">
        <v>12781</v>
      </c>
    </row>
    <row r="10191" spans="1:2" ht="15" customHeight="1">
      <c r="A10191" s="10" t="s">
        <v>12784</v>
      </c>
      <c r="B10191" s="13" t="s">
        <v>12783</v>
      </c>
    </row>
    <row r="10192" spans="1:2" ht="15" customHeight="1">
      <c r="A10192" s="10" t="s">
        <v>12790</v>
      </c>
      <c r="B10192" s="13" t="s">
        <v>12789</v>
      </c>
    </row>
    <row r="10193" spans="1:2" ht="15" customHeight="1">
      <c r="A10193" s="10" t="s">
        <v>12786</v>
      </c>
      <c r="B10193" s="13" t="s">
        <v>12785</v>
      </c>
    </row>
    <row r="10194" spans="1:2" ht="15" customHeight="1">
      <c r="A10194" s="10" t="s">
        <v>12788</v>
      </c>
      <c r="B10194" s="13" t="s">
        <v>12787</v>
      </c>
    </row>
    <row r="10195" spans="1:2" ht="15" customHeight="1">
      <c r="A10195" s="10" t="s">
        <v>12794</v>
      </c>
      <c r="B10195" s="13" t="s">
        <v>12793</v>
      </c>
    </row>
    <row r="10196" spans="1:2" ht="15" customHeight="1">
      <c r="A10196" s="10" t="s">
        <v>12796</v>
      </c>
      <c r="B10196" s="13" t="s">
        <v>12795</v>
      </c>
    </row>
    <row r="10197" spans="1:2" ht="15" customHeight="1">
      <c r="A10197" s="10" t="s">
        <v>12792</v>
      </c>
      <c r="B10197" s="13" t="s">
        <v>12791</v>
      </c>
    </row>
    <row r="10198" spans="1:2" ht="15" customHeight="1">
      <c r="A10198" s="10" t="s">
        <v>12798</v>
      </c>
      <c r="B10198" s="13" t="s">
        <v>12797</v>
      </c>
    </row>
    <row r="10199" spans="1:2" ht="15" customHeight="1">
      <c r="A10199" s="10" t="s">
        <v>7976</v>
      </c>
      <c r="B10199" s="13" t="s">
        <v>7975</v>
      </c>
    </row>
    <row r="10200" spans="1:2" ht="15" customHeight="1">
      <c r="A10200" s="10" t="s">
        <v>8010</v>
      </c>
      <c r="B10200" s="13" t="s">
        <v>8009</v>
      </c>
    </row>
    <row r="10201" spans="1:2" ht="15" customHeight="1">
      <c r="A10201" s="10" t="s">
        <v>8000</v>
      </c>
      <c r="B10201" s="13" t="s">
        <v>7999</v>
      </c>
    </row>
    <row r="10202" spans="1:2" ht="15" customHeight="1">
      <c r="A10202" s="10" t="s">
        <v>7988</v>
      </c>
      <c r="B10202" s="13" t="s">
        <v>7987</v>
      </c>
    </row>
    <row r="10203" spans="1:2" ht="15" customHeight="1">
      <c r="A10203" s="10" t="s">
        <v>7990</v>
      </c>
      <c r="B10203" s="13" t="s">
        <v>7989</v>
      </c>
    </row>
    <row r="10204" spans="1:2" ht="15" customHeight="1">
      <c r="A10204" s="10" t="s">
        <v>8004</v>
      </c>
      <c r="B10204" s="13" t="s">
        <v>8003</v>
      </c>
    </row>
    <row r="10205" spans="1:2" ht="15" customHeight="1">
      <c r="A10205" s="10" t="s">
        <v>8002</v>
      </c>
      <c r="B10205" s="13" t="s">
        <v>8001</v>
      </c>
    </row>
    <row r="10206" spans="1:2" ht="15" customHeight="1">
      <c r="A10206" s="10" t="s">
        <v>7998</v>
      </c>
      <c r="B10206" s="13" t="s">
        <v>7997</v>
      </c>
    </row>
    <row r="10207" spans="1:2" ht="15" customHeight="1">
      <c r="A10207" s="10" t="s">
        <v>8012</v>
      </c>
      <c r="B10207" s="13" t="s">
        <v>8011</v>
      </c>
    </row>
    <row r="10208" spans="1:2" ht="15" customHeight="1">
      <c r="A10208" s="10" t="s">
        <v>7980</v>
      </c>
      <c r="B10208" s="13" t="s">
        <v>7979</v>
      </c>
    </row>
    <row r="10209" spans="1:2" ht="15" customHeight="1">
      <c r="A10209" s="10" t="s">
        <v>7992</v>
      </c>
      <c r="B10209" s="13" t="s">
        <v>7991</v>
      </c>
    </row>
    <row r="10210" spans="1:2" ht="15" customHeight="1">
      <c r="A10210" s="10" t="s">
        <v>7994</v>
      </c>
      <c r="B10210" s="13" t="s">
        <v>7993</v>
      </c>
    </row>
    <row r="10211" spans="1:2" ht="15" customHeight="1">
      <c r="A10211" s="10" t="s">
        <v>7996</v>
      </c>
      <c r="B10211" s="13" t="s">
        <v>7995</v>
      </c>
    </row>
    <row r="10212" spans="1:2" ht="15" customHeight="1">
      <c r="A10212" s="10" t="s">
        <v>7986</v>
      </c>
      <c r="B10212" s="13" t="s">
        <v>7985</v>
      </c>
    </row>
    <row r="10213" spans="1:2" ht="15" customHeight="1">
      <c r="A10213" s="10" t="s">
        <v>7978</v>
      </c>
      <c r="B10213" s="13" t="s">
        <v>7977</v>
      </c>
    </row>
    <row r="10214" spans="1:2" ht="15" customHeight="1">
      <c r="A10214" s="10" t="s">
        <v>8014</v>
      </c>
      <c r="B10214" s="13" t="s">
        <v>8013</v>
      </c>
    </row>
    <row r="10215" spans="1:2" ht="15" customHeight="1">
      <c r="A10215" s="10" t="s">
        <v>8020</v>
      </c>
      <c r="B10215" s="13" t="s">
        <v>8019</v>
      </c>
    </row>
    <row r="10216" spans="1:2" ht="15" customHeight="1">
      <c r="A10216" s="10" t="s">
        <v>8016</v>
      </c>
      <c r="B10216" s="13" t="s">
        <v>8015</v>
      </c>
    </row>
    <row r="10217" spans="1:2" ht="15" customHeight="1">
      <c r="A10217" s="10" t="s">
        <v>8018</v>
      </c>
      <c r="B10217" s="13" t="s">
        <v>8017</v>
      </c>
    </row>
    <row r="10218" spans="1:2" ht="15" customHeight="1">
      <c r="A10218" s="10" t="s">
        <v>8022</v>
      </c>
      <c r="B10218" s="13" t="s">
        <v>8021</v>
      </c>
    </row>
    <row r="10219" spans="1:2" ht="15" customHeight="1">
      <c r="A10219" s="10" t="s">
        <v>8028</v>
      </c>
      <c r="B10219" s="13" t="s">
        <v>8027</v>
      </c>
    </row>
    <row r="10220" spans="1:2" ht="15" customHeight="1">
      <c r="A10220" s="10" t="s">
        <v>8026</v>
      </c>
      <c r="B10220" s="13" t="s">
        <v>8025</v>
      </c>
    </row>
    <row r="10221" spans="1:2" ht="15" customHeight="1">
      <c r="A10221" s="10" t="s">
        <v>8032</v>
      </c>
      <c r="B10221" s="13" t="s">
        <v>8031</v>
      </c>
    </row>
    <row r="10222" spans="1:2" ht="15" customHeight="1">
      <c r="A10222" s="10" t="s">
        <v>7984</v>
      </c>
      <c r="B10222" s="13" t="s">
        <v>7983</v>
      </c>
    </row>
    <row r="10223" spans="1:2" ht="15" customHeight="1">
      <c r="A10223" s="10" t="s">
        <v>12330</v>
      </c>
      <c r="B10223" s="13" t="s">
        <v>12329</v>
      </c>
    </row>
    <row r="10224" spans="1:2" ht="15" customHeight="1">
      <c r="A10224" s="10" t="s">
        <v>8241</v>
      </c>
      <c r="B10224" s="13" t="s">
        <v>8240</v>
      </c>
    </row>
    <row r="10225" spans="1:2" ht="15" customHeight="1">
      <c r="A10225" s="10" t="s">
        <v>8257</v>
      </c>
      <c r="B10225" s="13" t="s">
        <v>8256</v>
      </c>
    </row>
    <row r="10226" spans="1:2" ht="15" customHeight="1">
      <c r="A10226" s="10" t="s">
        <v>8259</v>
      </c>
      <c r="B10226" s="13" t="s">
        <v>8258</v>
      </c>
    </row>
    <row r="10227" spans="1:2" ht="15" customHeight="1">
      <c r="A10227" s="10" t="s">
        <v>8261</v>
      </c>
      <c r="B10227" s="13" t="s">
        <v>8260</v>
      </c>
    </row>
    <row r="10228" spans="1:2" ht="15" customHeight="1">
      <c r="A10228" s="10" t="s">
        <v>1912</v>
      </c>
      <c r="B10228" s="13" t="s">
        <v>1911</v>
      </c>
    </row>
    <row r="10229" spans="1:2" ht="15" customHeight="1">
      <c r="A10229" s="10" t="s">
        <v>8239</v>
      </c>
      <c r="B10229" s="13" t="s">
        <v>8238</v>
      </c>
    </row>
    <row r="10230" spans="1:2" ht="15" customHeight="1">
      <c r="A10230" s="10" t="s">
        <v>1765</v>
      </c>
      <c r="B10230" s="13" t="s">
        <v>1764</v>
      </c>
    </row>
    <row r="10231" spans="1:2" ht="15" customHeight="1">
      <c r="A10231" s="10" t="s">
        <v>12818</v>
      </c>
      <c r="B10231" s="13" t="s">
        <v>12817</v>
      </c>
    </row>
    <row r="10232" spans="1:2" ht="15" customHeight="1">
      <c r="A10232" s="11" t="s">
        <v>779</v>
      </c>
      <c r="B10232" s="15" t="s">
        <v>780</v>
      </c>
    </row>
    <row r="10233" spans="1:2" ht="15" customHeight="1">
      <c r="A10233" s="10" t="s">
        <v>8307</v>
      </c>
      <c r="B10233" s="13" t="s">
        <v>8306</v>
      </c>
    </row>
    <row r="10234" spans="1:2" ht="15" customHeight="1">
      <c r="A10234" s="10" t="s">
        <v>8313</v>
      </c>
      <c r="B10234" s="13" t="s">
        <v>8312</v>
      </c>
    </row>
    <row r="10235" spans="1:2" ht="15" customHeight="1">
      <c r="A10235" s="10" t="s">
        <v>12814</v>
      </c>
      <c r="B10235" s="13" t="s">
        <v>12813</v>
      </c>
    </row>
    <row r="10236" spans="1:2" ht="15" customHeight="1">
      <c r="A10236" s="10" t="s">
        <v>15274</v>
      </c>
      <c r="B10236" s="13" t="s">
        <v>15273</v>
      </c>
    </row>
    <row r="10237" spans="1:2" ht="15" customHeight="1">
      <c r="A10237" s="10" t="s">
        <v>24699</v>
      </c>
      <c r="B10237" s="13" t="s">
        <v>24698</v>
      </c>
    </row>
    <row r="10238" spans="1:2" ht="15" customHeight="1">
      <c r="A10238" s="10" t="s">
        <v>9539</v>
      </c>
      <c r="B10238" s="13" t="s">
        <v>9538</v>
      </c>
    </row>
    <row r="10239" spans="1:2" ht="15" customHeight="1">
      <c r="A10239" s="10" t="s">
        <v>9791</v>
      </c>
      <c r="B10239" s="13" t="s">
        <v>9790</v>
      </c>
    </row>
    <row r="10240" spans="1:2" ht="15" customHeight="1">
      <c r="A10240" s="10" t="s">
        <v>14040</v>
      </c>
      <c r="B10240" s="13" t="s">
        <v>14039</v>
      </c>
    </row>
    <row r="10241" spans="1:2" ht="15" customHeight="1">
      <c r="A10241" s="10" t="s">
        <v>10194</v>
      </c>
      <c r="B10241" s="13" t="s">
        <v>10193</v>
      </c>
    </row>
    <row r="10242" spans="1:2" ht="15" customHeight="1">
      <c r="A10242" s="10" t="s">
        <v>10173</v>
      </c>
      <c r="B10242" s="13" t="s">
        <v>10172</v>
      </c>
    </row>
    <row r="10243" spans="1:2" ht="15" customHeight="1">
      <c r="A10243" s="10" t="s">
        <v>10175</v>
      </c>
      <c r="B10243" s="13" t="s">
        <v>10174</v>
      </c>
    </row>
    <row r="10244" spans="1:2" ht="15" customHeight="1">
      <c r="A10244" s="10" t="s">
        <v>781</v>
      </c>
      <c r="B10244" s="13" t="s">
        <v>10171</v>
      </c>
    </row>
    <row r="10245" spans="1:2" ht="15" customHeight="1">
      <c r="A10245" s="10" t="s">
        <v>9920</v>
      </c>
      <c r="B10245" s="13" t="s">
        <v>9919</v>
      </c>
    </row>
    <row r="10246" spans="1:2" ht="15" customHeight="1">
      <c r="A10246" s="10" t="s">
        <v>9972</v>
      </c>
      <c r="B10246" s="13" t="s">
        <v>9971</v>
      </c>
    </row>
    <row r="10247" spans="1:2" ht="15" customHeight="1">
      <c r="A10247" s="10" t="s">
        <v>9894</v>
      </c>
      <c r="B10247" s="13" t="s">
        <v>9893</v>
      </c>
    </row>
    <row r="10248" spans="1:2" ht="15" customHeight="1">
      <c r="A10248" s="10" t="s">
        <v>10008</v>
      </c>
      <c r="B10248" s="13" t="s">
        <v>10007</v>
      </c>
    </row>
    <row r="10249" spans="1:2" ht="15" customHeight="1">
      <c r="A10249" s="10" t="s">
        <v>13038</v>
      </c>
      <c r="B10249" s="13" t="s">
        <v>13037</v>
      </c>
    </row>
    <row r="10250" spans="1:2" ht="15" customHeight="1">
      <c r="A10250" s="10" t="s">
        <v>4165</v>
      </c>
      <c r="B10250" s="13" t="s">
        <v>4164</v>
      </c>
    </row>
    <row r="10251" spans="1:2" ht="15" customHeight="1">
      <c r="A10251" s="10" t="s">
        <v>782</v>
      </c>
      <c r="B10251" s="13" t="s">
        <v>783</v>
      </c>
    </row>
    <row r="10252" spans="1:2" ht="15" customHeight="1">
      <c r="A10252" s="10" t="s">
        <v>10848</v>
      </c>
      <c r="B10252" s="13" t="s">
        <v>10847</v>
      </c>
    </row>
    <row r="10253" spans="1:2" ht="15" customHeight="1">
      <c r="A10253" s="10" t="s">
        <v>14044</v>
      </c>
      <c r="B10253" s="13" t="s">
        <v>14043</v>
      </c>
    </row>
    <row r="10254" spans="1:2" ht="15" customHeight="1">
      <c r="A10254" s="10" t="s">
        <v>784</v>
      </c>
      <c r="B10254" s="13" t="s">
        <v>14798</v>
      </c>
    </row>
    <row r="10255" spans="1:2" ht="15" customHeight="1">
      <c r="A10255" s="10" t="s">
        <v>785</v>
      </c>
      <c r="B10255" s="13" t="s">
        <v>14799</v>
      </c>
    </row>
    <row r="10256" spans="1:2" ht="15" customHeight="1">
      <c r="A10256" s="10" t="s">
        <v>12120</v>
      </c>
      <c r="B10256" s="13" t="s">
        <v>12119</v>
      </c>
    </row>
    <row r="10257" spans="1:2" ht="15" customHeight="1">
      <c r="A10257" s="10" t="s">
        <v>10231</v>
      </c>
      <c r="B10257" s="13" t="s">
        <v>10230</v>
      </c>
    </row>
    <row r="10258" spans="1:2" ht="15" customHeight="1">
      <c r="A10258" s="10" t="s">
        <v>10212</v>
      </c>
      <c r="B10258" s="13" t="s">
        <v>10211</v>
      </c>
    </row>
    <row r="10259" spans="1:2" ht="15" customHeight="1">
      <c r="A10259" s="10" t="s">
        <v>6221</v>
      </c>
      <c r="B10259" s="13" t="s">
        <v>6220</v>
      </c>
    </row>
    <row r="10260" spans="1:2" ht="15" customHeight="1">
      <c r="A10260" s="10" t="s">
        <v>6223</v>
      </c>
      <c r="B10260" s="13" t="s">
        <v>6222</v>
      </c>
    </row>
    <row r="10261" spans="1:2" ht="15" customHeight="1">
      <c r="A10261" s="10" t="s">
        <v>786</v>
      </c>
      <c r="B10261" s="13" t="s">
        <v>6232</v>
      </c>
    </row>
    <row r="10262" spans="1:2" ht="15" customHeight="1">
      <c r="A10262" s="10" t="s">
        <v>6236</v>
      </c>
      <c r="B10262" s="13" t="s">
        <v>6235</v>
      </c>
    </row>
    <row r="10263" spans="1:2" ht="15" customHeight="1">
      <c r="A10263" s="10" t="s">
        <v>6229</v>
      </c>
      <c r="B10263" s="13" t="s">
        <v>6228</v>
      </c>
    </row>
    <row r="10264" spans="1:2" ht="15" customHeight="1">
      <c r="A10264" s="10" t="s">
        <v>6231</v>
      </c>
      <c r="B10264" s="13" t="s">
        <v>6230</v>
      </c>
    </row>
    <row r="10265" spans="1:2" ht="15" customHeight="1">
      <c r="A10265" s="10" t="s">
        <v>6238</v>
      </c>
      <c r="B10265" s="13" t="s">
        <v>6237</v>
      </c>
    </row>
    <row r="10266" spans="1:2" ht="15" customHeight="1">
      <c r="A10266" s="10" t="s">
        <v>6242</v>
      </c>
      <c r="B10266" s="13" t="s">
        <v>6241</v>
      </c>
    </row>
    <row r="10267" spans="1:2" ht="15" customHeight="1">
      <c r="A10267" s="10" t="s">
        <v>6234</v>
      </c>
      <c r="B10267" s="13" t="s">
        <v>6233</v>
      </c>
    </row>
    <row r="10268" spans="1:2" ht="15" customHeight="1">
      <c r="A10268" s="10" t="s">
        <v>6240</v>
      </c>
      <c r="B10268" s="13" t="s">
        <v>6239</v>
      </c>
    </row>
    <row r="10269" spans="1:2" ht="15" customHeight="1">
      <c r="A10269" s="10" t="s">
        <v>6219</v>
      </c>
      <c r="B10269" s="13" t="s">
        <v>6218</v>
      </c>
    </row>
    <row r="10270" spans="1:2" ht="15" customHeight="1">
      <c r="A10270" s="10" t="s">
        <v>6217</v>
      </c>
      <c r="B10270" s="13" t="s">
        <v>6216</v>
      </c>
    </row>
    <row r="10271" spans="1:2" ht="15" customHeight="1">
      <c r="A10271" s="10" t="s">
        <v>6227</v>
      </c>
      <c r="B10271" s="13" t="s">
        <v>6226</v>
      </c>
    </row>
    <row r="10272" spans="1:2" ht="15" customHeight="1">
      <c r="A10272" s="11" t="s">
        <v>787</v>
      </c>
      <c r="B10272" s="15" t="s">
        <v>788</v>
      </c>
    </row>
    <row r="10273" spans="1:2" ht="15" customHeight="1">
      <c r="A10273" s="10" t="s">
        <v>1615</v>
      </c>
      <c r="B10273" s="13" t="s">
        <v>1614</v>
      </c>
    </row>
    <row r="10274" spans="1:2" ht="15" customHeight="1">
      <c r="A10274" s="10" t="s">
        <v>1613</v>
      </c>
      <c r="B10274" s="13" t="s">
        <v>1612</v>
      </c>
    </row>
    <row r="10275" spans="1:2" ht="15" customHeight="1">
      <c r="A10275" s="10" t="s">
        <v>1605</v>
      </c>
      <c r="B10275" s="13" t="s">
        <v>1604</v>
      </c>
    </row>
    <row r="10276" spans="1:2" ht="15" customHeight="1">
      <c r="A10276" s="10" t="s">
        <v>1607</v>
      </c>
      <c r="B10276" s="13" t="s">
        <v>1606</v>
      </c>
    </row>
    <row r="10277" spans="1:2" ht="15" customHeight="1">
      <c r="A10277" s="10" t="s">
        <v>1609</v>
      </c>
      <c r="B10277" s="13" t="s">
        <v>1608</v>
      </c>
    </row>
    <row r="10278" spans="1:2" ht="15" customHeight="1">
      <c r="A10278" s="10" t="s">
        <v>1611</v>
      </c>
      <c r="B10278" s="13" t="s">
        <v>1610</v>
      </c>
    </row>
    <row r="10279" spans="1:2" ht="15" customHeight="1">
      <c r="A10279" s="10" t="s">
        <v>8912</v>
      </c>
      <c r="B10279" s="13" t="s">
        <v>8911</v>
      </c>
    </row>
    <row r="10280" spans="1:2" ht="15" customHeight="1">
      <c r="A10280" s="10" t="s">
        <v>8090</v>
      </c>
      <c r="B10280" s="13" t="s">
        <v>8089</v>
      </c>
    </row>
    <row r="10281" spans="1:2" ht="15" customHeight="1">
      <c r="A10281" s="10" t="s">
        <v>11576</v>
      </c>
      <c r="B10281" s="13" t="s">
        <v>11575</v>
      </c>
    </row>
    <row r="10282" spans="1:2" ht="15" customHeight="1">
      <c r="A10282" s="10" t="s">
        <v>11578</v>
      </c>
      <c r="B10282" s="13" t="s">
        <v>11577</v>
      </c>
    </row>
    <row r="10283" spans="1:2" ht="15" customHeight="1">
      <c r="A10283" s="10" t="s">
        <v>8128</v>
      </c>
      <c r="B10283" s="13" t="s">
        <v>8127</v>
      </c>
    </row>
    <row r="10284" spans="1:2" ht="15" customHeight="1">
      <c r="A10284" s="10" t="s">
        <v>11580</v>
      </c>
      <c r="B10284" s="13" t="s">
        <v>11579</v>
      </c>
    </row>
    <row r="10285" spans="1:2" ht="15" customHeight="1">
      <c r="A10285" s="10" t="s">
        <v>11574</v>
      </c>
      <c r="B10285" s="13" t="s">
        <v>11573</v>
      </c>
    </row>
    <row r="10286" spans="1:2" ht="15" customHeight="1">
      <c r="A10286" s="10" t="s">
        <v>8941</v>
      </c>
      <c r="B10286" s="13" t="s">
        <v>8940</v>
      </c>
    </row>
    <row r="10287" spans="1:2" ht="15" customHeight="1">
      <c r="A10287" s="10" t="s">
        <v>11572</v>
      </c>
      <c r="B10287" s="13" t="s">
        <v>11571</v>
      </c>
    </row>
    <row r="10288" spans="1:2" ht="15" customHeight="1">
      <c r="A10288" s="10" t="s">
        <v>8718</v>
      </c>
      <c r="B10288" s="13" t="s">
        <v>8717</v>
      </c>
    </row>
    <row r="10289" spans="1:2" ht="15" customHeight="1">
      <c r="A10289" s="10" t="s">
        <v>7067</v>
      </c>
      <c r="B10289" s="13" t="s">
        <v>7066</v>
      </c>
    </row>
    <row r="10290" spans="1:2" ht="15" customHeight="1">
      <c r="A10290" s="10" t="s">
        <v>11582</v>
      </c>
      <c r="B10290" s="13" t="s">
        <v>11581</v>
      </c>
    </row>
    <row r="10291" spans="1:2" ht="15" customHeight="1">
      <c r="A10291" s="10" t="s">
        <v>8096</v>
      </c>
      <c r="B10291" s="13" t="s">
        <v>8095</v>
      </c>
    </row>
    <row r="10292" spans="1:2" ht="15" customHeight="1">
      <c r="A10292" s="10" t="s">
        <v>8914</v>
      </c>
      <c r="B10292" s="13" t="s">
        <v>8913</v>
      </c>
    </row>
    <row r="10293" spans="1:2" ht="15" customHeight="1">
      <c r="A10293" s="10" t="s">
        <v>13156</v>
      </c>
      <c r="B10293" s="13" t="s">
        <v>13155</v>
      </c>
    </row>
    <row r="10294" spans="1:2" ht="15" customHeight="1">
      <c r="A10294" s="10" t="s">
        <v>14054</v>
      </c>
      <c r="B10294" s="13" t="s">
        <v>14053</v>
      </c>
    </row>
    <row r="10295" spans="1:2" ht="15" customHeight="1">
      <c r="A10295" s="10" t="s">
        <v>9634</v>
      </c>
      <c r="B10295" s="13" t="s">
        <v>9633</v>
      </c>
    </row>
    <row r="10296" spans="1:2" ht="15" customHeight="1">
      <c r="A10296" s="10" t="s">
        <v>789</v>
      </c>
      <c r="B10296" s="13" t="s">
        <v>790</v>
      </c>
    </row>
    <row r="10297" spans="1:2" ht="15" customHeight="1">
      <c r="A10297" s="10" t="s">
        <v>4878</v>
      </c>
      <c r="B10297" s="13" t="s">
        <v>4877</v>
      </c>
    </row>
    <row r="10298" spans="1:2" ht="15" customHeight="1">
      <c r="A10298" s="10" t="s">
        <v>4876</v>
      </c>
      <c r="B10298" s="13" t="s">
        <v>4875</v>
      </c>
    </row>
    <row r="10299" spans="1:2" ht="15" customHeight="1">
      <c r="A10299" s="10" t="s">
        <v>24211</v>
      </c>
      <c r="B10299" s="13" t="s">
        <v>24210</v>
      </c>
    </row>
    <row r="10300" spans="1:2" ht="15" customHeight="1">
      <c r="A10300" s="10" t="s">
        <v>24223</v>
      </c>
      <c r="B10300" s="13" t="s">
        <v>24222</v>
      </c>
    </row>
    <row r="10301" spans="1:2" ht="15" customHeight="1">
      <c r="A10301" s="10" t="s">
        <v>24207</v>
      </c>
      <c r="B10301" s="13" t="s">
        <v>24206</v>
      </c>
    </row>
    <row r="10302" spans="1:2" ht="15" customHeight="1">
      <c r="A10302" s="10" t="s">
        <v>24217</v>
      </c>
      <c r="B10302" s="13" t="s">
        <v>24216</v>
      </c>
    </row>
    <row r="10303" spans="1:2" ht="15" customHeight="1">
      <c r="A10303" s="10" t="s">
        <v>24219</v>
      </c>
      <c r="B10303" s="13" t="s">
        <v>24218</v>
      </c>
    </row>
    <row r="10304" spans="1:2" ht="15" customHeight="1">
      <c r="A10304" s="10" t="s">
        <v>24215</v>
      </c>
      <c r="B10304" s="13" t="s">
        <v>24214</v>
      </c>
    </row>
    <row r="10305" spans="1:2" ht="15" customHeight="1">
      <c r="A10305" s="10" t="s">
        <v>24213</v>
      </c>
      <c r="B10305" s="13" t="s">
        <v>24212</v>
      </c>
    </row>
    <row r="10306" spans="1:2" ht="15" customHeight="1">
      <c r="A10306" s="10" t="s">
        <v>24221</v>
      </c>
      <c r="B10306" s="13" t="s">
        <v>24220</v>
      </c>
    </row>
    <row r="10307" spans="1:2" ht="15" customHeight="1">
      <c r="A10307" s="10" t="s">
        <v>24209</v>
      </c>
      <c r="B10307" s="13" t="s">
        <v>24208</v>
      </c>
    </row>
    <row r="10308" spans="1:2" ht="15" customHeight="1">
      <c r="A10308" s="10" t="s">
        <v>6661</v>
      </c>
      <c r="B10308" s="13" t="s">
        <v>6660</v>
      </c>
    </row>
    <row r="10309" spans="1:2" ht="15" customHeight="1">
      <c r="A10309" s="10" t="s">
        <v>11592</v>
      </c>
      <c r="B10309" s="13" t="s">
        <v>11591</v>
      </c>
    </row>
    <row r="10310" spans="1:2" ht="15" customHeight="1">
      <c r="A10310" s="10" t="s">
        <v>14627</v>
      </c>
      <c r="B10310" s="13" t="s">
        <v>14626</v>
      </c>
    </row>
    <row r="10311" spans="1:2" ht="15" customHeight="1">
      <c r="A10311" s="11" t="s">
        <v>791</v>
      </c>
      <c r="B10311" s="15" t="s">
        <v>792</v>
      </c>
    </row>
    <row r="10312" spans="1:2" ht="15" customHeight="1">
      <c r="A10312" s="10" t="s">
        <v>11890</v>
      </c>
      <c r="B10312" s="13" t="s">
        <v>11889</v>
      </c>
    </row>
    <row r="10313" spans="1:2" ht="15" customHeight="1">
      <c r="A10313" s="10" t="s">
        <v>11888</v>
      </c>
      <c r="B10313" s="13" t="s">
        <v>11887</v>
      </c>
    </row>
    <row r="10314" spans="1:2" ht="15" customHeight="1">
      <c r="A10314" s="10" t="s">
        <v>11892</v>
      </c>
      <c r="B10314" s="13" t="s">
        <v>11891</v>
      </c>
    </row>
    <row r="10315" spans="1:2" ht="15" customHeight="1">
      <c r="A10315" s="10" t="s">
        <v>7134</v>
      </c>
      <c r="B10315" s="13" t="s">
        <v>7133</v>
      </c>
    </row>
    <row r="10316" spans="1:2" ht="15" customHeight="1">
      <c r="A10316" s="10" t="s">
        <v>6886</v>
      </c>
      <c r="B10316" s="13" t="s">
        <v>6885</v>
      </c>
    </row>
    <row r="10317" spans="1:2" ht="15" customHeight="1">
      <c r="A10317" s="10" t="s">
        <v>14871</v>
      </c>
      <c r="B10317" s="13" t="s">
        <v>14870</v>
      </c>
    </row>
    <row r="10318" spans="1:2" ht="15" customHeight="1">
      <c r="A10318" s="10" t="s">
        <v>14859</v>
      </c>
      <c r="B10318" s="13" t="s">
        <v>14858</v>
      </c>
    </row>
    <row r="10319" spans="1:2" ht="15" customHeight="1">
      <c r="A10319" s="10" t="s">
        <v>23979</v>
      </c>
      <c r="B10319" s="13" t="s">
        <v>23978</v>
      </c>
    </row>
    <row r="10320" spans="1:2" ht="15" customHeight="1">
      <c r="A10320" s="10" t="s">
        <v>14865</v>
      </c>
      <c r="B10320" s="13" t="s">
        <v>14864</v>
      </c>
    </row>
    <row r="10321" spans="1:2" ht="15" customHeight="1">
      <c r="A10321" s="10" t="s">
        <v>25201</v>
      </c>
      <c r="B10321" s="13" t="s">
        <v>25200</v>
      </c>
    </row>
    <row r="10322" spans="1:2" ht="15" customHeight="1">
      <c r="A10322" s="10" t="s">
        <v>14863</v>
      </c>
      <c r="B10322" s="13" t="s">
        <v>14862</v>
      </c>
    </row>
    <row r="10323" spans="1:2" ht="15" customHeight="1">
      <c r="A10323" s="10" t="s">
        <v>25203</v>
      </c>
      <c r="B10323" s="13" t="s">
        <v>25202</v>
      </c>
    </row>
    <row r="10324" spans="1:2" ht="15" customHeight="1">
      <c r="A10324" s="10" t="s">
        <v>25211</v>
      </c>
      <c r="B10324" s="13" t="s">
        <v>25210</v>
      </c>
    </row>
    <row r="10325" spans="1:2" ht="15" customHeight="1">
      <c r="A10325" s="10" t="s">
        <v>25197</v>
      </c>
      <c r="B10325" s="13" t="s">
        <v>25196</v>
      </c>
    </row>
    <row r="10326" spans="1:2" ht="15" customHeight="1">
      <c r="A10326" s="10" t="s">
        <v>14869</v>
      </c>
      <c r="B10326" s="13" t="s">
        <v>14868</v>
      </c>
    </row>
    <row r="10327" spans="1:2" ht="15" customHeight="1">
      <c r="A10327" s="10" t="s">
        <v>25159</v>
      </c>
      <c r="B10327" s="13" t="s">
        <v>25158</v>
      </c>
    </row>
    <row r="10328" spans="1:2" ht="15" customHeight="1">
      <c r="A10328" s="10" t="s">
        <v>25171</v>
      </c>
      <c r="B10328" s="13" t="s">
        <v>25170</v>
      </c>
    </row>
    <row r="10329" spans="1:2" ht="15" customHeight="1">
      <c r="A10329" s="10" t="s">
        <v>25167</v>
      </c>
      <c r="B10329" s="13" t="s">
        <v>25166</v>
      </c>
    </row>
    <row r="10330" spans="1:2" ht="15" customHeight="1">
      <c r="A10330" s="10" t="s">
        <v>25191</v>
      </c>
      <c r="B10330" s="13" t="s">
        <v>25190</v>
      </c>
    </row>
    <row r="10331" spans="1:2" ht="15" customHeight="1">
      <c r="A10331" s="10" t="s">
        <v>25177</v>
      </c>
      <c r="B10331" s="13" t="s">
        <v>25176</v>
      </c>
    </row>
    <row r="10332" spans="1:2" ht="15" customHeight="1">
      <c r="A10332" s="10" t="s">
        <v>25185</v>
      </c>
      <c r="B10332" s="13" t="s">
        <v>25184</v>
      </c>
    </row>
    <row r="10333" spans="1:2" ht="15" customHeight="1">
      <c r="A10333" s="10" t="s">
        <v>25181</v>
      </c>
      <c r="B10333" s="13" t="s">
        <v>25180</v>
      </c>
    </row>
    <row r="10334" spans="1:2" ht="15" customHeight="1">
      <c r="A10334" s="10" t="s">
        <v>25173</v>
      </c>
      <c r="B10334" s="13" t="s">
        <v>25172</v>
      </c>
    </row>
    <row r="10335" spans="1:2" ht="15" customHeight="1">
      <c r="A10335" s="10" t="s">
        <v>25179</v>
      </c>
      <c r="B10335" s="13" t="s">
        <v>25178</v>
      </c>
    </row>
    <row r="10336" spans="1:2" ht="15" customHeight="1">
      <c r="A10336" s="10" t="s">
        <v>25175</v>
      </c>
      <c r="B10336" s="13" t="s">
        <v>25174</v>
      </c>
    </row>
    <row r="10337" spans="1:2" ht="15" customHeight="1">
      <c r="A10337" s="10" t="s">
        <v>25157</v>
      </c>
      <c r="B10337" s="13" t="s">
        <v>25156</v>
      </c>
    </row>
    <row r="10338" spans="1:2" ht="15" customHeight="1">
      <c r="A10338" s="10" t="s">
        <v>25195</v>
      </c>
      <c r="B10338" s="13" t="s">
        <v>25194</v>
      </c>
    </row>
    <row r="10339" spans="1:2" ht="15" customHeight="1">
      <c r="A10339" s="10" t="s">
        <v>14873</v>
      </c>
      <c r="B10339" s="13" t="s">
        <v>14872</v>
      </c>
    </row>
    <row r="10340" spans="1:2" ht="15" customHeight="1">
      <c r="A10340" s="10" t="s">
        <v>25199</v>
      </c>
      <c r="B10340" s="13" t="s">
        <v>25198</v>
      </c>
    </row>
    <row r="10341" spans="1:2" ht="15" customHeight="1">
      <c r="A10341" s="10" t="s">
        <v>25193</v>
      </c>
      <c r="B10341" s="13" t="s">
        <v>25192</v>
      </c>
    </row>
    <row r="10342" spans="1:2" ht="15" customHeight="1">
      <c r="A10342" s="10" t="s">
        <v>14861</v>
      </c>
      <c r="B10342" s="13" t="s">
        <v>14860</v>
      </c>
    </row>
    <row r="10343" spans="1:2" ht="15" customHeight="1">
      <c r="A10343" s="10" t="s">
        <v>14867</v>
      </c>
      <c r="B10343" s="13" t="s">
        <v>14866</v>
      </c>
    </row>
    <row r="10344" spans="1:2" ht="15" customHeight="1">
      <c r="A10344" s="10" t="s">
        <v>14875</v>
      </c>
      <c r="B10344" s="13" t="s">
        <v>14874</v>
      </c>
    </row>
    <row r="10345" spans="1:2" ht="15" customHeight="1">
      <c r="A10345" s="10" t="s">
        <v>25165</v>
      </c>
      <c r="B10345" s="13" t="s">
        <v>25164</v>
      </c>
    </row>
    <row r="10346" spans="1:2" ht="15" customHeight="1">
      <c r="A10346" s="10" t="s">
        <v>25205</v>
      </c>
      <c r="B10346" s="13" t="s">
        <v>25204</v>
      </c>
    </row>
    <row r="10347" spans="1:2" ht="15" customHeight="1">
      <c r="A10347" s="10" t="s">
        <v>25187</v>
      </c>
      <c r="B10347" s="13" t="s">
        <v>25186</v>
      </c>
    </row>
    <row r="10348" spans="1:2" ht="15" customHeight="1">
      <c r="A10348" s="10" t="s">
        <v>25169</v>
      </c>
      <c r="B10348" s="13" t="s">
        <v>25168</v>
      </c>
    </row>
    <row r="10349" spans="1:2" ht="15" customHeight="1">
      <c r="A10349" s="10" t="s">
        <v>25189</v>
      </c>
      <c r="B10349" s="13" t="s">
        <v>25188</v>
      </c>
    </row>
    <row r="10350" spans="1:2" ht="15" customHeight="1">
      <c r="A10350" s="10" t="s">
        <v>25161</v>
      </c>
      <c r="B10350" s="13" t="s">
        <v>25160</v>
      </c>
    </row>
    <row r="10351" spans="1:2" ht="15" customHeight="1">
      <c r="A10351" s="10" t="s">
        <v>25183</v>
      </c>
      <c r="B10351" s="13" t="s">
        <v>25182</v>
      </c>
    </row>
    <row r="10352" spans="1:2" ht="15" customHeight="1">
      <c r="A10352" s="10" t="s">
        <v>14877</v>
      </c>
      <c r="B10352" s="13" t="s">
        <v>14876</v>
      </c>
    </row>
    <row r="10353" spans="1:2" ht="15" customHeight="1">
      <c r="A10353" s="10" t="s">
        <v>25163</v>
      </c>
      <c r="B10353" s="13" t="s">
        <v>25162</v>
      </c>
    </row>
    <row r="10354" spans="1:2" ht="15" customHeight="1">
      <c r="A10354" s="10" t="s">
        <v>24757</v>
      </c>
      <c r="B10354" s="13" t="s">
        <v>24756</v>
      </c>
    </row>
    <row r="10355" spans="1:2" ht="15" customHeight="1">
      <c r="A10355" s="10" t="s">
        <v>793</v>
      </c>
      <c r="B10355" s="13" t="s">
        <v>11352</v>
      </c>
    </row>
    <row r="10356" spans="1:2" ht="15" customHeight="1">
      <c r="A10356" s="10" t="s">
        <v>24795</v>
      </c>
      <c r="B10356" s="13" t="s">
        <v>24794</v>
      </c>
    </row>
    <row r="10357" spans="1:2" ht="15" customHeight="1">
      <c r="A10357" s="10" t="s">
        <v>21765</v>
      </c>
      <c r="B10357" s="13" t="s">
        <v>21764</v>
      </c>
    </row>
    <row r="10358" spans="1:2" ht="15" customHeight="1">
      <c r="A10358" s="10" t="s">
        <v>21769</v>
      </c>
      <c r="B10358" s="13" t="s">
        <v>21768</v>
      </c>
    </row>
    <row r="10359" spans="1:2" ht="15" customHeight="1">
      <c r="A10359" s="10" t="s">
        <v>21771</v>
      </c>
      <c r="B10359" s="13" t="s">
        <v>21770</v>
      </c>
    </row>
    <row r="10360" spans="1:2" ht="15" customHeight="1">
      <c r="A10360" s="10" t="s">
        <v>21763</v>
      </c>
      <c r="B10360" s="13" t="s">
        <v>21762</v>
      </c>
    </row>
    <row r="10361" spans="1:2" ht="15" customHeight="1">
      <c r="A10361" s="10" t="s">
        <v>21773</v>
      </c>
      <c r="B10361" s="13" t="s">
        <v>21772</v>
      </c>
    </row>
    <row r="10362" spans="1:2" ht="15" customHeight="1">
      <c r="A10362" s="10" t="s">
        <v>21761</v>
      </c>
      <c r="B10362" s="13" t="s">
        <v>21760</v>
      </c>
    </row>
    <row r="10363" spans="1:2" ht="15" customHeight="1">
      <c r="A10363" s="10" t="s">
        <v>21777</v>
      </c>
      <c r="B10363" s="13" t="s">
        <v>21776</v>
      </c>
    </row>
    <row r="10364" spans="1:2" ht="15" customHeight="1">
      <c r="A10364" s="10" t="s">
        <v>21775</v>
      </c>
      <c r="B10364" s="13" t="s">
        <v>21774</v>
      </c>
    </row>
    <row r="10365" spans="1:2" ht="15" customHeight="1">
      <c r="A10365" s="10" t="s">
        <v>21759</v>
      </c>
      <c r="B10365" s="13" t="s">
        <v>21758</v>
      </c>
    </row>
    <row r="10366" spans="1:2" ht="15" customHeight="1">
      <c r="A10366" s="10" t="s">
        <v>21767</v>
      </c>
      <c r="B10366" s="13" t="s">
        <v>21766</v>
      </c>
    </row>
    <row r="10367" spans="1:2" ht="15" customHeight="1">
      <c r="A10367" s="10" t="s">
        <v>13196</v>
      </c>
      <c r="B10367" s="13" t="s">
        <v>13195</v>
      </c>
    </row>
    <row r="10368" spans="1:2" ht="15" customHeight="1">
      <c r="A10368" s="10" t="s">
        <v>24863</v>
      </c>
      <c r="B10368" s="13" t="s">
        <v>24862</v>
      </c>
    </row>
    <row r="10369" spans="1:2" ht="15" customHeight="1">
      <c r="A10369" s="10" t="s">
        <v>24761</v>
      </c>
      <c r="B10369" s="13" t="s">
        <v>24760</v>
      </c>
    </row>
    <row r="10370" spans="1:2" ht="15" customHeight="1">
      <c r="A10370" s="10" t="s">
        <v>24879</v>
      </c>
      <c r="B10370" s="13" t="s">
        <v>24878</v>
      </c>
    </row>
    <row r="10371" spans="1:2" ht="15" customHeight="1">
      <c r="A10371" s="10" t="s">
        <v>24687</v>
      </c>
      <c r="B10371" s="13" t="s">
        <v>24686</v>
      </c>
    </row>
    <row r="10372" spans="1:2" ht="15" customHeight="1">
      <c r="A10372" s="10" t="s">
        <v>24835</v>
      </c>
      <c r="B10372" s="13" t="s">
        <v>24834</v>
      </c>
    </row>
    <row r="10373" spans="1:2" ht="15" customHeight="1">
      <c r="A10373" s="10" t="s">
        <v>24781</v>
      </c>
      <c r="B10373" s="13" t="s">
        <v>24780</v>
      </c>
    </row>
    <row r="10374" spans="1:2" ht="15" customHeight="1">
      <c r="A10374" s="10" t="s">
        <v>24723</v>
      </c>
      <c r="B10374" s="13" t="s">
        <v>24722</v>
      </c>
    </row>
    <row r="10375" spans="1:2" ht="15" customHeight="1">
      <c r="A10375" s="10" t="s">
        <v>24851</v>
      </c>
      <c r="B10375" s="13" t="s">
        <v>24850</v>
      </c>
    </row>
    <row r="10376" spans="1:2" ht="15" customHeight="1">
      <c r="A10376" s="10" t="s">
        <v>24709</v>
      </c>
      <c r="B10376" s="13" t="s">
        <v>24708</v>
      </c>
    </row>
    <row r="10377" spans="1:2" ht="15" customHeight="1">
      <c r="A10377" s="10" t="s">
        <v>24797</v>
      </c>
      <c r="B10377" s="13" t="s">
        <v>24796</v>
      </c>
    </row>
    <row r="10378" spans="1:2" ht="15" customHeight="1">
      <c r="A10378" s="10" t="s">
        <v>24799</v>
      </c>
      <c r="B10378" s="13" t="s">
        <v>24798</v>
      </c>
    </row>
    <row r="10379" spans="1:2" ht="15" customHeight="1">
      <c r="A10379" s="10" t="s">
        <v>24631</v>
      </c>
      <c r="B10379" s="13" t="s">
        <v>24630</v>
      </c>
    </row>
    <row r="10380" spans="1:2" ht="15" customHeight="1">
      <c r="A10380" s="10" t="s">
        <v>24763</v>
      </c>
      <c r="B10380" s="13" t="s">
        <v>24762</v>
      </c>
    </row>
    <row r="10381" spans="1:2" ht="15" customHeight="1">
      <c r="A10381" s="10" t="s">
        <v>24765</v>
      </c>
      <c r="B10381" s="13" t="s">
        <v>24764</v>
      </c>
    </row>
    <row r="10382" spans="1:2" ht="15" customHeight="1">
      <c r="A10382" s="10" t="s">
        <v>24695</v>
      </c>
      <c r="B10382" s="13" t="s">
        <v>24694</v>
      </c>
    </row>
    <row r="10383" spans="1:2" ht="15" customHeight="1">
      <c r="A10383" s="10" t="s">
        <v>24737</v>
      </c>
      <c r="B10383" s="13" t="s">
        <v>24736</v>
      </c>
    </row>
    <row r="10384" spans="1:2" ht="15" customHeight="1">
      <c r="A10384" s="10" t="s">
        <v>24735</v>
      </c>
      <c r="B10384" s="13" t="s">
        <v>24734</v>
      </c>
    </row>
    <row r="10385" spans="1:2" ht="15" customHeight="1">
      <c r="A10385" s="10" t="s">
        <v>24733</v>
      </c>
      <c r="B10385" s="13" t="s">
        <v>24732</v>
      </c>
    </row>
    <row r="10386" spans="1:2" ht="15" customHeight="1">
      <c r="A10386" s="10" t="s">
        <v>24807</v>
      </c>
      <c r="B10386" s="13" t="s">
        <v>24806</v>
      </c>
    </row>
    <row r="10387" spans="1:2" ht="15" customHeight="1">
      <c r="A10387" s="10" t="s">
        <v>24785</v>
      </c>
      <c r="B10387" s="13" t="s">
        <v>24784</v>
      </c>
    </row>
    <row r="10388" spans="1:2" ht="15" customHeight="1">
      <c r="A10388" s="10" t="s">
        <v>24783</v>
      </c>
      <c r="B10388" s="13" t="s">
        <v>24782</v>
      </c>
    </row>
    <row r="10389" spans="1:2" ht="15" customHeight="1">
      <c r="A10389" s="10" t="s">
        <v>24315</v>
      </c>
      <c r="B10389" s="13" t="s">
        <v>24314</v>
      </c>
    </row>
    <row r="10390" spans="1:2" ht="15" customHeight="1">
      <c r="A10390" s="10" t="s">
        <v>24593</v>
      </c>
      <c r="B10390" s="13" t="s">
        <v>24592</v>
      </c>
    </row>
    <row r="10391" spans="1:2" ht="15" customHeight="1">
      <c r="A10391" s="10" t="s">
        <v>24597</v>
      </c>
      <c r="B10391" s="13" t="s">
        <v>24596</v>
      </c>
    </row>
    <row r="10392" spans="1:2" ht="15" customHeight="1">
      <c r="A10392" s="10" t="s">
        <v>24595</v>
      </c>
      <c r="B10392" s="13" t="s">
        <v>24594</v>
      </c>
    </row>
    <row r="10393" spans="1:2" ht="15" customHeight="1">
      <c r="A10393" s="10" t="s">
        <v>24599</v>
      </c>
      <c r="B10393" s="13" t="s">
        <v>24598</v>
      </c>
    </row>
    <row r="10394" spans="1:2" ht="15" customHeight="1">
      <c r="A10394" s="10" t="s">
        <v>24601</v>
      </c>
      <c r="B10394" s="13" t="s">
        <v>24600</v>
      </c>
    </row>
    <row r="10395" spans="1:2" ht="15" customHeight="1">
      <c r="A10395" s="10" t="s">
        <v>24437</v>
      </c>
      <c r="B10395" s="13" t="s">
        <v>24436</v>
      </c>
    </row>
    <row r="10396" spans="1:2" ht="15" customHeight="1">
      <c r="A10396" s="10" t="s">
        <v>8925</v>
      </c>
      <c r="B10396" s="13" t="s">
        <v>8924</v>
      </c>
    </row>
    <row r="10397" spans="1:2" ht="15" customHeight="1">
      <c r="A10397" s="10" t="s">
        <v>8812</v>
      </c>
      <c r="B10397" s="13" t="s">
        <v>8811</v>
      </c>
    </row>
    <row r="10398" spans="1:2" ht="15" customHeight="1">
      <c r="A10398" s="10" t="s">
        <v>8818</v>
      </c>
      <c r="B10398" s="13" t="s">
        <v>8817</v>
      </c>
    </row>
    <row r="10399" spans="1:2" ht="15" customHeight="1">
      <c r="A10399" s="10" t="s">
        <v>24789</v>
      </c>
      <c r="B10399" s="13" t="s">
        <v>24788</v>
      </c>
    </row>
    <row r="10400" spans="1:2" ht="15" customHeight="1">
      <c r="A10400" s="10" t="s">
        <v>24787</v>
      </c>
      <c r="B10400" s="13" t="s">
        <v>24786</v>
      </c>
    </row>
    <row r="10401" spans="1:2" ht="15" customHeight="1">
      <c r="A10401" s="10" t="s">
        <v>5604</v>
      </c>
      <c r="B10401" s="13" t="s">
        <v>5603</v>
      </c>
    </row>
    <row r="10402" spans="1:2" ht="15" customHeight="1">
      <c r="A10402" s="10" t="s">
        <v>11794</v>
      </c>
      <c r="B10402" s="13" t="s">
        <v>11793</v>
      </c>
    </row>
    <row r="10403" spans="1:2" ht="15" customHeight="1">
      <c r="A10403" s="11" t="s">
        <v>794</v>
      </c>
      <c r="B10403" s="15" t="s">
        <v>596</v>
      </c>
    </row>
    <row r="10404" spans="1:2" ht="15" customHeight="1">
      <c r="A10404" s="10" t="s">
        <v>19605</v>
      </c>
      <c r="B10404" s="13" t="s">
        <v>19604</v>
      </c>
    </row>
    <row r="10405" spans="1:2" ht="15" customHeight="1">
      <c r="A10405" s="10" t="s">
        <v>19609</v>
      </c>
      <c r="B10405" s="13" t="s">
        <v>19608</v>
      </c>
    </row>
    <row r="10406" spans="1:2" ht="15" customHeight="1">
      <c r="A10406" s="10" t="s">
        <v>19611</v>
      </c>
      <c r="B10406" s="13" t="s">
        <v>19610</v>
      </c>
    </row>
    <row r="10407" spans="1:2" ht="15" customHeight="1">
      <c r="A10407" s="10" t="s">
        <v>19603</v>
      </c>
      <c r="B10407" s="13" t="s">
        <v>19602</v>
      </c>
    </row>
    <row r="10408" spans="1:2" ht="15" customHeight="1">
      <c r="A10408" s="10" t="s">
        <v>19613</v>
      </c>
      <c r="B10408" s="13" t="s">
        <v>19612</v>
      </c>
    </row>
    <row r="10409" spans="1:2" ht="15" customHeight="1">
      <c r="A10409" s="10" t="s">
        <v>19601</v>
      </c>
      <c r="B10409" s="13" t="s">
        <v>19600</v>
      </c>
    </row>
    <row r="10410" spans="1:2" ht="15" customHeight="1">
      <c r="A10410" s="10" t="s">
        <v>19617</v>
      </c>
      <c r="B10410" s="13" t="s">
        <v>19616</v>
      </c>
    </row>
    <row r="10411" spans="1:2" ht="15" customHeight="1">
      <c r="A10411" s="10" t="s">
        <v>19615</v>
      </c>
      <c r="B10411" s="13" t="s">
        <v>19614</v>
      </c>
    </row>
    <row r="10412" spans="1:2" ht="15" customHeight="1">
      <c r="A10412" s="10" t="s">
        <v>19599</v>
      </c>
      <c r="B10412" s="13" t="s">
        <v>19598</v>
      </c>
    </row>
    <row r="10413" spans="1:2" ht="15" customHeight="1">
      <c r="A10413" s="10" t="s">
        <v>19607</v>
      </c>
      <c r="B10413" s="13" t="s">
        <v>19606</v>
      </c>
    </row>
    <row r="10414" spans="1:2" ht="15" customHeight="1">
      <c r="A10414" s="10" t="s">
        <v>19565</v>
      </c>
      <c r="B10414" s="13" t="s">
        <v>19564</v>
      </c>
    </row>
    <row r="10415" spans="1:2" ht="15" customHeight="1">
      <c r="A10415" s="10" t="s">
        <v>19569</v>
      </c>
      <c r="B10415" s="13" t="s">
        <v>19568</v>
      </c>
    </row>
    <row r="10416" spans="1:2" ht="15" customHeight="1">
      <c r="A10416" s="10" t="s">
        <v>19571</v>
      </c>
      <c r="B10416" s="13" t="s">
        <v>19570</v>
      </c>
    </row>
    <row r="10417" spans="1:2" ht="15" customHeight="1">
      <c r="A10417" s="10" t="s">
        <v>19563</v>
      </c>
      <c r="B10417" s="13" t="s">
        <v>19562</v>
      </c>
    </row>
    <row r="10418" spans="1:2" ht="15" customHeight="1">
      <c r="A10418" s="10" t="s">
        <v>19573</v>
      </c>
      <c r="B10418" s="13" t="s">
        <v>19572</v>
      </c>
    </row>
    <row r="10419" spans="1:2" ht="15" customHeight="1">
      <c r="A10419" s="10" t="s">
        <v>19561</v>
      </c>
      <c r="B10419" s="13" t="s">
        <v>19560</v>
      </c>
    </row>
    <row r="10420" spans="1:2" ht="15" customHeight="1">
      <c r="A10420" s="10" t="s">
        <v>19577</v>
      </c>
      <c r="B10420" s="13" t="s">
        <v>19576</v>
      </c>
    </row>
    <row r="10421" spans="1:2" ht="15" customHeight="1">
      <c r="A10421" s="10" t="s">
        <v>19575</v>
      </c>
      <c r="B10421" s="13" t="s">
        <v>19574</v>
      </c>
    </row>
    <row r="10422" spans="1:2" ht="15" customHeight="1">
      <c r="A10422" s="10" t="s">
        <v>19559</v>
      </c>
      <c r="B10422" s="13" t="s">
        <v>19558</v>
      </c>
    </row>
    <row r="10423" spans="1:2" ht="15" customHeight="1">
      <c r="A10423" s="10" t="s">
        <v>19567</v>
      </c>
      <c r="B10423" s="13" t="s">
        <v>19566</v>
      </c>
    </row>
    <row r="10424" spans="1:2" ht="15" customHeight="1">
      <c r="A10424" s="10" t="s">
        <v>7383</v>
      </c>
      <c r="B10424" s="13" t="s">
        <v>7382</v>
      </c>
    </row>
    <row r="10425" spans="1:2" ht="15" customHeight="1">
      <c r="A10425" s="10" t="s">
        <v>8916</v>
      </c>
      <c r="B10425" s="13" t="s">
        <v>8915</v>
      </c>
    </row>
    <row r="10426" spans="1:2" ht="15" customHeight="1">
      <c r="A10426" s="10" t="s">
        <v>11281</v>
      </c>
      <c r="B10426" s="13" t="s">
        <v>11280</v>
      </c>
    </row>
    <row r="10427" spans="1:2" ht="15" customHeight="1">
      <c r="A10427" s="11" t="s">
        <v>795</v>
      </c>
      <c r="B10427" s="15" t="s">
        <v>796</v>
      </c>
    </row>
    <row r="10428" spans="1:2" ht="15" customHeight="1">
      <c r="A10428" s="10" t="s">
        <v>11763</v>
      </c>
      <c r="B10428" s="13" t="s">
        <v>11762</v>
      </c>
    </row>
    <row r="10429" spans="1:2" ht="15" customHeight="1">
      <c r="A10429" s="10" t="s">
        <v>6776</v>
      </c>
      <c r="B10429" s="13" t="s">
        <v>6775</v>
      </c>
    </row>
    <row r="10430" spans="1:2" ht="15" customHeight="1">
      <c r="A10430" s="10" t="s">
        <v>11560</v>
      </c>
      <c r="B10430" s="13" t="s">
        <v>11559</v>
      </c>
    </row>
    <row r="10431" spans="1:2" ht="15" customHeight="1">
      <c r="A10431" s="10" t="s">
        <v>11534</v>
      </c>
      <c r="B10431" s="13" t="s">
        <v>11533</v>
      </c>
    </row>
    <row r="10432" spans="1:2" ht="15" customHeight="1">
      <c r="A10432" s="10" t="s">
        <v>797</v>
      </c>
      <c r="B10432" s="13" t="s">
        <v>8917</v>
      </c>
    </row>
    <row r="10433" spans="1:2" ht="15" customHeight="1">
      <c r="A10433" s="10" t="s">
        <v>11524</v>
      </c>
      <c r="B10433" s="13" t="s">
        <v>11523</v>
      </c>
    </row>
    <row r="10434" spans="1:2" ht="15" customHeight="1">
      <c r="A10434" s="10" t="s">
        <v>11522</v>
      </c>
      <c r="B10434" s="13" t="s">
        <v>11521</v>
      </c>
    </row>
    <row r="10435" spans="1:2" ht="15" customHeight="1">
      <c r="A10435" s="10" t="s">
        <v>11526</v>
      </c>
      <c r="B10435" s="13" t="s">
        <v>11525</v>
      </c>
    </row>
    <row r="10436" spans="1:2" ht="15" customHeight="1">
      <c r="A10436" s="10" t="s">
        <v>12198</v>
      </c>
      <c r="B10436" s="13" t="s">
        <v>12197</v>
      </c>
    </row>
    <row r="10437" spans="1:2" ht="15" customHeight="1">
      <c r="A10437" s="10" t="s">
        <v>12200</v>
      </c>
      <c r="B10437" s="13" t="s">
        <v>12199</v>
      </c>
    </row>
    <row r="10438" spans="1:2" ht="15" customHeight="1">
      <c r="A10438" s="10" t="s">
        <v>798</v>
      </c>
      <c r="B10438" s="13" t="s">
        <v>11305</v>
      </c>
    </row>
    <row r="10439" spans="1:2" ht="15" customHeight="1">
      <c r="A10439" s="10" t="s">
        <v>11307</v>
      </c>
      <c r="B10439" s="13" t="s">
        <v>11306</v>
      </c>
    </row>
    <row r="10440" spans="1:2" ht="15" customHeight="1">
      <c r="A10440" s="10" t="s">
        <v>11311</v>
      </c>
      <c r="B10440" s="13" t="s">
        <v>11310</v>
      </c>
    </row>
    <row r="10441" spans="1:2" ht="15" customHeight="1">
      <c r="A10441" s="10" t="s">
        <v>11882</v>
      </c>
      <c r="B10441" s="13" t="s">
        <v>11881</v>
      </c>
    </row>
    <row r="10442" spans="1:2" ht="15" customHeight="1">
      <c r="A10442" s="10" t="s">
        <v>14883</v>
      </c>
      <c r="B10442" s="13" t="s">
        <v>14882</v>
      </c>
    </row>
    <row r="10443" spans="1:2" ht="15" customHeight="1">
      <c r="A10443" s="10" t="s">
        <v>11032</v>
      </c>
      <c r="B10443" s="13" t="s">
        <v>11031</v>
      </c>
    </row>
    <row r="10444" spans="1:2" ht="15" customHeight="1">
      <c r="A10444" s="10" t="s">
        <v>11044</v>
      </c>
      <c r="B10444" s="13" t="s">
        <v>11043</v>
      </c>
    </row>
    <row r="10445" spans="1:2" ht="15" customHeight="1">
      <c r="A10445" s="10" t="s">
        <v>11046</v>
      </c>
      <c r="B10445" s="13" t="s">
        <v>11045</v>
      </c>
    </row>
    <row r="10446" spans="1:2" ht="15" customHeight="1">
      <c r="A10446" s="10" t="s">
        <v>11036</v>
      </c>
      <c r="B10446" s="13" t="s">
        <v>11035</v>
      </c>
    </row>
    <row r="10447" spans="1:2" ht="15" customHeight="1">
      <c r="A10447" s="10" t="s">
        <v>11042</v>
      </c>
      <c r="B10447" s="13" t="s">
        <v>11041</v>
      </c>
    </row>
    <row r="10448" spans="1:2" ht="15" customHeight="1">
      <c r="A10448" s="10" t="s">
        <v>11040</v>
      </c>
      <c r="B10448" s="13" t="s">
        <v>11039</v>
      </c>
    </row>
    <row r="10449" spans="1:2" ht="15" customHeight="1">
      <c r="A10449" s="10" t="s">
        <v>11038</v>
      </c>
      <c r="B10449" s="13" t="s">
        <v>11037</v>
      </c>
    </row>
    <row r="10450" spans="1:2" ht="15" customHeight="1">
      <c r="A10450" s="10" t="s">
        <v>11034</v>
      </c>
      <c r="B10450" s="13" t="s">
        <v>11033</v>
      </c>
    </row>
    <row r="10451" spans="1:2" ht="15" customHeight="1">
      <c r="A10451" s="10" t="s">
        <v>11050</v>
      </c>
      <c r="B10451" s="13" t="s">
        <v>11049</v>
      </c>
    </row>
    <row r="10452" spans="1:2" ht="15" customHeight="1">
      <c r="A10452" s="10" t="s">
        <v>11048</v>
      </c>
      <c r="B10452" s="13" t="s">
        <v>11047</v>
      </c>
    </row>
    <row r="10453" spans="1:2" ht="15" customHeight="1">
      <c r="A10453" s="10" t="s">
        <v>11295</v>
      </c>
      <c r="B10453" s="13" t="s">
        <v>11294</v>
      </c>
    </row>
    <row r="10454" spans="1:2" ht="15" customHeight="1">
      <c r="A10454" s="10" t="s">
        <v>11293</v>
      </c>
      <c r="B10454" s="13" t="s">
        <v>11292</v>
      </c>
    </row>
    <row r="10455" spans="1:2" ht="15" customHeight="1">
      <c r="A10455" s="10" t="s">
        <v>2473</v>
      </c>
      <c r="B10455" s="13" t="s">
        <v>2472</v>
      </c>
    </row>
    <row r="10456" spans="1:2" ht="15" customHeight="1">
      <c r="A10456" s="10" t="s">
        <v>10146</v>
      </c>
      <c r="B10456" s="13" t="s">
        <v>10145</v>
      </c>
    </row>
    <row r="10457" spans="1:2" ht="15" customHeight="1">
      <c r="A10457" s="10" t="s">
        <v>9378</v>
      </c>
      <c r="B10457" s="13" t="s">
        <v>9377</v>
      </c>
    </row>
    <row r="10458" spans="1:2" ht="15" customHeight="1">
      <c r="A10458" s="10" t="s">
        <v>9384</v>
      </c>
      <c r="B10458" s="13" t="s">
        <v>9383</v>
      </c>
    </row>
    <row r="10459" spans="1:2" ht="15" customHeight="1">
      <c r="A10459" s="10" t="s">
        <v>9380</v>
      </c>
      <c r="B10459" s="13" t="s">
        <v>9379</v>
      </c>
    </row>
    <row r="10460" spans="1:2" ht="15" customHeight="1">
      <c r="A10460" s="10" t="s">
        <v>9388</v>
      </c>
      <c r="B10460" s="13" t="s">
        <v>9387</v>
      </c>
    </row>
    <row r="10461" spans="1:2" ht="15" customHeight="1">
      <c r="A10461" s="10" t="s">
        <v>9382</v>
      </c>
      <c r="B10461" s="13" t="s">
        <v>9381</v>
      </c>
    </row>
    <row r="10462" spans="1:2" ht="15" customHeight="1">
      <c r="A10462" s="10" t="s">
        <v>9288</v>
      </c>
      <c r="B10462" s="13" t="s">
        <v>9287</v>
      </c>
    </row>
    <row r="10463" spans="1:2" ht="15" customHeight="1">
      <c r="A10463" s="10" t="s">
        <v>9374</v>
      </c>
      <c r="B10463" s="13" t="s">
        <v>9373</v>
      </c>
    </row>
    <row r="10464" spans="1:2" ht="15" customHeight="1">
      <c r="A10464" s="10" t="s">
        <v>10874</v>
      </c>
      <c r="B10464" s="13" t="s">
        <v>10873</v>
      </c>
    </row>
    <row r="10465" spans="1:2" ht="15" customHeight="1">
      <c r="A10465" s="10" t="s">
        <v>9135</v>
      </c>
      <c r="B10465" s="13" t="s">
        <v>9134</v>
      </c>
    </row>
    <row r="10466" spans="1:2" ht="15" customHeight="1">
      <c r="A10466" s="10" t="s">
        <v>10810</v>
      </c>
      <c r="B10466" s="13" t="s">
        <v>10809</v>
      </c>
    </row>
    <row r="10467" spans="1:2" ht="15" customHeight="1">
      <c r="A10467" s="10" t="s">
        <v>9662</v>
      </c>
      <c r="B10467" s="13" t="s">
        <v>9661</v>
      </c>
    </row>
    <row r="10468" spans="1:2" ht="15" customHeight="1">
      <c r="A10468" s="10" t="s">
        <v>13888</v>
      </c>
      <c r="B10468" s="13" t="s">
        <v>13887</v>
      </c>
    </row>
    <row r="10469" spans="1:2" ht="15" customHeight="1">
      <c r="A10469" s="10" t="s">
        <v>13886</v>
      </c>
      <c r="B10469" s="13" t="s">
        <v>13885</v>
      </c>
    </row>
    <row r="10470" spans="1:2" ht="15" customHeight="1">
      <c r="A10470" s="10" t="s">
        <v>13890</v>
      </c>
      <c r="B10470" s="13" t="s">
        <v>13889</v>
      </c>
    </row>
    <row r="10471" spans="1:2" ht="15" customHeight="1">
      <c r="A10471" s="10" t="s">
        <v>4477</v>
      </c>
      <c r="B10471" s="13" t="s">
        <v>4476</v>
      </c>
    </row>
    <row r="10472" spans="1:2" ht="15" customHeight="1">
      <c r="A10472" s="10" t="s">
        <v>2475</v>
      </c>
      <c r="B10472" s="13" t="s">
        <v>2474</v>
      </c>
    </row>
    <row r="10473" spans="1:2" ht="15" customHeight="1">
      <c r="A10473" s="10" t="s">
        <v>9607</v>
      </c>
      <c r="B10473" s="13" t="s">
        <v>9606</v>
      </c>
    </row>
    <row r="10474" spans="1:2" ht="15" customHeight="1">
      <c r="A10474" s="10" t="s">
        <v>8816</v>
      </c>
      <c r="B10474" s="13" t="s">
        <v>8815</v>
      </c>
    </row>
    <row r="10475" spans="1:2" ht="15" customHeight="1">
      <c r="A10475" s="11" t="s">
        <v>799</v>
      </c>
      <c r="B10475" s="15" t="s">
        <v>800</v>
      </c>
    </row>
    <row r="10476" spans="1:2" ht="15" customHeight="1">
      <c r="A10476" s="10" t="s">
        <v>5302</v>
      </c>
      <c r="B10476" s="13" t="s">
        <v>800</v>
      </c>
    </row>
    <row r="10477" spans="1:2" ht="15" customHeight="1">
      <c r="A10477" s="10" t="s">
        <v>24543</v>
      </c>
      <c r="B10477" s="13" t="s">
        <v>24542</v>
      </c>
    </row>
    <row r="10478" spans="1:2" ht="15" customHeight="1">
      <c r="A10478" s="11" t="s">
        <v>801</v>
      </c>
      <c r="B10478" s="15" t="s">
        <v>802</v>
      </c>
    </row>
    <row r="10479" spans="1:2" ht="15" customHeight="1">
      <c r="A10479" s="10" t="s">
        <v>9412</v>
      </c>
      <c r="B10479" s="13" t="s">
        <v>9411</v>
      </c>
    </row>
    <row r="10480" spans="1:2" ht="15" customHeight="1">
      <c r="A10480" s="10" t="s">
        <v>9418</v>
      </c>
      <c r="B10480" s="13" t="s">
        <v>9417</v>
      </c>
    </row>
    <row r="10481" spans="1:2" ht="15" customHeight="1">
      <c r="A10481" s="10" t="s">
        <v>9408</v>
      </c>
      <c r="B10481" s="13" t="s">
        <v>9407</v>
      </c>
    </row>
    <row r="10482" spans="1:2" ht="15" customHeight="1">
      <c r="A10482" s="10" t="s">
        <v>9406</v>
      </c>
      <c r="B10482" s="13" t="s">
        <v>9405</v>
      </c>
    </row>
    <row r="10483" spans="1:2" ht="15" customHeight="1">
      <c r="A10483" s="10" t="s">
        <v>6529</v>
      </c>
      <c r="B10483" s="13" t="s">
        <v>6528</v>
      </c>
    </row>
    <row r="10484" spans="1:2" ht="15" customHeight="1">
      <c r="A10484" s="10" t="s">
        <v>13590</v>
      </c>
      <c r="B10484" s="13" t="s">
        <v>13589</v>
      </c>
    </row>
    <row r="10485" spans="1:2" ht="15" customHeight="1">
      <c r="A10485" s="10" t="s">
        <v>13698</v>
      </c>
      <c r="B10485" s="13" t="s">
        <v>13697</v>
      </c>
    </row>
    <row r="10486" spans="1:2" ht="15" customHeight="1">
      <c r="A10486" s="10" t="s">
        <v>13312</v>
      </c>
      <c r="B10486" s="13" t="s">
        <v>13311</v>
      </c>
    </row>
    <row r="10487" spans="1:2" ht="15" customHeight="1">
      <c r="A10487" s="10" t="s">
        <v>6453</v>
      </c>
      <c r="B10487" s="13" t="s">
        <v>6452</v>
      </c>
    </row>
    <row r="10488" spans="1:2" ht="15" customHeight="1">
      <c r="A10488" s="11" t="s">
        <v>803</v>
      </c>
      <c r="B10488" s="15" t="s">
        <v>804</v>
      </c>
    </row>
    <row r="10489" spans="1:2" ht="15" customHeight="1">
      <c r="A10489" s="10" t="s">
        <v>4580</v>
      </c>
      <c r="B10489" s="13" t="s">
        <v>4579</v>
      </c>
    </row>
    <row r="10490" spans="1:2" ht="15" customHeight="1">
      <c r="A10490" s="10" t="s">
        <v>4578</v>
      </c>
      <c r="B10490" s="13" t="s">
        <v>4577</v>
      </c>
    </row>
    <row r="10491" spans="1:2" ht="15" customHeight="1">
      <c r="A10491" s="10" t="s">
        <v>13614</v>
      </c>
      <c r="B10491" s="13" t="s">
        <v>13613</v>
      </c>
    </row>
    <row r="10492" spans="1:2" ht="15" customHeight="1">
      <c r="A10492" s="10" t="s">
        <v>8223</v>
      </c>
      <c r="B10492" s="13" t="s">
        <v>8222</v>
      </c>
    </row>
    <row r="10493" spans="1:2" ht="15" customHeight="1">
      <c r="A10493" s="10" t="s">
        <v>8235</v>
      </c>
      <c r="B10493" s="13" t="s">
        <v>8234</v>
      </c>
    </row>
    <row r="10494" spans="1:2" ht="15" customHeight="1">
      <c r="A10494" s="10" t="s">
        <v>8227</v>
      </c>
      <c r="B10494" s="13" t="s">
        <v>8226</v>
      </c>
    </row>
    <row r="10495" spans="1:2" ht="15" customHeight="1">
      <c r="A10495" s="10" t="s">
        <v>8233</v>
      </c>
      <c r="B10495" s="13" t="s">
        <v>8232</v>
      </c>
    </row>
    <row r="10496" spans="1:2" ht="15" customHeight="1">
      <c r="A10496" s="10" t="s">
        <v>8231</v>
      </c>
      <c r="B10496" s="13" t="s">
        <v>8230</v>
      </c>
    </row>
    <row r="10497" spans="1:2" ht="15" customHeight="1">
      <c r="A10497" s="10" t="s">
        <v>25141</v>
      </c>
      <c r="B10497" s="13" t="s">
        <v>25140</v>
      </c>
    </row>
    <row r="10498" spans="1:2" ht="15" customHeight="1">
      <c r="A10498" s="10" t="s">
        <v>8425</v>
      </c>
      <c r="B10498" s="13" t="s">
        <v>8424</v>
      </c>
    </row>
    <row r="10499" spans="1:2" ht="15" customHeight="1">
      <c r="A10499" s="10" t="s">
        <v>4115</v>
      </c>
      <c r="B10499" s="13" t="s">
        <v>4114</v>
      </c>
    </row>
    <row r="10500" spans="1:2" ht="15" customHeight="1">
      <c r="A10500" s="10" t="s">
        <v>805</v>
      </c>
      <c r="B10500" s="13" t="s">
        <v>4120</v>
      </c>
    </row>
    <row r="10501" spans="1:2" ht="15" customHeight="1">
      <c r="A10501" s="10" t="s">
        <v>9410</v>
      </c>
      <c r="B10501" s="13" t="s">
        <v>9409</v>
      </c>
    </row>
    <row r="10502" spans="1:2" ht="15" customHeight="1">
      <c r="A10502" s="10" t="s">
        <v>14629</v>
      </c>
      <c r="B10502" s="13" t="s">
        <v>14628</v>
      </c>
    </row>
    <row r="10503" spans="1:2" ht="15" customHeight="1">
      <c r="A10503" s="10" t="s">
        <v>13980</v>
      </c>
      <c r="B10503" s="13" t="s">
        <v>13979</v>
      </c>
    </row>
    <row r="10504" spans="1:2" ht="15" customHeight="1">
      <c r="A10504" s="10" t="s">
        <v>19205</v>
      </c>
      <c r="B10504" s="13" t="s">
        <v>19204</v>
      </c>
    </row>
    <row r="10505" spans="1:2" ht="15" customHeight="1">
      <c r="A10505" s="10" t="s">
        <v>19209</v>
      </c>
      <c r="B10505" s="13" t="s">
        <v>19208</v>
      </c>
    </row>
    <row r="10506" spans="1:2" ht="15" customHeight="1">
      <c r="A10506" s="10" t="s">
        <v>19211</v>
      </c>
      <c r="B10506" s="13" t="s">
        <v>19210</v>
      </c>
    </row>
    <row r="10507" spans="1:2" ht="15" customHeight="1">
      <c r="A10507" s="10" t="s">
        <v>19203</v>
      </c>
      <c r="B10507" s="13" t="s">
        <v>19202</v>
      </c>
    </row>
    <row r="10508" spans="1:2" ht="15" customHeight="1">
      <c r="A10508" s="10" t="s">
        <v>19213</v>
      </c>
      <c r="B10508" s="13" t="s">
        <v>19212</v>
      </c>
    </row>
    <row r="10509" spans="1:2" ht="15" customHeight="1">
      <c r="A10509" s="10" t="s">
        <v>19201</v>
      </c>
      <c r="B10509" s="13" t="s">
        <v>19200</v>
      </c>
    </row>
    <row r="10510" spans="1:2" ht="15" customHeight="1">
      <c r="A10510" s="10" t="s">
        <v>19217</v>
      </c>
      <c r="B10510" s="13" t="s">
        <v>19216</v>
      </c>
    </row>
    <row r="10511" spans="1:2" ht="15" customHeight="1">
      <c r="A10511" s="10" t="s">
        <v>19215</v>
      </c>
      <c r="B10511" s="13" t="s">
        <v>19214</v>
      </c>
    </row>
    <row r="10512" spans="1:2" ht="15" customHeight="1">
      <c r="A10512" s="10" t="s">
        <v>19199</v>
      </c>
      <c r="B10512" s="13" t="s">
        <v>19198</v>
      </c>
    </row>
    <row r="10513" spans="1:2" ht="15" customHeight="1">
      <c r="A10513" s="10" t="s">
        <v>19207</v>
      </c>
      <c r="B10513" s="13" t="s">
        <v>19206</v>
      </c>
    </row>
    <row r="10514" spans="1:2" ht="15" customHeight="1">
      <c r="A10514" s="10" t="s">
        <v>19185</v>
      </c>
      <c r="B10514" s="13" t="s">
        <v>19184</v>
      </c>
    </row>
    <row r="10515" spans="1:2" ht="15" customHeight="1">
      <c r="A10515" s="10" t="s">
        <v>19189</v>
      </c>
      <c r="B10515" s="13" t="s">
        <v>19188</v>
      </c>
    </row>
    <row r="10516" spans="1:2" ht="15" customHeight="1">
      <c r="A10516" s="10" t="s">
        <v>19191</v>
      </c>
      <c r="B10516" s="13" t="s">
        <v>19190</v>
      </c>
    </row>
    <row r="10517" spans="1:2" ht="15" customHeight="1">
      <c r="A10517" s="10" t="s">
        <v>19183</v>
      </c>
      <c r="B10517" s="13" t="s">
        <v>19182</v>
      </c>
    </row>
    <row r="10518" spans="1:2" ht="15" customHeight="1">
      <c r="A10518" s="10" t="s">
        <v>19193</v>
      </c>
      <c r="B10518" s="13" t="s">
        <v>19192</v>
      </c>
    </row>
    <row r="10519" spans="1:2" ht="15" customHeight="1">
      <c r="A10519" s="10" t="s">
        <v>19181</v>
      </c>
      <c r="B10519" s="13" t="s">
        <v>19180</v>
      </c>
    </row>
    <row r="10520" spans="1:2" ht="15" customHeight="1">
      <c r="A10520" s="10" t="s">
        <v>19197</v>
      </c>
      <c r="B10520" s="13" t="s">
        <v>19196</v>
      </c>
    </row>
    <row r="10521" spans="1:2" ht="15" customHeight="1">
      <c r="A10521" s="10" t="s">
        <v>19195</v>
      </c>
      <c r="B10521" s="13" t="s">
        <v>19194</v>
      </c>
    </row>
    <row r="10522" spans="1:2" ht="15" customHeight="1">
      <c r="A10522" s="10" t="s">
        <v>19179</v>
      </c>
      <c r="B10522" s="13" t="s">
        <v>19178</v>
      </c>
    </row>
    <row r="10523" spans="1:2" ht="15" customHeight="1">
      <c r="A10523" s="10" t="s">
        <v>19187</v>
      </c>
      <c r="B10523" s="13" t="s">
        <v>19186</v>
      </c>
    </row>
    <row r="10524" spans="1:2" ht="15" customHeight="1">
      <c r="A10524" s="10" t="s">
        <v>19085</v>
      </c>
      <c r="B10524" s="13" t="s">
        <v>19084</v>
      </c>
    </row>
    <row r="10525" spans="1:2" ht="15" customHeight="1">
      <c r="A10525" s="10" t="s">
        <v>19089</v>
      </c>
      <c r="B10525" s="13" t="s">
        <v>19088</v>
      </c>
    </row>
    <row r="10526" spans="1:2" ht="15" customHeight="1">
      <c r="A10526" s="10" t="s">
        <v>19091</v>
      </c>
      <c r="B10526" s="13" t="s">
        <v>19090</v>
      </c>
    </row>
    <row r="10527" spans="1:2" ht="15" customHeight="1">
      <c r="A10527" s="10" t="s">
        <v>19083</v>
      </c>
      <c r="B10527" s="13" t="s">
        <v>19082</v>
      </c>
    </row>
    <row r="10528" spans="1:2" ht="15" customHeight="1">
      <c r="A10528" s="10" t="s">
        <v>19093</v>
      </c>
      <c r="B10528" s="13" t="s">
        <v>19092</v>
      </c>
    </row>
    <row r="10529" spans="1:2" ht="15" customHeight="1">
      <c r="A10529" s="10" t="s">
        <v>19081</v>
      </c>
      <c r="B10529" s="13" t="s">
        <v>19080</v>
      </c>
    </row>
    <row r="10530" spans="1:2" ht="15" customHeight="1">
      <c r="A10530" s="10" t="s">
        <v>19097</v>
      </c>
      <c r="B10530" s="13" t="s">
        <v>19096</v>
      </c>
    </row>
    <row r="10531" spans="1:2" ht="15" customHeight="1">
      <c r="A10531" s="10" t="s">
        <v>19095</v>
      </c>
      <c r="B10531" s="13" t="s">
        <v>19094</v>
      </c>
    </row>
    <row r="10532" spans="1:2" ht="15" customHeight="1">
      <c r="A10532" s="10" t="s">
        <v>19079</v>
      </c>
      <c r="B10532" s="13" t="s">
        <v>19078</v>
      </c>
    </row>
    <row r="10533" spans="1:2" ht="15" customHeight="1">
      <c r="A10533" s="10" t="s">
        <v>19087</v>
      </c>
      <c r="B10533" s="13" t="s">
        <v>19086</v>
      </c>
    </row>
    <row r="10534" spans="1:2" ht="15" customHeight="1">
      <c r="A10534" s="10" t="s">
        <v>19225</v>
      </c>
      <c r="B10534" s="13" t="s">
        <v>19224</v>
      </c>
    </row>
    <row r="10535" spans="1:2" ht="15" customHeight="1">
      <c r="A10535" s="10" t="s">
        <v>19229</v>
      </c>
      <c r="B10535" s="13" t="s">
        <v>19228</v>
      </c>
    </row>
    <row r="10536" spans="1:2" ht="15" customHeight="1">
      <c r="A10536" s="10" t="s">
        <v>19231</v>
      </c>
      <c r="B10536" s="13" t="s">
        <v>19230</v>
      </c>
    </row>
    <row r="10537" spans="1:2" ht="15" customHeight="1">
      <c r="A10537" s="10" t="s">
        <v>19223</v>
      </c>
      <c r="B10537" s="13" t="s">
        <v>19222</v>
      </c>
    </row>
    <row r="10538" spans="1:2" ht="15" customHeight="1">
      <c r="A10538" s="10" t="s">
        <v>19233</v>
      </c>
      <c r="B10538" s="13" t="s">
        <v>19232</v>
      </c>
    </row>
    <row r="10539" spans="1:2" ht="15" customHeight="1">
      <c r="A10539" s="10" t="s">
        <v>19221</v>
      </c>
      <c r="B10539" s="13" t="s">
        <v>19220</v>
      </c>
    </row>
    <row r="10540" spans="1:2" ht="15" customHeight="1">
      <c r="A10540" s="10" t="s">
        <v>19237</v>
      </c>
      <c r="B10540" s="13" t="s">
        <v>19236</v>
      </c>
    </row>
    <row r="10541" spans="1:2" ht="15" customHeight="1">
      <c r="A10541" s="10" t="s">
        <v>19235</v>
      </c>
      <c r="B10541" s="13" t="s">
        <v>19234</v>
      </c>
    </row>
    <row r="10542" spans="1:2" ht="15" customHeight="1">
      <c r="A10542" s="10" t="s">
        <v>19219</v>
      </c>
      <c r="B10542" s="13" t="s">
        <v>19218</v>
      </c>
    </row>
    <row r="10543" spans="1:2" ht="15" customHeight="1">
      <c r="A10543" s="10" t="s">
        <v>19227</v>
      </c>
      <c r="B10543" s="13" t="s">
        <v>19226</v>
      </c>
    </row>
    <row r="10544" spans="1:2" ht="15" customHeight="1">
      <c r="A10544" s="10" t="s">
        <v>19045</v>
      </c>
      <c r="B10544" s="13" t="s">
        <v>19044</v>
      </c>
    </row>
    <row r="10545" spans="1:2" ht="15" customHeight="1">
      <c r="A10545" s="10" t="s">
        <v>19049</v>
      </c>
      <c r="B10545" s="13" t="s">
        <v>19048</v>
      </c>
    </row>
    <row r="10546" spans="1:2" ht="15" customHeight="1">
      <c r="A10546" s="10" t="s">
        <v>19051</v>
      </c>
      <c r="B10546" s="13" t="s">
        <v>19050</v>
      </c>
    </row>
    <row r="10547" spans="1:2" ht="15" customHeight="1">
      <c r="A10547" s="10" t="s">
        <v>19043</v>
      </c>
      <c r="B10547" s="13" t="s">
        <v>19042</v>
      </c>
    </row>
    <row r="10548" spans="1:2" ht="15" customHeight="1">
      <c r="A10548" s="10" t="s">
        <v>19053</v>
      </c>
      <c r="B10548" s="13" t="s">
        <v>19052</v>
      </c>
    </row>
    <row r="10549" spans="1:2" ht="15" customHeight="1">
      <c r="A10549" s="10" t="s">
        <v>19041</v>
      </c>
      <c r="B10549" s="13" t="s">
        <v>19040</v>
      </c>
    </row>
    <row r="10550" spans="1:2" ht="15" customHeight="1">
      <c r="A10550" s="10" t="s">
        <v>19057</v>
      </c>
      <c r="B10550" s="13" t="s">
        <v>19056</v>
      </c>
    </row>
    <row r="10551" spans="1:2" ht="15" customHeight="1">
      <c r="A10551" s="10" t="s">
        <v>19055</v>
      </c>
      <c r="B10551" s="13" t="s">
        <v>19054</v>
      </c>
    </row>
    <row r="10552" spans="1:2" ht="15" customHeight="1">
      <c r="A10552" s="10" t="s">
        <v>19039</v>
      </c>
      <c r="B10552" s="13" t="s">
        <v>19038</v>
      </c>
    </row>
    <row r="10553" spans="1:2" ht="15" customHeight="1">
      <c r="A10553" s="10" t="s">
        <v>19047</v>
      </c>
      <c r="B10553" s="13" t="s">
        <v>19046</v>
      </c>
    </row>
    <row r="10554" spans="1:2" ht="15" customHeight="1">
      <c r="A10554" s="10" t="s">
        <v>19065</v>
      </c>
      <c r="B10554" s="13" t="s">
        <v>19064</v>
      </c>
    </row>
    <row r="10555" spans="1:2" ht="15" customHeight="1">
      <c r="A10555" s="10" t="s">
        <v>19069</v>
      </c>
      <c r="B10555" s="13" t="s">
        <v>19068</v>
      </c>
    </row>
    <row r="10556" spans="1:2" ht="15" customHeight="1">
      <c r="A10556" s="10" t="s">
        <v>19071</v>
      </c>
      <c r="B10556" s="13" t="s">
        <v>19070</v>
      </c>
    </row>
    <row r="10557" spans="1:2" ht="15" customHeight="1">
      <c r="A10557" s="10" t="s">
        <v>19063</v>
      </c>
      <c r="B10557" s="13" t="s">
        <v>19062</v>
      </c>
    </row>
    <row r="10558" spans="1:2" ht="15" customHeight="1">
      <c r="A10558" s="10" t="s">
        <v>19073</v>
      </c>
      <c r="B10558" s="13" t="s">
        <v>19072</v>
      </c>
    </row>
    <row r="10559" spans="1:2" ht="15" customHeight="1">
      <c r="A10559" s="10" t="s">
        <v>19061</v>
      </c>
      <c r="B10559" s="13" t="s">
        <v>19060</v>
      </c>
    </row>
    <row r="10560" spans="1:2" ht="15" customHeight="1">
      <c r="A10560" s="10" t="s">
        <v>19077</v>
      </c>
      <c r="B10560" s="13" t="s">
        <v>19076</v>
      </c>
    </row>
    <row r="10561" spans="1:2" ht="15" customHeight="1">
      <c r="A10561" s="10" t="s">
        <v>19075</v>
      </c>
      <c r="B10561" s="13" t="s">
        <v>19074</v>
      </c>
    </row>
    <row r="10562" spans="1:2" ht="15" customHeight="1">
      <c r="A10562" s="10" t="s">
        <v>19059</v>
      </c>
      <c r="B10562" s="13" t="s">
        <v>19058</v>
      </c>
    </row>
    <row r="10563" spans="1:2" ht="15" customHeight="1">
      <c r="A10563" s="10" t="s">
        <v>19067</v>
      </c>
      <c r="B10563" s="13" t="s">
        <v>19066</v>
      </c>
    </row>
    <row r="10564" spans="1:2" ht="15" customHeight="1">
      <c r="A10564" s="10" t="s">
        <v>19145</v>
      </c>
      <c r="B10564" s="13" t="s">
        <v>19144</v>
      </c>
    </row>
    <row r="10565" spans="1:2" ht="15" customHeight="1">
      <c r="A10565" s="10" t="s">
        <v>19149</v>
      </c>
      <c r="B10565" s="13" t="s">
        <v>19148</v>
      </c>
    </row>
    <row r="10566" spans="1:2" ht="15" customHeight="1">
      <c r="A10566" s="10" t="s">
        <v>19151</v>
      </c>
      <c r="B10566" s="13" t="s">
        <v>19150</v>
      </c>
    </row>
    <row r="10567" spans="1:2" ht="15" customHeight="1">
      <c r="A10567" s="10" t="s">
        <v>19143</v>
      </c>
      <c r="B10567" s="13" t="s">
        <v>19142</v>
      </c>
    </row>
    <row r="10568" spans="1:2" ht="15" customHeight="1">
      <c r="A10568" s="10" t="s">
        <v>19153</v>
      </c>
      <c r="B10568" s="13" t="s">
        <v>19152</v>
      </c>
    </row>
    <row r="10569" spans="1:2" ht="15" customHeight="1">
      <c r="A10569" s="10" t="s">
        <v>19141</v>
      </c>
      <c r="B10569" s="13" t="s">
        <v>19140</v>
      </c>
    </row>
    <row r="10570" spans="1:2" ht="15" customHeight="1">
      <c r="A10570" s="10" t="s">
        <v>19157</v>
      </c>
      <c r="B10570" s="13" t="s">
        <v>19156</v>
      </c>
    </row>
    <row r="10571" spans="1:2" ht="15" customHeight="1">
      <c r="A10571" s="10" t="s">
        <v>19155</v>
      </c>
      <c r="B10571" s="13" t="s">
        <v>19154</v>
      </c>
    </row>
    <row r="10572" spans="1:2" ht="15" customHeight="1">
      <c r="A10572" s="10" t="s">
        <v>19139</v>
      </c>
      <c r="B10572" s="13" t="s">
        <v>19138</v>
      </c>
    </row>
    <row r="10573" spans="1:2" ht="15" customHeight="1">
      <c r="A10573" s="10" t="s">
        <v>19147</v>
      </c>
      <c r="B10573" s="13" t="s">
        <v>19146</v>
      </c>
    </row>
    <row r="10574" spans="1:2" ht="15" customHeight="1">
      <c r="A10574" s="10" t="s">
        <v>19125</v>
      </c>
      <c r="B10574" s="13" t="s">
        <v>19124</v>
      </c>
    </row>
    <row r="10575" spans="1:2" ht="15" customHeight="1">
      <c r="A10575" s="10" t="s">
        <v>19129</v>
      </c>
      <c r="B10575" s="13" t="s">
        <v>19128</v>
      </c>
    </row>
    <row r="10576" spans="1:2" ht="15" customHeight="1">
      <c r="A10576" s="10" t="s">
        <v>19131</v>
      </c>
      <c r="B10576" s="13" t="s">
        <v>19130</v>
      </c>
    </row>
    <row r="10577" spans="1:2" ht="15" customHeight="1">
      <c r="A10577" s="10" t="s">
        <v>19123</v>
      </c>
      <c r="B10577" s="13" t="s">
        <v>19122</v>
      </c>
    </row>
    <row r="10578" spans="1:2" ht="15" customHeight="1">
      <c r="A10578" s="10" t="s">
        <v>19133</v>
      </c>
      <c r="B10578" s="13" t="s">
        <v>19132</v>
      </c>
    </row>
    <row r="10579" spans="1:2" ht="15" customHeight="1">
      <c r="A10579" s="10" t="s">
        <v>19121</v>
      </c>
      <c r="B10579" s="13" t="s">
        <v>19120</v>
      </c>
    </row>
    <row r="10580" spans="1:2" ht="15" customHeight="1">
      <c r="A10580" s="10" t="s">
        <v>19137</v>
      </c>
      <c r="B10580" s="13" t="s">
        <v>19136</v>
      </c>
    </row>
    <row r="10581" spans="1:2" ht="15" customHeight="1">
      <c r="A10581" s="10" t="s">
        <v>19135</v>
      </c>
      <c r="B10581" s="13" t="s">
        <v>19134</v>
      </c>
    </row>
    <row r="10582" spans="1:2" ht="15" customHeight="1">
      <c r="A10582" s="10" t="s">
        <v>19119</v>
      </c>
      <c r="B10582" s="13" t="s">
        <v>19118</v>
      </c>
    </row>
    <row r="10583" spans="1:2" ht="15" customHeight="1">
      <c r="A10583" s="10" t="s">
        <v>19127</v>
      </c>
      <c r="B10583" s="13" t="s">
        <v>19126</v>
      </c>
    </row>
    <row r="10584" spans="1:2" ht="15" customHeight="1">
      <c r="A10584" s="10" t="s">
        <v>19165</v>
      </c>
      <c r="B10584" s="13" t="s">
        <v>19164</v>
      </c>
    </row>
    <row r="10585" spans="1:2" ht="15" customHeight="1">
      <c r="A10585" s="10" t="s">
        <v>19169</v>
      </c>
      <c r="B10585" s="13" t="s">
        <v>19168</v>
      </c>
    </row>
    <row r="10586" spans="1:2" ht="15" customHeight="1">
      <c r="A10586" s="10" t="s">
        <v>19171</v>
      </c>
      <c r="B10586" s="13" t="s">
        <v>19170</v>
      </c>
    </row>
    <row r="10587" spans="1:2" ht="15" customHeight="1">
      <c r="A10587" s="10" t="s">
        <v>19163</v>
      </c>
      <c r="B10587" s="13" t="s">
        <v>19162</v>
      </c>
    </row>
    <row r="10588" spans="1:2" ht="15" customHeight="1">
      <c r="A10588" s="10" t="s">
        <v>19173</v>
      </c>
      <c r="B10588" s="13" t="s">
        <v>19172</v>
      </c>
    </row>
    <row r="10589" spans="1:2" ht="15" customHeight="1">
      <c r="A10589" s="10" t="s">
        <v>19161</v>
      </c>
      <c r="B10589" s="13" t="s">
        <v>19160</v>
      </c>
    </row>
    <row r="10590" spans="1:2" ht="15" customHeight="1">
      <c r="A10590" s="10" t="s">
        <v>19177</v>
      </c>
      <c r="B10590" s="13" t="s">
        <v>19176</v>
      </c>
    </row>
    <row r="10591" spans="1:2" ht="15" customHeight="1">
      <c r="A10591" s="10" t="s">
        <v>19175</v>
      </c>
      <c r="B10591" s="13" t="s">
        <v>19174</v>
      </c>
    </row>
    <row r="10592" spans="1:2" ht="15" customHeight="1">
      <c r="A10592" s="10" t="s">
        <v>19159</v>
      </c>
      <c r="B10592" s="13" t="s">
        <v>19158</v>
      </c>
    </row>
    <row r="10593" spans="1:2" ht="15" customHeight="1">
      <c r="A10593" s="10" t="s">
        <v>19167</v>
      </c>
      <c r="B10593" s="13" t="s">
        <v>19166</v>
      </c>
    </row>
    <row r="10594" spans="1:2" ht="15" customHeight="1">
      <c r="A10594" s="10" t="s">
        <v>19105</v>
      </c>
      <c r="B10594" s="13" t="s">
        <v>19104</v>
      </c>
    </row>
    <row r="10595" spans="1:2" ht="15" customHeight="1">
      <c r="A10595" s="10" t="s">
        <v>19109</v>
      </c>
      <c r="B10595" s="13" t="s">
        <v>19108</v>
      </c>
    </row>
    <row r="10596" spans="1:2" ht="15" customHeight="1">
      <c r="A10596" s="10" t="s">
        <v>19111</v>
      </c>
      <c r="B10596" s="13" t="s">
        <v>19110</v>
      </c>
    </row>
    <row r="10597" spans="1:2" ht="15" customHeight="1">
      <c r="A10597" s="10" t="s">
        <v>19103</v>
      </c>
      <c r="B10597" s="13" t="s">
        <v>19102</v>
      </c>
    </row>
    <row r="10598" spans="1:2" ht="15" customHeight="1">
      <c r="A10598" s="10" t="s">
        <v>19113</v>
      </c>
      <c r="B10598" s="13" t="s">
        <v>19112</v>
      </c>
    </row>
    <row r="10599" spans="1:2" ht="15" customHeight="1">
      <c r="A10599" s="10" t="s">
        <v>19101</v>
      </c>
      <c r="B10599" s="13" t="s">
        <v>19100</v>
      </c>
    </row>
    <row r="10600" spans="1:2" ht="15" customHeight="1">
      <c r="A10600" s="10" t="s">
        <v>19117</v>
      </c>
      <c r="B10600" s="13" t="s">
        <v>19116</v>
      </c>
    </row>
    <row r="10601" spans="1:2" ht="15" customHeight="1">
      <c r="A10601" s="10" t="s">
        <v>19115</v>
      </c>
      <c r="B10601" s="13" t="s">
        <v>19114</v>
      </c>
    </row>
    <row r="10602" spans="1:2" ht="15" customHeight="1">
      <c r="A10602" s="10" t="s">
        <v>19099</v>
      </c>
      <c r="B10602" s="13" t="s">
        <v>19098</v>
      </c>
    </row>
    <row r="10603" spans="1:2" ht="15" customHeight="1">
      <c r="A10603" s="10" t="s">
        <v>19107</v>
      </c>
      <c r="B10603" s="13" t="s">
        <v>19106</v>
      </c>
    </row>
    <row r="10604" spans="1:2" ht="15" customHeight="1">
      <c r="A10604" s="10" t="s">
        <v>18965</v>
      </c>
      <c r="B10604" s="13" t="s">
        <v>18964</v>
      </c>
    </row>
    <row r="10605" spans="1:2" ht="15" customHeight="1">
      <c r="A10605" s="10" t="s">
        <v>18969</v>
      </c>
      <c r="B10605" s="13" t="s">
        <v>18968</v>
      </c>
    </row>
    <row r="10606" spans="1:2" ht="15" customHeight="1">
      <c r="A10606" s="10" t="s">
        <v>18971</v>
      </c>
      <c r="B10606" s="13" t="s">
        <v>18970</v>
      </c>
    </row>
    <row r="10607" spans="1:2" ht="15" customHeight="1">
      <c r="A10607" s="10" t="s">
        <v>18963</v>
      </c>
      <c r="B10607" s="13" t="s">
        <v>18962</v>
      </c>
    </row>
    <row r="10608" spans="1:2" ht="15" customHeight="1">
      <c r="A10608" s="10" t="s">
        <v>18973</v>
      </c>
      <c r="B10608" s="13" t="s">
        <v>18972</v>
      </c>
    </row>
    <row r="10609" spans="1:2" ht="15" customHeight="1">
      <c r="A10609" s="10" t="s">
        <v>18961</v>
      </c>
      <c r="B10609" s="13" t="s">
        <v>18960</v>
      </c>
    </row>
    <row r="10610" spans="1:2" ht="15" customHeight="1">
      <c r="A10610" s="10" t="s">
        <v>18977</v>
      </c>
      <c r="B10610" s="13" t="s">
        <v>18976</v>
      </c>
    </row>
    <row r="10611" spans="1:2" ht="15" customHeight="1">
      <c r="A10611" s="10" t="s">
        <v>18975</v>
      </c>
      <c r="B10611" s="13" t="s">
        <v>18974</v>
      </c>
    </row>
    <row r="10612" spans="1:2" ht="15" customHeight="1">
      <c r="A10612" s="10" t="s">
        <v>18959</v>
      </c>
      <c r="B10612" s="13" t="s">
        <v>18958</v>
      </c>
    </row>
    <row r="10613" spans="1:2" ht="15" customHeight="1">
      <c r="A10613" s="10" t="s">
        <v>18967</v>
      </c>
      <c r="B10613" s="13" t="s">
        <v>18966</v>
      </c>
    </row>
    <row r="10614" spans="1:2" ht="15" customHeight="1">
      <c r="A10614" s="10" t="s">
        <v>19025</v>
      </c>
      <c r="B10614" s="13" t="s">
        <v>19024</v>
      </c>
    </row>
    <row r="10615" spans="1:2" ht="15" customHeight="1">
      <c r="A10615" s="10" t="s">
        <v>19029</v>
      </c>
      <c r="B10615" s="13" t="s">
        <v>19028</v>
      </c>
    </row>
    <row r="10616" spans="1:2" ht="15" customHeight="1">
      <c r="A10616" s="10" t="s">
        <v>19031</v>
      </c>
      <c r="B10616" s="13" t="s">
        <v>19030</v>
      </c>
    </row>
    <row r="10617" spans="1:2" ht="15" customHeight="1">
      <c r="A10617" s="10" t="s">
        <v>19023</v>
      </c>
      <c r="B10617" s="13" t="s">
        <v>19022</v>
      </c>
    </row>
    <row r="10618" spans="1:2" ht="15" customHeight="1">
      <c r="A10618" s="10" t="s">
        <v>19033</v>
      </c>
      <c r="B10618" s="13" t="s">
        <v>19032</v>
      </c>
    </row>
    <row r="10619" spans="1:2" ht="15" customHeight="1">
      <c r="A10619" s="10" t="s">
        <v>19021</v>
      </c>
      <c r="B10619" s="13" t="s">
        <v>19020</v>
      </c>
    </row>
    <row r="10620" spans="1:2" ht="15" customHeight="1">
      <c r="A10620" s="10" t="s">
        <v>19037</v>
      </c>
      <c r="B10620" s="13" t="s">
        <v>19036</v>
      </c>
    </row>
    <row r="10621" spans="1:2" ht="15" customHeight="1">
      <c r="A10621" s="10" t="s">
        <v>19035</v>
      </c>
      <c r="B10621" s="13" t="s">
        <v>19034</v>
      </c>
    </row>
    <row r="10622" spans="1:2" ht="15" customHeight="1">
      <c r="A10622" s="10" t="s">
        <v>19019</v>
      </c>
      <c r="B10622" s="13" t="s">
        <v>19018</v>
      </c>
    </row>
    <row r="10623" spans="1:2" ht="15" customHeight="1">
      <c r="A10623" s="10" t="s">
        <v>19027</v>
      </c>
      <c r="B10623" s="13" t="s">
        <v>19026</v>
      </c>
    </row>
    <row r="10624" spans="1:2" ht="15" customHeight="1">
      <c r="A10624" s="10" t="s">
        <v>18925</v>
      </c>
      <c r="B10624" s="13" t="s">
        <v>18924</v>
      </c>
    </row>
    <row r="10625" spans="1:2" ht="15" customHeight="1">
      <c r="A10625" s="10" t="s">
        <v>18929</v>
      </c>
      <c r="B10625" s="13" t="s">
        <v>18928</v>
      </c>
    </row>
    <row r="10626" spans="1:2" ht="15" customHeight="1">
      <c r="A10626" s="10" t="s">
        <v>18931</v>
      </c>
      <c r="B10626" s="13" t="s">
        <v>18930</v>
      </c>
    </row>
    <row r="10627" spans="1:2" ht="15" customHeight="1">
      <c r="A10627" s="10" t="s">
        <v>18923</v>
      </c>
      <c r="B10627" s="13" t="s">
        <v>18922</v>
      </c>
    </row>
    <row r="10628" spans="1:2" ht="15" customHeight="1">
      <c r="A10628" s="10" t="s">
        <v>18933</v>
      </c>
      <c r="B10628" s="13" t="s">
        <v>18932</v>
      </c>
    </row>
    <row r="10629" spans="1:2" ht="15" customHeight="1">
      <c r="A10629" s="10" t="s">
        <v>18921</v>
      </c>
      <c r="B10629" s="13" t="s">
        <v>18920</v>
      </c>
    </row>
    <row r="10630" spans="1:2" ht="15" customHeight="1">
      <c r="A10630" s="10" t="s">
        <v>18937</v>
      </c>
      <c r="B10630" s="13" t="s">
        <v>18936</v>
      </c>
    </row>
    <row r="10631" spans="1:2" ht="15" customHeight="1">
      <c r="A10631" s="10" t="s">
        <v>18935</v>
      </c>
      <c r="B10631" s="13" t="s">
        <v>18934</v>
      </c>
    </row>
    <row r="10632" spans="1:2" ht="15" customHeight="1">
      <c r="A10632" s="10" t="s">
        <v>18919</v>
      </c>
      <c r="B10632" s="13" t="s">
        <v>18918</v>
      </c>
    </row>
    <row r="10633" spans="1:2" ht="15" customHeight="1">
      <c r="A10633" s="10" t="s">
        <v>18927</v>
      </c>
      <c r="B10633" s="13" t="s">
        <v>18926</v>
      </c>
    </row>
    <row r="10634" spans="1:2" ht="15" customHeight="1">
      <c r="A10634" s="10" t="s">
        <v>18945</v>
      </c>
      <c r="B10634" s="13" t="s">
        <v>18944</v>
      </c>
    </row>
    <row r="10635" spans="1:2" ht="15" customHeight="1">
      <c r="A10635" s="10" t="s">
        <v>18949</v>
      </c>
      <c r="B10635" s="13" t="s">
        <v>18948</v>
      </c>
    </row>
    <row r="10636" spans="1:2" ht="15" customHeight="1">
      <c r="A10636" s="10" t="s">
        <v>18951</v>
      </c>
      <c r="B10636" s="13" t="s">
        <v>18950</v>
      </c>
    </row>
    <row r="10637" spans="1:2" ht="15" customHeight="1">
      <c r="A10637" s="10" t="s">
        <v>18943</v>
      </c>
      <c r="B10637" s="13" t="s">
        <v>18942</v>
      </c>
    </row>
    <row r="10638" spans="1:2" ht="15" customHeight="1">
      <c r="A10638" s="10" t="s">
        <v>18953</v>
      </c>
      <c r="B10638" s="13" t="s">
        <v>18952</v>
      </c>
    </row>
    <row r="10639" spans="1:2" ht="15" customHeight="1">
      <c r="A10639" s="10" t="s">
        <v>18941</v>
      </c>
      <c r="B10639" s="13" t="s">
        <v>18940</v>
      </c>
    </row>
    <row r="10640" spans="1:2" ht="15" customHeight="1">
      <c r="A10640" s="10" t="s">
        <v>18957</v>
      </c>
      <c r="B10640" s="13" t="s">
        <v>18956</v>
      </c>
    </row>
    <row r="10641" spans="1:2" ht="15" customHeight="1">
      <c r="A10641" s="10" t="s">
        <v>18955</v>
      </c>
      <c r="B10641" s="13" t="s">
        <v>18954</v>
      </c>
    </row>
    <row r="10642" spans="1:2" ht="15" customHeight="1">
      <c r="A10642" s="10" t="s">
        <v>18939</v>
      </c>
      <c r="B10642" s="13" t="s">
        <v>18938</v>
      </c>
    </row>
    <row r="10643" spans="1:2" ht="15" customHeight="1">
      <c r="A10643" s="10" t="s">
        <v>18947</v>
      </c>
      <c r="B10643" s="13" t="s">
        <v>18946</v>
      </c>
    </row>
    <row r="10644" spans="1:2" ht="15" customHeight="1">
      <c r="A10644" s="10" t="s">
        <v>18677</v>
      </c>
      <c r="B10644" s="13" t="s">
        <v>18676</v>
      </c>
    </row>
    <row r="10645" spans="1:2" ht="15" customHeight="1">
      <c r="A10645" s="10" t="s">
        <v>19305</v>
      </c>
      <c r="B10645" s="13" t="s">
        <v>19304</v>
      </c>
    </row>
    <row r="10646" spans="1:2" ht="15" customHeight="1">
      <c r="A10646" s="10" t="s">
        <v>19309</v>
      </c>
      <c r="B10646" s="13" t="s">
        <v>19308</v>
      </c>
    </row>
    <row r="10647" spans="1:2" ht="15" customHeight="1">
      <c r="A10647" s="10" t="s">
        <v>19311</v>
      </c>
      <c r="B10647" s="13" t="s">
        <v>19310</v>
      </c>
    </row>
    <row r="10648" spans="1:2" ht="15" customHeight="1">
      <c r="A10648" s="10" t="s">
        <v>19303</v>
      </c>
      <c r="B10648" s="13" t="s">
        <v>19302</v>
      </c>
    </row>
    <row r="10649" spans="1:2" ht="15" customHeight="1">
      <c r="A10649" s="10" t="s">
        <v>19313</v>
      </c>
      <c r="B10649" s="13" t="s">
        <v>19312</v>
      </c>
    </row>
    <row r="10650" spans="1:2" ht="15" customHeight="1">
      <c r="A10650" s="10" t="s">
        <v>19301</v>
      </c>
      <c r="B10650" s="13" t="s">
        <v>19300</v>
      </c>
    </row>
    <row r="10651" spans="1:2" ht="15" customHeight="1">
      <c r="A10651" s="10" t="s">
        <v>19317</v>
      </c>
      <c r="B10651" s="13" t="s">
        <v>19316</v>
      </c>
    </row>
    <row r="10652" spans="1:2" ht="15" customHeight="1">
      <c r="A10652" s="10" t="s">
        <v>19315</v>
      </c>
      <c r="B10652" s="13" t="s">
        <v>19314</v>
      </c>
    </row>
    <row r="10653" spans="1:2" ht="15" customHeight="1">
      <c r="A10653" s="10" t="s">
        <v>19299</v>
      </c>
      <c r="B10653" s="13" t="s">
        <v>19298</v>
      </c>
    </row>
    <row r="10654" spans="1:2" ht="15" customHeight="1">
      <c r="A10654" s="10" t="s">
        <v>19307</v>
      </c>
      <c r="B10654" s="13" t="s">
        <v>19306</v>
      </c>
    </row>
    <row r="10655" spans="1:2" ht="15" customHeight="1">
      <c r="A10655" s="10" t="s">
        <v>19005</v>
      </c>
      <c r="B10655" s="13" t="s">
        <v>19004</v>
      </c>
    </row>
    <row r="10656" spans="1:2" ht="15" customHeight="1">
      <c r="A10656" s="10" t="s">
        <v>19009</v>
      </c>
      <c r="B10656" s="13" t="s">
        <v>19008</v>
      </c>
    </row>
    <row r="10657" spans="1:2" ht="15" customHeight="1">
      <c r="A10657" s="10" t="s">
        <v>19011</v>
      </c>
      <c r="B10657" s="13" t="s">
        <v>19010</v>
      </c>
    </row>
    <row r="10658" spans="1:2" ht="15" customHeight="1">
      <c r="A10658" s="10" t="s">
        <v>19003</v>
      </c>
      <c r="B10658" s="13" t="s">
        <v>19002</v>
      </c>
    </row>
    <row r="10659" spans="1:2" ht="15" customHeight="1">
      <c r="A10659" s="10" t="s">
        <v>19013</v>
      </c>
      <c r="B10659" s="13" t="s">
        <v>19012</v>
      </c>
    </row>
    <row r="10660" spans="1:2" ht="15" customHeight="1">
      <c r="A10660" s="10" t="s">
        <v>19001</v>
      </c>
      <c r="B10660" s="13" t="s">
        <v>19000</v>
      </c>
    </row>
    <row r="10661" spans="1:2" ht="15" customHeight="1">
      <c r="A10661" s="10" t="s">
        <v>19017</v>
      </c>
      <c r="B10661" s="13" t="s">
        <v>19016</v>
      </c>
    </row>
    <row r="10662" spans="1:2" ht="15" customHeight="1">
      <c r="A10662" s="10" t="s">
        <v>19015</v>
      </c>
      <c r="B10662" s="13" t="s">
        <v>19014</v>
      </c>
    </row>
    <row r="10663" spans="1:2" ht="15" customHeight="1">
      <c r="A10663" s="10" t="s">
        <v>18999</v>
      </c>
      <c r="B10663" s="13" t="s">
        <v>18998</v>
      </c>
    </row>
    <row r="10664" spans="1:2" ht="15" customHeight="1">
      <c r="A10664" s="10" t="s">
        <v>19007</v>
      </c>
      <c r="B10664" s="13" t="s">
        <v>19006</v>
      </c>
    </row>
    <row r="10665" spans="1:2" ht="15" customHeight="1">
      <c r="A10665" s="10" t="s">
        <v>23211</v>
      </c>
      <c r="B10665" s="13" t="s">
        <v>23210</v>
      </c>
    </row>
    <row r="10666" spans="1:2" ht="15" customHeight="1">
      <c r="A10666" s="10" t="s">
        <v>23215</v>
      </c>
      <c r="B10666" s="13" t="s">
        <v>23214</v>
      </c>
    </row>
    <row r="10667" spans="1:2" ht="15" customHeight="1">
      <c r="A10667" s="10" t="s">
        <v>23217</v>
      </c>
      <c r="B10667" s="13" t="s">
        <v>23216</v>
      </c>
    </row>
    <row r="10668" spans="1:2" ht="15" customHeight="1">
      <c r="A10668" s="10" t="s">
        <v>23209</v>
      </c>
      <c r="B10668" s="13" t="s">
        <v>23208</v>
      </c>
    </row>
    <row r="10669" spans="1:2" ht="15" customHeight="1">
      <c r="A10669" s="10" t="s">
        <v>23219</v>
      </c>
      <c r="B10669" s="13" t="s">
        <v>23218</v>
      </c>
    </row>
    <row r="10670" spans="1:2" ht="15" customHeight="1">
      <c r="A10670" s="10" t="s">
        <v>23207</v>
      </c>
      <c r="B10670" s="13" t="s">
        <v>23206</v>
      </c>
    </row>
    <row r="10671" spans="1:2" ht="15" customHeight="1">
      <c r="A10671" s="10" t="s">
        <v>23223</v>
      </c>
      <c r="B10671" s="13" t="s">
        <v>23222</v>
      </c>
    </row>
    <row r="10672" spans="1:2" ht="15" customHeight="1">
      <c r="A10672" s="10" t="s">
        <v>23221</v>
      </c>
      <c r="B10672" s="13" t="s">
        <v>23220</v>
      </c>
    </row>
    <row r="10673" spans="1:2" ht="15" customHeight="1">
      <c r="A10673" s="10" t="s">
        <v>23205</v>
      </c>
      <c r="B10673" s="13" t="s">
        <v>23204</v>
      </c>
    </row>
    <row r="10674" spans="1:2" ht="15" customHeight="1">
      <c r="A10674" s="10" t="s">
        <v>23213</v>
      </c>
      <c r="B10674" s="13" t="s">
        <v>23212</v>
      </c>
    </row>
    <row r="10675" spans="1:2" ht="15" customHeight="1">
      <c r="A10675" s="10" t="s">
        <v>23191</v>
      </c>
      <c r="B10675" s="13" t="s">
        <v>23190</v>
      </c>
    </row>
    <row r="10676" spans="1:2" ht="15" customHeight="1">
      <c r="A10676" s="10" t="s">
        <v>23195</v>
      </c>
      <c r="B10676" s="13" t="s">
        <v>23194</v>
      </c>
    </row>
    <row r="10677" spans="1:2" ht="15" customHeight="1">
      <c r="A10677" s="10" t="s">
        <v>23197</v>
      </c>
      <c r="B10677" s="13" t="s">
        <v>23196</v>
      </c>
    </row>
    <row r="10678" spans="1:2" ht="15" customHeight="1">
      <c r="A10678" s="10" t="s">
        <v>23189</v>
      </c>
      <c r="B10678" s="13" t="s">
        <v>23188</v>
      </c>
    </row>
    <row r="10679" spans="1:2" ht="15" customHeight="1">
      <c r="A10679" s="10" t="s">
        <v>23199</v>
      </c>
      <c r="B10679" s="13" t="s">
        <v>23198</v>
      </c>
    </row>
    <row r="10680" spans="1:2" ht="15" customHeight="1">
      <c r="A10680" s="10" t="s">
        <v>23187</v>
      </c>
      <c r="B10680" s="13" t="s">
        <v>23186</v>
      </c>
    </row>
    <row r="10681" spans="1:2" ht="15" customHeight="1">
      <c r="A10681" s="10" t="s">
        <v>23203</v>
      </c>
      <c r="B10681" s="13" t="s">
        <v>23202</v>
      </c>
    </row>
    <row r="10682" spans="1:2" ht="15" customHeight="1">
      <c r="A10682" s="10" t="s">
        <v>23201</v>
      </c>
      <c r="B10682" s="13" t="s">
        <v>23200</v>
      </c>
    </row>
    <row r="10683" spans="1:2" ht="15" customHeight="1">
      <c r="A10683" s="10" t="s">
        <v>23185</v>
      </c>
      <c r="B10683" s="13" t="s">
        <v>23184</v>
      </c>
    </row>
    <row r="10684" spans="1:2" ht="15" customHeight="1">
      <c r="A10684" s="10" t="s">
        <v>23193</v>
      </c>
      <c r="B10684" s="13" t="s">
        <v>23192</v>
      </c>
    </row>
    <row r="10685" spans="1:2" ht="15" customHeight="1">
      <c r="A10685" s="10" t="s">
        <v>19705</v>
      </c>
      <c r="B10685" s="13" t="s">
        <v>19704</v>
      </c>
    </row>
    <row r="10686" spans="1:2" ht="15" customHeight="1">
      <c r="A10686" s="10" t="s">
        <v>19709</v>
      </c>
      <c r="B10686" s="13" t="s">
        <v>19708</v>
      </c>
    </row>
    <row r="10687" spans="1:2" ht="15" customHeight="1">
      <c r="A10687" s="10" t="s">
        <v>19711</v>
      </c>
      <c r="B10687" s="13" t="s">
        <v>19710</v>
      </c>
    </row>
    <row r="10688" spans="1:2" ht="15" customHeight="1">
      <c r="A10688" s="10" t="s">
        <v>19703</v>
      </c>
      <c r="B10688" s="13" t="s">
        <v>19702</v>
      </c>
    </row>
    <row r="10689" spans="1:2" ht="15" customHeight="1">
      <c r="A10689" s="10" t="s">
        <v>19713</v>
      </c>
      <c r="B10689" s="13" t="s">
        <v>19712</v>
      </c>
    </row>
    <row r="10690" spans="1:2" ht="15" customHeight="1">
      <c r="A10690" s="10" t="s">
        <v>19701</v>
      </c>
      <c r="B10690" s="13" t="s">
        <v>19700</v>
      </c>
    </row>
    <row r="10691" spans="1:2" ht="15" customHeight="1">
      <c r="A10691" s="10" t="s">
        <v>19717</v>
      </c>
      <c r="B10691" s="13" t="s">
        <v>19716</v>
      </c>
    </row>
    <row r="10692" spans="1:2" ht="15" customHeight="1">
      <c r="A10692" s="10" t="s">
        <v>19715</v>
      </c>
      <c r="B10692" s="13" t="s">
        <v>19714</v>
      </c>
    </row>
    <row r="10693" spans="1:2" ht="15" customHeight="1">
      <c r="A10693" s="10" t="s">
        <v>19699</v>
      </c>
      <c r="B10693" s="13" t="s">
        <v>19698</v>
      </c>
    </row>
    <row r="10694" spans="1:2" ht="15" customHeight="1">
      <c r="A10694" s="10" t="s">
        <v>19707</v>
      </c>
      <c r="B10694" s="13" t="s">
        <v>19706</v>
      </c>
    </row>
    <row r="10695" spans="1:2" ht="15" customHeight="1">
      <c r="A10695" s="11" t="s">
        <v>806</v>
      </c>
      <c r="B10695" s="15" t="s">
        <v>807</v>
      </c>
    </row>
    <row r="10696" spans="1:2" ht="15" customHeight="1">
      <c r="A10696" s="10" t="s">
        <v>16474</v>
      </c>
      <c r="B10696" s="13" t="s">
        <v>16473</v>
      </c>
    </row>
    <row r="10697" spans="1:2" ht="15" customHeight="1">
      <c r="A10697" s="10" t="s">
        <v>16506</v>
      </c>
      <c r="B10697" s="13" t="s">
        <v>16505</v>
      </c>
    </row>
    <row r="10698" spans="1:2" ht="15" customHeight="1">
      <c r="A10698" s="10" t="s">
        <v>16374</v>
      </c>
      <c r="B10698" s="13" t="s">
        <v>16373</v>
      </c>
    </row>
    <row r="10699" spans="1:2" ht="15" customHeight="1">
      <c r="A10699" s="10" t="s">
        <v>16472</v>
      </c>
      <c r="B10699" s="13" t="s">
        <v>16471</v>
      </c>
    </row>
    <row r="10700" spans="1:2" ht="15" customHeight="1">
      <c r="A10700" s="10" t="s">
        <v>16490</v>
      </c>
      <c r="B10700" s="13" t="s">
        <v>16489</v>
      </c>
    </row>
    <row r="10701" spans="1:2" ht="15" customHeight="1">
      <c r="A10701" s="10" t="s">
        <v>16492</v>
      </c>
      <c r="B10701" s="13" t="s">
        <v>16491</v>
      </c>
    </row>
    <row r="10702" spans="1:2" ht="15" customHeight="1">
      <c r="A10702" s="10" t="s">
        <v>16470</v>
      </c>
      <c r="B10702" s="13" t="s">
        <v>16469</v>
      </c>
    </row>
    <row r="10703" spans="1:2" ht="15" customHeight="1">
      <c r="A10703" s="11" t="s">
        <v>808</v>
      </c>
      <c r="B10703" s="15" t="s">
        <v>807</v>
      </c>
    </row>
    <row r="10704" spans="1:2" ht="15" customHeight="1">
      <c r="A10704" s="11" t="s">
        <v>809</v>
      </c>
      <c r="B10704" s="15" t="s">
        <v>807</v>
      </c>
    </row>
    <row r="10705" spans="1:2" ht="15" customHeight="1">
      <c r="A10705" s="11" t="s">
        <v>810</v>
      </c>
      <c r="B10705" s="15" t="s">
        <v>807</v>
      </c>
    </row>
    <row r="10706" spans="1:2" ht="15" customHeight="1">
      <c r="A10706" s="10" t="s">
        <v>16476</v>
      </c>
      <c r="B10706" s="13" t="s">
        <v>16475</v>
      </c>
    </row>
    <row r="10707" spans="1:2" ht="15" customHeight="1">
      <c r="A10707" s="10" t="s">
        <v>16510</v>
      </c>
      <c r="B10707" s="13" t="s">
        <v>16509</v>
      </c>
    </row>
    <row r="10708" spans="1:2" ht="15" customHeight="1">
      <c r="A10708" s="10" t="s">
        <v>16494</v>
      </c>
      <c r="B10708" s="13" t="s">
        <v>16493</v>
      </c>
    </row>
    <row r="10709" spans="1:2" ht="15" customHeight="1">
      <c r="A10709" s="10" t="s">
        <v>16514</v>
      </c>
      <c r="B10709" s="13" t="s">
        <v>16513</v>
      </c>
    </row>
    <row r="10710" spans="1:2" ht="15" customHeight="1">
      <c r="A10710" s="10" t="s">
        <v>16376</v>
      </c>
      <c r="B10710" s="13" t="s">
        <v>16375</v>
      </c>
    </row>
    <row r="10711" spans="1:2" ht="15" customHeight="1">
      <c r="A10711" s="10" t="s">
        <v>16408</v>
      </c>
      <c r="B10711" s="13" t="s">
        <v>16407</v>
      </c>
    </row>
    <row r="10712" spans="1:2" ht="15" customHeight="1">
      <c r="A10712" s="10" t="s">
        <v>16424</v>
      </c>
      <c r="B10712" s="13" t="s">
        <v>16423</v>
      </c>
    </row>
    <row r="10713" spans="1:2" ht="15" customHeight="1">
      <c r="A10713" s="10" t="s">
        <v>16440</v>
      </c>
      <c r="B10713" s="13" t="s">
        <v>16439</v>
      </c>
    </row>
    <row r="10714" spans="1:2" ht="15" customHeight="1">
      <c r="A10714" s="10" t="s">
        <v>16456</v>
      </c>
      <c r="B10714" s="13" t="s">
        <v>16455</v>
      </c>
    </row>
    <row r="10715" spans="1:2" ht="15" customHeight="1">
      <c r="A10715" s="10" t="s">
        <v>16392</v>
      </c>
      <c r="B10715" s="13" t="s">
        <v>16391</v>
      </c>
    </row>
    <row r="10716" spans="1:2" ht="15" customHeight="1">
      <c r="A10716" s="10" t="s">
        <v>16544</v>
      </c>
      <c r="B10716" s="13" t="s">
        <v>16543</v>
      </c>
    </row>
    <row r="10717" spans="1:2" ht="15" customHeight="1">
      <c r="A10717" s="10" t="s">
        <v>16378</v>
      </c>
      <c r="B10717" s="13" t="s">
        <v>16377</v>
      </c>
    </row>
    <row r="10718" spans="1:2" ht="15" customHeight="1">
      <c r="A10718" s="10" t="s">
        <v>16410</v>
      </c>
      <c r="B10718" s="13" t="s">
        <v>16409</v>
      </c>
    </row>
    <row r="10719" spans="1:2" ht="15" customHeight="1">
      <c r="A10719" s="10" t="s">
        <v>16426</v>
      </c>
      <c r="B10719" s="13" t="s">
        <v>16425</v>
      </c>
    </row>
    <row r="10720" spans="1:2" ht="15" customHeight="1">
      <c r="A10720" s="10" t="s">
        <v>16442</v>
      </c>
      <c r="B10720" s="13" t="s">
        <v>16441</v>
      </c>
    </row>
    <row r="10721" spans="1:2" ht="15" customHeight="1">
      <c r="A10721" s="10" t="s">
        <v>16458</v>
      </c>
      <c r="B10721" s="13" t="s">
        <v>16457</v>
      </c>
    </row>
    <row r="10722" spans="1:2" ht="15" customHeight="1">
      <c r="A10722" s="10" t="s">
        <v>16394</v>
      </c>
      <c r="B10722" s="13" t="s">
        <v>16393</v>
      </c>
    </row>
    <row r="10723" spans="1:2" ht="15" customHeight="1">
      <c r="A10723" s="10" t="s">
        <v>16546</v>
      </c>
      <c r="B10723" s="13" t="s">
        <v>16545</v>
      </c>
    </row>
    <row r="10724" spans="1:2" ht="15" customHeight="1">
      <c r="A10724" s="10" t="s">
        <v>16380</v>
      </c>
      <c r="B10724" s="13" t="s">
        <v>16379</v>
      </c>
    </row>
    <row r="10725" spans="1:2" ht="15" customHeight="1">
      <c r="A10725" s="10" t="s">
        <v>16412</v>
      </c>
      <c r="B10725" s="13" t="s">
        <v>16411</v>
      </c>
    </row>
    <row r="10726" spans="1:2" ht="15" customHeight="1">
      <c r="A10726" s="10" t="s">
        <v>16428</v>
      </c>
      <c r="B10726" s="13" t="s">
        <v>16427</v>
      </c>
    </row>
    <row r="10727" spans="1:2" ht="15" customHeight="1">
      <c r="A10727" s="10" t="s">
        <v>16444</v>
      </c>
      <c r="B10727" s="13" t="s">
        <v>16443</v>
      </c>
    </row>
    <row r="10728" spans="1:2" ht="15" customHeight="1">
      <c r="A10728" s="10" t="s">
        <v>16460</v>
      </c>
      <c r="B10728" s="13" t="s">
        <v>16459</v>
      </c>
    </row>
    <row r="10729" spans="1:2" ht="15" customHeight="1">
      <c r="A10729" s="10" t="s">
        <v>16396</v>
      </c>
      <c r="B10729" s="13" t="s">
        <v>16395</v>
      </c>
    </row>
    <row r="10730" spans="1:2" ht="15" customHeight="1">
      <c r="A10730" s="10" t="s">
        <v>16548</v>
      </c>
      <c r="B10730" s="13" t="s">
        <v>16547</v>
      </c>
    </row>
    <row r="10731" spans="1:2" ht="15" customHeight="1">
      <c r="A10731" s="10" t="s">
        <v>16508</v>
      </c>
      <c r="B10731" s="13" t="s">
        <v>16507</v>
      </c>
    </row>
    <row r="10732" spans="1:2" ht="15" customHeight="1">
      <c r="A10732" s="10" t="s">
        <v>16478</v>
      </c>
      <c r="B10732" s="13" t="s">
        <v>16477</v>
      </c>
    </row>
    <row r="10733" spans="1:2" ht="15" customHeight="1">
      <c r="A10733" s="10" t="s">
        <v>16406</v>
      </c>
      <c r="B10733" s="13" t="s">
        <v>16405</v>
      </c>
    </row>
    <row r="10734" spans="1:2" ht="15" customHeight="1">
      <c r="A10734" s="10" t="s">
        <v>16422</v>
      </c>
      <c r="B10734" s="13" t="s">
        <v>16421</v>
      </c>
    </row>
    <row r="10735" spans="1:2" ht="15" customHeight="1">
      <c r="A10735" s="10" t="s">
        <v>16438</v>
      </c>
      <c r="B10735" s="13" t="s">
        <v>16437</v>
      </c>
    </row>
    <row r="10736" spans="1:2" ht="15" customHeight="1">
      <c r="A10736" s="10" t="s">
        <v>16454</v>
      </c>
      <c r="B10736" s="13" t="s">
        <v>16453</v>
      </c>
    </row>
    <row r="10737" spans="1:2" ht="15" customHeight="1">
      <c r="A10737" s="10" t="s">
        <v>16496</v>
      </c>
      <c r="B10737" s="13" t="s">
        <v>16495</v>
      </c>
    </row>
    <row r="10738" spans="1:2" ht="15" customHeight="1">
      <c r="A10738" s="10" t="s">
        <v>16390</v>
      </c>
      <c r="B10738" s="13" t="s">
        <v>16389</v>
      </c>
    </row>
    <row r="10739" spans="1:2" ht="15" customHeight="1">
      <c r="A10739" s="10" t="s">
        <v>16512</v>
      </c>
      <c r="B10739" s="13" t="s">
        <v>16511</v>
      </c>
    </row>
    <row r="10740" spans="1:2" ht="15" customHeight="1">
      <c r="A10740" s="10" t="s">
        <v>9510</v>
      </c>
      <c r="B10740" s="13" t="s">
        <v>9509</v>
      </c>
    </row>
    <row r="10741" spans="1:2" ht="15" customHeight="1">
      <c r="A10741" s="10" t="s">
        <v>9512</v>
      </c>
      <c r="B10741" s="13" t="s">
        <v>9511</v>
      </c>
    </row>
    <row r="10742" spans="1:2" ht="15" customHeight="1">
      <c r="A10742" s="10" t="s">
        <v>9514</v>
      </c>
      <c r="B10742" s="13" t="s">
        <v>9513</v>
      </c>
    </row>
    <row r="10743" spans="1:2" ht="15" customHeight="1">
      <c r="A10743" s="10" t="s">
        <v>9518</v>
      </c>
      <c r="B10743" s="13" t="s">
        <v>9517</v>
      </c>
    </row>
    <row r="10744" spans="1:2" ht="15" customHeight="1">
      <c r="A10744" s="10" t="s">
        <v>16542</v>
      </c>
      <c r="B10744" s="13" t="s">
        <v>16541</v>
      </c>
    </row>
    <row r="10745" spans="1:2" ht="15" customHeight="1">
      <c r="A10745" s="10" t="s">
        <v>16576</v>
      </c>
      <c r="B10745" s="13" t="s">
        <v>16575</v>
      </c>
    </row>
    <row r="10746" spans="1:2" ht="15" customHeight="1">
      <c r="A10746" s="10" t="s">
        <v>16560</v>
      </c>
      <c r="B10746" s="13" t="s">
        <v>16559</v>
      </c>
    </row>
    <row r="10747" spans="1:2" ht="15" customHeight="1">
      <c r="A10747" s="10" t="s">
        <v>16562</v>
      </c>
      <c r="B10747" s="13" t="s">
        <v>16561</v>
      </c>
    </row>
    <row r="10748" spans="1:2" ht="15" customHeight="1">
      <c r="A10748" s="10" t="s">
        <v>16564</v>
      </c>
      <c r="B10748" s="13" t="s">
        <v>16563</v>
      </c>
    </row>
    <row r="10749" spans="1:2" ht="15" customHeight="1">
      <c r="A10749" s="10" t="s">
        <v>16566</v>
      </c>
      <c r="B10749" s="13" t="s">
        <v>16565</v>
      </c>
    </row>
    <row r="10750" spans="1:2" ht="15" customHeight="1">
      <c r="A10750" s="10" t="s">
        <v>16568</v>
      </c>
      <c r="B10750" s="13" t="s">
        <v>16567</v>
      </c>
    </row>
    <row r="10751" spans="1:2" ht="15" customHeight="1">
      <c r="A10751" s="10" t="s">
        <v>16570</v>
      </c>
      <c r="B10751" s="13" t="s">
        <v>16569</v>
      </c>
    </row>
    <row r="10752" spans="1:2" ht="15" customHeight="1">
      <c r="A10752" s="10" t="s">
        <v>16572</v>
      </c>
      <c r="B10752" s="13" t="s">
        <v>16571</v>
      </c>
    </row>
    <row r="10753" spans="1:2" ht="15" customHeight="1">
      <c r="A10753" s="10" t="s">
        <v>16574</v>
      </c>
      <c r="B10753" s="13" t="s">
        <v>16573</v>
      </c>
    </row>
    <row r="10754" spans="1:2" ht="15" customHeight="1">
      <c r="A10754" s="10" t="s">
        <v>16558</v>
      </c>
      <c r="B10754" s="13" t="s">
        <v>16557</v>
      </c>
    </row>
    <row r="10755" spans="1:2" ht="15" customHeight="1">
      <c r="A10755" s="10" t="s">
        <v>16526</v>
      </c>
      <c r="B10755" s="13" t="s">
        <v>16525</v>
      </c>
    </row>
    <row r="10756" spans="1:2" ht="15" customHeight="1">
      <c r="A10756" s="10" t="s">
        <v>16532</v>
      </c>
      <c r="B10756" s="13" t="s">
        <v>16531</v>
      </c>
    </row>
    <row r="10757" spans="1:2" ht="15" customHeight="1">
      <c r="A10757" s="10" t="s">
        <v>16528</v>
      </c>
      <c r="B10757" s="13" t="s">
        <v>16527</v>
      </c>
    </row>
    <row r="10758" spans="1:2" ht="15" customHeight="1">
      <c r="A10758" s="10" t="s">
        <v>16530</v>
      </c>
      <c r="B10758" s="13" t="s">
        <v>16529</v>
      </c>
    </row>
    <row r="10759" spans="1:2" ht="15" customHeight="1">
      <c r="A10759" s="10" t="s">
        <v>14887</v>
      </c>
      <c r="B10759" s="13" t="s">
        <v>14886</v>
      </c>
    </row>
    <row r="10760" spans="1:2" ht="15" customHeight="1">
      <c r="A10760" s="10" t="s">
        <v>14444</v>
      </c>
      <c r="B10760" s="13" t="s">
        <v>14443</v>
      </c>
    </row>
    <row r="10761" spans="1:2" ht="15" customHeight="1">
      <c r="A10761" s="10" t="s">
        <v>10406</v>
      </c>
      <c r="B10761" s="13" t="s">
        <v>10405</v>
      </c>
    </row>
    <row r="10762" spans="1:2" ht="15" customHeight="1">
      <c r="A10762" s="10" t="s">
        <v>9549</v>
      </c>
      <c r="B10762" s="13" t="s">
        <v>9548</v>
      </c>
    </row>
    <row r="10763" spans="1:2" ht="15" customHeight="1">
      <c r="A10763" s="10" t="s">
        <v>9551</v>
      </c>
      <c r="B10763" s="13" t="s">
        <v>9550</v>
      </c>
    </row>
    <row r="10764" spans="1:2" ht="15" customHeight="1">
      <c r="A10764" s="10" t="s">
        <v>9553</v>
      </c>
      <c r="B10764" s="13" t="s">
        <v>9552</v>
      </c>
    </row>
    <row r="10765" spans="1:2" ht="15" customHeight="1">
      <c r="A10765" s="11" t="s">
        <v>811</v>
      </c>
      <c r="B10765" s="15" t="s">
        <v>812</v>
      </c>
    </row>
    <row r="10766" spans="1:2" ht="15" customHeight="1">
      <c r="A10766" s="10" t="s">
        <v>1629</v>
      </c>
      <c r="B10766" s="13" t="s">
        <v>1628</v>
      </c>
    </row>
    <row r="10767" spans="1:2" ht="15" customHeight="1">
      <c r="A10767" s="10" t="s">
        <v>1625</v>
      </c>
      <c r="B10767" s="13" t="s">
        <v>1624</v>
      </c>
    </row>
    <row r="10768" spans="1:2" ht="15" customHeight="1">
      <c r="A10768" s="10" t="s">
        <v>1627</v>
      </c>
      <c r="B10768" s="13" t="s">
        <v>1626</v>
      </c>
    </row>
    <row r="10769" spans="1:2" ht="15" customHeight="1">
      <c r="A10769" s="10" t="s">
        <v>8493</v>
      </c>
      <c r="B10769" s="13" t="s">
        <v>8492</v>
      </c>
    </row>
    <row r="10770" spans="1:2" ht="15" customHeight="1">
      <c r="A10770" s="10" t="s">
        <v>4678</v>
      </c>
      <c r="B10770" s="13" t="s">
        <v>4677</v>
      </c>
    </row>
    <row r="10771" spans="1:2" ht="15" customHeight="1">
      <c r="A10771" s="10" t="s">
        <v>24363</v>
      </c>
      <c r="B10771" s="13" t="s">
        <v>24362</v>
      </c>
    </row>
    <row r="10772" spans="1:2" ht="15" customHeight="1">
      <c r="A10772" s="10" t="s">
        <v>24373</v>
      </c>
      <c r="B10772" s="13" t="s">
        <v>24372</v>
      </c>
    </row>
    <row r="10773" spans="1:2" ht="15" customHeight="1">
      <c r="A10773" s="10" t="s">
        <v>24369</v>
      </c>
      <c r="B10773" s="13" t="s">
        <v>24368</v>
      </c>
    </row>
    <row r="10774" spans="1:2" ht="15" customHeight="1">
      <c r="A10774" s="10" t="s">
        <v>24365</v>
      </c>
      <c r="B10774" s="13" t="s">
        <v>24364</v>
      </c>
    </row>
    <row r="10775" spans="1:2" ht="15" customHeight="1">
      <c r="A10775" s="10" t="s">
        <v>24371</v>
      </c>
      <c r="B10775" s="13" t="s">
        <v>24370</v>
      </c>
    </row>
    <row r="10776" spans="1:2" ht="15" customHeight="1">
      <c r="A10776" s="10" t="s">
        <v>24377</v>
      </c>
      <c r="B10776" s="13" t="s">
        <v>24376</v>
      </c>
    </row>
    <row r="10777" spans="1:2" ht="15" customHeight="1">
      <c r="A10777" s="10" t="s">
        <v>24535</v>
      </c>
      <c r="B10777" s="13" t="s">
        <v>24534</v>
      </c>
    </row>
    <row r="10778" spans="1:2" ht="15" customHeight="1">
      <c r="A10778" s="10" t="s">
        <v>24545</v>
      </c>
      <c r="B10778" s="13" t="s">
        <v>24544</v>
      </c>
    </row>
    <row r="10779" spans="1:2" ht="15" customHeight="1">
      <c r="A10779" s="10" t="s">
        <v>24539</v>
      </c>
      <c r="B10779" s="13" t="s">
        <v>24538</v>
      </c>
    </row>
    <row r="10780" spans="1:2" ht="15" customHeight="1">
      <c r="A10780" s="10" t="s">
        <v>24541</v>
      </c>
      <c r="B10780" s="13" t="s">
        <v>24540</v>
      </c>
    </row>
    <row r="10781" spans="1:2" ht="15" customHeight="1">
      <c r="A10781" s="10" t="s">
        <v>8411</v>
      </c>
      <c r="B10781" s="13" t="s">
        <v>8410</v>
      </c>
    </row>
    <row r="10782" spans="1:2" ht="15" customHeight="1">
      <c r="A10782" s="10" t="s">
        <v>17245</v>
      </c>
      <c r="B10782" s="13" t="s">
        <v>17244</v>
      </c>
    </row>
    <row r="10783" spans="1:2" ht="15" customHeight="1">
      <c r="A10783" s="10" t="s">
        <v>5408</v>
      </c>
      <c r="B10783" s="13" t="s">
        <v>5407</v>
      </c>
    </row>
    <row r="10784" spans="1:2" ht="15" customHeight="1">
      <c r="A10784" s="10" t="s">
        <v>14843</v>
      </c>
      <c r="B10784" s="13" t="s">
        <v>14842</v>
      </c>
    </row>
    <row r="10785" spans="1:2" ht="15" customHeight="1">
      <c r="A10785" s="10" t="s">
        <v>23929</v>
      </c>
      <c r="B10785" s="13" t="s">
        <v>23928</v>
      </c>
    </row>
    <row r="10786" spans="1:2" ht="15" customHeight="1">
      <c r="A10786" s="10" t="s">
        <v>23907</v>
      </c>
      <c r="B10786" s="13" t="s">
        <v>23906</v>
      </c>
    </row>
    <row r="10787" spans="1:2" ht="15" customHeight="1">
      <c r="A10787" s="10" t="s">
        <v>23923</v>
      </c>
      <c r="B10787" s="13" t="s">
        <v>23922</v>
      </c>
    </row>
    <row r="10788" spans="1:2" ht="15" customHeight="1">
      <c r="A10788" s="10" t="s">
        <v>23915</v>
      </c>
      <c r="B10788" s="13" t="s">
        <v>23914</v>
      </c>
    </row>
    <row r="10789" spans="1:2" ht="15" customHeight="1">
      <c r="A10789" s="10" t="s">
        <v>23927</v>
      </c>
      <c r="B10789" s="13" t="s">
        <v>23926</v>
      </c>
    </row>
    <row r="10790" spans="1:2" ht="15" customHeight="1">
      <c r="A10790" s="10" t="s">
        <v>23925</v>
      </c>
      <c r="B10790" s="13" t="s">
        <v>23924</v>
      </c>
    </row>
    <row r="10791" spans="1:2" ht="15" customHeight="1">
      <c r="A10791" s="10" t="s">
        <v>23917</v>
      </c>
      <c r="B10791" s="13" t="s">
        <v>23916</v>
      </c>
    </row>
    <row r="10792" spans="1:2" ht="15" customHeight="1">
      <c r="A10792" s="10" t="s">
        <v>23901</v>
      </c>
      <c r="B10792" s="13" t="s">
        <v>23900</v>
      </c>
    </row>
    <row r="10793" spans="1:2" ht="15" customHeight="1">
      <c r="A10793" s="10" t="s">
        <v>23903</v>
      </c>
      <c r="B10793" s="13" t="s">
        <v>23902</v>
      </c>
    </row>
    <row r="10794" spans="1:2" ht="15" customHeight="1">
      <c r="A10794" s="10" t="s">
        <v>23899</v>
      </c>
      <c r="B10794" s="13" t="s">
        <v>23898</v>
      </c>
    </row>
    <row r="10795" spans="1:2" ht="15" customHeight="1">
      <c r="A10795" s="10" t="s">
        <v>23897</v>
      </c>
      <c r="B10795" s="13" t="s">
        <v>23896</v>
      </c>
    </row>
    <row r="10796" spans="1:2" ht="15" customHeight="1">
      <c r="A10796" s="10" t="s">
        <v>23913</v>
      </c>
      <c r="B10796" s="13" t="s">
        <v>23912</v>
      </c>
    </row>
    <row r="10797" spans="1:2" ht="15" customHeight="1">
      <c r="A10797" s="10" t="s">
        <v>23905</v>
      </c>
      <c r="B10797" s="13" t="s">
        <v>23904</v>
      </c>
    </row>
    <row r="10798" spans="1:2" ht="15" customHeight="1">
      <c r="A10798" s="10" t="s">
        <v>23911</v>
      </c>
      <c r="B10798" s="13" t="s">
        <v>23910</v>
      </c>
    </row>
    <row r="10799" spans="1:2" ht="15" customHeight="1">
      <c r="A10799" s="10" t="s">
        <v>23931</v>
      </c>
      <c r="B10799" s="13" t="s">
        <v>23930</v>
      </c>
    </row>
    <row r="10800" spans="1:2" ht="15" customHeight="1">
      <c r="A10800" s="10" t="s">
        <v>23933</v>
      </c>
      <c r="B10800" s="13" t="s">
        <v>23932</v>
      </c>
    </row>
    <row r="10801" spans="1:2" ht="15" customHeight="1">
      <c r="A10801" s="10" t="s">
        <v>23919</v>
      </c>
      <c r="B10801" s="13" t="s">
        <v>23918</v>
      </c>
    </row>
    <row r="10802" spans="1:2" ht="15" customHeight="1">
      <c r="A10802" s="10" t="s">
        <v>23909</v>
      </c>
      <c r="B10802" s="13" t="s">
        <v>23908</v>
      </c>
    </row>
    <row r="10803" spans="1:2" ht="15" customHeight="1">
      <c r="A10803" s="10" t="s">
        <v>23921</v>
      </c>
      <c r="B10803" s="13" t="s">
        <v>23920</v>
      </c>
    </row>
    <row r="10804" spans="1:2" ht="15" customHeight="1">
      <c r="A10804" s="10" t="s">
        <v>8148</v>
      </c>
      <c r="B10804" s="13" t="s">
        <v>8147</v>
      </c>
    </row>
    <row r="10805" spans="1:2" ht="15" customHeight="1">
      <c r="A10805" s="10" t="s">
        <v>813</v>
      </c>
      <c r="B10805" s="13" t="s">
        <v>17222</v>
      </c>
    </row>
    <row r="10806" spans="1:2" ht="15" customHeight="1">
      <c r="A10806" s="10" t="s">
        <v>814</v>
      </c>
      <c r="B10806" s="13" t="s">
        <v>17223</v>
      </c>
    </row>
    <row r="10807" spans="1:2" ht="15" customHeight="1">
      <c r="A10807" s="10" t="s">
        <v>9442</v>
      </c>
      <c r="B10807" s="13" t="s">
        <v>9441</v>
      </c>
    </row>
    <row r="10808" spans="1:2" ht="15" customHeight="1">
      <c r="A10808" s="10" t="s">
        <v>5416</v>
      </c>
      <c r="B10808" s="13" t="s">
        <v>5415</v>
      </c>
    </row>
    <row r="10809" spans="1:2" ht="15" customHeight="1">
      <c r="A10809" s="10" t="s">
        <v>12338</v>
      </c>
      <c r="B10809" s="13" t="s">
        <v>12337</v>
      </c>
    </row>
    <row r="10810" spans="1:2" ht="15" customHeight="1">
      <c r="A10810" s="10" t="s">
        <v>12464</v>
      </c>
      <c r="B10810" s="13" t="s">
        <v>12463</v>
      </c>
    </row>
    <row r="10811" spans="1:2" ht="15" customHeight="1">
      <c r="A10811" s="10" t="s">
        <v>11992</v>
      </c>
      <c r="B10811" s="13" t="s">
        <v>11991</v>
      </c>
    </row>
    <row r="10812" spans="1:2" ht="15" customHeight="1">
      <c r="A10812" s="10" t="s">
        <v>13198</v>
      </c>
      <c r="B10812" s="13" t="s">
        <v>13197</v>
      </c>
    </row>
    <row r="10813" spans="1:2" ht="15" customHeight="1">
      <c r="A10813" s="10" t="s">
        <v>23761</v>
      </c>
      <c r="B10813" s="13" t="s">
        <v>23760</v>
      </c>
    </row>
    <row r="10814" spans="1:2" ht="15" customHeight="1">
      <c r="A10814" s="10" t="s">
        <v>14386</v>
      </c>
      <c r="B10814" s="13" t="s">
        <v>14385</v>
      </c>
    </row>
    <row r="10815" spans="1:2" ht="15" customHeight="1">
      <c r="A10815" s="10" t="s">
        <v>14388</v>
      </c>
      <c r="B10815" s="13" t="s">
        <v>14387</v>
      </c>
    </row>
    <row r="10816" spans="1:2" ht="15" customHeight="1">
      <c r="A10816" s="10" t="s">
        <v>14396</v>
      </c>
      <c r="B10816" s="13" t="s">
        <v>14395</v>
      </c>
    </row>
    <row r="10817" spans="1:2" ht="15" customHeight="1">
      <c r="A10817" s="10" t="s">
        <v>12662</v>
      </c>
      <c r="B10817" s="13" t="s">
        <v>12661</v>
      </c>
    </row>
    <row r="10818" spans="1:2" ht="15" customHeight="1">
      <c r="A10818" s="10" t="s">
        <v>12654</v>
      </c>
      <c r="B10818" s="13" t="s">
        <v>12653</v>
      </c>
    </row>
    <row r="10819" spans="1:2" ht="15" customHeight="1">
      <c r="A10819" s="10" t="s">
        <v>12670</v>
      </c>
      <c r="B10819" s="13" t="s">
        <v>12669</v>
      </c>
    </row>
    <row r="10820" spans="1:2" ht="15" customHeight="1">
      <c r="A10820" s="10" t="s">
        <v>12674</v>
      </c>
      <c r="B10820" s="13" t="s">
        <v>12673</v>
      </c>
    </row>
    <row r="10821" spans="1:2" ht="15" customHeight="1">
      <c r="A10821" s="10" t="s">
        <v>14625</v>
      </c>
      <c r="B10821" s="13" t="s">
        <v>14624</v>
      </c>
    </row>
    <row r="10822" spans="1:2" ht="15" customHeight="1">
      <c r="A10822" s="10" t="s">
        <v>13932</v>
      </c>
      <c r="B10822" s="13" t="s">
        <v>13931</v>
      </c>
    </row>
    <row r="10823" spans="1:2" ht="15" customHeight="1">
      <c r="A10823" s="10" t="s">
        <v>24827</v>
      </c>
      <c r="B10823" s="13" t="s">
        <v>24826</v>
      </c>
    </row>
    <row r="10824" spans="1:2" ht="15" customHeight="1">
      <c r="A10824" s="10" t="s">
        <v>13184</v>
      </c>
      <c r="B10824" s="13" t="s">
        <v>13183</v>
      </c>
    </row>
    <row r="10825" spans="1:2" ht="15" customHeight="1">
      <c r="A10825" s="10" t="s">
        <v>17331</v>
      </c>
      <c r="B10825" s="13" t="s">
        <v>17330</v>
      </c>
    </row>
    <row r="10826" spans="1:2" ht="15" customHeight="1">
      <c r="A10826" s="10" t="s">
        <v>24727</v>
      </c>
      <c r="B10826" s="13" t="s">
        <v>24726</v>
      </c>
    </row>
    <row r="10827" spans="1:2" ht="15" customHeight="1">
      <c r="A10827" s="10" t="s">
        <v>2493</v>
      </c>
      <c r="B10827" s="13" t="s">
        <v>2492</v>
      </c>
    </row>
    <row r="10828" spans="1:2" ht="15" customHeight="1">
      <c r="A10828" s="10" t="s">
        <v>24623</v>
      </c>
      <c r="B10828" s="13" t="s">
        <v>24622</v>
      </c>
    </row>
    <row r="10829" spans="1:2" ht="15" customHeight="1">
      <c r="A10829" s="10" t="s">
        <v>14489</v>
      </c>
      <c r="B10829" s="13" t="s">
        <v>14488</v>
      </c>
    </row>
    <row r="10830" spans="1:2" ht="15" customHeight="1">
      <c r="A10830" s="10" t="s">
        <v>14495</v>
      </c>
      <c r="B10830" s="13" t="s">
        <v>14494</v>
      </c>
    </row>
    <row r="10831" spans="1:2" ht="15" customHeight="1">
      <c r="A10831" s="10" t="s">
        <v>14491</v>
      </c>
      <c r="B10831" s="13" t="s">
        <v>14490</v>
      </c>
    </row>
    <row r="10832" spans="1:2" ht="15" customHeight="1">
      <c r="A10832" s="10" t="s">
        <v>9522</v>
      </c>
      <c r="B10832" s="13" t="s">
        <v>9521</v>
      </c>
    </row>
    <row r="10833" spans="1:2" ht="15" customHeight="1">
      <c r="A10833" s="10" t="s">
        <v>9520</v>
      </c>
      <c r="B10833" s="13" t="s">
        <v>9519</v>
      </c>
    </row>
    <row r="10834" spans="1:2" ht="15" customHeight="1">
      <c r="A10834" s="10" t="s">
        <v>14912</v>
      </c>
      <c r="B10834" s="13" t="s">
        <v>14911</v>
      </c>
    </row>
    <row r="10835" spans="1:2" ht="15" customHeight="1">
      <c r="A10835" s="10" t="s">
        <v>14910</v>
      </c>
      <c r="B10835" s="13" t="s">
        <v>14909</v>
      </c>
    </row>
    <row r="10836" spans="1:2" ht="15" customHeight="1">
      <c r="A10836" s="10" t="s">
        <v>14920</v>
      </c>
      <c r="B10836" s="13" t="s">
        <v>14919</v>
      </c>
    </row>
    <row r="10837" spans="1:2" ht="15" customHeight="1">
      <c r="A10837" s="10" t="s">
        <v>14922</v>
      </c>
      <c r="B10837" s="13" t="s">
        <v>14921</v>
      </c>
    </row>
    <row r="10838" spans="1:2" ht="15" customHeight="1">
      <c r="A10838" s="10" t="s">
        <v>14906</v>
      </c>
      <c r="B10838" s="13" t="s">
        <v>14905</v>
      </c>
    </row>
    <row r="10839" spans="1:2" ht="15" customHeight="1">
      <c r="A10839" s="10" t="s">
        <v>14908</v>
      </c>
      <c r="B10839" s="13" t="s">
        <v>14907</v>
      </c>
    </row>
    <row r="10840" spans="1:2" ht="15" customHeight="1">
      <c r="A10840" s="10" t="s">
        <v>14916</v>
      </c>
      <c r="B10840" s="13" t="s">
        <v>14915</v>
      </c>
    </row>
    <row r="10841" spans="1:2" ht="15" customHeight="1">
      <c r="A10841" s="10" t="s">
        <v>14914</v>
      </c>
      <c r="B10841" s="13" t="s">
        <v>14913</v>
      </c>
    </row>
    <row r="10842" spans="1:2" ht="15" customHeight="1">
      <c r="A10842" s="10" t="s">
        <v>14918</v>
      </c>
      <c r="B10842" s="13" t="s">
        <v>14917</v>
      </c>
    </row>
    <row r="10843" spans="1:2" ht="15" customHeight="1">
      <c r="A10843" s="10" t="s">
        <v>14792</v>
      </c>
      <c r="B10843" s="13" t="s">
        <v>14791</v>
      </c>
    </row>
    <row r="10844" spans="1:2" ht="15" customHeight="1">
      <c r="A10844" s="10" t="s">
        <v>14796</v>
      </c>
      <c r="B10844" s="13" t="s">
        <v>14795</v>
      </c>
    </row>
    <row r="10845" spans="1:2" ht="15" customHeight="1">
      <c r="A10845" s="10" t="s">
        <v>5628</v>
      </c>
      <c r="B10845" s="13" t="s">
        <v>5627</v>
      </c>
    </row>
    <row r="10846" spans="1:2" ht="15" customHeight="1">
      <c r="A10846" s="10" t="s">
        <v>5626</v>
      </c>
      <c r="B10846" s="13" t="s">
        <v>5625</v>
      </c>
    </row>
    <row r="10847" spans="1:2" ht="15" customHeight="1">
      <c r="A10847" s="10" t="s">
        <v>5630</v>
      </c>
      <c r="B10847" s="13" t="s">
        <v>5629</v>
      </c>
    </row>
    <row r="10848" spans="1:2" ht="15" customHeight="1">
      <c r="A10848" s="10" t="s">
        <v>5632</v>
      </c>
      <c r="B10848" s="13" t="s">
        <v>5631</v>
      </c>
    </row>
    <row r="10849" spans="1:2" ht="15" customHeight="1">
      <c r="A10849" s="10" t="s">
        <v>5612</v>
      </c>
      <c r="B10849" s="13" t="s">
        <v>5611</v>
      </c>
    </row>
    <row r="10850" spans="1:2" ht="15" customHeight="1">
      <c r="A10850" s="10" t="s">
        <v>5610</v>
      </c>
      <c r="B10850" s="13" t="s">
        <v>5609</v>
      </c>
    </row>
    <row r="10851" spans="1:2" ht="15" customHeight="1">
      <c r="A10851" s="10" t="s">
        <v>5614</v>
      </c>
      <c r="B10851" s="13" t="s">
        <v>5613</v>
      </c>
    </row>
    <row r="10852" spans="1:2" ht="15" customHeight="1">
      <c r="A10852" s="10" t="s">
        <v>5616</v>
      </c>
      <c r="B10852" s="13" t="s">
        <v>5615</v>
      </c>
    </row>
    <row r="10853" spans="1:2" ht="15" customHeight="1">
      <c r="A10853" s="10" t="s">
        <v>5620</v>
      </c>
      <c r="B10853" s="13" t="s">
        <v>5619</v>
      </c>
    </row>
    <row r="10854" spans="1:2" ht="15" customHeight="1">
      <c r="A10854" s="10" t="s">
        <v>5618</v>
      </c>
      <c r="B10854" s="13" t="s">
        <v>5617</v>
      </c>
    </row>
    <row r="10855" spans="1:2" ht="15" customHeight="1">
      <c r="A10855" s="10" t="s">
        <v>5622</v>
      </c>
      <c r="B10855" s="13" t="s">
        <v>5621</v>
      </c>
    </row>
    <row r="10856" spans="1:2" ht="15" customHeight="1">
      <c r="A10856" s="10" t="s">
        <v>5624</v>
      </c>
      <c r="B10856" s="13" t="s">
        <v>5623</v>
      </c>
    </row>
    <row r="10857" spans="1:2" ht="15" customHeight="1">
      <c r="A10857" s="10" t="s">
        <v>5652</v>
      </c>
      <c r="B10857" s="13" t="s">
        <v>5651</v>
      </c>
    </row>
    <row r="10858" spans="1:2" ht="15" customHeight="1">
      <c r="A10858" s="10" t="s">
        <v>5650</v>
      </c>
      <c r="B10858" s="13" t="s">
        <v>5649</v>
      </c>
    </row>
    <row r="10859" spans="1:2" ht="15" customHeight="1">
      <c r="A10859" s="10" t="s">
        <v>5654</v>
      </c>
      <c r="B10859" s="13" t="s">
        <v>5653</v>
      </c>
    </row>
    <row r="10860" spans="1:2" ht="15" customHeight="1">
      <c r="A10860" s="10" t="s">
        <v>5656</v>
      </c>
      <c r="B10860" s="13" t="s">
        <v>5655</v>
      </c>
    </row>
    <row r="10861" spans="1:2" ht="15" customHeight="1">
      <c r="A10861" s="10" t="s">
        <v>5636</v>
      </c>
      <c r="B10861" s="13" t="s">
        <v>5635</v>
      </c>
    </row>
    <row r="10862" spans="1:2" ht="15" customHeight="1">
      <c r="A10862" s="10" t="s">
        <v>5634</v>
      </c>
      <c r="B10862" s="13" t="s">
        <v>5633</v>
      </c>
    </row>
    <row r="10863" spans="1:2" ht="15" customHeight="1">
      <c r="A10863" s="10" t="s">
        <v>5638</v>
      </c>
      <c r="B10863" s="13" t="s">
        <v>5637</v>
      </c>
    </row>
    <row r="10864" spans="1:2" ht="15" customHeight="1">
      <c r="A10864" s="10" t="s">
        <v>5640</v>
      </c>
      <c r="B10864" s="13" t="s">
        <v>5639</v>
      </c>
    </row>
    <row r="10865" spans="1:2" ht="15" customHeight="1">
      <c r="A10865" s="10" t="s">
        <v>12660</v>
      </c>
      <c r="B10865" s="13" t="s">
        <v>12659</v>
      </c>
    </row>
    <row r="10866" spans="1:2" ht="15" customHeight="1">
      <c r="A10866" s="10" t="s">
        <v>12326</v>
      </c>
      <c r="B10866" s="13" t="s">
        <v>12325</v>
      </c>
    </row>
    <row r="10867" spans="1:2" ht="15" customHeight="1">
      <c r="A10867" s="10" t="s">
        <v>11970</v>
      </c>
      <c r="B10867" s="13" t="s">
        <v>11969</v>
      </c>
    </row>
    <row r="10868" spans="1:2" ht="15" customHeight="1">
      <c r="A10868" s="10" t="s">
        <v>12328</v>
      </c>
      <c r="B10868" s="13" t="s">
        <v>12327</v>
      </c>
    </row>
    <row r="10869" spans="1:2" ht="15" customHeight="1">
      <c r="A10869" s="10" t="s">
        <v>14643</v>
      </c>
      <c r="B10869" s="13" t="s">
        <v>14642</v>
      </c>
    </row>
    <row r="10870" spans="1:2" ht="15" customHeight="1">
      <c r="A10870" s="10" t="s">
        <v>9535</v>
      </c>
      <c r="B10870" s="13" t="s">
        <v>9534</v>
      </c>
    </row>
    <row r="10871" spans="1:2" ht="15" customHeight="1">
      <c r="A10871" s="10" t="s">
        <v>6733</v>
      </c>
      <c r="B10871" s="13" t="s">
        <v>6732</v>
      </c>
    </row>
    <row r="10872" spans="1:2" ht="15" customHeight="1">
      <c r="A10872" s="10" t="s">
        <v>815</v>
      </c>
      <c r="B10872" s="13" t="s">
        <v>6750</v>
      </c>
    </row>
    <row r="10873" spans="1:2" ht="15" customHeight="1">
      <c r="A10873" s="10" t="s">
        <v>6731</v>
      </c>
      <c r="B10873" s="13" t="s">
        <v>6730</v>
      </c>
    </row>
    <row r="10874" spans="1:2" ht="15" customHeight="1">
      <c r="A10874" s="10" t="s">
        <v>6711</v>
      </c>
      <c r="B10874" s="13" t="s">
        <v>6710</v>
      </c>
    </row>
    <row r="10875" spans="1:2" ht="15" customHeight="1">
      <c r="A10875" s="10" t="s">
        <v>11530</v>
      </c>
      <c r="B10875" s="13" t="s">
        <v>11529</v>
      </c>
    </row>
    <row r="10876" spans="1:2" ht="15" customHeight="1">
      <c r="A10876" s="11" t="s">
        <v>816</v>
      </c>
      <c r="B10876" s="15" t="s">
        <v>817</v>
      </c>
    </row>
    <row r="10877" spans="1:2" ht="15" customHeight="1">
      <c r="A10877" s="10" t="s">
        <v>8814</v>
      </c>
      <c r="B10877" s="13" t="s">
        <v>8813</v>
      </c>
    </row>
    <row r="10878" spans="1:2" ht="15" customHeight="1">
      <c r="A10878" s="10" t="s">
        <v>8459</v>
      </c>
      <c r="B10878" s="13" t="s">
        <v>8458</v>
      </c>
    </row>
    <row r="10879" spans="1:2" ht="15" customHeight="1">
      <c r="A10879" s="10" t="s">
        <v>2489</v>
      </c>
      <c r="B10879" s="13" t="s">
        <v>2488</v>
      </c>
    </row>
    <row r="10880" spans="1:2" ht="15" customHeight="1">
      <c r="A10880" s="10" t="s">
        <v>10625</v>
      </c>
      <c r="B10880" s="13" t="s">
        <v>10624</v>
      </c>
    </row>
    <row r="10881" spans="1:2" ht="15" customHeight="1">
      <c r="A10881" s="10" t="s">
        <v>9964</v>
      </c>
      <c r="B10881" s="13" t="s">
        <v>9963</v>
      </c>
    </row>
    <row r="10882" spans="1:2" ht="15" customHeight="1">
      <c r="A10882" s="10" t="s">
        <v>14310</v>
      </c>
      <c r="B10882" s="13" t="s">
        <v>14309</v>
      </c>
    </row>
    <row r="10883" spans="1:2" ht="15" customHeight="1">
      <c r="A10883" s="10" t="s">
        <v>1603</v>
      </c>
      <c r="B10883" s="13" t="s">
        <v>1602</v>
      </c>
    </row>
    <row r="10884" spans="1:2" ht="15" customHeight="1">
      <c r="A10884" s="10" t="s">
        <v>1599</v>
      </c>
      <c r="B10884" s="13" t="s">
        <v>1598</v>
      </c>
    </row>
    <row r="10885" spans="1:2" ht="15" customHeight="1">
      <c r="A10885" s="10" t="s">
        <v>19585</v>
      </c>
      <c r="B10885" s="13" t="s">
        <v>19584</v>
      </c>
    </row>
    <row r="10886" spans="1:2" ht="15" customHeight="1">
      <c r="A10886" s="10" t="s">
        <v>19589</v>
      </c>
      <c r="B10886" s="13" t="s">
        <v>19588</v>
      </c>
    </row>
    <row r="10887" spans="1:2" ht="15" customHeight="1">
      <c r="A10887" s="10" t="s">
        <v>19591</v>
      </c>
      <c r="B10887" s="13" t="s">
        <v>19590</v>
      </c>
    </row>
    <row r="10888" spans="1:2" ht="15" customHeight="1">
      <c r="A10888" s="10" t="s">
        <v>19583</v>
      </c>
      <c r="B10888" s="13" t="s">
        <v>19582</v>
      </c>
    </row>
    <row r="10889" spans="1:2" ht="15" customHeight="1">
      <c r="A10889" s="10" t="s">
        <v>19593</v>
      </c>
      <c r="B10889" s="13" t="s">
        <v>19592</v>
      </c>
    </row>
    <row r="10890" spans="1:2" ht="15" customHeight="1">
      <c r="A10890" s="10" t="s">
        <v>19581</v>
      </c>
      <c r="B10890" s="13" t="s">
        <v>19580</v>
      </c>
    </row>
    <row r="10891" spans="1:2" ht="15" customHeight="1">
      <c r="A10891" s="10" t="s">
        <v>19597</v>
      </c>
      <c r="B10891" s="13" t="s">
        <v>19596</v>
      </c>
    </row>
    <row r="10892" spans="1:2" ht="15" customHeight="1">
      <c r="A10892" s="10" t="s">
        <v>19595</v>
      </c>
      <c r="B10892" s="13" t="s">
        <v>19594</v>
      </c>
    </row>
    <row r="10893" spans="1:2" ht="15" customHeight="1">
      <c r="A10893" s="10" t="s">
        <v>19579</v>
      </c>
      <c r="B10893" s="13" t="s">
        <v>19578</v>
      </c>
    </row>
    <row r="10894" spans="1:2" ht="15" customHeight="1">
      <c r="A10894" s="10" t="s">
        <v>19587</v>
      </c>
      <c r="B10894" s="13" t="s">
        <v>19586</v>
      </c>
    </row>
    <row r="10895" spans="1:2" ht="15" customHeight="1">
      <c r="A10895" s="10" t="s">
        <v>14555</v>
      </c>
      <c r="B10895" s="13" t="s">
        <v>14554</v>
      </c>
    </row>
    <row r="10896" spans="1:2" ht="15" customHeight="1">
      <c r="A10896" s="10" t="s">
        <v>10164</v>
      </c>
      <c r="B10896" s="13" t="s">
        <v>10163</v>
      </c>
    </row>
    <row r="10897" spans="1:2" ht="15" customHeight="1">
      <c r="A10897" s="10" t="s">
        <v>11195</v>
      </c>
      <c r="B10897" s="13" t="s">
        <v>11194</v>
      </c>
    </row>
    <row r="10898" spans="1:2" ht="15" customHeight="1">
      <c r="A10898" s="10" t="s">
        <v>13940</v>
      </c>
      <c r="B10898" s="13" t="s">
        <v>13939</v>
      </c>
    </row>
    <row r="10899" spans="1:2" ht="15" customHeight="1">
      <c r="A10899" s="10" t="s">
        <v>13942</v>
      </c>
      <c r="B10899" s="13" t="s">
        <v>13941</v>
      </c>
    </row>
    <row r="10900" spans="1:2" ht="15" customHeight="1">
      <c r="A10900" s="10" t="s">
        <v>13938</v>
      </c>
      <c r="B10900" s="13" t="s">
        <v>13937</v>
      </c>
    </row>
    <row r="10901" spans="1:2" ht="15" customHeight="1">
      <c r="A10901" s="10" t="s">
        <v>13908</v>
      </c>
      <c r="B10901" s="13" t="s">
        <v>13907</v>
      </c>
    </row>
    <row r="10902" spans="1:2" ht="15" customHeight="1">
      <c r="A10902" s="10" t="s">
        <v>13906</v>
      </c>
      <c r="B10902" s="13" t="s">
        <v>13905</v>
      </c>
    </row>
    <row r="10903" spans="1:2" ht="15" customHeight="1">
      <c r="A10903" s="10" t="s">
        <v>13904</v>
      </c>
      <c r="B10903" s="13" t="s">
        <v>13903</v>
      </c>
    </row>
    <row r="10904" spans="1:2" ht="15" customHeight="1">
      <c r="A10904" s="10" t="s">
        <v>13936</v>
      </c>
      <c r="B10904" s="13" t="s">
        <v>13935</v>
      </c>
    </row>
    <row r="10905" spans="1:2" ht="15" customHeight="1">
      <c r="A10905" s="10" t="s">
        <v>25137</v>
      </c>
      <c r="B10905" s="13" t="s">
        <v>25136</v>
      </c>
    </row>
    <row r="10906" spans="1:2" ht="15" customHeight="1">
      <c r="A10906" s="11" t="s">
        <v>818</v>
      </c>
      <c r="B10906" s="15" t="s">
        <v>819</v>
      </c>
    </row>
    <row r="10907" spans="1:2" ht="15" customHeight="1">
      <c r="A10907" s="10" t="s">
        <v>8062</v>
      </c>
      <c r="B10907" s="13" t="s">
        <v>8061</v>
      </c>
    </row>
    <row r="10908" spans="1:2" ht="15" customHeight="1">
      <c r="A10908" s="10" t="s">
        <v>8068</v>
      </c>
      <c r="B10908" s="13" t="s">
        <v>8067</v>
      </c>
    </row>
    <row r="10909" spans="1:2" ht="15" customHeight="1">
      <c r="A10909" s="10" t="s">
        <v>8070</v>
      </c>
      <c r="B10909" s="13" t="s">
        <v>8069</v>
      </c>
    </row>
    <row r="10910" spans="1:2" ht="15" customHeight="1">
      <c r="A10910" s="10" t="s">
        <v>8060</v>
      </c>
      <c r="B10910" s="13" t="s">
        <v>8059</v>
      </c>
    </row>
    <row r="10911" spans="1:2" ht="15" customHeight="1">
      <c r="A10911" s="10" t="s">
        <v>9646</v>
      </c>
      <c r="B10911" s="13" t="s">
        <v>9645</v>
      </c>
    </row>
    <row r="10912" spans="1:2" ht="15" customHeight="1">
      <c r="A10912" s="10" t="s">
        <v>2150</v>
      </c>
      <c r="B10912" s="13" t="s">
        <v>2149</v>
      </c>
    </row>
    <row r="10913" spans="1:2" ht="15" customHeight="1">
      <c r="A10913" s="10" t="s">
        <v>20325</v>
      </c>
      <c r="B10913" s="13" t="s">
        <v>20324</v>
      </c>
    </row>
    <row r="10914" spans="1:2" ht="15" customHeight="1">
      <c r="A10914" s="10" t="s">
        <v>20329</v>
      </c>
      <c r="B10914" s="13" t="s">
        <v>20328</v>
      </c>
    </row>
    <row r="10915" spans="1:2" ht="15" customHeight="1">
      <c r="A10915" s="10" t="s">
        <v>20331</v>
      </c>
      <c r="B10915" s="13" t="s">
        <v>20330</v>
      </c>
    </row>
    <row r="10916" spans="1:2" ht="15" customHeight="1">
      <c r="A10916" s="10" t="s">
        <v>20323</v>
      </c>
      <c r="B10916" s="13" t="s">
        <v>20322</v>
      </c>
    </row>
    <row r="10917" spans="1:2" ht="15" customHeight="1">
      <c r="A10917" s="10" t="s">
        <v>20333</v>
      </c>
      <c r="B10917" s="13" t="s">
        <v>20332</v>
      </c>
    </row>
    <row r="10918" spans="1:2" ht="15" customHeight="1">
      <c r="A10918" s="10" t="s">
        <v>20321</v>
      </c>
      <c r="B10918" s="13" t="s">
        <v>20320</v>
      </c>
    </row>
    <row r="10919" spans="1:2" ht="15" customHeight="1">
      <c r="A10919" s="10" t="s">
        <v>20337</v>
      </c>
      <c r="B10919" s="13" t="s">
        <v>20336</v>
      </c>
    </row>
    <row r="10920" spans="1:2" ht="15" customHeight="1">
      <c r="A10920" s="10" t="s">
        <v>20335</v>
      </c>
      <c r="B10920" s="13" t="s">
        <v>20334</v>
      </c>
    </row>
    <row r="10921" spans="1:2" ht="15" customHeight="1">
      <c r="A10921" s="10" t="s">
        <v>20319</v>
      </c>
      <c r="B10921" s="13" t="s">
        <v>20318</v>
      </c>
    </row>
    <row r="10922" spans="1:2" ht="15" customHeight="1">
      <c r="A10922" s="10" t="s">
        <v>20327</v>
      </c>
      <c r="B10922" s="13" t="s">
        <v>20326</v>
      </c>
    </row>
    <row r="10923" spans="1:2" ht="15" customHeight="1">
      <c r="A10923" s="10" t="s">
        <v>20445</v>
      </c>
      <c r="B10923" s="13" t="s">
        <v>20444</v>
      </c>
    </row>
    <row r="10924" spans="1:2" ht="15" customHeight="1">
      <c r="A10924" s="10" t="s">
        <v>20449</v>
      </c>
      <c r="B10924" s="13" t="s">
        <v>20448</v>
      </c>
    </row>
    <row r="10925" spans="1:2" ht="15" customHeight="1">
      <c r="A10925" s="10" t="s">
        <v>20451</v>
      </c>
      <c r="B10925" s="13" t="s">
        <v>20450</v>
      </c>
    </row>
    <row r="10926" spans="1:2" ht="15" customHeight="1">
      <c r="A10926" s="10" t="s">
        <v>20443</v>
      </c>
      <c r="B10926" s="13" t="s">
        <v>20442</v>
      </c>
    </row>
    <row r="10927" spans="1:2" ht="15" customHeight="1">
      <c r="A10927" s="10" t="s">
        <v>20453</v>
      </c>
      <c r="B10927" s="13" t="s">
        <v>20452</v>
      </c>
    </row>
    <row r="10928" spans="1:2" ht="15" customHeight="1">
      <c r="A10928" s="10" t="s">
        <v>20441</v>
      </c>
      <c r="B10928" s="13" t="s">
        <v>20440</v>
      </c>
    </row>
    <row r="10929" spans="1:2" ht="15" customHeight="1">
      <c r="A10929" s="10" t="s">
        <v>20457</v>
      </c>
      <c r="B10929" s="13" t="s">
        <v>20456</v>
      </c>
    </row>
    <row r="10930" spans="1:2" ht="15" customHeight="1">
      <c r="A10930" s="10" t="s">
        <v>20455</v>
      </c>
      <c r="B10930" s="13" t="s">
        <v>20454</v>
      </c>
    </row>
    <row r="10931" spans="1:2" ht="15" customHeight="1">
      <c r="A10931" s="10" t="s">
        <v>20439</v>
      </c>
      <c r="B10931" s="13" t="s">
        <v>20438</v>
      </c>
    </row>
    <row r="10932" spans="1:2" ht="15" customHeight="1">
      <c r="A10932" s="10" t="s">
        <v>20447</v>
      </c>
      <c r="B10932" s="13" t="s">
        <v>20446</v>
      </c>
    </row>
    <row r="10933" spans="1:2" ht="15" customHeight="1">
      <c r="A10933" s="10" t="s">
        <v>24639</v>
      </c>
      <c r="B10933" s="13" t="s">
        <v>24638</v>
      </c>
    </row>
    <row r="10934" spans="1:2" ht="15" customHeight="1">
      <c r="A10934" s="10" t="s">
        <v>24773</v>
      </c>
      <c r="B10934" s="13" t="s">
        <v>24772</v>
      </c>
    </row>
    <row r="10935" spans="1:2" ht="15" customHeight="1">
      <c r="A10935" s="11" t="s">
        <v>820</v>
      </c>
      <c r="B10935" s="15" t="s">
        <v>821</v>
      </c>
    </row>
    <row r="10936" spans="1:2" ht="15" customHeight="1">
      <c r="A10936" s="10" t="s">
        <v>9650</v>
      </c>
      <c r="B10936" s="13" t="s">
        <v>9649</v>
      </c>
    </row>
    <row r="10937" spans="1:2" ht="15" customHeight="1">
      <c r="A10937" s="10" t="s">
        <v>5556</v>
      </c>
      <c r="B10937" s="13" t="s">
        <v>5555</v>
      </c>
    </row>
    <row r="10938" spans="1:2" ht="15" customHeight="1">
      <c r="A10938" s="11" t="s">
        <v>822</v>
      </c>
      <c r="B10938" s="15" t="s">
        <v>823</v>
      </c>
    </row>
    <row r="10939" spans="1:2" ht="15" customHeight="1">
      <c r="A10939" s="10" t="s">
        <v>1803</v>
      </c>
      <c r="B10939" s="13" t="s">
        <v>1802</v>
      </c>
    </row>
    <row r="10940" spans="1:2" ht="15" customHeight="1">
      <c r="A10940" s="10" t="s">
        <v>1805</v>
      </c>
      <c r="B10940" s="13" t="s">
        <v>1804</v>
      </c>
    </row>
    <row r="10941" spans="1:2" ht="15" customHeight="1">
      <c r="A10941" s="10" t="s">
        <v>1807</v>
      </c>
      <c r="B10941" s="13" t="s">
        <v>1806</v>
      </c>
    </row>
    <row r="10942" spans="1:2" ht="15" customHeight="1">
      <c r="A10942" s="10" t="s">
        <v>824</v>
      </c>
      <c r="B10942" s="13" t="s">
        <v>14591</v>
      </c>
    </row>
    <row r="10943" spans="1:2" ht="15" customHeight="1">
      <c r="A10943" s="10" t="s">
        <v>14551</v>
      </c>
      <c r="B10943" s="13" t="s">
        <v>14550</v>
      </c>
    </row>
    <row r="10944" spans="1:2" ht="15" customHeight="1">
      <c r="A10944" s="10" t="s">
        <v>15944</v>
      </c>
      <c r="B10944" s="13" t="s">
        <v>15943</v>
      </c>
    </row>
    <row r="10945" spans="1:2" ht="15" customHeight="1">
      <c r="A10945" s="10" t="s">
        <v>11249</v>
      </c>
      <c r="B10945" s="13" t="s">
        <v>11248</v>
      </c>
    </row>
    <row r="10946" spans="1:2" ht="15" customHeight="1">
      <c r="A10946" s="10" t="s">
        <v>12476</v>
      </c>
      <c r="B10946" s="13" t="s">
        <v>12475</v>
      </c>
    </row>
    <row r="10947" spans="1:2" ht="15" customHeight="1">
      <c r="A10947" s="10" t="s">
        <v>12478</v>
      </c>
      <c r="B10947" s="13" t="s">
        <v>12477</v>
      </c>
    </row>
    <row r="10948" spans="1:2" ht="15" customHeight="1">
      <c r="A10948" s="10" t="s">
        <v>7295</v>
      </c>
      <c r="B10948" s="13" t="s">
        <v>7294</v>
      </c>
    </row>
    <row r="10949" spans="1:2" ht="15" customHeight="1">
      <c r="A10949" s="10" t="s">
        <v>7769</v>
      </c>
      <c r="B10949" s="13" t="s">
        <v>7768</v>
      </c>
    </row>
    <row r="10950" spans="1:2" ht="15" customHeight="1">
      <c r="A10950" s="10" t="s">
        <v>10487</v>
      </c>
      <c r="B10950" s="13" t="s">
        <v>10486</v>
      </c>
    </row>
    <row r="10951" spans="1:2" ht="15" customHeight="1">
      <c r="A10951" s="10" t="s">
        <v>7548</v>
      </c>
      <c r="B10951" s="13" t="s">
        <v>7547</v>
      </c>
    </row>
    <row r="10952" spans="1:2" ht="15" customHeight="1">
      <c r="A10952" s="10" t="s">
        <v>7297</v>
      </c>
      <c r="B10952" s="13" t="s">
        <v>7296</v>
      </c>
    </row>
    <row r="10953" spans="1:2" ht="15" customHeight="1">
      <c r="A10953" s="10" t="s">
        <v>16058</v>
      </c>
      <c r="B10953" s="13" t="s">
        <v>16057</v>
      </c>
    </row>
    <row r="10954" spans="1:2" ht="15" customHeight="1">
      <c r="A10954" s="10" t="s">
        <v>7550</v>
      </c>
      <c r="B10954" s="13" t="s">
        <v>7549</v>
      </c>
    </row>
    <row r="10955" spans="1:2" ht="15" customHeight="1">
      <c r="A10955" s="10" t="s">
        <v>7299</v>
      </c>
      <c r="B10955" s="13" t="s">
        <v>7298</v>
      </c>
    </row>
    <row r="10956" spans="1:2" ht="15" customHeight="1">
      <c r="A10956" s="10" t="s">
        <v>10489</v>
      </c>
      <c r="B10956" s="13" t="s">
        <v>10488</v>
      </c>
    </row>
    <row r="10957" spans="1:2" ht="15" customHeight="1">
      <c r="A10957" s="10" t="s">
        <v>15942</v>
      </c>
      <c r="B10957" s="13" t="s">
        <v>15941</v>
      </c>
    </row>
    <row r="10958" spans="1:2" ht="15" customHeight="1">
      <c r="A10958" s="10" t="s">
        <v>12298</v>
      </c>
      <c r="B10958" s="13" t="s">
        <v>12297</v>
      </c>
    </row>
    <row r="10959" spans="1:2" ht="15" customHeight="1">
      <c r="A10959" s="10" t="s">
        <v>12300</v>
      </c>
      <c r="B10959" s="13" t="s">
        <v>12299</v>
      </c>
    </row>
    <row r="10960" spans="1:2" ht="15" customHeight="1">
      <c r="A10960" s="10" t="s">
        <v>10495</v>
      </c>
      <c r="B10960" s="13" t="s">
        <v>10494</v>
      </c>
    </row>
    <row r="10961" spans="1:2" ht="15" customHeight="1">
      <c r="A10961" s="10" t="s">
        <v>10491</v>
      </c>
      <c r="B10961" s="13" t="s">
        <v>10490</v>
      </c>
    </row>
    <row r="10962" spans="1:2" ht="15" customHeight="1">
      <c r="A10962" s="10" t="s">
        <v>10493</v>
      </c>
      <c r="B10962" s="13" t="s">
        <v>10492</v>
      </c>
    </row>
    <row r="10963" spans="1:2" ht="15" customHeight="1">
      <c r="A10963" s="10" t="s">
        <v>10497</v>
      </c>
      <c r="B10963" s="13" t="s">
        <v>10496</v>
      </c>
    </row>
    <row r="10964" spans="1:2" ht="15" customHeight="1">
      <c r="A10964" s="10" t="s">
        <v>12130</v>
      </c>
      <c r="B10964" s="13" t="s">
        <v>12129</v>
      </c>
    </row>
    <row r="10965" spans="1:2" ht="15" customHeight="1">
      <c r="A10965" s="10" t="s">
        <v>12132</v>
      </c>
      <c r="B10965" s="13" t="s">
        <v>12131</v>
      </c>
    </row>
    <row r="10966" spans="1:2" ht="15" customHeight="1">
      <c r="A10966" s="10" t="s">
        <v>12134</v>
      </c>
      <c r="B10966" s="13" t="s">
        <v>12133</v>
      </c>
    </row>
    <row r="10967" spans="1:2" ht="15" customHeight="1">
      <c r="A10967" s="10" t="s">
        <v>12136</v>
      </c>
      <c r="B10967" s="13" t="s">
        <v>12135</v>
      </c>
    </row>
    <row r="10968" spans="1:2" ht="15" customHeight="1">
      <c r="A10968" s="10" t="s">
        <v>12684</v>
      </c>
      <c r="B10968" s="13" t="s">
        <v>12683</v>
      </c>
    </row>
    <row r="10969" spans="1:2" ht="15" customHeight="1">
      <c r="A10969" s="10" t="s">
        <v>15358</v>
      </c>
      <c r="B10969" s="13" t="s">
        <v>15357</v>
      </c>
    </row>
    <row r="10970" spans="1:2" ht="15" customHeight="1">
      <c r="A10970" s="10" t="s">
        <v>15124</v>
      </c>
      <c r="B10970" s="13" t="s">
        <v>15123</v>
      </c>
    </row>
    <row r="10971" spans="1:2" ht="15" customHeight="1">
      <c r="A10971" s="10" t="s">
        <v>15224</v>
      </c>
      <c r="B10971" s="13" t="s">
        <v>15223</v>
      </c>
    </row>
    <row r="10972" spans="1:2" ht="15" customHeight="1">
      <c r="A10972" s="10" t="s">
        <v>15720</v>
      </c>
      <c r="B10972" s="13" t="s">
        <v>15719</v>
      </c>
    </row>
    <row r="10973" spans="1:2" ht="15" customHeight="1">
      <c r="A10973" s="10" t="s">
        <v>15350</v>
      </c>
      <c r="B10973" s="13" t="s">
        <v>15349</v>
      </c>
    </row>
    <row r="10974" spans="1:2" ht="15" customHeight="1">
      <c r="A10974" s="10" t="s">
        <v>15610</v>
      </c>
      <c r="B10974" s="13" t="s">
        <v>15609</v>
      </c>
    </row>
    <row r="10975" spans="1:2" ht="15" customHeight="1">
      <c r="A10975" s="10" t="s">
        <v>15608</v>
      </c>
      <c r="B10975" s="13" t="s">
        <v>15607</v>
      </c>
    </row>
    <row r="10976" spans="1:2" ht="15" customHeight="1">
      <c r="A10976" s="10" t="s">
        <v>15722</v>
      </c>
      <c r="B10976" s="13" t="s">
        <v>15721</v>
      </c>
    </row>
    <row r="10977" spans="1:2" ht="15" customHeight="1">
      <c r="A10977" s="10" t="s">
        <v>15082</v>
      </c>
      <c r="B10977" s="13" t="s">
        <v>15081</v>
      </c>
    </row>
    <row r="10978" spans="1:2" ht="15" customHeight="1">
      <c r="A10978" s="10" t="s">
        <v>10312</v>
      </c>
      <c r="B10978" s="13" t="s">
        <v>10311</v>
      </c>
    </row>
    <row r="10979" spans="1:2" ht="15" customHeight="1">
      <c r="A10979" s="10" t="s">
        <v>5584</v>
      </c>
      <c r="B10979" s="13" t="s">
        <v>5583</v>
      </c>
    </row>
    <row r="10980" spans="1:2" ht="15" customHeight="1">
      <c r="A10980" s="11" t="s">
        <v>825</v>
      </c>
      <c r="B10980" s="15" t="s">
        <v>826</v>
      </c>
    </row>
    <row r="10981" spans="1:2" ht="15" customHeight="1">
      <c r="A10981" s="10" t="s">
        <v>7019</v>
      </c>
      <c r="B10981" s="13" t="s">
        <v>7018</v>
      </c>
    </row>
    <row r="10982" spans="1:2" ht="15" customHeight="1">
      <c r="A10982" s="11" t="s">
        <v>827</v>
      </c>
      <c r="B10982" s="15" t="s">
        <v>828</v>
      </c>
    </row>
    <row r="10983" spans="1:2" ht="15" customHeight="1">
      <c r="A10983" s="11" t="s">
        <v>829</v>
      </c>
      <c r="B10983" s="15" t="s">
        <v>830</v>
      </c>
    </row>
    <row r="10984" spans="1:2" ht="15" customHeight="1">
      <c r="A10984" s="10" t="s">
        <v>11426</v>
      </c>
      <c r="B10984" s="13" t="s">
        <v>11425</v>
      </c>
    </row>
    <row r="10985" spans="1:2" ht="15" customHeight="1">
      <c r="A10985" s="10" t="s">
        <v>11428</v>
      </c>
      <c r="B10985" s="13" t="s">
        <v>11427</v>
      </c>
    </row>
    <row r="10986" spans="1:2" ht="15" customHeight="1">
      <c r="A10986" s="10" t="s">
        <v>11430</v>
      </c>
      <c r="B10986" s="13" t="s">
        <v>11429</v>
      </c>
    </row>
    <row r="10987" spans="1:2" ht="15" customHeight="1">
      <c r="A10987" s="10" t="s">
        <v>11687</v>
      </c>
      <c r="B10987" s="13" t="s">
        <v>11686</v>
      </c>
    </row>
    <row r="10988" spans="1:2" ht="15" customHeight="1">
      <c r="A10988" s="10" t="s">
        <v>11697</v>
      </c>
      <c r="B10988" s="13" t="s">
        <v>11696</v>
      </c>
    </row>
    <row r="10989" spans="1:2" ht="15" customHeight="1">
      <c r="A10989" s="10" t="s">
        <v>11685</v>
      </c>
      <c r="B10989" s="13" t="s">
        <v>11684</v>
      </c>
    </row>
    <row r="10990" spans="1:2" ht="15" customHeight="1">
      <c r="A10990" s="10" t="s">
        <v>11717</v>
      </c>
      <c r="B10990" s="13" t="s">
        <v>11716</v>
      </c>
    </row>
    <row r="10991" spans="1:2" ht="15" customHeight="1">
      <c r="A10991" s="10" t="s">
        <v>11693</v>
      </c>
      <c r="B10991" s="13" t="s">
        <v>11692</v>
      </c>
    </row>
    <row r="10992" spans="1:2" ht="15" customHeight="1">
      <c r="A10992" s="11" t="s">
        <v>831</v>
      </c>
      <c r="B10992" s="15" t="s">
        <v>832</v>
      </c>
    </row>
    <row r="10993" spans="1:2" ht="15" customHeight="1">
      <c r="A10993" s="11" t="s">
        <v>833</v>
      </c>
      <c r="B10993" s="15" t="s">
        <v>834</v>
      </c>
    </row>
    <row r="10994" spans="1:2" ht="15" customHeight="1">
      <c r="A10994" s="10" t="s">
        <v>1797</v>
      </c>
      <c r="B10994" s="13" t="s">
        <v>1796</v>
      </c>
    </row>
    <row r="10995" spans="1:2" ht="15" customHeight="1">
      <c r="A10995" s="10" t="s">
        <v>1799</v>
      </c>
      <c r="B10995" s="13" t="s">
        <v>1798</v>
      </c>
    </row>
    <row r="10996" spans="1:2" ht="15" customHeight="1">
      <c r="A10996" s="10" t="s">
        <v>1789</v>
      </c>
      <c r="B10996" s="13" t="s">
        <v>1788</v>
      </c>
    </row>
    <row r="10997" spans="1:2" ht="15" customHeight="1">
      <c r="A10997" s="10" t="s">
        <v>1791</v>
      </c>
      <c r="B10997" s="13" t="s">
        <v>1790</v>
      </c>
    </row>
    <row r="10998" spans="1:2" ht="15" customHeight="1">
      <c r="A10998" s="10" t="s">
        <v>1795</v>
      </c>
      <c r="B10998" s="13" t="s">
        <v>1794</v>
      </c>
    </row>
    <row r="10999" spans="1:2" ht="15" customHeight="1">
      <c r="A10999" s="10" t="s">
        <v>1793</v>
      </c>
      <c r="B10999" s="13" t="s">
        <v>1792</v>
      </c>
    </row>
    <row r="11000" spans="1:2" ht="15" customHeight="1">
      <c r="A11000" s="10" t="s">
        <v>1801</v>
      </c>
      <c r="B11000" s="13" t="s">
        <v>1800</v>
      </c>
    </row>
    <row r="11001" spans="1:2" ht="15" customHeight="1">
      <c r="A11001" s="11" t="s">
        <v>835</v>
      </c>
      <c r="B11001" s="15" t="s">
        <v>836</v>
      </c>
    </row>
    <row r="11002" spans="1:2" ht="15" customHeight="1">
      <c r="A11002" s="10" t="s">
        <v>4261</v>
      </c>
      <c r="B11002" s="13" t="s">
        <v>4260</v>
      </c>
    </row>
    <row r="11003" spans="1:2" ht="15" customHeight="1">
      <c r="A11003" s="10" t="s">
        <v>4263</v>
      </c>
      <c r="B11003" s="13" t="s">
        <v>4262</v>
      </c>
    </row>
    <row r="11004" spans="1:2" ht="15" customHeight="1">
      <c r="A11004" s="10" t="s">
        <v>4255</v>
      </c>
      <c r="B11004" s="13" t="s">
        <v>4254</v>
      </c>
    </row>
    <row r="11005" spans="1:2" ht="15" customHeight="1">
      <c r="A11005" s="10" t="s">
        <v>4259</v>
      </c>
      <c r="B11005" s="13" t="s">
        <v>4258</v>
      </c>
    </row>
    <row r="11006" spans="1:2" ht="15" customHeight="1">
      <c r="A11006" s="10" t="s">
        <v>4257</v>
      </c>
      <c r="B11006" s="13" t="s">
        <v>4256</v>
      </c>
    </row>
    <row r="11007" spans="1:2" ht="15" customHeight="1">
      <c r="A11007" s="10" t="s">
        <v>4265</v>
      </c>
      <c r="B11007" s="13" t="s">
        <v>4264</v>
      </c>
    </row>
    <row r="11008" spans="1:2" ht="15" customHeight="1">
      <c r="A11008" s="11" t="s">
        <v>837</v>
      </c>
      <c r="B11008" s="15" t="s">
        <v>838</v>
      </c>
    </row>
    <row r="11009" spans="1:2" ht="15" customHeight="1">
      <c r="A11009" s="10" t="s">
        <v>2891</v>
      </c>
      <c r="B11009" s="13" t="s">
        <v>2890</v>
      </c>
    </row>
    <row r="11010" spans="1:2" ht="15" customHeight="1">
      <c r="A11010" s="10" t="s">
        <v>2901</v>
      </c>
      <c r="B11010" s="13" t="s">
        <v>2900</v>
      </c>
    </row>
    <row r="11011" spans="1:2" ht="15" customHeight="1">
      <c r="A11011" s="10" t="s">
        <v>2899</v>
      </c>
      <c r="B11011" s="13" t="s">
        <v>2898</v>
      </c>
    </row>
    <row r="11012" spans="1:2" ht="15" customHeight="1">
      <c r="A11012" s="10" t="s">
        <v>2893</v>
      </c>
      <c r="B11012" s="13" t="s">
        <v>2892</v>
      </c>
    </row>
    <row r="11013" spans="1:2" ht="15" customHeight="1">
      <c r="A11013" s="10" t="s">
        <v>2895</v>
      </c>
      <c r="B11013" s="13" t="s">
        <v>2894</v>
      </c>
    </row>
    <row r="11014" spans="1:2" ht="15" customHeight="1">
      <c r="A11014" s="10" t="s">
        <v>2897</v>
      </c>
      <c r="B11014" s="13" t="s">
        <v>2896</v>
      </c>
    </row>
    <row r="11015" spans="1:2" ht="15" customHeight="1">
      <c r="A11015" s="10" t="s">
        <v>2903</v>
      </c>
      <c r="B11015" s="13" t="s">
        <v>2902</v>
      </c>
    </row>
    <row r="11016" spans="1:2" ht="15" customHeight="1">
      <c r="A11016" s="10" t="s">
        <v>3327</v>
      </c>
      <c r="B11016" s="13" t="s">
        <v>3326</v>
      </c>
    </row>
    <row r="11017" spans="1:2" ht="15" customHeight="1">
      <c r="A11017" s="10" t="s">
        <v>9698</v>
      </c>
      <c r="B11017" s="13" t="s">
        <v>9697</v>
      </c>
    </row>
    <row r="11018" spans="1:2" ht="15" customHeight="1">
      <c r="A11018" s="10" t="s">
        <v>9294</v>
      </c>
      <c r="B11018" s="13" t="s">
        <v>9293</v>
      </c>
    </row>
    <row r="11019" spans="1:2" ht="15" customHeight="1">
      <c r="A11019" s="10" t="s">
        <v>4469</v>
      </c>
      <c r="B11019" s="13" t="s">
        <v>4468</v>
      </c>
    </row>
    <row r="11020" spans="1:2" ht="15" customHeight="1">
      <c r="A11020" s="10" t="s">
        <v>4606</v>
      </c>
      <c r="B11020" s="13" t="s">
        <v>4605</v>
      </c>
    </row>
    <row r="11021" spans="1:2" ht="15" customHeight="1">
      <c r="A11021" s="10" t="s">
        <v>14646</v>
      </c>
      <c r="B11021" s="13" t="s">
        <v>14645</v>
      </c>
    </row>
    <row r="11022" spans="1:2" ht="15" customHeight="1">
      <c r="A11022" s="10" t="s">
        <v>24527</v>
      </c>
      <c r="B11022" s="13" t="s">
        <v>24526</v>
      </c>
    </row>
    <row r="11023" spans="1:2" ht="15" customHeight="1">
      <c r="A11023" s="10" t="s">
        <v>24439</v>
      </c>
      <c r="B11023" s="13" t="s">
        <v>24438</v>
      </c>
    </row>
    <row r="11024" spans="1:2" ht="15" customHeight="1">
      <c r="A11024" s="10" t="s">
        <v>24447</v>
      </c>
      <c r="B11024" s="13" t="s">
        <v>24446</v>
      </c>
    </row>
    <row r="11025" spans="1:2" ht="15" customHeight="1">
      <c r="A11025" s="10" t="s">
        <v>24445</v>
      </c>
      <c r="B11025" s="13" t="s">
        <v>24444</v>
      </c>
    </row>
    <row r="11026" spans="1:2" ht="15" customHeight="1">
      <c r="A11026" s="10" t="s">
        <v>24441</v>
      </c>
      <c r="B11026" s="13" t="s">
        <v>24440</v>
      </c>
    </row>
    <row r="11027" spans="1:2" ht="15" customHeight="1">
      <c r="A11027" s="10" t="s">
        <v>24449</v>
      </c>
      <c r="B11027" s="13" t="s">
        <v>24448</v>
      </c>
    </row>
    <row r="11028" spans="1:2" ht="15" customHeight="1">
      <c r="A11028" s="10" t="s">
        <v>24443</v>
      </c>
      <c r="B11028" s="13" t="s">
        <v>24442</v>
      </c>
    </row>
    <row r="11029" spans="1:2" ht="15" customHeight="1">
      <c r="A11029" s="10" t="s">
        <v>24451</v>
      </c>
      <c r="B11029" s="13" t="s">
        <v>24450</v>
      </c>
    </row>
    <row r="11030" spans="1:2" ht="15" customHeight="1">
      <c r="A11030" s="10" t="s">
        <v>24517</v>
      </c>
      <c r="B11030" s="13" t="s">
        <v>24516</v>
      </c>
    </row>
    <row r="11031" spans="1:2" ht="15" customHeight="1">
      <c r="A11031" s="10" t="s">
        <v>24521</v>
      </c>
      <c r="B11031" s="13" t="s">
        <v>24520</v>
      </c>
    </row>
    <row r="11032" spans="1:2" ht="15" customHeight="1">
      <c r="A11032" s="10" t="s">
        <v>24419</v>
      </c>
      <c r="B11032" s="13" t="s">
        <v>24418</v>
      </c>
    </row>
    <row r="11033" spans="1:2" ht="15" customHeight="1">
      <c r="A11033" s="10" t="s">
        <v>24703</v>
      </c>
      <c r="B11033" s="13" t="s">
        <v>24702</v>
      </c>
    </row>
    <row r="11034" spans="1:2" ht="15" customHeight="1">
      <c r="A11034" s="10" t="s">
        <v>13412</v>
      </c>
      <c r="B11034" s="13" t="s">
        <v>13411</v>
      </c>
    </row>
    <row r="11035" spans="1:2" ht="15" customHeight="1">
      <c r="A11035" s="10" t="s">
        <v>13414</v>
      </c>
      <c r="B11035" s="13" t="s">
        <v>13413</v>
      </c>
    </row>
    <row r="11036" spans="1:2" ht="15" customHeight="1">
      <c r="A11036" s="10" t="s">
        <v>14760</v>
      </c>
      <c r="B11036" s="13" t="s">
        <v>14759</v>
      </c>
    </row>
    <row r="11037" spans="1:2" ht="15" customHeight="1">
      <c r="A11037" s="10" t="s">
        <v>6745</v>
      </c>
      <c r="B11037" s="13" t="s">
        <v>6744</v>
      </c>
    </row>
    <row r="11038" spans="1:2" ht="15" customHeight="1">
      <c r="A11038" s="11" t="s">
        <v>839</v>
      </c>
      <c r="B11038" s="15" t="s">
        <v>840</v>
      </c>
    </row>
    <row r="11039" spans="1:2" ht="15" customHeight="1">
      <c r="A11039" s="11" t="s">
        <v>841</v>
      </c>
      <c r="B11039" s="15" t="s">
        <v>842</v>
      </c>
    </row>
    <row r="11040" spans="1:2" ht="15" customHeight="1">
      <c r="A11040" s="11" t="s">
        <v>843</v>
      </c>
      <c r="B11040" s="15" t="s">
        <v>840</v>
      </c>
    </row>
    <row r="11041" spans="1:2" ht="15" customHeight="1">
      <c r="A11041" s="11" t="s">
        <v>844</v>
      </c>
      <c r="B11041" s="15" t="s">
        <v>840</v>
      </c>
    </row>
    <row r="11042" spans="1:2" ht="15" customHeight="1">
      <c r="A11042" s="11" t="s">
        <v>845</v>
      </c>
      <c r="B11042" s="15" t="s">
        <v>840</v>
      </c>
    </row>
    <row r="11043" spans="1:2" ht="15" customHeight="1">
      <c r="A11043" s="11" t="s">
        <v>846</v>
      </c>
      <c r="B11043" s="15" t="s">
        <v>840</v>
      </c>
    </row>
    <row r="11044" spans="1:2" ht="15" customHeight="1">
      <c r="A11044" s="10" t="s">
        <v>1370</v>
      </c>
      <c r="B11044" s="13" t="s">
        <v>1369</v>
      </c>
    </row>
    <row r="11045" spans="1:2" ht="15" customHeight="1">
      <c r="A11045" s="10" t="s">
        <v>12894</v>
      </c>
      <c r="B11045" s="13" t="s">
        <v>12893</v>
      </c>
    </row>
    <row r="11046" spans="1:2" ht="15" customHeight="1">
      <c r="A11046" s="10" t="s">
        <v>1204</v>
      </c>
      <c r="B11046" s="13" t="s">
        <v>1203</v>
      </c>
    </row>
    <row r="11047" spans="1:2" ht="15" customHeight="1">
      <c r="A11047" s="10" t="s">
        <v>12890</v>
      </c>
      <c r="B11047" s="13" t="s">
        <v>12889</v>
      </c>
    </row>
    <row r="11048" spans="1:2" ht="15" customHeight="1">
      <c r="A11048" s="10" t="s">
        <v>12888</v>
      </c>
      <c r="B11048" s="13" t="s">
        <v>12887</v>
      </c>
    </row>
    <row r="11049" spans="1:2" ht="15" customHeight="1">
      <c r="A11049" s="10" t="s">
        <v>12880</v>
      </c>
      <c r="B11049" s="13" t="s">
        <v>12879</v>
      </c>
    </row>
    <row r="11050" spans="1:2" ht="15" customHeight="1">
      <c r="A11050" s="10" t="s">
        <v>12886</v>
      </c>
      <c r="B11050" s="13" t="s">
        <v>12885</v>
      </c>
    </row>
    <row r="11051" spans="1:2" ht="15" customHeight="1">
      <c r="A11051" s="10" t="s">
        <v>12882</v>
      </c>
      <c r="B11051" s="13" t="s">
        <v>12881</v>
      </c>
    </row>
    <row r="11052" spans="1:2" ht="15" customHeight="1">
      <c r="A11052" s="10" t="s">
        <v>12884</v>
      </c>
      <c r="B11052" s="13" t="s">
        <v>12883</v>
      </c>
    </row>
    <row r="11053" spans="1:2" ht="15" customHeight="1">
      <c r="A11053" s="10" t="s">
        <v>1346</v>
      </c>
      <c r="B11053" s="13" t="s">
        <v>1345</v>
      </c>
    </row>
    <row r="11054" spans="1:2" ht="15" customHeight="1">
      <c r="A11054" s="10" t="s">
        <v>1289</v>
      </c>
      <c r="B11054" s="13" t="s">
        <v>1288</v>
      </c>
    </row>
    <row r="11055" spans="1:2" ht="15" customHeight="1">
      <c r="A11055" s="10" t="s">
        <v>1362</v>
      </c>
      <c r="B11055" s="13" t="s">
        <v>1361</v>
      </c>
    </row>
    <row r="11056" spans="1:2" ht="15" customHeight="1">
      <c r="A11056" s="10" t="s">
        <v>1356</v>
      </c>
      <c r="B11056" s="13" t="s">
        <v>1355</v>
      </c>
    </row>
    <row r="11057" spans="1:2" ht="15" customHeight="1">
      <c r="A11057" s="10" t="s">
        <v>2024</v>
      </c>
      <c r="B11057" s="13" t="s">
        <v>2023</v>
      </c>
    </row>
    <row r="11058" spans="1:2" ht="15" customHeight="1">
      <c r="A11058" s="10" t="s">
        <v>1240</v>
      </c>
      <c r="B11058" s="13" t="s">
        <v>1239</v>
      </c>
    </row>
    <row r="11059" spans="1:2" ht="15" customHeight="1">
      <c r="A11059" s="10" t="s">
        <v>1352</v>
      </c>
      <c r="B11059" s="13" t="s">
        <v>1351</v>
      </c>
    </row>
    <row r="11060" spans="1:2" ht="15" customHeight="1">
      <c r="A11060" s="10" t="s">
        <v>1354</v>
      </c>
      <c r="B11060" s="13" t="s">
        <v>1353</v>
      </c>
    </row>
    <row r="11061" spans="1:2" ht="15" customHeight="1">
      <c r="A11061" s="10" t="s">
        <v>1350</v>
      </c>
      <c r="B11061" s="13" t="s">
        <v>1349</v>
      </c>
    </row>
    <row r="11062" spans="1:2" ht="15" customHeight="1">
      <c r="A11062" s="10" t="s">
        <v>1358</v>
      </c>
      <c r="B11062" s="13" t="s">
        <v>1357</v>
      </c>
    </row>
    <row r="11063" spans="1:2" ht="15" customHeight="1">
      <c r="A11063" s="10" t="s">
        <v>1005</v>
      </c>
      <c r="B11063" s="13" t="s">
        <v>1004</v>
      </c>
    </row>
    <row r="11064" spans="1:2" ht="15" customHeight="1">
      <c r="A11064" s="10" t="s">
        <v>1348</v>
      </c>
      <c r="B11064" s="13" t="s">
        <v>1347</v>
      </c>
    </row>
    <row r="11065" spans="1:2" ht="15" customHeight="1">
      <c r="A11065" s="10" t="s">
        <v>1336</v>
      </c>
      <c r="B11065" s="13" t="s">
        <v>1335</v>
      </c>
    </row>
    <row r="11066" spans="1:2" ht="15" customHeight="1">
      <c r="A11066" s="10" t="s">
        <v>1338</v>
      </c>
      <c r="B11066" s="13" t="s">
        <v>1337</v>
      </c>
    </row>
    <row r="11067" spans="1:2" ht="15" customHeight="1">
      <c r="A11067" s="10" t="s">
        <v>1340</v>
      </c>
      <c r="B11067" s="13" t="s">
        <v>1339</v>
      </c>
    </row>
    <row r="11068" spans="1:2" ht="15" customHeight="1">
      <c r="A11068" s="10" t="s">
        <v>1342</v>
      </c>
      <c r="B11068" s="13" t="s">
        <v>1341</v>
      </c>
    </row>
    <row r="11069" spans="1:2" ht="15" customHeight="1">
      <c r="A11069" s="10" t="s">
        <v>4726</v>
      </c>
      <c r="B11069" s="13" t="s">
        <v>4725</v>
      </c>
    </row>
    <row r="11070" spans="1:2" ht="15" customHeight="1">
      <c r="A11070" s="10" t="s">
        <v>4728</v>
      </c>
      <c r="B11070" s="13" t="s">
        <v>4727</v>
      </c>
    </row>
    <row r="11071" spans="1:2" ht="15" customHeight="1">
      <c r="A11071" s="10" t="s">
        <v>7696</v>
      </c>
      <c r="B11071" s="13" t="s">
        <v>7695</v>
      </c>
    </row>
    <row r="11072" spans="1:2" ht="15" customHeight="1">
      <c r="A11072" s="10" t="s">
        <v>23949</v>
      </c>
      <c r="B11072" s="13" t="s">
        <v>23948</v>
      </c>
    </row>
    <row r="11073" spans="1:2" ht="15" customHeight="1">
      <c r="A11073" s="10" t="s">
        <v>17473</v>
      </c>
      <c r="B11073" s="13" t="s">
        <v>17472</v>
      </c>
    </row>
    <row r="11074" spans="1:2" ht="15" customHeight="1">
      <c r="A11074" s="10" t="s">
        <v>23959</v>
      </c>
      <c r="B11074" s="13" t="s">
        <v>23958</v>
      </c>
    </row>
    <row r="11075" spans="1:2" ht="15" customHeight="1">
      <c r="A11075" s="10" t="s">
        <v>12514</v>
      </c>
      <c r="B11075" s="13" t="s">
        <v>12513</v>
      </c>
    </row>
    <row r="11076" spans="1:2" ht="15" customHeight="1">
      <c r="A11076" s="10" t="s">
        <v>17475</v>
      </c>
      <c r="B11076" s="13" t="s">
        <v>17474</v>
      </c>
    </row>
    <row r="11077" spans="1:2" ht="15" customHeight="1">
      <c r="A11077" s="10" t="s">
        <v>4734</v>
      </c>
      <c r="B11077" s="13" t="s">
        <v>4733</v>
      </c>
    </row>
    <row r="11078" spans="1:2" ht="15" customHeight="1">
      <c r="A11078" s="10" t="s">
        <v>4724</v>
      </c>
      <c r="B11078" s="13" t="s">
        <v>4723</v>
      </c>
    </row>
    <row r="11079" spans="1:2" ht="15" customHeight="1">
      <c r="A11079" s="10" t="s">
        <v>2445</v>
      </c>
      <c r="B11079" s="13" t="s">
        <v>2444</v>
      </c>
    </row>
    <row r="11080" spans="1:2" ht="15" customHeight="1">
      <c r="A11080" s="11" t="s">
        <v>847</v>
      </c>
      <c r="B11080" s="15" t="s">
        <v>848</v>
      </c>
    </row>
    <row r="11081" spans="1:2" ht="15" customHeight="1">
      <c r="A11081" s="10" t="s">
        <v>5842</v>
      </c>
      <c r="B11081" s="13" t="s">
        <v>5841</v>
      </c>
    </row>
    <row r="11082" spans="1:2" ht="15" customHeight="1">
      <c r="A11082" s="10" t="s">
        <v>23947</v>
      </c>
      <c r="B11082" s="13" t="s">
        <v>23946</v>
      </c>
    </row>
    <row r="11083" spans="1:2" ht="15" customHeight="1">
      <c r="A11083" s="10" t="s">
        <v>17467</v>
      </c>
      <c r="B11083" s="13" t="s">
        <v>17466</v>
      </c>
    </row>
    <row r="11084" spans="1:2" ht="15" customHeight="1">
      <c r="A11084" s="10" t="s">
        <v>2439</v>
      </c>
      <c r="B11084" s="13" t="s">
        <v>2438</v>
      </c>
    </row>
    <row r="11085" spans="1:2" ht="15" customHeight="1">
      <c r="A11085" s="10" t="s">
        <v>17441</v>
      </c>
      <c r="B11085" s="13" t="s">
        <v>17440</v>
      </c>
    </row>
    <row r="11086" spans="1:2" ht="15" customHeight="1">
      <c r="A11086" s="10" t="s">
        <v>17423</v>
      </c>
      <c r="B11086" s="13" t="s">
        <v>17422</v>
      </c>
    </row>
    <row r="11087" spans="1:2" ht="15" customHeight="1">
      <c r="A11087" s="10" t="s">
        <v>17381</v>
      </c>
      <c r="B11087" s="13" t="s">
        <v>17380</v>
      </c>
    </row>
    <row r="11088" spans="1:2" ht="15" customHeight="1">
      <c r="A11088" s="10" t="s">
        <v>17429</v>
      </c>
      <c r="B11088" s="13" t="s">
        <v>17428</v>
      </c>
    </row>
    <row r="11089" spans="1:2" ht="15" customHeight="1">
      <c r="A11089" s="10" t="s">
        <v>17411</v>
      </c>
      <c r="B11089" s="13" t="s">
        <v>17410</v>
      </c>
    </row>
    <row r="11090" spans="1:2" ht="15" customHeight="1">
      <c r="A11090" s="10" t="s">
        <v>17415</v>
      </c>
      <c r="B11090" s="13" t="s">
        <v>17414</v>
      </c>
    </row>
    <row r="11091" spans="1:2" ht="15" customHeight="1">
      <c r="A11091" s="10" t="s">
        <v>17397</v>
      </c>
      <c r="B11091" s="13" t="s">
        <v>17396</v>
      </c>
    </row>
    <row r="11092" spans="1:2" ht="15" customHeight="1">
      <c r="A11092" s="10" t="s">
        <v>17383</v>
      </c>
      <c r="B11092" s="13" t="s">
        <v>17382</v>
      </c>
    </row>
    <row r="11093" spans="1:2" ht="15" customHeight="1">
      <c r="A11093" s="10" t="s">
        <v>17413</v>
      </c>
      <c r="B11093" s="13" t="s">
        <v>17412</v>
      </c>
    </row>
    <row r="11094" spans="1:2" ht="15" customHeight="1">
      <c r="A11094" s="10" t="s">
        <v>17431</v>
      </c>
      <c r="B11094" s="13" t="s">
        <v>17430</v>
      </c>
    </row>
    <row r="11095" spans="1:2" ht="15" customHeight="1">
      <c r="A11095" s="10" t="s">
        <v>2435</v>
      </c>
      <c r="B11095" s="13" t="s">
        <v>2434</v>
      </c>
    </row>
    <row r="11096" spans="1:2" ht="15" customHeight="1">
      <c r="A11096" s="10" t="s">
        <v>7690</v>
      </c>
      <c r="B11096" s="13" t="s">
        <v>7689</v>
      </c>
    </row>
    <row r="11097" spans="1:2" ht="15" customHeight="1">
      <c r="A11097" s="10" t="s">
        <v>7688</v>
      </c>
      <c r="B11097" s="13" t="s">
        <v>7687</v>
      </c>
    </row>
    <row r="11098" spans="1:2" ht="15" customHeight="1">
      <c r="A11098" s="10" t="s">
        <v>2441</v>
      </c>
      <c r="B11098" s="13" t="s">
        <v>2440</v>
      </c>
    </row>
    <row r="11099" spans="1:2" ht="15" customHeight="1">
      <c r="A11099" s="10" t="s">
        <v>4756</v>
      </c>
      <c r="B11099" s="13" t="s">
        <v>4755</v>
      </c>
    </row>
    <row r="11100" spans="1:2" ht="15" customHeight="1">
      <c r="A11100" s="10" t="s">
        <v>23951</v>
      </c>
      <c r="B11100" s="13" t="s">
        <v>23950</v>
      </c>
    </row>
    <row r="11101" spans="1:2" ht="15" customHeight="1">
      <c r="A11101" s="10" t="s">
        <v>7694</v>
      </c>
      <c r="B11101" s="13" t="s">
        <v>7693</v>
      </c>
    </row>
    <row r="11102" spans="1:2" ht="15" customHeight="1">
      <c r="A11102" s="10" t="s">
        <v>23955</v>
      </c>
      <c r="B11102" s="13" t="s">
        <v>23954</v>
      </c>
    </row>
    <row r="11103" spans="1:2" ht="15" customHeight="1">
      <c r="A11103" s="10" t="s">
        <v>17465</v>
      </c>
      <c r="B11103" s="13" t="s">
        <v>17464</v>
      </c>
    </row>
    <row r="11104" spans="1:2" ht="15" customHeight="1">
      <c r="A11104" s="10" t="s">
        <v>23941</v>
      </c>
      <c r="B11104" s="13" t="s">
        <v>23940</v>
      </c>
    </row>
    <row r="11105" spans="1:2" ht="15" customHeight="1">
      <c r="A11105" s="10" t="s">
        <v>17435</v>
      </c>
      <c r="B11105" s="13" t="s">
        <v>17434</v>
      </c>
    </row>
    <row r="11106" spans="1:2" ht="15" customHeight="1">
      <c r="A11106" s="10" t="s">
        <v>17417</v>
      </c>
      <c r="B11106" s="13" t="s">
        <v>17416</v>
      </c>
    </row>
    <row r="11107" spans="1:2" ht="15" customHeight="1">
      <c r="A11107" s="10" t="s">
        <v>23957</v>
      </c>
      <c r="B11107" s="13" t="s">
        <v>23956</v>
      </c>
    </row>
    <row r="11108" spans="1:2" ht="15" customHeight="1">
      <c r="A11108" s="10" t="s">
        <v>17399</v>
      </c>
      <c r="B11108" s="13" t="s">
        <v>17398</v>
      </c>
    </row>
    <row r="11109" spans="1:2" ht="15" customHeight="1">
      <c r="A11109" s="10" t="s">
        <v>17461</v>
      </c>
      <c r="B11109" s="13" t="s">
        <v>17460</v>
      </c>
    </row>
    <row r="11110" spans="1:2" ht="15" customHeight="1">
      <c r="A11110" s="10" t="s">
        <v>4732</v>
      </c>
      <c r="B11110" s="13" t="s">
        <v>4731</v>
      </c>
    </row>
    <row r="11111" spans="1:2" ht="15" customHeight="1">
      <c r="A11111" s="10" t="s">
        <v>7698</v>
      </c>
      <c r="B11111" s="13" t="s">
        <v>7697</v>
      </c>
    </row>
    <row r="11112" spans="1:2" ht="15" customHeight="1">
      <c r="A11112" s="10" t="s">
        <v>2443</v>
      </c>
      <c r="B11112" s="13" t="s">
        <v>2442</v>
      </c>
    </row>
    <row r="11113" spans="1:2" ht="15" customHeight="1">
      <c r="A11113" s="10" t="s">
        <v>17433</v>
      </c>
      <c r="B11113" s="13" t="s">
        <v>17432</v>
      </c>
    </row>
    <row r="11114" spans="1:2" ht="15" customHeight="1">
      <c r="A11114" s="10" t="s">
        <v>7692</v>
      </c>
      <c r="B11114" s="13" t="s">
        <v>7691</v>
      </c>
    </row>
    <row r="11115" spans="1:2" ht="15" customHeight="1">
      <c r="A11115" s="10" t="s">
        <v>23939</v>
      </c>
      <c r="B11115" s="13" t="s">
        <v>23938</v>
      </c>
    </row>
    <row r="11116" spans="1:2" ht="15" customHeight="1">
      <c r="A11116" s="10" t="s">
        <v>23937</v>
      </c>
      <c r="B11116" s="13" t="s">
        <v>23936</v>
      </c>
    </row>
    <row r="11117" spans="1:2" ht="15" customHeight="1">
      <c r="A11117" s="10" t="s">
        <v>17391</v>
      </c>
      <c r="B11117" s="13" t="s">
        <v>17390</v>
      </c>
    </row>
    <row r="11118" spans="1:2" ht="15" customHeight="1">
      <c r="A11118" s="10" t="s">
        <v>17443</v>
      </c>
      <c r="B11118" s="13" t="s">
        <v>17442</v>
      </c>
    </row>
    <row r="11119" spans="1:2" ht="15" customHeight="1">
      <c r="A11119" s="10" t="s">
        <v>17425</v>
      </c>
      <c r="B11119" s="13" t="s">
        <v>17424</v>
      </c>
    </row>
    <row r="11120" spans="1:2" ht="15" customHeight="1">
      <c r="A11120" s="10" t="s">
        <v>17407</v>
      </c>
      <c r="B11120" s="13" t="s">
        <v>17406</v>
      </c>
    </row>
    <row r="11121" spans="1:2" ht="15" customHeight="1">
      <c r="A11121" s="10" t="s">
        <v>2433</v>
      </c>
      <c r="B11121" s="13" t="s">
        <v>788</v>
      </c>
    </row>
    <row r="11122" spans="1:2" ht="15" customHeight="1">
      <c r="A11122" s="10" t="s">
        <v>17459</v>
      </c>
      <c r="B11122" s="13" t="s">
        <v>17458</v>
      </c>
    </row>
    <row r="11123" spans="1:2" ht="15" customHeight="1">
      <c r="A11123" s="10" t="s">
        <v>17451</v>
      </c>
      <c r="B11123" s="13" t="s">
        <v>17450</v>
      </c>
    </row>
    <row r="11124" spans="1:2" ht="15" customHeight="1">
      <c r="A11124" s="10" t="s">
        <v>17463</v>
      </c>
      <c r="B11124" s="13" t="s">
        <v>17462</v>
      </c>
    </row>
    <row r="11125" spans="1:2" ht="15" customHeight="1">
      <c r="A11125" s="10" t="s">
        <v>17457</v>
      </c>
      <c r="B11125" s="13" t="s">
        <v>17456</v>
      </c>
    </row>
    <row r="11126" spans="1:2" ht="15" customHeight="1">
      <c r="A11126" s="10" t="s">
        <v>17455</v>
      </c>
      <c r="B11126" s="13" t="s">
        <v>17454</v>
      </c>
    </row>
    <row r="11127" spans="1:2" ht="15" customHeight="1">
      <c r="A11127" s="10" t="s">
        <v>17453</v>
      </c>
      <c r="B11127" s="13" t="s">
        <v>17452</v>
      </c>
    </row>
    <row r="11128" spans="1:2" ht="15" customHeight="1">
      <c r="A11128" s="10" t="s">
        <v>23953</v>
      </c>
      <c r="B11128" s="13" t="s">
        <v>23952</v>
      </c>
    </row>
    <row r="11129" spans="1:2" ht="15" customHeight="1">
      <c r="A11129" s="10" t="s">
        <v>2437</v>
      </c>
      <c r="B11129" s="13" t="s">
        <v>2436</v>
      </c>
    </row>
    <row r="11130" spans="1:2" ht="15" customHeight="1">
      <c r="A11130" s="10" t="s">
        <v>17401</v>
      </c>
      <c r="B11130" s="13" t="s">
        <v>17400</v>
      </c>
    </row>
    <row r="11131" spans="1:2" ht="15" customHeight="1">
      <c r="A11131" s="10" t="s">
        <v>17439</v>
      </c>
      <c r="B11131" s="13" t="s">
        <v>17438</v>
      </c>
    </row>
    <row r="11132" spans="1:2" ht="15" customHeight="1">
      <c r="A11132" s="10" t="s">
        <v>17421</v>
      </c>
      <c r="B11132" s="13" t="s">
        <v>17420</v>
      </c>
    </row>
    <row r="11133" spans="1:2" ht="15" customHeight="1">
      <c r="A11133" s="10" t="s">
        <v>17419</v>
      </c>
      <c r="B11133" s="13" t="s">
        <v>17418</v>
      </c>
    </row>
    <row r="11134" spans="1:2" ht="15" customHeight="1">
      <c r="A11134" s="10" t="s">
        <v>17437</v>
      </c>
      <c r="B11134" s="13" t="s">
        <v>17436</v>
      </c>
    </row>
    <row r="11135" spans="1:2" ht="15" customHeight="1">
      <c r="A11135" s="10" t="s">
        <v>17385</v>
      </c>
      <c r="B11135" s="13" t="s">
        <v>17384</v>
      </c>
    </row>
    <row r="11136" spans="1:2" ht="15" customHeight="1">
      <c r="A11136" s="10" t="s">
        <v>17405</v>
      </c>
      <c r="B11136" s="13" t="s">
        <v>17404</v>
      </c>
    </row>
    <row r="11137" spans="1:2" ht="15" customHeight="1">
      <c r="A11137" s="10" t="s">
        <v>17403</v>
      </c>
      <c r="B11137" s="13" t="s">
        <v>17402</v>
      </c>
    </row>
    <row r="11138" spans="1:2" ht="15" customHeight="1">
      <c r="A11138" s="10" t="s">
        <v>17387</v>
      </c>
      <c r="B11138" s="13" t="s">
        <v>17386</v>
      </c>
    </row>
    <row r="11139" spans="1:2" ht="15" customHeight="1">
      <c r="A11139" s="10" t="s">
        <v>17389</v>
      </c>
      <c r="B11139" s="13" t="s">
        <v>17388</v>
      </c>
    </row>
    <row r="11140" spans="1:2" ht="15" customHeight="1">
      <c r="A11140" s="10" t="s">
        <v>17393</v>
      </c>
      <c r="B11140" s="13" t="s">
        <v>17392</v>
      </c>
    </row>
    <row r="11141" spans="1:2" ht="15" customHeight="1">
      <c r="A11141" s="10" t="s">
        <v>17445</v>
      </c>
      <c r="B11141" s="13" t="s">
        <v>17444</v>
      </c>
    </row>
    <row r="11142" spans="1:2" ht="15" customHeight="1">
      <c r="A11142" s="10" t="s">
        <v>17427</v>
      </c>
      <c r="B11142" s="13" t="s">
        <v>17426</v>
      </c>
    </row>
    <row r="11143" spans="1:2" ht="15" customHeight="1">
      <c r="A11143" s="10" t="s">
        <v>17409</v>
      </c>
      <c r="B11143" s="13" t="s">
        <v>17408</v>
      </c>
    </row>
    <row r="11144" spans="1:2" ht="15" customHeight="1">
      <c r="A11144" s="10" t="s">
        <v>17379</v>
      </c>
      <c r="B11144" s="13" t="s">
        <v>17378</v>
      </c>
    </row>
    <row r="11145" spans="1:2" ht="15" customHeight="1">
      <c r="A11145" s="10" t="s">
        <v>17395</v>
      </c>
      <c r="B11145" s="13" t="s">
        <v>17394</v>
      </c>
    </row>
    <row r="11146" spans="1:2" ht="15" customHeight="1">
      <c r="A11146" s="10" t="s">
        <v>17447</v>
      </c>
      <c r="B11146" s="13" t="s">
        <v>17446</v>
      </c>
    </row>
    <row r="11147" spans="1:2" ht="15" customHeight="1">
      <c r="A11147" s="10" t="s">
        <v>17449</v>
      </c>
      <c r="B11147" s="13" t="s">
        <v>17448</v>
      </c>
    </row>
    <row r="11148" spans="1:2" ht="15" customHeight="1">
      <c r="A11148" s="10" t="s">
        <v>2432</v>
      </c>
      <c r="B11148" s="13" t="s">
        <v>2431</v>
      </c>
    </row>
    <row r="11149" spans="1:2" ht="15" customHeight="1">
      <c r="A11149" s="10" t="s">
        <v>2430</v>
      </c>
      <c r="B11149" s="13" t="s">
        <v>2429</v>
      </c>
    </row>
    <row r="11150" spans="1:2" ht="15" customHeight="1">
      <c r="A11150" s="10" t="s">
        <v>2424</v>
      </c>
      <c r="B11150" s="13" t="s">
        <v>2423</v>
      </c>
    </row>
    <row r="11151" spans="1:2" ht="15" customHeight="1">
      <c r="A11151" s="10" t="s">
        <v>2426</v>
      </c>
      <c r="B11151" s="13" t="s">
        <v>2425</v>
      </c>
    </row>
    <row r="11152" spans="1:2" ht="15" customHeight="1">
      <c r="A11152" s="10" t="s">
        <v>2428</v>
      </c>
      <c r="B11152" s="13" t="s">
        <v>2427</v>
      </c>
    </row>
    <row r="11153" spans="1:2" ht="15" customHeight="1">
      <c r="A11153" s="10" t="s">
        <v>23935</v>
      </c>
      <c r="B11153" s="13" t="s">
        <v>23934</v>
      </c>
    </row>
    <row r="11154" spans="1:2" ht="15" customHeight="1">
      <c r="A11154" s="10" t="s">
        <v>23945</v>
      </c>
      <c r="B11154" s="13" t="s">
        <v>23944</v>
      </c>
    </row>
    <row r="11155" spans="1:2" ht="15" customHeight="1">
      <c r="A11155" s="10" t="s">
        <v>23943</v>
      </c>
      <c r="B11155" s="13" t="s">
        <v>23942</v>
      </c>
    </row>
    <row r="11156" spans="1:2" ht="15" customHeight="1">
      <c r="A11156" s="10" t="s">
        <v>4730</v>
      </c>
      <c r="B11156" s="13" t="s">
        <v>4729</v>
      </c>
    </row>
    <row r="11157" spans="1:2" ht="15" customHeight="1">
      <c r="A11157" s="10" t="s">
        <v>17469</v>
      </c>
      <c r="B11157" s="13" t="s">
        <v>17468</v>
      </c>
    </row>
    <row r="11158" spans="1:2" ht="15" customHeight="1">
      <c r="A11158" s="10" t="s">
        <v>17471</v>
      </c>
      <c r="B11158" s="13" t="s">
        <v>17470</v>
      </c>
    </row>
    <row r="11159" spans="1:2" ht="15" customHeight="1">
      <c r="A11159" s="10" t="s">
        <v>13618</v>
      </c>
      <c r="B11159" s="13" t="s">
        <v>13617</v>
      </c>
    </row>
    <row r="11160" spans="1:2" ht="15" customHeight="1">
      <c r="A11160" s="10" t="s">
        <v>24557</v>
      </c>
      <c r="B11160" s="13" t="s">
        <v>24556</v>
      </c>
    </row>
    <row r="11161" spans="1:2" ht="15" customHeight="1">
      <c r="A11161" s="10" t="s">
        <v>24555</v>
      </c>
      <c r="B11161" s="13" t="s">
        <v>24554</v>
      </c>
    </row>
    <row r="11162" spans="1:2" ht="15" customHeight="1">
      <c r="A11162" s="10" t="s">
        <v>17165</v>
      </c>
      <c r="B11162" s="13" t="s">
        <v>17164</v>
      </c>
    </row>
    <row r="11163" spans="1:2" ht="15" customHeight="1">
      <c r="A11163" s="10" t="s">
        <v>13892</v>
      </c>
      <c r="B11163" s="13" t="s">
        <v>13891</v>
      </c>
    </row>
    <row r="11164" spans="1:2" ht="15" customHeight="1">
      <c r="A11164" s="11" t="s">
        <v>849</v>
      </c>
      <c r="B11164" s="15" t="s">
        <v>850</v>
      </c>
    </row>
    <row r="11165" spans="1:2" ht="15" customHeight="1">
      <c r="A11165" s="10" t="s">
        <v>1017</v>
      </c>
      <c r="B11165" s="13" t="s">
        <v>1016</v>
      </c>
    </row>
    <row r="11166" spans="1:2" ht="15" customHeight="1">
      <c r="A11166" s="10" t="s">
        <v>1013</v>
      </c>
      <c r="B11166" s="13" t="s">
        <v>1012</v>
      </c>
    </row>
    <row r="11167" spans="1:2" ht="15" customHeight="1">
      <c r="A11167" s="10" t="s">
        <v>1015</v>
      </c>
      <c r="B11167" s="13" t="s">
        <v>1014</v>
      </c>
    </row>
    <row r="11168" spans="1:2" ht="15" customHeight="1">
      <c r="A11168" s="10" t="s">
        <v>1019</v>
      </c>
      <c r="B11168" s="13" t="s">
        <v>1018</v>
      </c>
    </row>
    <row r="11169" spans="1:2" ht="15" customHeight="1">
      <c r="A11169" s="10" t="s">
        <v>851</v>
      </c>
      <c r="B11169" s="13" t="s">
        <v>1022</v>
      </c>
    </row>
    <row r="11170" spans="1:2" ht="15" customHeight="1">
      <c r="A11170" s="11" t="s">
        <v>852</v>
      </c>
      <c r="B11170" s="15" t="s">
        <v>853</v>
      </c>
    </row>
    <row r="11171" spans="1:2" ht="15" customHeight="1">
      <c r="A11171" s="10" t="s">
        <v>8525</v>
      </c>
      <c r="B11171" s="13" t="s">
        <v>8524</v>
      </c>
    </row>
    <row r="11172" spans="1:2" ht="15" customHeight="1">
      <c r="A11172" s="10" t="s">
        <v>8531</v>
      </c>
      <c r="B11172" s="13" t="s">
        <v>8530</v>
      </c>
    </row>
    <row r="11173" spans="1:2" ht="15" customHeight="1">
      <c r="A11173" s="11" t="s">
        <v>854</v>
      </c>
      <c r="B11173" s="15" t="s">
        <v>27</v>
      </c>
    </row>
    <row r="11174" spans="1:2" ht="15" customHeight="1">
      <c r="A11174" s="10" t="s">
        <v>8206</v>
      </c>
      <c r="B11174" s="13" t="s">
        <v>8205</v>
      </c>
    </row>
    <row r="11175" spans="1:2" ht="15" customHeight="1">
      <c r="A11175" s="11" t="s">
        <v>855</v>
      </c>
      <c r="B11175" s="15" t="s">
        <v>856</v>
      </c>
    </row>
    <row r="11176" spans="1:2" ht="15" customHeight="1">
      <c r="A11176" s="10" t="s">
        <v>1432</v>
      </c>
      <c r="B11176" s="13" t="s">
        <v>1431</v>
      </c>
    </row>
    <row r="11177" spans="1:2" ht="15" customHeight="1">
      <c r="A11177" s="10" t="s">
        <v>1444</v>
      </c>
      <c r="B11177" s="13" t="s">
        <v>1443</v>
      </c>
    </row>
    <row r="11178" spans="1:2" ht="15" customHeight="1">
      <c r="A11178" s="10" t="s">
        <v>12524</v>
      </c>
      <c r="B11178" s="13" t="s">
        <v>12523</v>
      </c>
    </row>
    <row r="11179" spans="1:2" ht="15" customHeight="1">
      <c r="A11179" s="10" t="s">
        <v>1428</v>
      </c>
      <c r="B11179" s="13" t="s">
        <v>1427</v>
      </c>
    </row>
    <row r="11180" spans="1:2" ht="15" customHeight="1">
      <c r="A11180" s="10" t="s">
        <v>1416</v>
      </c>
      <c r="B11180" s="13" t="s">
        <v>1415</v>
      </c>
    </row>
    <row r="11181" spans="1:2" ht="15" customHeight="1">
      <c r="A11181" s="10" t="s">
        <v>1412</v>
      </c>
      <c r="B11181" s="13" t="s">
        <v>1411</v>
      </c>
    </row>
    <row r="11182" spans="1:2" ht="15" customHeight="1">
      <c r="A11182" s="10" t="s">
        <v>1414</v>
      </c>
      <c r="B11182" s="13" t="s">
        <v>1413</v>
      </c>
    </row>
    <row r="11183" spans="1:2" ht="15" customHeight="1">
      <c r="A11183" s="10" t="s">
        <v>1424</v>
      </c>
      <c r="B11183" s="13" t="s">
        <v>1423</v>
      </c>
    </row>
    <row r="11184" spans="1:2" ht="15" customHeight="1">
      <c r="A11184" s="10" t="s">
        <v>1426</v>
      </c>
      <c r="B11184" s="13" t="s">
        <v>1425</v>
      </c>
    </row>
    <row r="11185" spans="1:2" ht="15" customHeight="1">
      <c r="A11185" s="10" t="s">
        <v>1430</v>
      </c>
      <c r="B11185" s="13" t="s">
        <v>1429</v>
      </c>
    </row>
    <row r="11186" spans="1:2" ht="15" customHeight="1">
      <c r="A11186" s="10" t="s">
        <v>1458</v>
      </c>
      <c r="B11186" s="13" t="s">
        <v>1457</v>
      </c>
    </row>
    <row r="11187" spans="1:2" ht="15" customHeight="1">
      <c r="A11187" s="10" t="s">
        <v>1460</v>
      </c>
      <c r="B11187" s="13" t="s">
        <v>1459</v>
      </c>
    </row>
    <row r="11188" spans="1:2" ht="15" customHeight="1">
      <c r="A11188" s="10" t="s">
        <v>1512</v>
      </c>
      <c r="B11188" s="13" t="s">
        <v>1511</v>
      </c>
    </row>
    <row r="11189" spans="1:2" ht="15" customHeight="1">
      <c r="A11189" s="10" t="s">
        <v>11462</v>
      </c>
      <c r="B11189" s="13" t="s">
        <v>11461</v>
      </c>
    </row>
    <row r="11190" spans="1:2" ht="15" customHeight="1">
      <c r="A11190" s="10" t="s">
        <v>1440</v>
      </c>
      <c r="B11190" s="13" t="s">
        <v>1439</v>
      </c>
    </row>
    <row r="11191" spans="1:2" ht="15" customHeight="1">
      <c r="A11191" s="10" t="s">
        <v>1442</v>
      </c>
      <c r="B11191" s="13" t="s">
        <v>1441</v>
      </c>
    </row>
    <row r="11192" spans="1:2" ht="15" customHeight="1">
      <c r="A11192" s="10" t="s">
        <v>1434</v>
      </c>
      <c r="B11192" s="13" t="s">
        <v>1433</v>
      </c>
    </row>
    <row r="11193" spans="1:2" ht="15" customHeight="1">
      <c r="A11193" s="10" t="s">
        <v>1436</v>
      </c>
      <c r="B11193" s="13" t="s">
        <v>1435</v>
      </c>
    </row>
    <row r="11194" spans="1:2" ht="15" customHeight="1">
      <c r="A11194" s="10" t="s">
        <v>1454</v>
      </c>
      <c r="B11194" s="13" t="s">
        <v>1453</v>
      </c>
    </row>
    <row r="11195" spans="1:2" ht="15" customHeight="1">
      <c r="A11195" s="10" t="s">
        <v>1456</v>
      </c>
      <c r="B11195" s="13" t="s">
        <v>1455</v>
      </c>
    </row>
    <row r="11196" spans="1:2" ht="15" customHeight="1">
      <c r="A11196" s="10" t="s">
        <v>11211</v>
      </c>
      <c r="B11196" s="13" t="s">
        <v>11210</v>
      </c>
    </row>
    <row r="11197" spans="1:2" ht="15" customHeight="1">
      <c r="A11197" s="11" t="s">
        <v>857</v>
      </c>
      <c r="B11197" s="15" t="s">
        <v>858</v>
      </c>
    </row>
    <row r="11198" spans="1:2" ht="15" customHeight="1">
      <c r="A11198" s="10" t="s">
        <v>17113</v>
      </c>
      <c r="B11198" s="13" t="s">
        <v>17112</v>
      </c>
    </row>
    <row r="11199" spans="1:2" ht="15" customHeight="1">
      <c r="A11199" s="10" t="s">
        <v>14761</v>
      </c>
      <c r="B11199" s="13" t="s">
        <v>858</v>
      </c>
    </row>
    <row r="11200" spans="1:2" ht="15" customHeight="1">
      <c r="A11200" s="10" t="s">
        <v>14056</v>
      </c>
      <c r="B11200" s="13" t="s">
        <v>14055</v>
      </c>
    </row>
    <row r="11201" spans="1:2" ht="15" customHeight="1">
      <c r="A11201" s="10" t="s">
        <v>1962</v>
      </c>
      <c r="B11201" s="13" t="s">
        <v>1961</v>
      </c>
    </row>
    <row r="11202" spans="1:2" ht="15" customHeight="1">
      <c r="A11202" s="10" t="s">
        <v>5009</v>
      </c>
      <c r="B11202" s="13" t="s">
        <v>5008</v>
      </c>
    </row>
    <row r="11203" spans="1:2" ht="15" customHeight="1">
      <c r="A11203" s="10" t="s">
        <v>4602</v>
      </c>
      <c r="B11203" s="13" t="s">
        <v>4601</v>
      </c>
    </row>
    <row r="11204" spans="1:2" ht="15" customHeight="1">
      <c r="A11204" s="10" t="s">
        <v>10394</v>
      </c>
      <c r="B11204" s="13" t="s">
        <v>10393</v>
      </c>
    </row>
    <row r="11205" spans="1:2" ht="15" customHeight="1">
      <c r="A11205" s="10" t="s">
        <v>10392</v>
      </c>
      <c r="B11205" s="13" t="s">
        <v>10391</v>
      </c>
    </row>
    <row r="11206" spans="1:2" ht="15" customHeight="1">
      <c r="A11206" s="10" t="s">
        <v>10218</v>
      </c>
      <c r="B11206" s="13" t="s">
        <v>10217</v>
      </c>
    </row>
    <row r="11207" spans="1:2" ht="15" customHeight="1">
      <c r="A11207" s="10" t="s">
        <v>13108</v>
      </c>
      <c r="B11207" s="13" t="s">
        <v>13107</v>
      </c>
    </row>
    <row r="11208" spans="1:2" ht="15" customHeight="1">
      <c r="A11208" s="10" t="s">
        <v>9148</v>
      </c>
      <c r="B11208" s="13" t="s">
        <v>9147</v>
      </c>
    </row>
    <row r="11209" spans="1:2" ht="15" customHeight="1">
      <c r="A11209" s="10" t="s">
        <v>12774</v>
      </c>
      <c r="B11209" s="13" t="s">
        <v>12773</v>
      </c>
    </row>
    <row r="11210" spans="1:2" ht="15" customHeight="1">
      <c r="A11210" s="10" t="s">
        <v>6038</v>
      </c>
      <c r="B11210" s="13" t="s">
        <v>6037</v>
      </c>
    </row>
    <row r="11211" spans="1:2" ht="15" customHeight="1">
      <c r="A11211" s="10" t="s">
        <v>6052</v>
      </c>
      <c r="B11211" s="13" t="s">
        <v>6051</v>
      </c>
    </row>
    <row r="11212" spans="1:2" ht="15" customHeight="1">
      <c r="A11212" s="10" t="s">
        <v>6050</v>
      </c>
      <c r="B11212" s="13" t="s">
        <v>6049</v>
      </c>
    </row>
    <row r="11213" spans="1:2" ht="15" customHeight="1">
      <c r="A11213" s="10" t="s">
        <v>6054</v>
      </c>
      <c r="B11213" s="13" t="s">
        <v>6053</v>
      </c>
    </row>
    <row r="11214" spans="1:2" ht="15" customHeight="1">
      <c r="A11214" s="10" t="s">
        <v>6036</v>
      </c>
      <c r="B11214" s="13" t="s">
        <v>6035</v>
      </c>
    </row>
    <row r="11215" spans="1:2" ht="15" customHeight="1">
      <c r="A11215" s="10" t="s">
        <v>13024</v>
      </c>
      <c r="B11215" s="13" t="s">
        <v>13023</v>
      </c>
    </row>
    <row r="11216" spans="1:2" ht="15" customHeight="1">
      <c r="A11216" s="10" t="s">
        <v>6336</v>
      </c>
      <c r="B11216" s="13" t="s">
        <v>6335</v>
      </c>
    </row>
    <row r="11217" spans="1:2" ht="15" customHeight="1">
      <c r="A11217" s="10" t="s">
        <v>4886</v>
      </c>
      <c r="B11217" s="13" t="s">
        <v>4885</v>
      </c>
    </row>
    <row r="11218" spans="1:2" ht="15" customHeight="1">
      <c r="A11218" s="10" t="s">
        <v>4281</v>
      </c>
      <c r="B11218" s="13" t="s">
        <v>4280</v>
      </c>
    </row>
    <row r="11219" spans="1:2" ht="15" customHeight="1">
      <c r="A11219" s="10" t="s">
        <v>4279</v>
      </c>
      <c r="B11219" s="13" t="s">
        <v>4278</v>
      </c>
    </row>
    <row r="11220" spans="1:2" ht="15" customHeight="1">
      <c r="A11220" s="10" t="s">
        <v>4277</v>
      </c>
      <c r="B11220" s="13" t="s">
        <v>4276</v>
      </c>
    </row>
    <row r="11221" spans="1:2" ht="15" customHeight="1">
      <c r="A11221" s="10" t="s">
        <v>4283</v>
      </c>
      <c r="B11221" s="13" t="s">
        <v>4282</v>
      </c>
    </row>
    <row r="11222" spans="1:2" ht="15" customHeight="1">
      <c r="A11222" s="10" t="s">
        <v>8381</v>
      </c>
      <c r="B11222" s="13" t="s">
        <v>8380</v>
      </c>
    </row>
    <row r="11223" spans="1:2" ht="15" customHeight="1">
      <c r="A11223" s="10" t="s">
        <v>6376</v>
      </c>
      <c r="B11223" s="13" t="s">
        <v>6375</v>
      </c>
    </row>
    <row r="11224" spans="1:2" ht="15" customHeight="1">
      <c r="A11224" s="10" t="s">
        <v>10595</v>
      </c>
      <c r="B11224" s="13" t="s">
        <v>10594</v>
      </c>
    </row>
    <row r="11225" spans="1:2" ht="15" customHeight="1">
      <c r="A11225" s="10" t="s">
        <v>4231</v>
      </c>
      <c r="B11225" s="13" t="s">
        <v>4230</v>
      </c>
    </row>
    <row r="11226" spans="1:2" ht="15" customHeight="1">
      <c r="A11226" s="10" t="s">
        <v>11974</v>
      </c>
      <c r="B11226" s="13" t="s">
        <v>11973</v>
      </c>
    </row>
    <row r="11227" spans="1:2" ht="15" customHeight="1">
      <c r="A11227" s="10" t="s">
        <v>10846</v>
      </c>
      <c r="B11227" s="13" t="s">
        <v>10845</v>
      </c>
    </row>
    <row r="11228" spans="1:2" ht="15" customHeight="1">
      <c r="A11228" s="10" t="s">
        <v>8597</v>
      </c>
      <c r="B11228" s="13" t="s">
        <v>8596</v>
      </c>
    </row>
    <row r="11229" spans="1:2" ht="15" customHeight="1">
      <c r="A11229" s="10" t="s">
        <v>14924</v>
      </c>
      <c r="B11229" s="13" t="s">
        <v>14923</v>
      </c>
    </row>
    <row r="11230" spans="1:2" ht="15" customHeight="1">
      <c r="A11230" s="10" t="s">
        <v>9188</v>
      </c>
      <c r="B11230" s="13" t="s">
        <v>9187</v>
      </c>
    </row>
    <row r="11231" spans="1:2" ht="15" customHeight="1">
      <c r="A11231" s="10" t="s">
        <v>10263</v>
      </c>
      <c r="B11231" s="13" t="s">
        <v>10262</v>
      </c>
    </row>
    <row r="11232" spans="1:2" ht="15" customHeight="1">
      <c r="A11232" s="10" t="s">
        <v>12868</v>
      </c>
      <c r="B11232" s="13" t="s">
        <v>12867</v>
      </c>
    </row>
    <row r="11233" spans="1:2" ht="15" customHeight="1">
      <c r="A11233" s="10" t="s">
        <v>4498</v>
      </c>
      <c r="B11233" s="13" t="s">
        <v>4497</v>
      </c>
    </row>
    <row r="11234" spans="1:2" ht="15" customHeight="1">
      <c r="A11234" s="10" t="s">
        <v>6040</v>
      </c>
      <c r="B11234" s="13" t="s">
        <v>6039</v>
      </c>
    </row>
    <row r="11235" spans="1:2" ht="15" customHeight="1">
      <c r="A11235" s="10" t="s">
        <v>14152</v>
      </c>
      <c r="B11235" s="13" t="s">
        <v>14151</v>
      </c>
    </row>
    <row r="11236" spans="1:2" ht="15" customHeight="1">
      <c r="A11236" s="10" t="s">
        <v>9571</v>
      </c>
      <c r="B11236" s="13" t="s">
        <v>9570</v>
      </c>
    </row>
    <row r="11237" spans="1:2" ht="15" customHeight="1">
      <c r="A11237" s="10" t="s">
        <v>6024</v>
      </c>
      <c r="B11237" s="13" t="s">
        <v>6023</v>
      </c>
    </row>
    <row r="11238" spans="1:2" ht="15" customHeight="1">
      <c r="A11238" s="10" t="s">
        <v>13306</v>
      </c>
      <c r="B11238" s="13" t="s">
        <v>13305</v>
      </c>
    </row>
    <row r="11239" spans="1:2" ht="15" customHeight="1">
      <c r="A11239" s="10" t="s">
        <v>5696</v>
      </c>
      <c r="B11239" s="13" t="s">
        <v>5695</v>
      </c>
    </row>
    <row r="11240" spans="1:2" ht="15" customHeight="1">
      <c r="A11240" s="10" t="s">
        <v>12810</v>
      </c>
      <c r="B11240" s="13" t="s">
        <v>12809</v>
      </c>
    </row>
    <row r="11241" spans="1:2" ht="15" customHeight="1">
      <c r="A11241" s="10" t="s">
        <v>859</v>
      </c>
      <c r="B11241" s="13" t="s">
        <v>7810</v>
      </c>
    </row>
    <row r="11242" spans="1:2" ht="15" customHeight="1">
      <c r="A11242" s="10" t="s">
        <v>10581</v>
      </c>
      <c r="B11242" s="13" t="s">
        <v>10580</v>
      </c>
    </row>
    <row r="11243" spans="1:2" ht="15" customHeight="1">
      <c r="A11243" s="10" t="s">
        <v>7773</v>
      </c>
      <c r="B11243" s="13" t="s">
        <v>7772</v>
      </c>
    </row>
    <row r="11244" spans="1:2" ht="15" customHeight="1">
      <c r="A11244" s="11" t="s">
        <v>860</v>
      </c>
      <c r="B11244" s="15" t="s">
        <v>861</v>
      </c>
    </row>
    <row r="11245" spans="1:2" ht="15" customHeight="1">
      <c r="A11245" s="10" t="s">
        <v>4515</v>
      </c>
      <c r="B11245" s="13" t="s">
        <v>4514</v>
      </c>
    </row>
    <row r="11246" spans="1:2" ht="15" customHeight="1">
      <c r="A11246" s="10" t="s">
        <v>4519</v>
      </c>
      <c r="B11246" s="13" t="s">
        <v>4518</v>
      </c>
    </row>
    <row r="11247" spans="1:2" ht="15" customHeight="1">
      <c r="A11247" s="10" t="s">
        <v>4527</v>
      </c>
      <c r="B11247" s="13" t="s">
        <v>4526</v>
      </c>
    </row>
    <row r="11248" spans="1:2" ht="15" customHeight="1">
      <c r="A11248" s="11" t="s">
        <v>862</v>
      </c>
      <c r="B11248" s="15" t="s">
        <v>863</v>
      </c>
    </row>
    <row r="11249" spans="1:2" ht="15" customHeight="1">
      <c r="A11249" s="10" t="s">
        <v>5454</v>
      </c>
      <c r="B11249" s="13" t="s">
        <v>5453</v>
      </c>
    </row>
    <row r="11250" spans="1:2" ht="15" customHeight="1">
      <c r="A11250" s="10" t="s">
        <v>4225</v>
      </c>
      <c r="B11250" s="13" t="s">
        <v>4224</v>
      </c>
    </row>
    <row r="11251" spans="1:2" ht="15" customHeight="1">
      <c r="A11251" s="11" t="s">
        <v>864</v>
      </c>
      <c r="B11251" s="15" t="s">
        <v>865</v>
      </c>
    </row>
    <row r="11252" spans="1:2" ht="15" customHeight="1">
      <c r="A11252" s="10" t="s">
        <v>14324</v>
      </c>
      <c r="B11252" s="13" t="s">
        <v>14323</v>
      </c>
    </row>
    <row r="11253" spans="1:2" ht="15" customHeight="1">
      <c r="A11253" s="10" t="s">
        <v>866</v>
      </c>
      <c r="B11253" s="13" t="s">
        <v>7306</v>
      </c>
    </row>
    <row r="11254" spans="1:2" ht="15" customHeight="1">
      <c r="A11254" s="10" t="s">
        <v>6282</v>
      </c>
      <c r="B11254" s="13" t="s">
        <v>6281</v>
      </c>
    </row>
    <row r="11255" spans="1:2" ht="15" customHeight="1">
      <c r="A11255" s="10" t="s">
        <v>14332</v>
      </c>
      <c r="B11255" s="13" t="s">
        <v>14331</v>
      </c>
    </row>
    <row r="11256" spans="1:2" ht="15" customHeight="1">
      <c r="A11256" s="10" t="s">
        <v>14198</v>
      </c>
      <c r="B11256" s="13" t="s">
        <v>14197</v>
      </c>
    </row>
    <row r="11257" spans="1:2" ht="15" customHeight="1">
      <c r="A11257" s="10" t="s">
        <v>867</v>
      </c>
      <c r="B11257" s="13" t="s">
        <v>9874</v>
      </c>
    </row>
    <row r="11258" spans="1:2" ht="15" customHeight="1">
      <c r="A11258" s="10" t="s">
        <v>4884</v>
      </c>
      <c r="B11258" s="13" t="s">
        <v>4883</v>
      </c>
    </row>
    <row r="11259" spans="1:2" ht="15" customHeight="1">
      <c r="A11259" s="10" t="s">
        <v>868</v>
      </c>
      <c r="B11259" s="13" t="s">
        <v>6211</v>
      </c>
    </row>
    <row r="11260" spans="1:2" ht="15" customHeight="1">
      <c r="A11260" s="10" t="s">
        <v>10239</v>
      </c>
      <c r="B11260" s="13" t="s">
        <v>10238</v>
      </c>
    </row>
    <row r="11261" spans="1:2" ht="15" customHeight="1">
      <c r="A11261" s="10" t="s">
        <v>6346</v>
      </c>
      <c r="B11261" s="13" t="s">
        <v>6345</v>
      </c>
    </row>
    <row r="11262" spans="1:2" ht="15" customHeight="1">
      <c r="A11262" s="10" t="s">
        <v>10451</v>
      </c>
      <c r="B11262" s="13" t="s">
        <v>10450</v>
      </c>
    </row>
    <row r="11263" spans="1:2" ht="15" customHeight="1">
      <c r="A11263" s="10" t="s">
        <v>1903</v>
      </c>
      <c r="B11263" s="13" t="s">
        <v>1902</v>
      </c>
    </row>
    <row r="11264" spans="1:2" ht="15" customHeight="1">
      <c r="A11264" s="10" t="s">
        <v>14432</v>
      </c>
      <c r="B11264" s="13" t="s">
        <v>14431</v>
      </c>
    </row>
    <row r="11265" spans="1:2" ht="15" customHeight="1">
      <c r="A11265" s="10" t="s">
        <v>14424</v>
      </c>
      <c r="B11265" s="13" t="s">
        <v>14423</v>
      </c>
    </row>
    <row r="11266" spans="1:2" ht="15" customHeight="1">
      <c r="A11266" s="10" t="s">
        <v>14428</v>
      </c>
      <c r="B11266" s="13" t="s">
        <v>14427</v>
      </c>
    </row>
    <row r="11267" spans="1:2" ht="15" customHeight="1">
      <c r="A11267" s="10" t="s">
        <v>14426</v>
      </c>
      <c r="B11267" s="13" t="s">
        <v>14425</v>
      </c>
    </row>
    <row r="11268" spans="1:2" ht="15" customHeight="1">
      <c r="A11268" s="10" t="s">
        <v>14130</v>
      </c>
      <c r="B11268" s="13" t="s">
        <v>14129</v>
      </c>
    </row>
    <row r="11269" spans="1:2" ht="15" customHeight="1">
      <c r="A11269" s="10" t="s">
        <v>13132</v>
      </c>
      <c r="B11269" s="13" t="s">
        <v>13131</v>
      </c>
    </row>
    <row r="11270" spans="1:2" ht="15" customHeight="1">
      <c r="A11270" s="10" t="s">
        <v>4870</v>
      </c>
      <c r="B11270" s="13" t="s">
        <v>4869</v>
      </c>
    </row>
    <row r="11271" spans="1:2" ht="15" customHeight="1">
      <c r="A11271" s="10" t="s">
        <v>10177</v>
      </c>
      <c r="B11271" s="13" t="s">
        <v>10176</v>
      </c>
    </row>
    <row r="11272" spans="1:2" ht="15" customHeight="1">
      <c r="A11272" s="11" t="s">
        <v>869</v>
      </c>
      <c r="B11272" s="15" t="s">
        <v>870</v>
      </c>
    </row>
    <row r="11273" spans="1:2" ht="15" customHeight="1">
      <c r="A11273" s="10" t="s">
        <v>8163</v>
      </c>
      <c r="B11273" s="13" t="s">
        <v>8162</v>
      </c>
    </row>
    <row r="11274" spans="1:2" ht="15" customHeight="1">
      <c r="A11274" s="11" t="s">
        <v>871</v>
      </c>
      <c r="B11274" s="15" t="s">
        <v>872</v>
      </c>
    </row>
    <row r="11275" spans="1:2" ht="15" customHeight="1">
      <c r="A11275" s="10" t="s">
        <v>873</v>
      </c>
      <c r="B11275" s="13" t="s">
        <v>14297</v>
      </c>
    </row>
    <row r="11276" spans="1:2" ht="15" customHeight="1">
      <c r="A11276" s="10" t="s">
        <v>4750</v>
      </c>
      <c r="B11276" s="13" t="s">
        <v>4749</v>
      </c>
    </row>
    <row r="11277" spans="1:2" ht="15" customHeight="1">
      <c r="A11277" s="10" t="s">
        <v>6093</v>
      </c>
      <c r="B11277" s="13" t="s">
        <v>6092</v>
      </c>
    </row>
    <row r="11278" spans="1:2" ht="15" customHeight="1">
      <c r="A11278" s="10" t="s">
        <v>874</v>
      </c>
      <c r="B11278" s="13" t="s">
        <v>8331</v>
      </c>
    </row>
    <row r="11279" spans="1:2" ht="15" customHeight="1">
      <c r="A11279" s="11" t="s">
        <v>875</v>
      </c>
      <c r="B11279" s="15" t="s">
        <v>876</v>
      </c>
    </row>
    <row r="11280" spans="1:2" ht="15" customHeight="1">
      <c r="A11280" s="10" t="s">
        <v>4517</v>
      </c>
      <c r="B11280" s="13" t="s">
        <v>4516</v>
      </c>
    </row>
    <row r="11281" spans="1:2" ht="15" customHeight="1">
      <c r="A11281" s="10" t="s">
        <v>4211</v>
      </c>
      <c r="B11281" s="13" t="s">
        <v>4210</v>
      </c>
    </row>
    <row r="11282" spans="1:2" ht="15" customHeight="1">
      <c r="A11282" s="10" t="s">
        <v>14340</v>
      </c>
      <c r="B11282" s="13" t="s">
        <v>14339</v>
      </c>
    </row>
    <row r="11283" spans="1:2" ht="15" customHeight="1">
      <c r="A11283" s="10" t="s">
        <v>13900</v>
      </c>
      <c r="B11283" s="13" t="s">
        <v>13899</v>
      </c>
    </row>
    <row r="11284" spans="1:2" ht="15" customHeight="1">
      <c r="A11284" s="10" t="s">
        <v>877</v>
      </c>
      <c r="B11284" s="13" t="s">
        <v>7506</v>
      </c>
    </row>
    <row r="11285" spans="1:2" ht="15" customHeight="1">
      <c r="A11285" s="10" t="s">
        <v>4523</v>
      </c>
      <c r="B11285" s="13" t="s">
        <v>4522</v>
      </c>
    </row>
    <row r="11286" spans="1:2" ht="15" customHeight="1">
      <c r="A11286" s="10" t="s">
        <v>878</v>
      </c>
      <c r="B11286" s="13" t="s">
        <v>7741</v>
      </c>
    </row>
    <row r="11287" spans="1:2" ht="15" customHeight="1">
      <c r="A11287" s="10" t="s">
        <v>4612</v>
      </c>
      <c r="B11287" s="13" t="s">
        <v>4611</v>
      </c>
    </row>
    <row r="11288" spans="1:2" ht="15" customHeight="1">
      <c r="A11288" s="10" t="s">
        <v>5690</v>
      </c>
      <c r="B11288" s="13" t="s">
        <v>5689</v>
      </c>
    </row>
    <row r="11289" spans="1:2" ht="15" customHeight="1">
      <c r="A11289" s="10" t="s">
        <v>6383</v>
      </c>
      <c r="B11289" s="13" t="s">
        <v>6382</v>
      </c>
    </row>
    <row r="11290" spans="1:2" ht="15" customHeight="1">
      <c r="A11290" s="11" t="s">
        <v>879</v>
      </c>
      <c r="B11290" s="15" t="s">
        <v>880</v>
      </c>
    </row>
    <row r="11291" spans="1:2" ht="15" customHeight="1">
      <c r="A11291" s="10" t="s">
        <v>11705</v>
      </c>
      <c r="B11291" s="13" t="s">
        <v>11704</v>
      </c>
    </row>
    <row r="11292" spans="1:2" ht="15" customHeight="1">
      <c r="A11292" s="11" t="s">
        <v>881</v>
      </c>
      <c r="B11292" s="15" t="s">
        <v>882</v>
      </c>
    </row>
    <row r="11293" spans="1:2" ht="15" customHeight="1">
      <c r="A11293" s="10" t="s">
        <v>14410</v>
      </c>
      <c r="B11293" s="13" t="s">
        <v>14409</v>
      </c>
    </row>
    <row r="11294" spans="1:2" ht="15" customHeight="1">
      <c r="A11294" s="10" t="s">
        <v>1322</v>
      </c>
      <c r="B11294" s="13" t="s">
        <v>1321</v>
      </c>
    </row>
    <row r="11295" spans="1:2" ht="15" customHeight="1">
      <c r="A11295" s="10" t="s">
        <v>12830</v>
      </c>
      <c r="B11295" s="13" t="s">
        <v>12829</v>
      </c>
    </row>
    <row r="11296" spans="1:2" ht="15" customHeight="1">
      <c r="A11296" s="10" t="s">
        <v>4223</v>
      </c>
      <c r="B11296" s="13" t="s">
        <v>4222</v>
      </c>
    </row>
    <row r="11297" spans="1:2" ht="15" customHeight="1">
      <c r="A11297" s="10" t="s">
        <v>14194</v>
      </c>
      <c r="B11297" s="13" t="s">
        <v>14193</v>
      </c>
    </row>
    <row r="11298" spans="1:2" ht="15" customHeight="1">
      <c r="A11298" s="10" t="s">
        <v>4521</v>
      </c>
      <c r="B11298" s="13" t="s">
        <v>4520</v>
      </c>
    </row>
    <row r="11299" spans="1:2" ht="15" customHeight="1">
      <c r="A11299" s="10" t="s">
        <v>10188</v>
      </c>
      <c r="B11299" s="13" t="s">
        <v>10187</v>
      </c>
    </row>
    <row r="11300" spans="1:2" ht="15" customHeight="1">
      <c r="A11300" s="10" t="s">
        <v>883</v>
      </c>
      <c r="B11300" s="13" t="s">
        <v>1395</v>
      </c>
    </row>
    <row r="11301" spans="1:2" ht="15" customHeight="1">
      <c r="A11301" s="11" t="s">
        <v>884</v>
      </c>
      <c r="B11301" s="15" t="s">
        <v>885</v>
      </c>
    </row>
    <row r="11302" spans="1:2" ht="15" customHeight="1">
      <c r="A11302" s="10" t="s">
        <v>8874</v>
      </c>
      <c r="B11302" s="13" t="s">
        <v>8873</v>
      </c>
    </row>
    <row r="11303" spans="1:2" ht="15" customHeight="1">
      <c r="A11303" s="10" t="s">
        <v>8876</v>
      </c>
      <c r="B11303" s="13" t="s">
        <v>8875</v>
      </c>
    </row>
    <row r="11304" spans="1:2" ht="15" customHeight="1">
      <c r="A11304" s="10" t="s">
        <v>13476</v>
      </c>
      <c r="B11304" s="13" t="s">
        <v>13475</v>
      </c>
    </row>
    <row r="11305" spans="1:2" ht="15" customHeight="1">
      <c r="A11305" s="10" t="s">
        <v>13490</v>
      </c>
      <c r="B11305" s="13" t="s">
        <v>13489</v>
      </c>
    </row>
    <row r="11306" spans="1:2" ht="15" customHeight="1">
      <c r="A11306" s="10" t="s">
        <v>8276</v>
      </c>
      <c r="B11306" s="13" t="s">
        <v>832</v>
      </c>
    </row>
    <row r="11307" spans="1:2" ht="15" customHeight="1">
      <c r="A11307" s="10" t="s">
        <v>13054</v>
      </c>
      <c r="B11307" s="13" t="s">
        <v>13053</v>
      </c>
    </row>
    <row r="11308" spans="1:2" ht="15" customHeight="1">
      <c r="A11308" s="10" t="s">
        <v>13056</v>
      </c>
      <c r="B11308" s="13" t="s">
        <v>13055</v>
      </c>
    </row>
    <row r="11309" spans="1:2" ht="15" customHeight="1">
      <c r="A11309" s="10" t="s">
        <v>7905</v>
      </c>
      <c r="B11309" s="13" t="s">
        <v>7904</v>
      </c>
    </row>
    <row r="11310" spans="1:2" ht="15" customHeight="1">
      <c r="A11310" s="10" t="s">
        <v>10575</v>
      </c>
      <c r="B11310" s="13" t="s">
        <v>10574</v>
      </c>
    </row>
    <row r="11311" spans="1:2" ht="15" customHeight="1">
      <c r="A11311" s="10" t="s">
        <v>6141</v>
      </c>
      <c r="B11311" s="13" t="s">
        <v>6140</v>
      </c>
    </row>
    <row r="11312" spans="1:2" ht="15" customHeight="1">
      <c r="A11312" s="10" t="s">
        <v>886</v>
      </c>
      <c r="B11312" s="13" t="s">
        <v>7534</v>
      </c>
    </row>
    <row r="11313" spans="1:2" ht="15" customHeight="1">
      <c r="A11313" s="10" t="s">
        <v>4562</v>
      </c>
      <c r="B11313" s="13" t="s">
        <v>4561</v>
      </c>
    </row>
    <row r="11314" spans="1:2" ht="15" customHeight="1">
      <c r="A11314" s="10" t="s">
        <v>887</v>
      </c>
      <c r="B11314" s="13" t="s">
        <v>6156</v>
      </c>
    </row>
    <row r="11315" spans="1:2" ht="15" customHeight="1">
      <c r="A11315" s="10" t="s">
        <v>6180</v>
      </c>
      <c r="B11315" s="13" t="s">
        <v>6179</v>
      </c>
    </row>
    <row r="11316" spans="1:2" ht="15" customHeight="1">
      <c r="A11316" s="10" t="s">
        <v>6139</v>
      </c>
      <c r="B11316" s="13" t="s">
        <v>6138</v>
      </c>
    </row>
    <row r="11317" spans="1:2" ht="15" customHeight="1">
      <c r="A11317" s="10" t="s">
        <v>14282</v>
      </c>
      <c r="B11317" s="13" t="s">
        <v>14281</v>
      </c>
    </row>
    <row r="11318" spans="1:2" ht="15" customHeight="1">
      <c r="A11318" s="10" t="s">
        <v>14284</v>
      </c>
      <c r="B11318" s="13" t="s">
        <v>14283</v>
      </c>
    </row>
    <row r="11319" spans="1:2" ht="15" customHeight="1">
      <c r="A11319" s="10" t="s">
        <v>4177</v>
      </c>
      <c r="B11319" s="13" t="s">
        <v>4176</v>
      </c>
    </row>
    <row r="11320" spans="1:2" ht="15" customHeight="1">
      <c r="A11320" s="10" t="s">
        <v>4049</v>
      </c>
      <c r="B11320" s="13" t="s">
        <v>4048</v>
      </c>
    </row>
    <row r="11321" spans="1:2" ht="15" customHeight="1">
      <c r="A11321" s="10" t="s">
        <v>888</v>
      </c>
      <c r="B11321" s="13" t="s">
        <v>9057</v>
      </c>
    </row>
    <row r="11322" spans="1:2" ht="15" customHeight="1">
      <c r="A11322" s="10" t="s">
        <v>6060</v>
      </c>
      <c r="B11322" s="13" t="s">
        <v>6059</v>
      </c>
    </row>
    <row r="11323" spans="1:2" ht="15" customHeight="1">
      <c r="A11323" s="10" t="s">
        <v>6062</v>
      </c>
      <c r="B11323" s="13" t="s">
        <v>6061</v>
      </c>
    </row>
    <row r="11324" spans="1:2" ht="15" customHeight="1">
      <c r="A11324" s="10" t="s">
        <v>5876</v>
      </c>
      <c r="B11324" s="13" t="s">
        <v>5875</v>
      </c>
    </row>
    <row r="11325" spans="1:2" ht="15" customHeight="1">
      <c r="A11325" s="10" t="s">
        <v>3927</v>
      </c>
      <c r="B11325" s="13" t="s">
        <v>3926</v>
      </c>
    </row>
    <row r="11326" spans="1:2" ht="15" customHeight="1">
      <c r="A11326" s="10" t="s">
        <v>17169</v>
      </c>
      <c r="B11326" s="13" t="s">
        <v>17168</v>
      </c>
    </row>
    <row r="11327" spans="1:2" ht="15" customHeight="1">
      <c r="A11327" s="11" t="s">
        <v>889</v>
      </c>
      <c r="B11327" s="15" t="s">
        <v>890</v>
      </c>
    </row>
    <row r="11328" spans="1:2" ht="15" customHeight="1">
      <c r="A11328" s="10" t="s">
        <v>10912</v>
      </c>
      <c r="B11328" s="13" t="s">
        <v>10911</v>
      </c>
    </row>
    <row r="11329" spans="1:2" ht="15" customHeight="1">
      <c r="A11329" s="10" t="s">
        <v>10924</v>
      </c>
      <c r="B11329" s="13" t="s">
        <v>10923</v>
      </c>
    </row>
    <row r="11330" spans="1:2" ht="15" customHeight="1">
      <c r="A11330" s="10" t="s">
        <v>10926</v>
      </c>
      <c r="B11330" s="13" t="s">
        <v>10925</v>
      </c>
    </row>
    <row r="11331" spans="1:2" ht="15" customHeight="1">
      <c r="A11331" s="10" t="s">
        <v>10916</v>
      </c>
      <c r="B11331" s="13" t="s">
        <v>10915</v>
      </c>
    </row>
    <row r="11332" spans="1:2" ht="15" customHeight="1">
      <c r="A11332" s="10" t="s">
        <v>10922</v>
      </c>
      <c r="B11332" s="13" t="s">
        <v>10921</v>
      </c>
    </row>
    <row r="11333" spans="1:2" ht="15" customHeight="1">
      <c r="A11333" s="10" t="s">
        <v>10920</v>
      </c>
      <c r="B11333" s="13" t="s">
        <v>10919</v>
      </c>
    </row>
    <row r="11334" spans="1:2" ht="15" customHeight="1">
      <c r="A11334" s="10" t="s">
        <v>10918</v>
      </c>
      <c r="B11334" s="13" t="s">
        <v>10917</v>
      </c>
    </row>
    <row r="11335" spans="1:2" ht="15" customHeight="1">
      <c r="A11335" s="10" t="s">
        <v>10914</v>
      </c>
      <c r="B11335" s="13" t="s">
        <v>10913</v>
      </c>
    </row>
    <row r="11336" spans="1:2" ht="15" customHeight="1">
      <c r="A11336" s="10" t="s">
        <v>10930</v>
      </c>
      <c r="B11336" s="13" t="s">
        <v>10929</v>
      </c>
    </row>
    <row r="11337" spans="1:2" ht="15" customHeight="1">
      <c r="A11337" s="10" t="s">
        <v>10928</v>
      </c>
      <c r="B11337" s="13" t="s">
        <v>10927</v>
      </c>
    </row>
    <row r="11338" spans="1:2" ht="15" customHeight="1">
      <c r="A11338" s="10" t="s">
        <v>10972</v>
      </c>
      <c r="B11338" s="13" t="s">
        <v>10971</v>
      </c>
    </row>
    <row r="11339" spans="1:2" ht="15" customHeight="1">
      <c r="A11339" s="10" t="s">
        <v>10984</v>
      </c>
      <c r="B11339" s="13" t="s">
        <v>10983</v>
      </c>
    </row>
    <row r="11340" spans="1:2" ht="15" customHeight="1">
      <c r="A11340" s="10" t="s">
        <v>10986</v>
      </c>
      <c r="B11340" s="13" t="s">
        <v>10985</v>
      </c>
    </row>
    <row r="11341" spans="1:2" ht="15" customHeight="1">
      <c r="A11341" s="10" t="s">
        <v>10976</v>
      </c>
      <c r="B11341" s="13" t="s">
        <v>10975</v>
      </c>
    </row>
    <row r="11342" spans="1:2" ht="15" customHeight="1">
      <c r="A11342" s="10" t="s">
        <v>10982</v>
      </c>
      <c r="B11342" s="13" t="s">
        <v>10981</v>
      </c>
    </row>
    <row r="11343" spans="1:2" ht="15" customHeight="1">
      <c r="A11343" s="10" t="s">
        <v>10980</v>
      </c>
      <c r="B11343" s="13" t="s">
        <v>10979</v>
      </c>
    </row>
    <row r="11344" spans="1:2" ht="15" customHeight="1">
      <c r="A11344" s="10" t="s">
        <v>10978</v>
      </c>
      <c r="B11344" s="13" t="s">
        <v>10977</v>
      </c>
    </row>
    <row r="11345" spans="1:2" ht="15" customHeight="1">
      <c r="A11345" s="10" t="s">
        <v>10974</v>
      </c>
      <c r="B11345" s="13" t="s">
        <v>10973</v>
      </c>
    </row>
    <row r="11346" spans="1:2" ht="15" customHeight="1">
      <c r="A11346" s="10" t="s">
        <v>10990</v>
      </c>
      <c r="B11346" s="13" t="s">
        <v>10989</v>
      </c>
    </row>
    <row r="11347" spans="1:2" ht="15" customHeight="1">
      <c r="A11347" s="10" t="s">
        <v>10988</v>
      </c>
      <c r="B11347" s="13" t="s">
        <v>10987</v>
      </c>
    </row>
    <row r="11348" spans="1:2" ht="15" customHeight="1">
      <c r="A11348" s="10" t="s">
        <v>11012</v>
      </c>
      <c r="B11348" s="13" t="s">
        <v>11011</v>
      </c>
    </row>
    <row r="11349" spans="1:2" ht="15" customHeight="1">
      <c r="A11349" s="10" t="s">
        <v>11024</v>
      </c>
      <c r="B11349" s="13" t="s">
        <v>11023</v>
      </c>
    </row>
    <row r="11350" spans="1:2" ht="15" customHeight="1">
      <c r="A11350" s="10" t="s">
        <v>11026</v>
      </c>
      <c r="B11350" s="13" t="s">
        <v>11025</v>
      </c>
    </row>
    <row r="11351" spans="1:2" ht="15" customHeight="1">
      <c r="A11351" s="10" t="s">
        <v>11016</v>
      </c>
      <c r="B11351" s="13" t="s">
        <v>11015</v>
      </c>
    </row>
    <row r="11352" spans="1:2" ht="15" customHeight="1">
      <c r="A11352" s="10" t="s">
        <v>11022</v>
      </c>
      <c r="B11352" s="13" t="s">
        <v>11021</v>
      </c>
    </row>
    <row r="11353" spans="1:2" ht="15" customHeight="1">
      <c r="A11353" s="10" t="s">
        <v>11020</v>
      </c>
      <c r="B11353" s="13" t="s">
        <v>11019</v>
      </c>
    </row>
    <row r="11354" spans="1:2" ht="15" customHeight="1">
      <c r="A11354" s="10" t="s">
        <v>11018</v>
      </c>
      <c r="B11354" s="13" t="s">
        <v>11017</v>
      </c>
    </row>
    <row r="11355" spans="1:2" ht="15" customHeight="1">
      <c r="A11355" s="10" t="s">
        <v>11014</v>
      </c>
      <c r="B11355" s="13" t="s">
        <v>11013</v>
      </c>
    </row>
    <row r="11356" spans="1:2" ht="15" customHeight="1">
      <c r="A11356" s="10" t="s">
        <v>11030</v>
      </c>
      <c r="B11356" s="13" t="s">
        <v>11029</v>
      </c>
    </row>
    <row r="11357" spans="1:2" ht="15" customHeight="1">
      <c r="A11357" s="10" t="s">
        <v>11028</v>
      </c>
      <c r="B11357" s="13" t="s">
        <v>11027</v>
      </c>
    </row>
    <row r="11358" spans="1:2" ht="15" customHeight="1">
      <c r="A11358" s="10" t="s">
        <v>10932</v>
      </c>
      <c r="B11358" s="13" t="s">
        <v>10931</v>
      </c>
    </row>
    <row r="11359" spans="1:2" ht="15" customHeight="1">
      <c r="A11359" s="10" t="s">
        <v>10944</v>
      </c>
      <c r="B11359" s="13" t="s">
        <v>10943</v>
      </c>
    </row>
    <row r="11360" spans="1:2" ht="15" customHeight="1">
      <c r="A11360" s="10" t="s">
        <v>10946</v>
      </c>
      <c r="B11360" s="13" t="s">
        <v>10945</v>
      </c>
    </row>
    <row r="11361" spans="1:2" ht="15" customHeight="1">
      <c r="A11361" s="10" t="s">
        <v>10936</v>
      </c>
      <c r="B11361" s="13" t="s">
        <v>10935</v>
      </c>
    </row>
    <row r="11362" spans="1:2" ht="15" customHeight="1">
      <c r="A11362" s="10" t="s">
        <v>10942</v>
      </c>
      <c r="B11362" s="13" t="s">
        <v>10941</v>
      </c>
    </row>
    <row r="11363" spans="1:2" ht="15" customHeight="1">
      <c r="A11363" s="10" t="s">
        <v>10940</v>
      </c>
      <c r="B11363" s="13" t="s">
        <v>10939</v>
      </c>
    </row>
    <row r="11364" spans="1:2" ht="15" customHeight="1">
      <c r="A11364" s="10" t="s">
        <v>10938</v>
      </c>
      <c r="B11364" s="13" t="s">
        <v>10937</v>
      </c>
    </row>
    <row r="11365" spans="1:2" ht="15" customHeight="1">
      <c r="A11365" s="10" t="s">
        <v>10934</v>
      </c>
      <c r="B11365" s="13" t="s">
        <v>10933</v>
      </c>
    </row>
    <row r="11366" spans="1:2" ht="15" customHeight="1">
      <c r="A11366" s="10" t="s">
        <v>10950</v>
      </c>
      <c r="B11366" s="13" t="s">
        <v>10949</v>
      </c>
    </row>
    <row r="11367" spans="1:2" ht="15" customHeight="1">
      <c r="A11367" s="10" t="s">
        <v>10948</v>
      </c>
      <c r="B11367" s="13" t="s">
        <v>10947</v>
      </c>
    </row>
    <row r="11368" spans="1:2" ht="15" customHeight="1">
      <c r="A11368" s="11" t="s">
        <v>891</v>
      </c>
      <c r="B11368" s="15" t="s">
        <v>892</v>
      </c>
    </row>
    <row r="11369" spans="1:2" ht="15" customHeight="1">
      <c r="A11369" s="10" t="s">
        <v>10992</v>
      </c>
      <c r="B11369" s="13" t="s">
        <v>10991</v>
      </c>
    </row>
    <row r="11370" spans="1:2" ht="15" customHeight="1">
      <c r="A11370" s="10" t="s">
        <v>11004</v>
      </c>
      <c r="B11370" s="13" t="s">
        <v>11003</v>
      </c>
    </row>
    <row r="11371" spans="1:2" ht="15" customHeight="1">
      <c r="A11371" s="10" t="s">
        <v>11006</v>
      </c>
      <c r="B11371" s="13" t="s">
        <v>11005</v>
      </c>
    </row>
    <row r="11372" spans="1:2" ht="15" customHeight="1">
      <c r="A11372" s="10" t="s">
        <v>10996</v>
      </c>
      <c r="B11372" s="13" t="s">
        <v>10995</v>
      </c>
    </row>
    <row r="11373" spans="1:2" ht="15" customHeight="1">
      <c r="A11373" s="10" t="s">
        <v>11002</v>
      </c>
      <c r="B11373" s="13" t="s">
        <v>11001</v>
      </c>
    </row>
    <row r="11374" spans="1:2" ht="15" customHeight="1">
      <c r="A11374" s="10" t="s">
        <v>11000</v>
      </c>
      <c r="B11374" s="13" t="s">
        <v>10999</v>
      </c>
    </row>
    <row r="11375" spans="1:2" ht="15" customHeight="1">
      <c r="A11375" s="10" t="s">
        <v>10998</v>
      </c>
      <c r="B11375" s="13" t="s">
        <v>10997</v>
      </c>
    </row>
    <row r="11376" spans="1:2" ht="15" customHeight="1">
      <c r="A11376" s="10" t="s">
        <v>10994</v>
      </c>
      <c r="B11376" s="13" t="s">
        <v>10993</v>
      </c>
    </row>
    <row r="11377" spans="1:2" ht="15" customHeight="1">
      <c r="A11377" s="10" t="s">
        <v>11010</v>
      </c>
      <c r="B11377" s="13" t="s">
        <v>11009</v>
      </c>
    </row>
    <row r="11378" spans="1:2" ht="15" customHeight="1">
      <c r="A11378" s="10" t="s">
        <v>11008</v>
      </c>
      <c r="B11378" s="13" t="s">
        <v>11007</v>
      </c>
    </row>
    <row r="11379" spans="1:2" ht="15" customHeight="1">
      <c r="A11379" s="10" t="s">
        <v>6340</v>
      </c>
      <c r="B11379" s="13" t="s">
        <v>6339</v>
      </c>
    </row>
    <row r="11380" spans="1:2" ht="15" customHeight="1">
      <c r="A11380" s="10" t="s">
        <v>7901</v>
      </c>
      <c r="B11380" s="13" t="s">
        <v>7900</v>
      </c>
    </row>
    <row r="11381" spans="1:2" ht="15" customHeight="1">
      <c r="A11381" s="10" t="s">
        <v>9168</v>
      </c>
      <c r="B11381" s="13" t="s">
        <v>9167</v>
      </c>
    </row>
    <row r="11382" spans="1:2" ht="15" customHeight="1">
      <c r="A11382" s="10" t="s">
        <v>5041</v>
      </c>
      <c r="B11382" s="13" t="s">
        <v>5040</v>
      </c>
    </row>
    <row r="11383" spans="1:2" ht="15" customHeight="1">
      <c r="A11383" s="10" t="s">
        <v>7866</v>
      </c>
      <c r="B11383" s="13" t="s">
        <v>7865</v>
      </c>
    </row>
    <row r="11384" spans="1:2" ht="15" customHeight="1">
      <c r="A11384" s="10" t="s">
        <v>10876</v>
      </c>
      <c r="B11384" s="13" t="s">
        <v>10875</v>
      </c>
    </row>
    <row r="11385" spans="1:2" ht="15" customHeight="1">
      <c r="A11385" s="10" t="s">
        <v>5043</v>
      </c>
      <c r="B11385" s="13" t="s">
        <v>5042</v>
      </c>
    </row>
    <row r="11386" spans="1:2" ht="15" customHeight="1">
      <c r="A11386" s="10" t="s">
        <v>25227</v>
      </c>
      <c r="B11386" s="13" t="s">
        <v>25226</v>
      </c>
    </row>
    <row r="11387" spans="1:2" ht="15" customHeight="1">
      <c r="A11387" s="10" t="s">
        <v>10226</v>
      </c>
      <c r="B11387" s="13" t="s">
        <v>10225</v>
      </c>
    </row>
    <row r="11388" spans="1:2" ht="15" customHeight="1">
      <c r="A11388" s="11" t="s">
        <v>893</v>
      </c>
      <c r="B11388" s="15" t="s">
        <v>555</v>
      </c>
    </row>
    <row r="11389" spans="1:2" ht="15" customHeight="1">
      <c r="A11389" s="10" t="s">
        <v>11265</v>
      </c>
      <c r="B11389" s="13" t="s">
        <v>11264</v>
      </c>
    </row>
    <row r="11390" spans="1:2" ht="15" customHeight="1">
      <c r="A11390" s="10" t="s">
        <v>6058</v>
      </c>
      <c r="B11390" s="13" t="s">
        <v>6057</v>
      </c>
    </row>
    <row r="11391" spans="1:2" ht="15" customHeight="1">
      <c r="A11391" s="10" t="s">
        <v>14290</v>
      </c>
      <c r="B11391" s="13" t="s">
        <v>14289</v>
      </c>
    </row>
    <row r="11392" spans="1:2" ht="15" customHeight="1">
      <c r="A11392" s="10" t="s">
        <v>14294</v>
      </c>
      <c r="B11392" s="13" t="s">
        <v>14293</v>
      </c>
    </row>
    <row r="11393" spans="1:2" ht="15" customHeight="1">
      <c r="A11393" s="10" t="s">
        <v>14292</v>
      </c>
      <c r="B11393" s="13" t="s">
        <v>14291</v>
      </c>
    </row>
    <row r="11394" spans="1:2" ht="15" customHeight="1">
      <c r="A11394" s="10" t="s">
        <v>14296</v>
      </c>
      <c r="B11394" s="13" t="s">
        <v>14295</v>
      </c>
    </row>
    <row r="11395" spans="1:2" ht="15" customHeight="1">
      <c r="A11395" s="10" t="s">
        <v>5520</v>
      </c>
      <c r="B11395" s="13" t="s">
        <v>5519</v>
      </c>
    </row>
    <row r="11396" spans="1:2" ht="15" customHeight="1">
      <c r="A11396" s="10" t="s">
        <v>10326</v>
      </c>
      <c r="B11396" s="13" t="s">
        <v>10325</v>
      </c>
    </row>
    <row r="11397" spans="1:2" ht="15" customHeight="1">
      <c r="A11397" s="10" t="s">
        <v>12138</v>
      </c>
      <c r="B11397" s="13" t="s">
        <v>12137</v>
      </c>
    </row>
    <row r="11398" spans="1:2" ht="15" customHeight="1">
      <c r="A11398" s="10" t="s">
        <v>5992</v>
      </c>
      <c r="B11398" s="13" t="s">
        <v>5991</v>
      </c>
    </row>
    <row r="11399" spans="1:2" ht="15" customHeight="1">
      <c r="A11399" s="10" t="s">
        <v>6280</v>
      </c>
      <c r="B11399" s="13" t="s">
        <v>6279</v>
      </c>
    </row>
    <row r="11400" spans="1:2" ht="15" customHeight="1">
      <c r="A11400" s="10" t="s">
        <v>6286</v>
      </c>
      <c r="B11400" s="13" t="s">
        <v>6285</v>
      </c>
    </row>
    <row r="11401" spans="1:2" ht="15" customHeight="1">
      <c r="A11401" s="10" t="s">
        <v>9160</v>
      </c>
      <c r="B11401" s="13" t="s">
        <v>9159</v>
      </c>
    </row>
    <row r="11402" spans="1:2" ht="15" customHeight="1">
      <c r="A11402" s="10" t="s">
        <v>6056</v>
      </c>
      <c r="B11402" s="13" t="s">
        <v>6055</v>
      </c>
    </row>
    <row r="11403" spans="1:2" ht="15" customHeight="1">
      <c r="A11403" s="10" t="s">
        <v>7101</v>
      </c>
      <c r="B11403" s="13" t="s">
        <v>7100</v>
      </c>
    </row>
    <row r="11404" spans="1:2" ht="15" customHeight="1">
      <c r="A11404" s="10" t="s">
        <v>11596</v>
      </c>
      <c r="B11404" s="13" t="s">
        <v>11595</v>
      </c>
    </row>
    <row r="11405" spans="1:2" ht="15" customHeight="1">
      <c r="A11405" s="10" t="s">
        <v>2377</v>
      </c>
      <c r="B11405" s="13" t="s">
        <v>2376</v>
      </c>
    </row>
    <row r="11406" spans="1:2" ht="15" customHeight="1">
      <c r="A11406" s="10" t="s">
        <v>10517</v>
      </c>
      <c r="B11406" s="13" t="s">
        <v>10516</v>
      </c>
    </row>
    <row r="11407" spans="1:2" ht="15" customHeight="1">
      <c r="A11407" s="11" t="s">
        <v>894</v>
      </c>
      <c r="B11407" s="15" t="s">
        <v>895</v>
      </c>
    </row>
    <row r="11408" spans="1:2" ht="15" customHeight="1">
      <c r="A11408" s="10" t="s">
        <v>10513</v>
      </c>
      <c r="B11408" s="13" t="s">
        <v>10512</v>
      </c>
    </row>
    <row r="11409" spans="1:2" ht="15" customHeight="1">
      <c r="A11409" s="10" t="s">
        <v>10485</v>
      </c>
      <c r="B11409" s="13" t="s">
        <v>10484</v>
      </c>
    </row>
    <row r="11410" spans="1:2" ht="15" customHeight="1">
      <c r="A11410" s="10" t="s">
        <v>10505</v>
      </c>
      <c r="B11410" s="13" t="s">
        <v>10504</v>
      </c>
    </row>
    <row r="11411" spans="1:2" ht="15" customHeight="1">
      <c r="A11411" s="10" t="s">
        <v>9962</v>
      </c>
      <c r="B11411" s="13" t="s">
        <v>9961</v>
      </c>
    </row>
    <row r="11412" spans="1:2" ht="15" customHeight="1">
      <c r="A11412" s="10" t="s">
        <v>13216</v>
      </c>
      <c r="B11412" s="13" t="s">
        <v>13215</v>
      </c>
    </row>
    <row r="11413" spans="1:2" ht="15" customHeight="1">
      <c r="A11413" s="10" t="s">
        <v>13214</v>
      </c>
      <c r="B11413" s="13" t="s">
        <v>13213</v>
      </c>
    </row>
    <row r="11414" spans="1:2" ht="15" customHeight="1">
      <c r="A11414" s="10" t="s">
        <v>5602</v>
      </c>
      <c r="B11414" s="13" t="s">
        <v>5601</v>
      </c>
    </row>
    <row r="11415" spans="1:2" ht="15" customHeight="1">
      <c r="A11415" s="10" t="s">
        <v>14811</v>
      </c>
      <c r="B11415" s="13" t="s">
        <v>14810</v>
      </c>
    </row>
    <row r="11416" spans="1:2" ht="15" customHeight="1">
      <c r="A11416" s="11" t="s">
        <v>896</v>
      </c>
      <c r="B11416" s="15" t="s">
        <v>897</v>
      </c>
    </row>
    <row r="11417" spans="1:2" ht="15" customHeight="1">
      <c r="A11417" s="10" t="s">
        <v>7933</v>
      </c>
      <c r="B11417" s="13" t="s">
        <v>7932</v>
      </c>
    </row>
    <row r="11418" spans="1:2" ht="15" customHeight="1">
      <c r="A11418" s="10" t="s">
        <v>17141</v>
      </c>
      <c r="B11418" s="13" t="s">
        <v>17140</v>
      </c>
    </row>
    <row r="11419" spans="1:2" ht="15" customHeight="1">
      <c r="A11419" s="11" t="s">
        <v>898</v>
      </c>
      <c r="B11419" s="15" t="s">
        <v>899</v>
      </c>
    </row>
    <row r="11420" spans="1:2" ht="15" customHeight="1">
      <c r="A11420" s="10" t="s">
        <v>8088</v>
      </c>
      <c r="B11420" s="13" t="s">
        <v>8087</v>
      </c>
    </row>
    <row r="11421" spans="1:2" ht="15" customHeight="1">
      <c r="A11421" s="10" t="s">
        <v>7927</v>
      </c>
      <c r="B11421" s="13" t="s">
        <v>7926</v>
      </c>
    </row>
    <row r="11422" spans="1:2" ht="15" customHeight="1">
      <c r="A11422" s="10" t="s">
        <v>8082</v>
      </c>
      <c r="B11422" s="13" t="s">
        <v>8081</v>
      </c>
    </row>
    <row r="11423" spans="1:2" ht="15" customHeight="1">
      <c r="A11423" s="10" t="s">
        <v>7925</v>
      </c>
      <c r="B11423" s="13" t="s">
        <v>7924</v>
      </c>
    </row>
    <row r="11424" spans="1:2" ht="15" customHeight="1">
      <c r="A11424" s="10" t="s">
        <v>8080</v>
      </c>
      <c r="B11424" s="13" t="s">
        <v>8079</v>
      </c>
    </row>
    <row r="11425" spans="1:2" ht="15" customHeight="1">
      <c r="A11425" s="10" t="s">
        <v>7923</v>
      </c>
      <c r="B11425" s="13" t="s">
        <v>7922</v>
      </c>
    </row>
    <row r="11426" spans="1:2" ht="15" customHeight="1">
      <c r="A11426" s="10" t="s">
        <v>8078</v>
      </c>
      <c r="B11426" s="13" t="s">
        <v>8077</v>
      </c>
    </row>
    <row r="11427" spans="1:2" ht="15" customHeight="1">
      <c r="A11427" s="10" t="s">
        <v>7921</v>
      </c>
      <c r="B11427" s="13" t="s">
        <v>7920</v>
      </c>
    </row>
    <row r="11428" spans="1:2" ht="15" customHeight="1">
      <c r="A11428" s="10" t="s">
        <v>8076</v>
      </c>
      <c r="B11428" s="13" t="s">
        <v>8075</v>
      </c>
    </row>
    <row r="11429" spans="1:2" ht="15" customHeight="1">
      <c r="A11429" s="10" t="s">
        <v>6397</v>
      </c>
      <c r="B11429" s="13" t="s">
        <v>6396</v>
      </c>
    </row>
    <row r="11430" spans="1:2" ht="15" customHeight="1">
      <c r="A11430" s="10" t="s">
        <v>24711</v>
      </c>
      <c r="B11430" s="13" t="s">
        <v>24710</v>
      </c>
    </row>
    <row r="11431" spans="1:2" ht="15" customHeight="1">
      <c r="A11431" s="10" t="s">
        <v>900</v>
      </c>
      <c r="B11431" s="13" t="s">
        <v>14308</v>
      </c>
    </row>
    <row r="11432" spans="1:2" ht="15" customHeight="1">
      <c r="A11432" s="10" t="s">
        <v>4942</v>
      </c>
      <c r="B11432" s="13" t="s">
        <v>4941</v>
      </c>
    </row>
    <row r="11433" spans="1:2" ht="15" customHeight="1">
      <c r="A11433" s="10" t="s">
        <v>12350</v>
      </c>
      <c r="B11433" s="13" t="s">
        <v>12349</v>
      </c>
    </row>
    <row r="11434" spans="1:2" ht="15" customHeight="1">
      <c r="A11434" s="10" t="s">
        <v>14497</v>
      </c>
      <c r="B11434" s="13" t="s">
        <v>14496</v>
      </c>
    </row>
    <row r="11435" spans="1:2" ht="15" customHeight="1">
      <c r="A11435" s="10" t="s">
        <v>5480</v>
      </c>
      <c r="B11435" s="13" t="s">
        <v>5479</v>
      </c>
    </row>
    <row r="11436" spans="1:2" ht="15" customHeight="1">
      <c r="A11436" s="10" t="s">
        <v>901</v>
      </c>
      <c r="B11436" s="13" t="s">
        <v>14655</v>
      </c>
    </row>
    <row r="11437" spans="1:2" ht="15" customHeight="1">
      <c r="A11437" s="10" t="s">
        <v>14464</v>
      </c>
      <c r="B11437" s="13" t="s">
        <v>14463</v>
      </c>
    </row>
    <row r="11438" spans="1:2" ht="15" customHeight="1">
      <c r="A11438" s="10" t="s">
        <v>14462</v>
      </c>
      <c r="B11438" s="13" t="s">
        <v>14461</v>
      </c>
    </row>
    <row r="11439" spans="1:2" ht="15" customHeight="1">
      <c r="A11439" s="10" t="s">
        <v>2459</v>
      </c>
      <c r="B11439" s="13" t="s">
        <v>2458</v>
      </c>
    </row>
    <row r="11440" spans="1:2" ht="15" customHeight="1">
      <c r="A11440" s="10" t="s">
        <v>2453</v>
      </c>
      <c r="B11440" s="13" t="s">
        <v>2452</v>
      </c>
    </row>
    <row r="11441" spans="1:2" ht="15" customHeight="1">
      <c r="A11441" s="10" t="s">
        <v>24841</v>
      </c>
      <c r="B11441" s="13" t="s">
        <v>24840</v>
      </c>
    </row>
    <row r="11442" spans="1:2" ht="15" customHeight="1">
      <c r="A11442" s="10" t="s">
        <v>13188</v>
      </c>
      <c r="B11442" s="13" t="s">
        <v>13187</v>
      </c>
    </row>
    <row r="11443" spans="1:2" ht="15" customHeight="1">
      <c r="A11443" s="10" t="s">
        <v>8229</v>
      </c>
      <c r="B11443" s="13" t="s">
        <v>8228</v>
      </c>
    </row>
    <row r="11444" spans="1:2" ht="15" customHeight="1">
      <c r="A11444" s="10" t="s">
        <v>11590</v>
      </c>
      <c r="B11444" s="13" t="s">
        <v>11589</v>
      </c>
    </row>
    <row r="11445" spans="1:2" ht="15" customHeight="1">
      <c r="A11445" s="10" t="s">
        <v>10297</v>
      </c>
      <c r="B11445" s="13" t="s">
        <v>10296</v>
      </c>
    </row>
    <row r="11446" spans="1:2" ht="15" customHeight="1">
      <c r="A11446" s="10" t="s">
        <v>13976</v>
      </c>
      <c r="B11446" s="13" t="s">
        <v>13975</v>
      </c>
    </row>
    <row r="11447" spans="1:2" ht="15" customHeight="1">
      <c r="A11447" s="10" t="s">
        <v>13978</v>
      </c>
      <c r="B11447" s="13" t="s">
        <v>13977</v>
      </c>
    </row>
    <row r="11448" spans="1:2" ht="15" customHeight="1">
      <c r="A11448" s="10" t="s">
        <v>13974</v>
      </c>
      <c r="B11448" s="13" t="s">
        <v>13973</v>
      </c>
    </row>
    <row r="11449" spans="1:2" ht="15" customHeight="1">
      <c r="A11449" s="10" t="s">
        <v>11978</v>
      </c>
      <c r="B11449" s="13" t="s">
        <v>11977</v>
      </c>
    </row>
    <row r="11450" spans="1:2" ht="15" customHeight="1">
      <c r="A11450" s="10" t="s">
        <v>10102</v>
      </c>
      <c r="B11450" s="13" t="s">
        <v>10101</v>
      </c>
    </row>
    <row r="11451" spans="1:2" ht="15" customHeight="1">
      <c r="A11451" s="10" t="s">
        <v>20285</v>
      </c>
      <c r="B11451" s="13" t="s">
        <v>20284</v>
      </c>
    </row>
    <row r="11452" spans="1:2" ht="15" customHeight="1">
      <c r="A11452" s="10" t="s">
        <v>20289</v>
      </c>
      <c r="B11452" s="13" t="s">
        <v>20288</v>
      </c>
    </row>
    <row r="11453" spans="1:2" ht="15" customHeight="1">
      <c r="A11453" s="10" t="s">
        <v>20291</v>
      </c>
      <c r="B11453" s="13" t="s">
        <v>20290</v>
      </c>
    </row>
    <row r="11454" spans="1:2" ht="15" customHeight="1">
      <c r="A11454" s="10" t="s">
        <v>20283</v>
      </c>
      <c r="B11454" s="13" t="s">
        <v>20282</v>
      </c>
    </row>
    <row r="11455" spans="1:2" ht="15" customHeight="1">
      <c r="A11455" s="10" t="s">
        <v>20293</v>
      </c>
      <c r="B11455" s="13" t="s">
        <v>20292</v>
      </c>
    </row>
    <row r="11456" spans="1:2" ht="15" customHeight="1">
      <c r="A11456" s="10" t="s">
        <v>20281</v>
      </c>
      <c r="B11456" s="13" t="s">
        <v>20280</v>
      </c>
    </row>
    <row r="11457" spans="1:2" ht="15" customHeight="1">
      <c r="A11457" s="10" t="s">
        <v>20297</v>
      </c>
      <c r="B11457" s="13" t="s">
        <v>20296</v>
      </c>
    </row>
    <row r="11458" spans="1:2" ht="15" customHeight="1">
      <c r="A11458" s="10" t="s">
        <v>20295</v>
      </c>
      <c r="B11458" s="13" t="s">
        <v>20294</v>
      </c>
    </row>
    <row r="11459" spans="1:2" ht="15" customHeight="1">
      <c r="A11459" s="10" t="s">
        <v>20279</v>
      </c>
      <c r="B11459" s="13" t="s">
        <v>20278</v>
      </c>
    </row>
    <row r="11460" spans="1:2" ht="15" customHeight="1">
      <c r="A11460" s="10" t="s">
        <v>20287</v>
      </c>
      <c r="B11460" s="13" t="s">
        <v>20286</v>
      </c>
    </row>
    <row r="11461" spans="1:2" ht="15" customHeight="1">
      <c r="A11461" s="10" t="s">
        <v>14390</v>
      </c>
      <c r="B11461" s="13" t="s">
        <v>14389</v>
      </c>
    </row>
    <row r="11462" spans="1:2" ht="15" customHeight="1">
      <c r="A11462" s="10" t="s">
        <v>14392</v>
      </c>
      <c r="B11462" s="13" t="s">
        <v>14391</v>
      </c>
    </row>
    <row r="11463" spans="1:2" ht="15" customHeight="1">
      <c r="A11463" s="10" t="s">
        <v>23731</v>
      </c>
      <c r="B11463" s="13" t="s">
        <v>23730</v>
      </c>
    </row>
    <row r="11464" spans="1:2" ht="15" customHeight="1">
      <c r="A11464" s="10" t="s">
        <v>24747</v>
      </c>
      <c r="B11464" s="13" t="s">
        <v>24746</v>
      </c>
    </row>
    <row r="11465" spans="1:2" ht="15" customHeight="1">
      <c r="A11465" s="10" t="s">
        <v>24885</v>
      </c>
      <c r="B11465" s="13" t="s">
        <v>24884</v>
      </c>
    </row>
    <row r="11466" spans="1:2" ht="15" customHeight="1">
      <c r="A11466" s="10" t="s">
        <v>24311</v>
      </c>
      <c r="B11466" s="13" t="s">
        <v>24310</v>
      </c>
    </row>
    <row r="11467" spans="1:2" ht="15" customHeight="1">
      <c r="A11467" s="10" t="s">
        <v>24351</v>
      </c>
      <c r="B11467" s="13" t="s">
        <v>24350</v>
      </c>
    </row>
    <row r="11468" spans="1:2" ht="15" customHeight="1">
      <c r="A11468" s="10" t="s">
        <v>24345</v>
      </c>
      <c r="B11468" s="13" t="s">
        <v>24344</v>
      </c>
    </row>
    <row r="11469" spans="1:2" ht="15" customHeight="1">
      <c r="A11469" s="10" t="s">
        <v>24349</v>
      </c>
      <c r="B11469" s="13" t="s">
        <v>24348</v>
      </c>
    </row>
    <row r="11470" spans="1:2" ht="15" customHeight="1">
      <c r="A11470" s="10" t="s">
        <v>24343</v>
      </c>
      <c r="B11470" s="13" t="s">
        <v>24342</v>
      </c>
    </row>
    <row r="11471" spans="1:2" ht="15" customHeight="1">
      <c r="A11471" s="10" t="s">
        <v>24347</v>
      </c>
      <c r="B11471" s="13" t="s">
        <v>24346</v>
      </c>
    </row>
    <row r="11472" spans="1:2" ht="15" customHeight="1">
      <c r="A11472" s="10" t="s">
        <v>24357</v>
      </c>
      <c r="B11472" s="13" t="s">
        <v>24356</v>
      </c>
    </row>
    <row r="11473" spans="1:2" ht="15" customHeight="1">
      <c r="A11473" s="10" t="s">
        <v>24341</v>
      </c>
      <c r="B11473" s="13" t="s">
        <v>24340</v>
      </c>
    </row>
    <row r="11474" spans="1:2" ht="15" customHeight="1">
      <c r="A11474" s="10" t="s">
        <v>24339</v>
      </c>
      <c r="B11474" s="13" t="s">
        <v>24338</v>
      </c>
    </row>
    <row r="11475" spans="1:2" ht="15" customHeight="1">
      <c r="A11475" s="10" t="s">
        <v>24359</v>
      </c>
      <c r="B11475" s="13" t="s">
        <v>24358</v>
      </c>
    </row>
    <row r="11476" spans="1:2" ht="15" customHeight="1">
      <c r="A11476" s="10" t="s">
        <v>24337</v>
      </c>
      <c r="B11476" s="13" t="s">
        <v>24336</v>
      </c>
    </row>
    <row r="11477" spans="1:2" ht="15" customHeight="1">
      <c r="A11477" s="10" t="s">
        <v>24353</v>
      </c>
      <c r="B11477" s="13" t="s">
        <v>24352</v>
      </c>
    </row>
    <row r="11478" spans="1:2" ht="15" customHeight="1">
      <c r="A11478" s="10" t="s">
        <v>24355</v>
      </c>
      <c r="B11478" s="13" t="s">
        <v>24354</v>
      </c>
    </row>
    <row r="11479" spans="1:2" ht="15" customHeight="1">
      <c r="A11479" s="10" t="s">
        <v>24309</v>
      </c>
      <c r="B11479" s="13" t="s">
        <v>24308</v>
      </c>
    </row>
    <row r="11480" spans="1:2" ht="15" customHeight="1">
      <c r="A11480" s="10" t="s">
        <v>24745</v>
      </c>
      <c r="B11480" s="13" t="s">
        <v>24744</v>
      </c>
    </row>
    <row r="11481" spans="1:2" ht="15" customHeight="1">
      <c r="A11481" s="10" t="s">
        <v>24883</v>
      </c>
      <c r="B11481" s="13" t="s">
        <v>24882</v>
      </c>
    </row>
    <row r="11482" spans="1:2" ht="15" customHeight="1">
      <c r="A11482" s="10" t="s">
        <v>24361</v>
      </c>
      <c r="B11482" s="13" t="s">
        <v>24360</v>
      </c>
    </row>
    <row r="11483" spans="1:2" ht="15" customHeight="1">
      <c r="A11483" s="10" t="s">
        <v>24767</v>
      </c>
      <c r="B11483" s="13" t="s">
        <v>24766</v>
      </c>
    </row>
    <row r="11484" spans="1:2" ht="15" customHeight="1">
      <c r="A11484" s="11" t="s">
        <v>902</v>
      </c>
      <c r="B11484" s="15" t="s">
        <v>903</v>
      </c>
    </row>
    <row r="11485" spans="1:2" ht="15" customHeight="1">
      <c r="A11485" s="11" t="s">
        <v>904</v>
      </c>
      <c r="B11485" s="15" t="s">
        <v>905</v>
      </c>
    </row>
    <row r="11486" spans="1:2" ht="15" customHeight="1">
      <c r="A11486" s="10" t="s">
        <v>7138</v>
      </c>
      <c r="B11486" s="13" t="s">
        <v>7137</v>
      </c>
    </row>
    <row r="11487" spans="1:2" ht="15" customHeight="1">
      <c r="A11487" s="10" t="s">
        <v>6754</v>
      </c>
      <c r="B11487" s="13" t="s">
        <v>6753</v>
      </c>
    </row>
    <row r="11488" spans="1:2" ht="15" customHeight="1">
      <c r="A11488" s="10" t="s">
        <v>12508</v>
      </c>
      <c r="B11488" s="13" t="s">
        <v>12507</v>
      </c>
    </row>
    <row r="11489" spans="1:2" ht="15" customHeight="1">
      <c r="A11489" s="10" t="s">
        <v>13218</v>
      </c>
      <c r="B11489" s="13" t="s">
        <v>13217</v>
      </c>
    </row>
    <row r="11490" spans="1:2" ht="15" customHeight="1">
      <c r="A11490" s="11" t="s">
        <v>906</v>
      </c>
      <c r="B11490" s="15" t="s">
        <v>907</v>
      </c>
    </row>
    <row r="11491" spans="1:2" ht="15" customHeight="1">
      <c r="A11491" s="10" t="s">
        <v>4009</v>
      </c>
      <c r="B11491" s="13" t="s">
        <v>4008</v>
      </c>
    </row>
    <row r="11492" spans="1:2" ht="15" customHeight="1">
      <c r="A11492" s="10" t="s">
        <v>4011</v>
      </c>
      <c r="B11492" s="13" t="s">
        <v>4010</v>
      </c>
    </row>
    <row r="11493" spans="1:2" ht="15" customHeight="1">
      <c r="A11493" s="10" t="s">
        <v>4013</v>
      </c>
      <c r="B11493" s="13" t="s">
        <v>4012</v>
      </c>
    </row>
    <row r="11494" spans="1:2" ht="15" customHeight="1">
      <c r="A11494" s="10" t="s">
        <v>4021</v>
      </c>
      <c r="B11494" s="13" t="s">
        <v>4020</v>
      </c>
    </row>
    <row r="11495" spans="1:2" ht="15" customHeight="1">
      <c r="A11495" s="10" t="s">
        <v>14454</v>
      </c>
      <c r="B11495" s="13" t="s">
        <v>14453</v>
      </c>
    </row>
    <row r="11496" spans="1:2" ht="15" customHeight="1">
      <c r="A11496" s="10" t="s">
        <v>7522</v>
      </c>
      <c r="B11496" s="13" t="s">
        <v>7521</v>
      </c>
    </row>
    <row r="11497" spans="1:2" ht="15" customHeight="1">
      <c r="A11497" s="10" t="s">
        <v>908</v>
      </c>
      <c r="B11497" s="13" t="s">
        <v>7519</v>
      </c>
    </row>
    <row r="11498" spans="1:2" ht="15" customHeight="1">
      <c r="A11498" s="10" t="s">
        <v>909</v>
      </c>
      <c r="B11498" s="13" t="s">
        <v>7520</v>
      </c>
    </row>
    <row r="11499" spans="1:2" ht="15" customHeight="1">
      <c r="A11499" s="10" t="s">
        <v>12776</v>
      </c>
      <c r="B11499" s="13" t="s">
        <v>12775</v>
      </c>
    </row>
    <row r="11500" spans="1:2" ht="15" customHeight="1">
      <c r="A11500" s="11" t="s">
        <v>910</v>
      </c>
      <c r="B11500" s="15" t="s">
        <v>863</v>
      </c>
    </row>
    <row r="11501" spans="1:2" ht="15" customHeight="1">
      <c r="A11501" s="10" t="s">
        <v>13624</v>
      </c>
      <c r="B11501" s="13" t="s">
        <v>13623</v>
      </c>
    </row>
    <row r="11502" spans="1:2" ht="15" customHeight="1">
      <c r="A11502" s="10" t="s">
        <v>7783</v>
      </c>
      <c r="B11502" s="13" t="s">
        <v>7782</v>
      </c>
    </row>
    <row r="11503" spans="1:2" ht="15" customHeight="1">
      <c r="A11503" s="10" t="s">
        <v>23737</v>
      </c>
      <c r="B11503" s="13" t="s">
        <v>23736</v>
      </c>
    </row>
    <row r="11504" spans="1:2" ht="15" customHeight="1">
      <c r="A11504" s="10" t="s">
        <v>10499</v>
      </c>
      <c r="B11504" s="13" t="s">
        <v>10498</v>
      </c>
    </row>
    <row r="11505" spans="1:2" ht="15" customHeight="1">
      <c r="A11505" s="10" t="s">
        <v>14631</v>
      </c>
      <c r="B11505" s="13" t="s">
        <v>14630</v>
      </c>
    </row>
    <row r="11506" spans="1:2" ht="15" customHeight="1">
      <c r="A11506" s="10" t="s">
        <v>10601</v>
      </c>
      <c r="B11506" s="13" t="s">
        <v>10600</v>
      </c>
    </row>
    <row r="11507" spans="1:2" ht="15" customHeight="1">
      <c r="A11507" s="10" t="s">
        <v>10577</v>
      </c>
      <c r="B11507" s="13" t="s">
        <v>10576</v>
      </c>
    </row>
    <row r="11508" spans="1:2" ht="15" customHeight="1">
      <c r="A11508" s="10" t="s">
        <v>10477</v>
      </c>
      <c r="B11508" s="13" t="s">
        <v>10476</v>
      </c>
    </row>
    <row r="11509" spans="1:2" ht="15" customHeight="1">
      <c r="A11509" s="10" t="s">
        <v>10579</v>
      </c>
      <c r="B11509" s="13" t="s">
        <v>10578</v>
      </c>
    </row>
    <row r="11510" spans="1:2" ht="15" customHeight="1">
      <c r="A11510" s="10" t="s">
        <v>10603</v>
      </c>
      <c r="B11510" s="13" t="s">
        <v>10602</v>
      </c>
    </row>
    <row r="11511" spans="1:2" ht="15" customHeight="1">
      <c r="A11511" s="10" t="s">
        <v>10591</v>
      </c>
      <c r="B11511" s="13" t="s">
        <v>10590</v>
      </c>
    </row>
    <row r="11512" spans="1:2" ht="15" customHeight="1">
      <c r="A11512" s="10" t="s">
        <v>10589</v>
      </c>
      <c r="B11512" s="13" t="s">
        <v>10588</v>
      </c>
    </row>
    <row r="11513" spans="1:2" ht="15" customHeight="1">
      <c r="A11513" s="10" t="s">
        <v>10599</v>
      </c>
      <c r="B11513" s="13" t="s">
        <v>10598</v>
      </c>
    </row>
    <row r="11514" spans="1:2" ht="15" customHeight="1">
      <c r="A11514" s="10" t="s">
        <v>14636</v>
      </c>
      <c r="B11514" s="13" t="s">
        <v>14635</v>
      </c>
    </row>
    <row r="11515" spans="1:2" ht="15" customHeight="1">
      <c r="A11515" s="11" t="s">
        <v>911</v>
      </c>
      <c r="B11515" s="15" t="s">
        <v>912</v>
      </c>
    </row>
    <row r="11516" spans="1:2" ht="15" customHeight="1">
      <c r="A11516" s="10" t="s">
        <v>10481</v>
      </c>
      <c r="B11516" s="13" t="s">
        <v>10480</v>
      </c>
    </row>
    <row r="11517" spans="1:2" ht="15" customHeight="1">
      <c r="A11517" s="10" t="s">
        <v>24549</v>
      </c>
      <c r="B11517" s="13" t="s">
        <v>24548</v>
      </c>
    </row>
    <row r="11518" spans="1:2" ht="15" customHeight="1">
      <c r="A11518" s="10" t="s">
        <v>5482</v>
      </c>
      <c r="B11518" s="13" t="s">
        <v>5481</v>
      </c>
    </row>
    <row r="11519" spans="1:2" ht="15" customHeight="1">
      <c r="A11519" s="10" t="s">
        <v>14829</v>
      </c>
      <c r="B11519" s="13" t="s">
        <v>14828</v>
      </c>
    </row>
    <row r="11520" spans="1:2" ht="15" customHeight="1">
      <c r="A11520" s="10" t="s">
        <v>24073</v>
      </c>
      <c r="B11520" s="13" t="s">
        <v>24072</v>
      </c>
    </row>
    <row r="11521" spans="1:2" ht="15" customHeight="1">
      <c r="A11521" s="10" t="s">
        <v>24025</v>
      </c>
      <c r="B11521" s="13" t="s">
        <v>24024</v>
      </c>
    </row>
    <row r="11522" spans="1:2" ht="15" customHeight="1">
      <c r="A11522" s="10" t="s">
        <v>13844</v>
      </c>
      <c r="B11522" s="13" t="s">
        <v>13843</v>
      </c>
    </row>
    <row r="11523" spans="1:2" ht="15" customHeight="1">
      <c r="A11523" s="10" t="s">
        <v>13848</v>
      </c>
      <c r="B11523" s="13" t="s">
        <v>13847</v>
      </c>
    </row>
    <row r="11524" spans="1:2" ht="15" customHeight="1">
      <c r="A11524" s="10" t="s">
        <v>13850</v>
      </c>
      <c r="B11524" s="13" t="s">
        <v>13849</v>
      </c>
    </row>
    <row r="11525" spans="1:2" ht="15" customHeight="1">
      <c r="A11525" s="10" t="s">
        <v>13846</v>
      </c>
      <c r="B11525" s="13" t="s">
        <v>13845</v>
      </c>
    </row>
    <row r="11526" spans="1:2" ht="15" customHeight="1">
      <c r="A11526" s="10" t="s">
        <v>14621</v>
      </c>
      <c r="B11526" s="13" t="s">
        <v>14620</v>
      </c>
    </row>
    <row r="11527" spans="1:2" ht="15" customHeight="1">
      <c r="A11527" s="10" t="s">
        <v>13074</v>
      </c>
      <c r="B11527" s="13" t="s">
        <v>13073</v>
      </c>
    </row>
    <row r="11528" spans="1:2" ht="15" customHeight="1">
      <c r="A11528" s="11" t="s">
        <v>913</v>
      </c>
      <c r="B11528" s="15" t="s">
        <v>914</v>
      </c>
    </row>
    <row r="11529" spans="1:2" ht="15" customHeight="1">
      <c r="A11529" s="10" t="s">
        <v>1295</v>
      </c>
      <c r="B11529" s="13" t="s">
        <v>1294</v>
      </c>
    </row>
    <row r="11530" spans="1:2" ht="15" customHeight="1">
      <c r="A11530" s="10" t="s">
        <v>1297</v>
      </c>
      <c r="B11530" s="13" t="s">
        <v>1296</v>
      </c>
    </row>
    <row r="11531" spans="1:2" ht="15" customHeight="1">
      <c r="A11531" s="10" t="s">
        <v>13456</v>
      </c>
      <c r="B11531" s="13" t="s">
        <v>13455</v>
      </c>
    </row>
    <row r="11532" spans="1:2" ht="15" customHeight="1">
      <c r="A11532" s="10" t="s">
        <v>6324</v>
      </c>
      <c r="B11532" s="13" t="s">
        <v>6323</v>
      </c>
    </row>
    <row r="11533" spans="1:2" ht="15" customHeight="1">
      <c r="A11533" s="10" t="s">
        <v>6322</v>
      </c>
      <c r="B11533" s="13" t="s">
        <v>6321</v>
      </c>
    </row>
    <row r="11534" spans="1:2" ht="15" customHeight="1">
      <c r="A11534" s="10" t="s">
        <v>6326</v>
      </c>
      <c r="B11534" s="13" t="s">
        <v>6325</v>
      </c>
    </row>
    <row r="11535" spans="1:2" ht="15" customHeight="1">
      <c r="A11535" s="10" t="s">
        <v>1573</v>
      </c>
      <c r="B11535" s="13" t="s">
        <v>1572</v>
      </c>
    </row>
    <row r="11536" spans="1:2" ht="15" customHeight="1">
      <c r="A11536" s="10" t="s">
        <v>1581</v>
      </c>
      <c r="B11536" s="13" t="s">
        <v>1580</v>
      </c>
    </row>
    <row r="11537" spans="1:2" ht="15" customHeight="1">
      <c r="A11537" s="10" t="s">
        <v>1579</v>
      </c>
      <c r="B11537" s="13" t="s">
        <v>1578</v>
      </c>
    </row>
    <row r="11538" spans="1:2" ht="15" customHeight="1">
      <c r="A11538" s="10" t="s">
        <v>1577</v>
      </c>
      <c r="B11538" s="13" t="s">
        <v>1576</v>
      </c>
    </row>
    <row r="11539" spans="1:2" ht="15" customHeight="1">
      <c r="A11539" s="10" t="s">
        <v>1575</v>
      </c>
      <c r="B11539" s="13" t="s">
        <v>1574</v>
      </c>
    </row>
    <row r="11540" spans="1:2" ht="15" customHeight="1">
      <c r="A11540" s="10" t="s">
        <v>7059</v>
      </c>
      <c r="B11540" s="13" t="s">
        <v>7058</v>
      </c>
    </row>
    <row r="11541" spans="1:2" ht="15" customHeight="1">
      <c r="A11541" s="10" t="s">
        <v>1992</v>
      </c>
      <c r="B11541" s="13" t="s">
        <v>1991</v>
      </c>
    </row>
    <row r="11542" spans="1:2" ht="15" customHeight="1">
      <c r="A11542" s="10" t="s">
        <v>1980</v>
      </c>
      <c r="B11542" s="13" t="s">
        <v>1979</v>
      </c>
    </row>
    <row r="11543" spans="1:2" ht="15" customHeight="1">
      <c r="A11543" s="10" t="s">
        <v>1984</v>
      </c>
      <c r="B11543" s="13" t="s">
        <v>1983</v>
      </c>
    </row>
    <row r="11544" spans="1:2" ht="15" customHeight="1">
      <c r="A11544" s="10" t="s">
        <v>1982</v>
      </c>
      <c r="B11544" s="13" t="s">
        <v>1981</v>
      </c>
    </row>
    <row r="11545" spans="1:2" ht="15" customHeight="1">
      <c r="A11545" s="10" t="s">
        <v>1988</v>
      </c>
      <c r="B11545" s="13" t="s">
        <v>1987</v>
      </c>
    </row>
    <row r="11546" spans="1:2" ht="15" customHeight="1">
      <c r="A11546" s="10" t="s">
        <v>1986</v>
      </c>
      <c r="B11546" s="13" t="s">
        <v>1985</v>
      </c>
    </row>
    <row r="11547" spans="1:2" ht="15" customHeight="1">
      <c r="A11547" s="10" t="s">
        <v>1990</v>
      </c>
      <c r="B11547" s="13" t="s">
        <v>1989</v>
      </c>
    </row>
    <row r="11548" spans="1:2" ht="15" customHeight="1">
      <c r="A11548" s="10" t="s">
        <v>2000</v>
      </c>
      <c r="B11548" s="13" t="s">
        <v>1999</v>
      </c>
    </row>
    <row r="11549" spans="1:2" ht="15" customHeight="1">
      <c r="A11549" s="10" t="s">
        <v>7151</v>
      </c>
      <c r="B11549" s="13" t="s">
        <v>7150</v>
      </c>
    </row>
    <row r="11550" spans="1:2" ht="15" customHeight="1">
      <c r="A11550" s="10" t="s">
        <v>5756</v>
      </c>
      <c r="B11550" s="13" t="s">
        <v>5755</v>
      </c>
    </row>
    <row r="11551" spans="1:2" ht="15" customHeight="1">
      <c r="A11551" s="10" t="s">
        <v>5762</v>
      </c>
      <c r="B11551" s="13" t="s">
        <v>5761</v>
      </c>
    </row>
    <row r="11552" spans="1:2" ht="15" customHeight="1">
      <c r="A11552" s="10" t="s">
        <v>5754</v>
      </c>
      <c r="B11552" s="13" t="s">
        <v>5753</v>
      </c>
    </row>
    <row r="11553" spans="1:2" ht="15" customHeight="1">
      <c r="A11553" s="10" t="s">
        <v>5928</v>
      </c>
      <c r="B11553" s="13" t="s">
        <v>5927</v>
      </c>
    </row>
    <row r="11554" spans="1:2" ht="15" customHeight="1">
      <c r="A11554" s="10" t="s">
        <v>5758</v>
      </c>
      <c r="B11554" s="13" t="s">
        <v>5757</v>
      </c>
    </row>
    <row r="11555" spans="1:2" ht="15" customHeight="1">
      <c r="A11555" s="11" t="s">
        <v>915</v>
      </c>
      <c r="B11555" s="15" t="s">
        <v>916</v>
      </c>
    </row>
    <row r="11556" spans="1:2" ht="15" customHeight="1">
      <c r="A11556" s="10" t="s">
        <v>4337</v>
      </c>
      <c r="B11556" s="13" t="s">
        <v>4336</v>
      </c>
    </row>
    <row r="11557" spans="1:2" ht="15" customHeight="1">
      <c r="A11557" s="10" t="s">
        <v>4343</v>
      </c>
      <c r="B11557" s="13" t="s">
        <v>4342</v>
      </c>
    </row>
    <row r="11558" spans="1:2" ht="15" customHeight="1">
      <c r="A11558" s="10" t="s">
        <v>4341</v>
      </c>
      <c r="B11558" s="13" t="s">
        <v>4340</v>
      </c>
    </row>
    <row r="11559" spans="1:2" ht="15" customHeight="1">
      <c r="A11559" s="10" t="s">
        <v>12486</v>
      </c>
      <c r="B11559" s="13" t="s">
        <v>12485</v>
      </c>
    </row>
    <row r="11560" spans="1:2" ht="15" customHeight="1">
      <c r="A11560" s="10" t="s">
        <v>4345</v>
      </c>
      <c r="B11560" s="13" t="s">
        <v>4344</v>
      </c>
    </row>
    <row r="11561" spans="1:2" ht="15" customHeight="1">
      <c r="A11561" s="10" t="s">
        <v>4349</v>
      </c>
      <c r="B11561" s="13" t="s">
        <v>4348</v>
      </c>
    </row>
    <row r="11562" spans="1:2" ht="15" customHeight="1">
      <c r="A11562" s="10" t="s">
        <v>4339</v>
      </c>
      <c r="B11562" s="13" t="s">
        <v>4338</v>
      </c>
    </row>
    <row r="11563" spans="1:2" ht="15" customHeight="1">
      <c r="A11563" s="11" t="s">
        <v>917</v>
      </c>
      <c r="B11563" s="15" t="s">
        <v>497</v>
      </c>
    </row>
    <row r="11564" spans="1:2" ht="15" customHeight="1">
      <c r="A11564" s="10" t="s">
        <v>4327</v>
      </c>
      <c r="B11564" s="13" t="s">
        <v>4326</v>
      </c>
    </row>
    <row r="11565" spans="1:2" ht="15" customHeight="1">
      <c r="A11565" s="10" t="s">
        <v>4321</v>
      </c>
      <c r="B11565" s="13" t="s">
        <v>4320</v>
      </c>
    </row>
    <row r="11566" spans="1:2" ht="15" customHeight="1">
      <c r="A11566" s="10" t="s">
        <v>4325</v>
      </c>
      <c r="B11566" s="13" t="s">
        <v>4324</v>
      </c>
    </row>
    <row r="11567" spans="1:2" ht="15" customHeight="1">
      <c r="A11567" s="10" t="s">
        <v>4323</v>
      </c>
      <c r="B11567" s="13" t="s">
        <v>4322</v>
      </c>
    </row>
    <row r="11568" spans="1:2" ht="15" customHeight="1">
      <c r="A11568" s="10" t="s">
        <v>4329</v>
      </c>
      <c r="B11568" s="13" t="s">
        <v>4328</v>
      </c>
    </row>
    <row r="11569" spans="1:2" ht="15" customHeight="1">
      <c r="A11569" s="10" t="s">
        <v>4335</v>
      </c>
      <c r="B11569" s="13" t="s">
        <v>4334</v>
      </c>
    </row>
    <row r="11570" spans="1:2" ht="15" customHeight="1">
      <c r="A11570" s="10" t="s">
        <v>13100</v>
      </c>
      <c r="B11570" s="13" t="s">
        <v>13099</v>
      </c>
    </row>
    <row r="11571" spans="1:2" ht="15" customHeight="1">
      <c r="A11571" s="10" t="s">
        <v>14841</v>
      </c>
      <c r="B11571" s="13" t="s">
        <v>14840</v>
      </c>
    </row>
    <row r="11572" spans="1:2" ht="15" customHeight="1">
      <c r="A11572" s="11" t="s">
        <v>918</v>
      </c>
      <c r="B11572" s="15" t="s">
        <v>919</v>
      </c>
    </row>
    <row r="11573" spans="1:2" ht="15" customHeight="1">
      <c r="A11573" s="10" t="s">
        <v>14669</v>
      </c>
      <c r="B11573" s="13" t="s">
        <v>919</v>
      </c>
    </row>
    <row r="11574" spans="1:2" ht="15" customHeight="1">
      <c r="A11574" s="10" t="s">
        <v>14020</v>
      </c>
      <c r="B11574" s="13" t="s">
        <v>14019</v>
      </c>
    </row>
    <row r="11575" spans="1:2" ht="15" customHeight="1">
      <c r="A11575" s="10" t="s">
        <v>14018</v>
      </c>
      <c r="B11575" s="13" t="s">
        <v>14017</v>
      </c>
    </row>
    <row r="11576" spans="1:2" ht="15" customHeight="1">
      <c r="A11576" s="10" t="s">
        <v>15218</v>
      </c>
      <c r="B11576" s="13" t="s">
        <v>15217</v>
      </c>
    </row>
    <row r="11577" spans="1:2" ht="15" customHeight="1">
      <c r="A11577" s="10" t="s">
        <v>11562</v>
      </c>
      <c r="B11577" s="13" t="s">
        <v>11561</v>
      </c>
    </row>
    <row r="11578" spans="1:2" ht="15" customHeight="1">
      <c r="A11578" s="10" t="s">
        <v>11337</v>
      </c>
      <c r="B11578" s="13" t="s">
        <v>11336</v>
      </c>
    </row>
    <row r="11579" spans="1:2" ht="15" customHeight="1">
      <c r="A11579" s="10" t="s">
        <v>11106</v>
      </c>
      <c r="B11579" s="13" t="s">
        <v>11105</v>
      </c>
    </row>
    <row r="11580" spans="1:2" ht="15" customHeight="1">
      <c r="A11580" s="10" t="s">
        <v>10303</v>
      </c>
      <c r="B11580" s="13" t="s">
        <v>10302</v>
      </c>
    </row>
    <row r="11581" spans="1:2" ht="15" customHeight="1">
      <c r="A11581" s="10" t="s">
        <v>5906</v>
      </c>
      <c r="B11581" s="13" t="s">
        <v>5905</v>
      </c>
    </row>
    <row r="11582" spans="1:2" ht="15" customHeight="1">
      <c r="A11582" s="10" t="s">
        <v>13794</v>
      </c>
      <c r="B11582" s="13" t="s">
        <v>13793</v>
      </c>
    </row>
    <row r="11583" spans="1:2" ht="15" customHeight="1">
      <c r="A11583" s="10" t="s">
        <v>14483</v>
      </c>
      <c r="B11583" s="13" t="s">
        <v>14482</v>
      </c>
    </row>
    <row r="11584" spans="1:2" ht="15" customHeight="1">
      <c r="A11584" s="11" t="s">
        <v>920</v>
      </c>
      <c r="B11584" s="15" t="s">
        <v>921</v>
      </c>
    </row>
    <row r="11585" spans="1:2" ht="15" customHeight="1">
      <c r="A11585" s="11" t="s">
        <v>922</v>
      </c>
      <c r="B11585" s="15" t="s">
        <v>923</v>
      </c>
    </row>
    <row r="11586" spans="1:2" ht="15" customHeight="1">
      <c r="A11586" s="10" t="s">
        <v>2221</v>
      </c>
      <c r="B11586" s="13" t="s">
        <v>2220</v>
      </c>
    </row>
    <row r="11587" spans="1:2" ht="15" customHeight="1">
      <c r="A11587" s="10" t="s">
        <v>12898</v>
      </c>
      <c r="B11587" s="13" t="s">
        <v>12897</v>
      </c>
    </row>
    <row r="11588" spans="1:2" ht="15" customHeight="1">
      <c r="A11588" s="10" t="s">
        <v>2223</v>
      </c>
      <c r="B11588" s="13" t="s">
        <v>2222</v>
      </c>
    </row>
    <row r="11589" spans="1:2" ht="15" customHeight="1">
      <c r="A11589" s="10" t="s">
        <v>2219</v>
      </c>
      <c r="B11589" s="13" t="s">
        <v>2218</v>
      </c>
    </row>
    <row r="11590" spans="1:2" ht="15" customHeight="1">
      <c r="A11590" s="11" t="s">
        <v>924</v>
      </c>
      <c r="B11590" s="15" t="s">
        <v>921</v>
      </c>
    </row>
    <row r="11591" spans="1:2" ht="15" customHeight="1">
      <c r="A11591" s="10" t="s">
        <v>12260</v>
      </c>
      <c r="B11591" s="13" t="s">
        <v>12259</v>
      </c>
    </row>
    <row r="11592" spans="1:2" ht="15" customHeight="1">
      <c r="A11592" s="10" t="s">
        <v>12264</v>
      </c>
      <c r="B11592" s="13" t="s">
        <v>12263</v>
      </c>
    </row>
    <row r="11593" spans="1:2" ht="15" customHeight="1">
      <c r="A11593" s="10" t="s">
        <v>12274</v>
      </c>
      <c r="B11593" s="13" t="s">
        <v>12273</v>
      </c>
    </row>
    <row r="11594" spans="1:2" ht="15" customHeight="1">
      <c r="A11594" s="10" t="s">
        <v>12286</v>
      </c>
      <c r="B11594" s="13" t="s">
        <v>12285</v>
      </c>
    </row>
    <row r="11595" spans="1:2" ht="15" customHeight="1">
      <c r="A11595" s="10" t="s">
        <v>12278</v>
      </c>
      <c r="B11595" s="13" t="s">
        <v>12277</v>
      </c>
    </row>
    <row r="11596" spans="1:2" ht="15" customHeight="1">
      <c r="A11596" s="10" t="s">
        <v>12266</v>
      </c>
      <c r="B11596" s="13" t="s">
        <v>12265</v>
      </c>
    </row>
    <row r="11597" spans="1:2" ht="15" customHeight="1">
      <c r="A11597" s="10" t="s">
        <v>12282</v>
      </c>
      <c r="B11597" s="13" t="s">
        <v>12281</v>
      </c>
    </row>
    <row r="11598" spans="1:2" ht="15" customHeight="1">
      <c r="A11598" s="10" t="s">
        <v>12262</v>
      </c>
      <c r="B11598" s="13" t="s">
        <v>12261</v>
      </c>
    </row>
    <row r="11599" spans="1:2" ht="15" customHeight="1">
      <c r="A11599" s="10" t="s">
        <v>12284</v>
      </c>
      <c r="B11599" s="13" t="s">
        <v>12283</v>
      </c>
    </row>
    <row r="11600" spans="1:2" ht="15" customHeight="1">
      <c r="A11600" s="10" t="s">
        <v>12268</v>
      </c>
      <c r="B11600" s="13" t="s">
        <v>12267</v>
      </c>
    </row>
    <row r="11601" spans="1:2" ht="15" customHeight="1">
      <c r="A11601" s="10" t="s">
        <v>12276</v>
      </c>
      <c r="B11601" s="13" t="s">
        <v>12275</v>
      </c>
    </row>
    <row r="11602" spans="1:2" ht="15" customHeight="1">
      <c r="A11602" s="10" t="s">
        <v>12272</v>
      </c>
      <c r="B11602" s="13" t="s">
        <v>12271</v>
      </c>
    </row>
    <row r="11603" spans="1:2" ht="15" customHeight="1">
      <c r="A11603" s="10" t="s">
        <v>12270</v>
      </c>
      <c r="B11603" s="13" t="s">
        <v>12269</v>
      </c>
    </row>
    <row r="11604" spans="1:2" ht="15" customHeight="1">
      <c r="A11604" s="10" t="s">
        <v>12280</v>
      </c>
      <c r="B11604" s="13" t="s">
        <v>12279</v>
      </c>
    </row>
    <row r="11605" spans="1:2" ht="15" customHeight="1">
      <c r="A11605" s="10" t="s">
        <v>12190</v>
      </c>
      <c r="B11605" s="13" t="s">
        <v>12189</v>
      </c>
    </row>
    <row r="11606" spans="1:2" ht="15" customHeight="1">
      <c r="A11606" s="10" t="s">
        <v>12174</v>
      </c>
      <c r="B11606" s="13" t="s">
        <v>12173</v>
      </c>
    </row>
    <row r="11607" spans="1:2" ht="15" customHeight="1">
      <c r="A11607" s="10" t="s">
        <v>12172</v>
      </c>
      <c r="B11607" s="13" t="s">
        <v>12171</v>
      </c>
    </row>
    <row r="11608" spans="1:2" ht="15" customHeight="1">
      <c r="A11608" s="10" t="s">
        <v>12170</v>
      </c>
      <c r="B11608" s="13" t="s">
        <v>12169</v>
      </c>
    </row>
    <row r="11609" spans="1:2" ht="15" customHeight="1">
      <c r="A11609" s="10" t="s">
        <v>12204</v>
      </c>
      <c r="B11609" s="13" t="s">
        <v>12203</v>
      </c>
    </row>
    <row r="11610" spans="1:2" ht="15" customHeight="1">
      <c r="A11610" s="11" t="s">
        <v>925</v>
      </c>
      <c r="B11610" s="15" t="s">
        <v>49</v>
      </c>
    </row>
    <row r="11611" spans="1:2" ht="15" customHeight="1">
      <c r="A11611" s="10" t="s">
        <v>1565</v>
      </c>
      <c r="B11611" s="13" t="s">
        <v>1564</v>
      </c>
    </row>
    <row r="11612" spans="1:2" ht="15" customHeight="1">
      <c r="A11612" s="10" t="s">
        <v>5564</v>
      </c>
      <c r="B11612" s="13" t="s">
        <v>5563</v>
      </c>
    </row>
    <row r="11613" spans="1:2" ht="15" customHeight="1">
      <c r="A11613" s="10" t="s">
        <v>24561</v>
      </c>
      <c r="B11613" s="13" t="s">
        <v>24560</v>
      </c>
    </row>
    <row r="11614" spans="1:2" ht="15" customHeight="1">
      <c r="A11614" s="10" t="s">
        <v>23745</v>
      </c>
      <c r="B11614" s="13" t="s">
        <v>23744</v>
      </c>
    </row>
    <row r="11615" spans="1:2" ht="15" customHeight="1">
      <c r="A11615" s="10" t="s">
        <v>14382</v>
      </c>
      <c r="B11615" s="13" t="s">
        <v>14381</v>
      </c>
    </row>
    <row r="11616" spans="1:2" ht="15" customHeight="1">
      <c r="A11616" s="10" t="s">
        <v>24427</v>
      </c>
      <c r="B11616" s="13" t="s">
        <v>24426</v>
      </c>
    </row>
    <row r="11617" spans="1:2" ht="15" customHeight="1">
      <c r="A11617" s="10" t="s">
        <v>4533</v>
      </c>
      <c r="B11617" s="13" t="s">
        <v>4532</v>
      </c>
    </row>
    <row r="11618" spans="1:2" ht="15" customHeight="1">
      <c r="A11618" s="11" t="s">
        <v>926</v>
      </c>
      <c r="B11618" s="15" t="s">
        <v>927</v>
      </c>
    </row>
    <row r="11619" spans="1:2" ht="15" customHeight="1">
      <c r="A11619" s="10" t="s">
        <v>5332</v>
      </c>
      <c r="B11619" s="13" t="s">
        <v>5331</v>
      </c>
    </row>
    <row r="11620" spans="1:2" ht="15" customHeight="1">
      <c r="A11620" s="10" t="s">
        <v>5328</v>
      </c>
      <c r="B11620" s="13" t="s">
        <v>5327</v>
      </c>
    </row>
    <row r="11621" spans="1:2" ht="15" customHeight="1">
      <c r="A11621" s="10" t="s">
        <v>5324</v>
      </c>
      <c r="B11621" s="13" t="s">
        <v>5323</v>
      </c>
    </row>
    <row r="11622" spans="1:2" ht="15" customHeight="1">
      <c r="A11622" s="10" t="s">
        <v>5322</v>
      </c>
      <c r="B11622" s="13" t="s">
        <v>5321</v>
      </c>
    </row>
    <row r="11623" spans="1:2" ht="15" customHeight="1">
      <c r="A11623" s="10" t="s">
        <v>5320</v>
      </c>
      <c r="B11623" s="13" t="s">
        <v>5319</v>
      </c>
    </row>
    <row r="11624" spans="1:2" ht="15" customHeight="1">
      <c r="A11624" s="10" t="s">
        <v>5314</v>
      </c>
      <c r="B11624" s="13" t="s">
        <v>5313</v>
      </c>
    </row>
    <row r="11625" spans="1:2" ht="15" customHeight="1">
      <c r="A11625" s="10" t="s">
        <v>5318</v>
      </c>
      <c r="B11625" s="13" t="s">
        <v>5317</v>
      </c>
    </row>
    <row r="11626" spans="1:2" ht="15" customHeight="1">
      <c r="A11626" s="10" t="s">
        <v>5316</v>
      </c>
      <c r="B11626" s="13" t="s">
        <v>5315</v>
      </c>
    </row>
    <row r="11627" spans="1:2" ht="15" customHeight="1">
      <c r="A11627" s="10" t="s">
        <v>5326</v>
      </c>
      <c r="B11627" s="13" t="s">
        <v>5325</v>
      </c>
    </row>
    <row r="11628" spans="1:2" ht="15" customHeight="1">
      <c r="A11628" s="10" t="s">
        <v>5396</v>
      </c>
      <c r="B11628" s="13" t="s">
        <v>5395</v>
      </c>
    </row>
    <row r="11629" spans="1:2" ht="15" customHeight="1">
      <c r="A11629" s="10" t="s">
        <v>10170</v>
      </c>
      <c r="B11629" s="13" t="s">
        <v>10169</v>
      </c>
    </row>
    <row r="11630" spans="1:2" ht="15" customHeight="1">
      <c r="A11630" s="10" t="s">
        <v>5033</v>
      </c>
      <c r="B11630" s="13" t="s">
        <v>5032</v>
      </c>
    </row>
    <row r="11631" spans="1:2" ht="15" customHeight="1">
      <c r="A11631" s="10" t="s">
        <v>5694</v>
      </c>
      <c r="B11631" s="13" t="s">
        <v>5693</v>
      </c>
    </row>
    <row r="11632" spans="1:2" ht="15" customHeight="1">
      <c r="A11632" s="10" t="s">
        <v>9740</v>
      </c>
      <c r="B11632" s="13" t="s">
        <v>9739</v>
      </c>
    </row>
    <row r="11633" spans="1:2" ht="15" customHeight="1">
      <c r="A11633" s="10" t="s">
        <v>8467</v>
      </c>
      <c r="B11633" s="13" t="s">
        <v>8466</v>
      </c>
    </row>
    <row r="11634" spans="1:2" ht="15" customHeight="1">
      <c r="A11634" s="10" t="s">
        <v>11424</v>
      </c>
      <c r="B11634" s="13" t="s">
        <v>11423</v>
      </c>
    </row>
    <row r="11635" spans="1:2" ht="15" customHeight="1">
      <c r="A11635" s="10" t="s">
        <v>5592</v>
      </c>
      <c r="B11635" s="13" t="s">
        <v>5591</v>
      </c>
    </row>
    <row r="11636" spans="1:2" ht="15" customHeight="1">
      <c r="A11636" s="10" t="s">
        <v>5608</v>
      </c>
      <c r="B11636" s="13" t="s">
        <v>5607</v>
      </c>
    </row>
    <row r="11637" spans="1:2" ht="15" customHeight="1">
      <c r="A11637" s="10" t="s">
        <v>9712</v>
      </c>
      <c r="B11637" s="13" t="s">
        <v>9711</v>
      </c>
    </row>
    <row r="11638" spans="1:2" ht="15" customHeight="1">
      <c r="A11638" s="10" t="s">
        <v>12144</v>
      </c>
      <c r="B11638" s="13" t="s">
        <v>12143</v>
      </c>
    </row>
    <row r="11639" spans="1:2" ht="15" customHeight="1">
      <c r="A11639" s="10" t="s">
        <v>5590</v>
      </c>
      <c r="B11639" s="13" t="s">
        <v>5589</v>
      </c>
    </row>
    <row r="11640" spans="1:2" ht="15" customHeight="1">
      <c r="A11640" s="10" t="s">
        <v>6749</v>
      </c>
      <c r="B11640" s="13" t="s">
        <v>6748</v>
      </c>
    </row>
    <row r="11641" spans="1:2" ht="15" customHeight="1">
      <c r="A11641" s="10" t="s">
        <v>10112</v>
      </c>
      <c r="B11641" s="13" t="s">
        <v>10111</v>
      </c>
    </row>
    <row r="11642" spans="1:2" ht="15" customHeight="1">
      <c r="A11642" s="10" t="s">
        <v>5768</v>
      </c>
      <c r="B11642" s="13" t="s">
        <v>5767</v>
      </c>
    </row>
    <row r="11643" spans="1:2" ht="15" customHeight="1">
      <c r="A11643" s="10" t="s">
        <v>5472</v>
      </c>
      <c r="B11643" s="13" t="s">
        <v>5471</v>
      </c>
    </row>
    <row r="11644" spans="1:2" ht="15" customHeight="1">
      <c r="A11644" s="10" t="s">
        <v>7510</v>
      </c>
      <c r="B11644" s="13" t="s">
        <v>7509</v>
      </c>
    </row>
    <row r="11645" spans="1:2" ht="15" customHeight="1">
      <c r="A11645" s="10" t="s">
        <v>5724</v>
      </c>
      <c r="B11645" s="13" t="s">
        <v>5723</v>
      </c>
    </row>
    <row r="11646" spans="1:2" ht="15" customHeight="1">
      <c r="A11646" s="10" t="s">
        <v>5748</v>
      </c>
      <c r="B11646" s="13" t="s">
        <v>5747</v>
      </c>
    </row>
    <row r="11647" spans="1:2" ht="15" customHeight="1">
      <c r="A11647" s="10" t="s">
        <v>5568</v>
      </c>
      <c r="B11647" s="13" t="s">
        <v>5567</v>
      </c>
    </row>
    <row r="11648" spans="1:2" ht="15" customHeight="1">
      <c r="A11648" s="10" t="s">
        <v>5031</v>
      </c>
      <c r="B11648" s="13" t="s">
        <v>5030</v>
      </c>
    </row>
    <row r="11649" spans="1:2" ht="15" customHeight="1">
      <c r="A11649" s="10" t="s">
        <v>6115</v>
      </c>
      <c r="B11649" s="13" t="s">
        <v>6114</v>
      </c>
    </row>
    <row r="11650" spans="1:2" ht="15" customHeight="1">
      <c r="A11650" s="10" t="s">
        <v>5386</v>
      </c>
      <c r="B11650" s="13" t="s">
        <v>5385</v>
      </c>
    </row>
    <row r="11651" spans="1:2" ht="15" customHeight="1">
      <c r="A11651" s="10" t="s">
        <v>5528</v>
      </c>
      <c r="B11651" s="13" t="s">
        <v>5527</v>
      </c>
    </row>
    <row r="11652" spans="1:2" ht="15" customHeight="1">
      <c r="A11652" s="10" t="s">
        <v>5738</v>
      </c>
      <c r="B11652" s="13" t="s">
        <v>5737</v>
      </c>
    </row>
    <row r="11653" spans="1:2" ht="15" customHeight="1">
      <c r="A11653" s="10" t="s">
        <v>5438</v>
      </c>
      <c r="B11653" s="13" t="s">
        <v>5437</v>
      </c>
    </row>
    <row r="11654" spans="1:2" ht="15" customHeight="1">
      <c r="A11654" s="10" t="s">
        <v>5271</v>
      </c>
      <c r="B11654" s="13" t="s">
        <v>5270</v>
      </c>
    </row>
    <row r="11655" spans="1:2" ht="15" customHeight="1">
      <c r="A11655" s="10" t="s">
        <v>5289</v>
      </c>
      <c r="B11655" s="13" t="s">
        <v>5288</v>
      </c>
    </row>
    <row r="11656" spans="1:2" ht="15" customHeight="1">
      <c r="A11656" s="10" t="s">
        <v>5023</v>
      </c>
      <c r="B11656" s="13" t="s">
        <v>5022</v>
      </c>
    </row>
    <row r="11657" spans="1:2" ht="15" customHeight="1">
      <c r="A11657" s="10" t="s">
        <v>5275</v>
      </c>
      <c r="B11657" s="13" t="s">
        <v>5274</v>
      </c>
    </row>
    <row r="11658" spans="1:2" ht="15" customHeight="1">
      <c r="A11658" s="10" t="s">
        <v>5358</v>
      </c>
      <c r="B11658" s="13" t="s">
        <v>5357</v>
      </c>
    </row>
    <row r="11659" spans="1:2" ht="15" customHeight="1">
      <c r="A11659" s="10" t="s">
        <v>5354</v>
      </c>
      <c r="B11659" s="13" t="s">
        <v>5353</v>
      </c>
    </row>
    <row r="11660" spans="1:2" ht="15" customHeight="1">
      <c r="A11660" s="10" t="s">
        <v>5352</v>
      </c>
      <c r="B11660" s="13" t="s">
        <v>5351</v>
      </c>
    </row>
    <row r="11661" spans="1:2" ht="15" customHeight="1">
      <c r="A11661" s="10" t="s">
        <v>5350</v>
      </c>
      <c r="B11661" s="13" t="s">
        <v>5349</v>
      </c>
    </row>
    <row r="11662" spans="1:2" ht="15" customHeight="1">
      <c r="A11662" s="10" t="s">
        <v>5346</v>
      </c>
      <c r="B11662" s="13" t="s">
        <v>5345</v>
      </c>
    </row>
    <row r="11663" spans="1:2" ht="15" customHeight="1">
      <c r="A11663" s="10" t="s">
        <v>5348</v>
      </c>
      <c r="B11663" s="13" t="s">
        <v>5347</v>
      </c>
    </row>
    <row r="11664" spans="1:2" ht="15" customHeight="1">
      <c r="A11664" s="10" t="s">
        <v>5436</v>
      </c>
      <c r="B11664" s="13" t="s">
        <v>5435</v>
      </c>
    </row>
    <row r="11665" spans="1:2" ht="15" customHeight="1">
      <c r="A11665" s="10" t="s">
        <v>5432</v>
      </c>
      <c r="B11665" s="13" t="s">
        <v>5431</v>
      </c>
    </row>
    <row r="11666" spans="1:2" ht="15" customHeight="1">
      <c r="A11666" s="10" t="s">
        <v>5029</v>
      </c>
      <c r="B11666" s="13" t="s">
        <v>5028</v>
      </c>
    </row>
    <row r="11667" spans="1:2" ht="15" customHeight="1">
      <c r="A11667" s="10" t="s">
        <v>9172</v>
      </c>
      <c r="B11667" s="13" t="s">
        <v>9171</v>
      </c>
    </row>
    <row r="11668" spans="1:2" ht="15" customHeight="1">
      <c r="A11668" s="10" t="s">
        <v>5478</v>
      </c>
      <c r="B11668" s="13" t="s">
        <v>5477</v>
      </c>
    </row>
    <row r="11669" spans="1:2" ht="15" customHeight="1">
      <c r="A11669" s="10" t="s">
        <v>5704</v>
      </c>
      <c r="B11669" s="13" t="s">
        <v>5703</v>
      </c>
    </row>
    <row r="11670" spans="1:2" ht="15" customHeight="1">
      <c r="A11670" s="10" t="s">
        <v>5600</v>
      </c>
      <c r="B11670" s="13" t="s">
        <v>5599</v>
      </c>
    </row>
    <row r="11671" spans="1:2" ht="15" customHeight="1">
      <c r="A11671" s="10" t="s">
        <v>10366</v>
      </c>
      <c r="B11671" s="13" t="s">
        <v>10365</v>
      </c>
    </row>
    <row r="11672" spans="1:2" ht="15" customHeight="1">
      <c r="A11672" s="10" t="s">
        <v>10368</v>
      </c>
      <c r="B11672" s="13" t="s">
        <v>10367</v>
      </c>
    </row>
    <row r="11673" spans="1:2" ht="15" customHeight="1">
      <c r="A11673" s="10" t="s">
        <v>5752</v>
      </c>
      <c r="B11673" s="13" t="s">
        <v>5751</v>
      </c>
    </row>
    <row r="11674" spans="1:2" ht="15" customHeight="1">
      <c r="A11674" s="10" t="s">
        <v>5374</v>
      </c>
      <c r="B11674" s="13" t="s">
        <v>5373</v>
      </c>
    </row>
    <row r="11675" spans="1:2" ht="15" customHeight="1">
      <c r="A11675" s="10" t="s">
        <v>5366</v>
      </c>
      <c r="B11675" s="13" t="s">
        <v>5365</v>
      </c>
    </row>
    <row r="11676" spans="1:2" ht="15" customHeight="1">
      <c r="A11676" s="10" t="s">
        <v>10118</v>
      </c>
      <c r="B11676" s="13" t="s">
        <v>10117</v>
      </c>
    </row>
    <row r="11677" spans="1:2" ht="15" customHeight="1">
      <c r="A11677" s="10" t="s">
        <v>5596</v>
      </c>
      <c r="B11677" s="13" t="s">
        <v>5595</v>
      </c>
    </row>
    <row r="11678" spans="1:2" ht="15" customHeight="1">
      <c r="A11678" s="10" t="s">
        <v>5488</v>
      </c>
      <c r="B11678" s="13" t="s">
        <v>5487</v>
      </c>
    </row>
    <row r="11679" spans="1:2" ht="15" customHeight="1">
      <c r="A11679" s="10" t="s">
        <v>5446</v>
      </c>
      <c r="B11679" s="13" t="s">
        <v>5445</v>
      </c>
    </row>
    <row r="11680" spans="1:2" ht="15" customHeight="1">
      <c r="A11680" s="10" t="s">
        <v>8497</v>
      </c>
      <c r="B11680" s="13" t="s">
        <v>8496</v>
      </c>
    </row>
    <row r="11681" spans="1:2" ht="15" customHeight="1">
      <c r="A11681" s="10" t="s">
        <v>5562</v>
      </c>
      <c r="B11681" s="13" t="s">
        <v>5561</v>
      </c>
    </row>
    <row r="11682" spans="1:2" ht="15" customHeight="1">
      <c r="A11682" s="10" t="s">
        <v>10642</v>
      </c>
      <c r="B11682" s="13" t="s">
        <v>10641</v>
      </c>
    </row>
    <row r="11683" spans="1:2" ht="15" customHeight="1">
      <c r="A11683" s="10" t="s">
        <v>5742</v>
      </c>
      <c r="B11683" s="13" t="s">
        <v>5741</v>
      </c>
    </row>
    <row r="11684" spans="1:2" ht="15" customHeight="1">
      <c r="A11684" s="10" t="s">
        <v>4616</v>
      </c>
      <c r="B11684" s="13" t="s">
        <v>4615</v>
      </c>
    </row>
    <row r="11685" spans="1:2" ht="15" customHeight="1">
      <c r="A11685" s="10" t="s">
        <v>13090</v>
      </c>
      <c r="B11685" s="13" t="s">
        <v>13089</v>
      </c>
    </row>
    <row r="11686" spans="1:2" ht="15" customHeight="1">
      <c r="A11686" s="10" t="s">
        <v>5658</v>
      </c>
      <c r="B11686" s="13" t="s">
        <v>5657</v>
      </c>
    </row>
    <row r="11687" spans="1:2" ht="15" customHeight="1">
      <c r="A11687" s="10" t="s">
        <v>5674</v>
      </c>
      <c r="B11687" s="13" t="s">
        <v>5673</v>
      </c>
    </row>
    <row r="11688" spans="1:2" ht="15" customHeight="1">
      <c r="A11688" s="10" t="s">
        <v>5672</v>
      </c>
      <c r="B11688" s="13" t="s">
        <v>5671</v>
      </c>
    </row>
    <row r="11689" spans="1:2" ht="15" customHeight="1">
      <c r="A11689" s="10" t="s">
        <v>5670</v>
      </c>
      <c r="B11689" s="13" t="s">
        <v>5669</v>
      </c>
    </row>
    <row r="11690" spans="1:2" ht="15" customHeight="1">
      <c r="A11690" s="10" t="s">
        <v>5682</v>
      </c>
      <c r="B11690" s="13" t="s">
        <v>5681</v>
      </c>
    </row>
    <row r="11691" spans="1:2" ht="15" customHeight="1">
      <c r="A11691" s="10" t="s">
        <v>5293</v>
      </c>
      <c r="B11691" s="13" t="s">
        <v>5292</v>
      </c>
    </row>
    <row r="11692" spans="1:2" ht="15" customHeight="1">
      <c r="A11692" s="10" t="s">
        <v>5291</v>
      </c>
      <c r="B11692" s="13" t="s">
        <v>5290</v>
      </c>
    </row>
    <row r="11693" spans="1:2" ht="15" customHeight="1">
      <c r="A11693" s="10" t="s">
        <v>5295</v>
      </c>
      <c r="B11693" s="13" t="s">
        <v>5294</v>
      </c>
    </row>
    <row r="11694" spans="1:2" ht="15" customHeight="1">
      <c r="A11694" s="10" t="s">
        <v>5299</v>
      </c>
      <c r="B11694" s="13" t="s">
        <v>5298</v>
      </c>
    </row>
    <row r="11695" spans="1:2" ht="15" customHeight="1">
      <c r="A11695" s="10" t="s">
        <v>5269</v>
      </c>
      <c r="B11695" s="13" t="s">
        <v>5268</v>
      </c>
    </row>
    <row r="11696" spans="1:2" ht="15" customHeight="1">
      <c r="A11696" s="10" t="s">
        <v>5660</v>
      </c>
      <c r="B11696" s="13" t="s">
        <v>5659</v>
      </c>
    </row>
    <row r="11697" spans="1:2" ht="15" customHeight="1">
      <c r="A11697" s="10" t="s">
        <v>10565</v>
      </c>
      <c r="B11697" s="13" t="s">
        <v>10564</v>
      </c>
    </row>
    <row r="11698" spans="1:2" ht="15" customHeight="1">
      <c r="A11698" s="10" t="s">
        <v>5734</v>
      </c>
      <c r="B11698" s="13" t="s">
        <v>5733</v>
      </c>
    </row>
    <row r="11699" spans="1:2" ht="15" customHeight="1">
      <c r="A11699" s="10" t="s">
        <v>5384</v>
      </c>
      <c r="B11699" s="13" t="s">
        <v>5383</v>
      </c>
    </row>
    <row r="11700" spans="1:2" ht="15" customHeight="1">
      <c r="A11700" s="10" t="s">
        <v>13052</v>
      </c>
      <c r="B11700" s="13" t="s">
        <v>13051</v>
      </c>
    </row>
    <row r="11701" spans="1:2" ht="15" customHeight="1">
      <c r="A11701" s="10" t="s">
        <v>4107</v>
      </c>
      <c r="B11701" s="13" t="s">
        <v>4106</v>
      </c>
    </row>
    <row r="11702" spans="1:2" ht="15" customHeight="1">
      <c r="A11702" s="10" t="s">
        <v>5708</v>
      </c>
      <c r="B11702" s="13" t="s">
        <v>5707</v>
      </c>
    </row>
    <row r="11703" spans="1:2" ht="15" customHeight="1">
      <c r="A11703" s="10" t="s">
        <v>5712</v>
      </c>
      <c r="B11703" s="13" t="s">
        <v>5711</v>
      </c>
    </row>
    <row r="11704" spans="1:2" ht="15" customHeight="1">
      <c r="A11704" s="10" t="s">
        <v>5442</v>
      </c>
      <c r="B11704" s="13" t="s">
        <v>5441</v>
      </c>
    </row>
    <row r="11705" spans="1:2" ht="15" customHeight="1">
      <c r="A11705" s="10" t="s">
        <v>11372</v>
      </c>
      <c r="B11705" s="13" t="s">
        <v>11371</v>
      </c>
    </row>
    <row r="11706" spans="1:2" ht="15" customHeight="1">
      <c r="A11706" s="10" t="s">
        <v>11368</v>
      </c>
      <c r="B11706" s="13" t="s">
        <v>11367</v>
      </c>
    </row>
    <row r="11707" spans="1:2" ht="15" customHeight="1">
      <c r="A11707" s="10" t="s">
        <v>10130</v>
      </c>
      <c r="B11707" s="13" t="s">
        <v>10129</v>
      </c>
    </row>
    <row r="11708" spans="1:2" ht="15" customHeight="1">
      <c r="A11708" s="10" t="s">
        <v>8890</v>
      </c>
      <c r="B11708" s="13" t="s">
        <v>8889</v>
      </c>
    </row>
    <row r="11709" spans="1:2" ht="15" customHeight="1">
      <c r="A11709" s="10" t="s">
        <v>5732</v>
      </c>
      <c r="B11709" s="13" t="s">
        <v>5731</v>
      </c>
    </row>
    <row r="11710" spans="1:2" ht="15" customHeight="1">
      <c r="A11710" s="10" t="s">
        <v>5516</v>
      </c>
      <c r="B11710" s="13" t="s">
        <v>5515</v>
      </c>
    </row>
    <row r="11711" spans="1:2" ht="15" customHeight="1">
      <c r="A11711" s="10" t="s">
        <v>5037</v>
      </c>
      <c r="B11711" s="13" t="s">
        <v>5036</v>
      </c>
    </row>
    <row r="11712" spans="1:2" ht="15" customHeight="1">
      <c r="A11712" s="10" t="s">
        <v>5782</v>
      </c>
      <c r="B11712" s="13" t="s">
        <v>5781</v>
      </c>
    </row>
    <row r="11713" spans="1:2" ht="15" customHeight="1">
      <c r="A11713" s="10" t="s">
        <v>5049</v>
      </c>
      <c r="B11713" s="13" t="s">
        <v>5048</v>
      </c>
    </row>
    <row r="11714" spans="1:2" ht="15" customHeight="1">
      <c r="A11714" s="10" t="s">
        <v>6253</v>
      </c>
      <c r="B11714" s="13" t="s">
        <v>6252</v>
      </c>
    </row>
    <row r="11715" spans="1:2" ht="15" customHeight="1">
      <c r="A11715" s="10" t="s">
        <v>5390</v>
      </c>
      <c r="B11715" s="13" t="s">
        <v>5389</v>
      </c>
    </row>
    <row r="11716" spans="1:2" ht="15" customHeight="1">
      <c r="A11716" s="10" t="s">
        <v>5730</v>
      </c>
      <c r="B11716" s="13" t="s">
        <v>5729</v>
      </c>
    </row>
    <row r="11717" spans="1:2" ht="15" customHeight="1">
      <c r="A11717" s="10" t="s">
        <v>5676</v>
      </c>
      <c r="B11717" s="13" t="s">
        <v>5675</v>
      </c>
    </row>
    <row r="11718" spans="1:2" ht="15" customHeight="1">
      <c r="A11718" s="10" t="s">
        <v>10461</v>
      </c>
      <c r="B11718" s="13" t="s">
        <v>10460</v>
      </c>
    </row>
    <row r="11719" spans="1:2" ht="15" customHeight="1">
      <c r="A11719" s="10" t="s">
        <v>6264</v>
      </c>
      <c r="B11719" s="13" t="s">
        <v>6263</v>
      </c>
    </row>
    <row r="11720" spans="1:2" ht="15" customHeight="1">
      <c r="A11720" s="10" t="s">
        <v>11253</v>
      </c>
      <c r="B11720" s="13" t="s">
        <v>11252</v>
      </c>
    </row>
    <row r="11721" spans="1:2" ht="15" customHeight="1">
      <c r="A11721" s="10" t="s">
        <v>6541</v>
      </c>
      <c r="B11721" s="13" t="s">
        <v>6540</v>
      </c>
    </row>
    <row r="11722" spans="1:2" ht="15" customHeight="1">
      <c r="A11722" s="10" t="s">
        <v>10712</v>
      </c>
      <c r="B11722" s="13" t="s">
        <v>10711</v>
      </c>
    </row>
    <row r="11723" spans="1:2" ht="15" customHeight="1">
      <c r="A11723" s="10" t="s">
        <v>6599</v>
      </c>
      <c r="B11723" s="13" t="s">
        <v>6598</v>
      </c>
    </row>
    <row r="11724" spans="1:2" ht="15" customHeight="1">
      <c r="A11724" s="10" t="s">
        <v>6703</v>
      </c>
      <c r="B11724" s="13" t="s">
        <v>6702</v>
      </c>
    </row>
    <row r="11725" spans="1:2" ht="15" customHeight="1">
      <c r="A11725" s="10" t="s">
        <v>10730</v>
      </c>
      <c r="B11725" s="13" t="s">
        <v>10729</v>
      </c>
    </row>
    <row r="11726" spans="1:2" ht="15" customHeight="1">
      <c r="A11726" s="10" t="s">
        <v>6559</v>
      </c>
      <c r="B11726" s="13" t="s">
        <v>6558</v>
      </c>
    </row>
    <row r="11727" spans="1:2" ht="15" customHeight="1">
      <c r="A11727" s="10" t="s">
        <v>4493</v>
      </c>
      <c r="B11727" s="13" t="s">
        <v>4492</v>
      </c>
    </row>
    <row r="11728" spans="1:2" ht="15" customHeight="1">
      <c r="A11728" s="10" t="s">
        <v>4513</v>
      </c>
      <c r="B11728" s="13" t="s">
        <v>4512</v>
      </c>
    </row>
    <row r="11729" spans="1:2" ht="15" customHeight="1">
      <c r="A11729" s="10" t="s">
        <v>5572</v>
      </c>
      <c r="B11729" s="13" t="s">
        <v>5571</v>
      </c>
    </row>
    <row r="11730" spans="1:2" ht="15" customHeight="1">
      <c r="A11730" s="10" t="s">
        <v>6635</v>
      </c>
      <c r="B11730" s="13" t="s">
        <v>6634</v>
      </c>
    </row>
    <row r="11731" spans="1:2" ht="15" customHeight="1">
      <c r="A11731" s="10" t="s">
        <v>7057</v>
      </c>
      <c r="B11731" s="13" t="s">
        <v>7056</v>
      </c>
    </row>
    <row r="11732" spans="1:2" ht="15" customHeight="1">
      <c r="A11732" s="10" t="s">
        <v>11727</v>
      </c>
      <c r="B11732" s="13" t="s">
        <v>11726</v>
      </c>
    </row>
    <row r="11733" spans="1:2" ht="15" customHeight="1">
      <c r="A11733" s="10" t="s">
        <v>6503</v>
      </c>
      <c r="B11733" s="13" t="s">
        <v>6502</v>
      </c>
    </row>
    <row r="11734" spans="1:2" ht="15" customHeight="1">
      <c r="A11734" s="10" t="s">
        <v>6463</v>
      </c>
      <c r="B11734" s="13" t="s">
        <v>6462</v>
      </c>
    </row>
    <row r="11735" spans="1:2" ht="15" customHeight="1">
      <c r="A11735" s="10" t="s">
        <v>5540</v>
      </c>
      <c r="B11735" s="13" t="s">
        <v>5539</v>
      </c>
    </row>
    <row r="11736" spans="1:2" ht="15" customHeight="1">
      <c r="A11736" s="10" t="s">
        <v>4584</v>
      </c>
      <c r="B11736" s="13" t="s">
        <v>4583</v>
      </c>
    </row>
    <row r="11737" spans="1:2" ht="15" customHeight="1">
      <c r="A11737" s="10" t="s">
        <v>6892</v>
      </c>
      <c r="B11737" s="13" t="s">
        <v>6891</v>
      </c>
    </row>
    <row r="11738" spans="1:2" ht="15" customHeight="1">
      <c r="A11738" s="10" t="s">
        <v>4473</v>
      </c>
      <c r="B11738" s="13" t="s">
        <v>4472</v>
      </c>
    </row>
    <row r="11739" spans="1:2" ht="15" customHeight="1">
      <c r="A11739" s="10" t="s">
        <v>10511</v>
      </c>
      <c r="B11739" s="13" t="s">
        <v>10510</v>
      </c>
    </row>
    <row r="11740" spans="1:2" ht="15" customHeight="1">
      <c r="A11740" s="10" t="s">
        <v>4556</v>
      </c>
      <c r="B11740" s="13" t="s">
        <v>4555</v>
      </c>
    </row>
    <row r="11741" spans="1:2" ht="15" customHeight="1">
      <c r="A11741" s="10" t="s">
        <v>4357</v>
      </c>
      <c r="B11741" s="13" t="s">
        <v>4356</v>
      </c>
    </row>
    <row r="11742" spans="1:2" ht="15" customHeight="1">
      <c r="A11742" s="10" t="s">
        <v>7027</v>
      </c>
      <c r="B11742" s="13" t="s">
        <v>7026</v>
      </c>
    </row>
    <row r="11743" spans="1:2" ht="15" customHeight="1">
      <c r="A11743" s="10" t="s">
        <v>11285</v>
      </c>
      <c r="B11743" s="13" t="s">
        <v>11284</v>
      </c>
    </row>
    <row r="11744" spans="1:2" ht="15" customHeight="1">
      <c r="A11744" s="10" t="s">
        <v>6145</v>
      </c>
      <c r="B11744" s="13" t="s">
        <v>6144</v>
      </c>
    </row>
    <row r="11745" spans="1:2" ht="15" customHeight="1">
      <c r="A11745" s="10" t="s">
        <v>10376</v>
      </c>
      <c r="B11745" s="13" t="s">
        <v>10375</v>
      </c>
    </row>
    <row r="11746" spans="1:2" ht="15" customHeight="1">
      <c r="A11746" s="10" t="s">
        <v>10390</v>
      </c>
      <c r="B11746" s="13" t="s">
        <v>10389</v>
      </c>
    </row>
    <row r="11747" spans="1:2" ht="15" customHeight="1">
      <c r="A11747" s="10" t="s">
        <v>6487</v>
      </c>
      <c r="B11747" s="13" t="s">
        <v>6486</v>
      </c>
    </row>
    <row r="11748" spans="1:2" ht="15" customHeight="1">
      <c r="A11748" s="10" t="s">
        <v>6671</v>
      </c>
      <c r="B11748" s="13" t="s">
        <v>6670</v>
      </c>
    </row>
    <row r="11749" spans="1:2" ht="15" customHeight="1">
      <c r="A11749" s="10" t="s">
        <v>5668</v>
      </c>
      <c r="B11749" s="13" t="s">
        <v>5667</v>
      </c>
    </row>
    <row r="11750" spans="1:2" ht="15" customHeight="1">
      <c r="A11750" s="10" t="s">
        <v>5680</v>
      </c>
      <c r="B11750" s="13" t="s">
        <v>5679</v>
      </c>
    </row>
    <row r="11751" spans="1:2" ht="15" customHeight="1">
      <c r="A11751" s="10" t="s">
        <v>6387</v>
      </c>
      <c r="B11751" s="13" t="s">
        <v>6386</v>
      </c>
    </row>
    <row r="11752" spans="1:2" ht="15" customHeight="1">
      <c r="A11752" s="10" t="s">
        <v>6806</v>
      </c>
      <c r="B11752" s="13" t="s">
        <v>6805</v>
      </c>
    </row>
    <row r="11753" spans="1:2" ht="15" customHeight="1">
      <c r="A11753" s="10" t="s">
        <v>6786</v>
      </c>
      <c r="B11753" s="13" t="s">
        <v>6785</v>
      </c>
    </row>
    <row r="11754" spans="1:2" ht="15" customHeight="1">
      <c r="A11754" s="10" t="s">
        <v>6876</v>
      </c>
      <c r="B11754" s="13" t="s">
        <v>6875</v>
      </c>
    </row>
    <row r="11755" spans="1:2" ht="15" customHeight="1">
      <c r="A11755" s="10" t="s">
        <v>6101</v>
      </c>
      <c r="B11755" s="13" t="s">
        <v>6100</v>
      </c>
    </row>
    <row r="11756" spans="1:2" ht="15" customHeight="1">
      <c r="A11756" s="10" t="s">
        <v>6087</v>
      </c>
      <c r="B11756" s="13" t="s">
        <v>6086</v>
      </c>
    </row>
    <row r="11757" spans="1:2" ht="15" customHeight="1">
      <c r="A11757" s="10" t="s">
        <v>6935</v>
      </c>
      <c r="B11757" s="13" t="s">
        <v>6934</v>
      </c>
    </row>
    <row r="11758" spans="1:2" ht="15" customHeight="1">
      <c r="A11758" s="10" t="s">
        <v>6947</v>
      </c>
      <c r="B11758" s="13" t="s">
        <v>6946</v>
      </c>
    </row>
    <row r="11759" spans="1:2" ht="15" customHeight="1">
      <c r="A11759" s="10" t="s">
        <v>10784</v>
      </c>
      <c r="B11759" s="13" t="s">
        <v>10783</v>
      </c>
    </row>
    <row r="11760" spans="1:2" ht="15" customHeight="1">
      <c r="A11760" s="10" t="s">
        <v>7159</v>
      </c>
      <c r="B11760" s="13" t="s">
        <v>7158</v>
      </c>
    </row>
    <row r="11761" spans="1:2" ht="15" customHeight="1">
      <c r="A11761" s="10" t="s">
        <v>7171</v>
      </c>
      <c r="B11761" s="13" t="s">
        <v>7170</v>
      </c>
    </row>
    <row r="11762" spans="1:2" ht="15" customHeight="1">
      <c r="A11762" s="10" t="s">
        <v>6975</v>
      </c>
      <c r="B11762" s="13" t="s">
        <v>6974</v>
      </c>
    </row>
    <row r="11763" spans="1:2" ht="15" customHeight="1">
      <c r="A11763" s="10" t="s">
        <v>7112</v>
      </c>
      <c r="B11763" s="13" t="s">
        <v>7111</v>
      </c>
    </row>
    <row r="11764" spans="1:2" ht="15" customHeight="1">
      <c r="A11764" s="10" t="s">
        <v>7071</v>
      </c>
      <c r="B11764" s="13" t="s">
        <v>7070</v>
      </c>
    </row>
    <row r="11765" spans="1:2" ht="15" customHeight="1">
      <c r="A11765" s="10" t="s">
        <v>11362</v>
      </c>
      <c r="B11765" s="13" t="s">
        <v>11361</v>
      </c>
    </row>
    <row r="11766" spans="1:2" ht="15" customHeight="1">
      <c r="A11766" s="10" t="s">
        <v>11209</v>
      </c>
      <c r="B11766" s="13" t="s">
        <v>11208</v>
      </c>
    </row>
    <row r="11767" spans="1:2" ht="15" customHeight="1">
      <c r="A11767" s="10" t="s">
        <v>6354</v>
      </c>
      <c r="B11767" s="13" t="s">
        <v>6353</v>
      </c>
    </row>
    <row r="11768" spans="1:2" ht="15" customHeight="1">
      <c r="A11768" s="10" t="s">
        <v>6413</v>
      </c>
      <c r="B11768" s="13" t="s">
        <v>6412</v>
      </c>
    </row>
    <row r="11769" spans="1:2" ht="15" customHeight="1">
      <c r="A11769" s="10" t="s">
        <v>13208</v>
      </c>
      <c r="B11769" s="13" t="s">
        <v>13207</v>
      </c>
    </row>
    <row r="11770" spans="1:2" ht="15" customHeight="1">
      <c r="A11770" s="10" t="s">
        <v>11380</v>
      </c>
      <c r="B11770" s="13" t="s">
        <v>11379</v>
      </c>
    </row>
    <row r="11771" spans="1:2" ht="15" customHeight="1">
      <c r="A11771" s="10" t="s">
        <v>10535</v>
      </c>
      <c r="B11771" s="13" t="s">
        <v>10534</v>
      </c>
    </row>
    <row r="11772" spans="1:2" ht="15" customHeight="1">
      <c r="A11772" s="10" t="s">
        <v>11646</v>
      </c>
      <c r="B11772" s="13" t="s">
        <v>11645</v>
      </c>
    </row>
    <row r="11773" spans="1:2" ht="15" customHeight="1">
      <c r="A11773" s="10" t="s">
        <v>11666</v>
      </c>
      <c r="B11773" s="13" t="s">
        <v>11665</v>
      </c>
    </row>
    <row r="11774" spans="1:2" ht="15" customHeight="1">
      <c r="A11774" s="10" t="s">
        <v>11626</v>
      </c>
      <c r="B11774" s="13" t="s">
        <v>11625</v>
      </c>
    </row>
    <row r="11775" spans="1:2" ht="15" customHeight="1">
      <c r="A11775" s="10" t="s">
        <v>5458</v>
      </c>
      <c r="B11775" s="13" t="s">
        <v>5457</v>
      </c>
    </row>
    <row r="11776" spans="1:2" ht="15" customHeight="1">
      <c r="A11776" s="10" t="s">
        <v>5444</v>
      </c>
      <c r="B11776" s="13" t="s">
        <v>5443</v>
      </c>
    </row>
    <row r="11777" spans="1:2" ht="15" customHeight="1">
      <c r="A11777" s="11" t="s">
        <v>928</v>
      </c>
      <c r="B11777" s="15" t="s">
        <v>929</v>
      </c>
    </row>
    <row r="11778" spans="1:2" ht="15" customHeight="1">
      <c r="A11778" s="10" t="s">
        <v>5400</v>
      </c>
      <c r="B11778" s="13" t="s">
        <v>5399</v>
      </c>
    </row>
    <row r="11779" spans="1:2" ht="15" customHeight="1">
      <c r="A11779" s="10" t="s">
        <v>5398</v>
      </c>
      <c r="B11779" s="13" t="s">
        <v>5397</v>
      </c>
    </row>
    <row r="11780" spans="1:2" ht="15" customHeight="1">
      <c r="A11780" s="10" t="s">
        <v>5406</v>
      </c>
      <c r="B11780" s="13" t="s">
        <v>5405</v>
      </c>
    </row>
    <row r="11781" spans="1:2" ht="15" customHeight="1">
      <c r="A11781" s="10" t="s">
        <v>5402</v>
      </c>
      <c r="B11781" s="13" t="s">
        <v>5401</v>
      </c>
    </row>
    <row r="11782" spans="1:2" ht="15" customHeight="1">
      <c r="A11782" s="10" t="s">
        <v>5039</v>
      </c>
      <c r="B11782" s="13" t="s">
        <v>5038</v>
      </c>
    </row>
    <row r="11783" spans="1:2" ht="15" customHeight="1">
      <c r="A11783" s="10" t="s">
        <v>5047</v>
      </c>
      <c r="B11783" s="13" t="s">
        <v>5046</v>
      </c>
    </row>
    <row r="11784" spans="1:2" ht="15" customHeight="1">
      <c r="A11784" s="10" t="s">
        <v>10890</v>
      </c>
      <c r="B11784" s="13" t="s">
        <v>10889</v>
      </c>
    </row>
    <row r="11785" spans="1:2" ht="15" customHeight="1">
      <c r="A11785" s="10" t="s">
        <v>13130</v>
      </c>
      <c r="B11785" s="13" t="s">
        <v>13129</v>
      </c>
    </row>
    <row r="11786" spans="1:2" ht="15" customHeight="1">
      <c r="A11786" s="10" t="s">
        <v>6423</v>
      </c>
      <c r="B11786" s="13" t="s">
        <v>6422</v>
      </c>
    </row>
    <row r="11787" spans="1:2" ht="15" customHeight="1">
      <c r="A11787" s="10" t="s">
        <v>11771</v>
      </c>
      <c r="B11787" s="13" t="s">
        <v>11770</v>
      </c>
    </row>
    <row r="11788" spans="1:2" ht="15" customHeight="1">
      <c r="A11788" s="10" t="s">
        <v>5281</v>
      </c>
      <c r="B11788" s="13" t="s">
        <v>5280</v>
      </c>
    </row>
    <row r="11789" spans="1:2" ht="15" customHeight="1">
      <c r="A11789" s="10" t="s">
        <v>5287</v>
      </c>
      <c r="B11789" s="13" t="s">
        <v>5286</v>
      </c>
    </row>
    <row r="11790" spans="1:2" ht="15" customHeight="1">
      <c r="A11790" s="10" t="s">
        <v>5279</v>
      </c>
      <c r="B11790" s="13" t="s">
        <v>5278</v>
      </c>
    </row>
    <row r="11791" spans="1:2" ht="15" customHeight="1">
      <c r="A11791" s="10" t="s">
        <v>5277</v>
      </c>
      <c r="B11791" s="13" t="s">
        <v>5276</v>
      </c>
    </row>
    <row r="11792" spans="1:2" ht="15" customHeight="1">
      <c r="A11792" s="10" t="s">
        <v>5662</v>
      </c>
      <c r="B11792" s="13" t="s">
        <v>5661</v>
      </c>
    </row>
    <row r="11793" spans="1:2" ht="15" customHeight="1">
      <c r="A11793" s="10" t="s">
        <v>8359</v>
      </c>
      <c r="B11793" s="13" t="s">
        <v>8358</v>
      </c>
    </row>
    <row r="11794" spans="1:2" ht="15" customHeight="1">
      <c r="A11794" s="10" t="s">
        <v>5440</v>
      </c>
      <c r="B11794" s="13" t="s">
        <v>5439</v>
      </c>
    </row>
    <row r="11795" spans="1:2" ht="15" customHeight="1">
      <c r="A11795" s="10" t="s">
        <v>5450</v>
      </c>
      <c r="B11795" s="13" t="s">
        <v>5449</v>
      </c>
    </row>
    <row r="11796" spans="1:2" ht="15" customHeight="1">
      <c r="A11796" s="10" t="s">
        <v>13066</v>
      </c>
      <c r="B11796" s="13" t="s">
        <v>13065</v>
      </c>
    </row>
    <row r="11797" spans="1:2" ht="15" customHeight="1">
      <c r="A11797" s="10" t="s">
        <v>8842</v>
      </c>
      <c r="B11797" s="13" t="s">
        <v>8841</v>
      </c>
    </row>
    <row r="11798" spans="1:2" ht="15" customHeight="1">
      <c r="A11798" s="10" t="s">
        <v>7874</v>
      </c>
      <c r="B11798" s="13" t="s">
        <v>7873</v>
      </c>
    </row>
    <row r="11799" spans="1:2" ht="15" customHeight="1">
      <c r="A11799" s="10" t="s">
        <v>4529</v>
      </c>
      <c r="B11799" s="13" t="s">
        <v>4528</v>
      </c>
    </row>
    <row r="11800" spans="1:2" ht="15" customHeight="1">
      <c r="A11800" s="10" t="s">
        <v>7911</v>
      </c>
      <c r="B11800" s="13" t="s">
        <v>7910</v>
      </c>
    </row>
    <row r="11801" spans="1:2" ht="15" customHeight="1">
      <c r="A11801" s="10" t="s">
        <v>12866</v>
      </c>
      <c r="B11801" s="13" t="s">
        <v>12865</v>
      </c>
    </row>
    <row r="11802" spans="1:2" ht="15" customHeight="1">
      <c r="A11802" s="10" t="s">
        <v>5780</v>
      </c>
      <c r="B11802" s="13" t="s">
        <v>5779</v>
      </c>
    </row>
    <row r="11803" spans="1:2" ht="15" customHeight="1">
      <c r="A11803" s="10" t="s">
        <v>6888</v>
      </c>
      <c r="B11803" s="13" t="s">
        <v>6887</v>
      </c>
    </row>
    <row r="11804" spans="1:2" ht="15" customHeight="1">
      <c r="A11804" s="10" t="s">
        <v>5027</v>
      </c>
      <c r="B11804" s="13" t="s">
        <v>5026</v>
      </c>
    </row>
    <row r="11805" spans="1:2" ht="15" customHeight="1">
      <c r="A11805" s="10" t="s">
        <v>8481</v>
      </c>
      <c r="B11805" s="13" t="s">
        <v>8480</v>
      </c>
    </row>
    <row r="11806" spans="1:2" ht="15" customHeight="1">
      <c r="A11806" s="10" t="s">
        <v>11257</v>
      </c>
      <c r="B11806" s="13" t="s">
        <v>11256</v>
      </c>
    </row>
    <row r="11807" spans="1:2" ht="15" customHeight="1">
      <c r="A11807" s="10" t="s">
        <v>4618</v>
      </c>
      <c r="B11807" s="13" t="s">
        <v>4617</v>
      </c>
    </row>
    <row r="11808" spans="1:2" ht="15" customHeight="1">
      <c r="A11808" s="10" t="s">
        <v>11382</v>
      </c>
      <c r="B11808" s="13" t="s">
        <v>11381</v>
      </c>
    </row>
    <row r="11809" spans="1:2" ht="15" customHeight="1">
      <c r="A11809" s="10" t="s">
        <v>7425</v>
      </c>
      <c r="B11809" s="13" t="s">
        <v>7424</v>
      </c>
    </row>
    <row r="11810" spans="1:2" ht="15" customHeight="1">
      <c r="A11810" s="10" t="s">
        <v>7423</v>
      </c>
      <c r="B11810" s="13" t="s">
        <v>7422</v>
      </c>
    </row>
    <row r="11811" spans="1:2" ht="15" customHeight="1">
      <c r="A11811" s="10" t="s">
        <v>7429</v>
      </c>
      <c r="B11811" s="13" t="s">
        <v>7428</v>
      </c>
    </row>
    <row r="11812" spans="1:2" ht="15" customHeight="1">
      <c r="A11812" s="10" t="s">
        <v>7427</v>
      </c>
      <c r="B11812" s="13" t="s">
        <v>7426</v>
      </c>
    </row>
    <row r="11813" spans="1:2" ht="15" customHeight="1">
      <c r="A11813" s="10" t="s">
        <v>9141</v>
      </c>
      <c r="B11813" s="13" t="s">
        <v>9140</v>
      </c>
    </row>
    <row r="11814" spans="1:2" ht="15" customHeight="1">
      <c r="A11814" s="10" t="s">
        <v>6409</v>
      </c>
      <c r="B11814" s="13" t="s">
        <v>6408</v>
      </c>
    </row>
    <row r="11815" spans="1:2" ht="15" customHeight="1">
      <c r="A11815" s="10" t="s">
        <v>6131</v>
      </c>
      <c r="B11815" s="13" t="s">
        <v>6130</v>
      </c>
    </row>
    <row r="11816" spans="1:2" ht="15" customHeight="1">
      <c r="A11816" s="10" t="s">
        <v>6135</v>
      </c>
      <c r="B11816" s="13" t="s">
        <v>6134</v>
      </c>
    </row>
    <row r="11817" spans="1:2" ht="15" customHeight="1">
      <c r="A11817" s="10" t="s">
        <v>6133</v>
      </c>
      <c r="B11817" s="13" t="s">
        <v>6132</v>
      </c>
    </row>
    <row r="11818" spans="1:2" ht="15" customHeight="1">
      <c r="A11818" s="10" t="s">
        <v>4620</v>
      </c>
      <c r="B11818" s="13" t="s">
        <v>4619</v>
      </c>
    </row>
    <row r="11819" spans="1:2" ht="15" customHeight="1">
      <c r="A11819" s="10" t="s">
        <v>7220</v>
      </c>
      <c r="B11819" s="13" t="s">
        <v>7219</v>
      </c>
    </row>
    <row r="11820" spans="1:2" ht="15" customHeight="1">
      <c r="A11820" s="10" t="s">
        <v>5412</v>
      </c>
      <c r="B11820" s="13" t="s">
        <v>5411</v>
      </c>
    </row>
    <row r="11821" spans="1:2" ht="15" customHeight="1">
      <c r="A11821" s="10" t="s">
        <v>7218</v>
      </c>
      <c r="B11821" s="13" t="s">
        <v>7217</v>
      </c>
    </row>
    <row r="11822" spans="1:2" ht="15" customHeight="1">
      <c r="A11822" s="10" t="s">
        <v>7216</v>
      </c>
      <c r="B11822" s="13" t="s">
        <v>7215</v>
      </c>
    </row>
    <row r="11823" spans="1:2" ht="15" customHeight="1">
      <c r="A11823" s="10" t="s">
        <v>10378</v>
      </c>
      <c r="B11823" s="13" t="s">
        <v>10377</v>
      </c>
    </row>
    <row r="11824" spans="1:2" ht="15" customHeight="1">
      <c r="A11824" s="10" t="s">
        <v>10380</v>
      </c>
      <c r="B11824" s="13" t="s">
        <v>10379</v>
      </c>
    </row>
    <row r="11825" spans="1:2" ht="15" customHeight="1">
      <c r="A11825" s="10" t="s">
        <v>10136</v>
      </c>
      <c r="B11825" s="13" t="s">
        <v>10135</v>
      </c>
    </row>
    <row r="11826" spans="1:2" ht="15" customHeight="1">
      <c r="A11826" s="10" t="s">
        <v>7431</v>
      </c>
      <c r="B11826" s="13" t="s">
        <v>7430</v>
      </c>
    </row>
    <row r="11827" spans="1:2" ht="15" customHeight="1">
      <c r="A11827" s="10" t="s">
        <v>6111</v>
      </c>
      <c r="B11827" s="13" t="s">
        <v>6110</v>
      </c>
    </row>
    <row r="11828" spans="1:2" ht="15" customHeight="1">
      <c r="A11828" s="10" t="s">
        <v>4622</v>
      </c>
      <c r="B11828" s="13" t="s">
        <v>4621</v>
      </c>
    </row>
    <row r="11829" spans="1:2" ht="15" customHeight="1">
      <c r="A11829" s="10" t="s">
        <v>6824</v>
      </c>
      <c r="B11829" s="13" t="s">
        <v>6823</v>
      </c>
    </row>
    <row r="11830" spans="1:2" ht="15" customHeight="1">
      <c r="A11830" s="10" t="s">
        <v>6113</v>
      </c>
      <c r="B11830" s="13" t="s">
        <v>6112</v>
      </c>
    </row>
    <row r="11831" spans="1:2" ht="15" customHeight="1">
      <c r="A11831" s="10" t="s">
        <v>9186</v>
      </c>
      <c r="B11831" s="13" t="s">
        <v>9185</v>
      </c>
    </row>
    <row r="11832" spans="1:2" ht="15" customHeight="1">
      <c r="A11832" s="10" t="s">
        <v>7214</v>
      </c>
      <c r="B11832" s="13" t="s">
        <v>7213</v>
      </c>
    </row>
    <row r="11833" spans="1:2" ht="15" customHeight="1">
      <c r="A11833" s="10" t="s">
        <v>7149</v>
      </c>
      <c r="B11833" s="13" t="s">
        <v>7148</v>
      </c>
    </row>
    <row r="11834" spans="1:2" ht="15" customHeight="1">
      <c r="A11834" s="10" t="s">
        <v>9182</v>
      </c>
      <c r="B11834" s="13" t="s">
        <v>9181</v>
      </c>
    </row>
    <row r="11835" spans="1:2" ht="15" customHeight="1">
      <c r="A11835" s="10" t="s">
        <v>5426</v>
      </c>
      <c r="B11835" s="13" t="s">
        <v>5425</v>
      </c>
    </row>
    <row r="11836" spans="1:2" ht="15" customHeight="1">
      <c r="A11836" s="10" t="s">
        <v>7909</v>
      </c>
      <c r="B11836" s="13" t="s">
        <v>7908</v>
      </c>
    </row>
    <row r="11837" spans="1:2" ht="15" customHeight="1">
      <c r="A11837" s="10" t="s">
        <v>6505</v>
      </c>
      <c r="B11837" s="13" t="s">
        <v>6504</v>
      </c>
    </row>
    <row r="11838" spans="1:2" ht="15" customHeight="1">
      <c r="A11838" s="10" t="s">
        <v>6826</v>
      </c>
      <c r="B11838" s="13" t="s">
        <v>6825</v>
      </c>
    </row>
    <row r="11839" spans="1:2" ht="15" customHeight="1">
      <c r="A11839" s="10" t="s">
        <v>8509</v>
      </c>
      <c r="B11839" s="13" t="s">
        <v>8508</v>
      </c>
    </row>
    <row r="11840" spans="1:2" ht="15" customHeight="1">
      <c r="A11840" s="10" t="s">
        <v>8355</v>
      </c>
      <c r="B11840" s="13" t="s">
        <v>8354</v>
      </c>
    </row>
    <row r="11841" spans="1:2" ht="15" customHeight="1">
      <c r="A11841" s="10" t="s">
        <v>8608</v>
      </c>
      <c r="B11841" s="13" t="s">
        <v>8607</v>
      </c>
    </row>
    <row r="11842" spans="1:2" ht="15" customHeight="1">
      <c r="A11842" s="10" t="s">
        <v>11976</v>
      </c>
      <c r="B11842" s="13" t="s">
        <v>11975</v>
      </c>
    </row>
    <row r="11843" spans="1:2" ht="15" customHeight="1">
      <c r="A11843" s="10" t="s">
        <v>5025</v>
      </c>
      <c r="B11843" s="13" t="s">
        <v>5024</v>
      </c>
    </row>
    <row r="11844" spans="1:2" ht="15" customHeight="1">
      <c r="A11844" s="10" t="s">
        <v>12128</v>
      </c>
      <c r="B11844" s="13" t="s">
        <v>12127</v>
      </c>
    </row>
    <row r="11845" spans="1:2" ht="15" customHeight="1">
      <c r="A11845" s="10" t="s">
        <v>7155</v>
      </c>
      <c r="B11845" s="13" t="s">
        <v>7154</v>
      </c>
    </row>
    <row r="11846" spans="1:2" ht="15" customHeight="1">
      <c r="A11846" s="10" t="s">
        <v>6105</v>
      </c>
      <c r="B11846" s="13" t="s">
        <v>6104</v>
      </c>
    </row>
    <row r="11847" spans="1:2" ht="15" customHeight="1">
      <c r="A11847" s="10" t="s">
        <v>6109</v>
      </c>
      <c r="B11847" s="13" t="s">
        <v>6108</v>
      </c>
    </row>
    <row r="11848" spans="1:2" ht="15" customHeight="1">
      <c r="A11848" s="10" t="s">
        <v>6103</v>
      </c>
      <c r="B11848" s="13" t="s">
        <v>6102</v>
      </c>
    </row>
    <row r="11849" spans="1:2" ht="15" customHeight="1">
      <c r="A11849" s="10" t="s">
        <v>6814</v>
      </c>
      <c r="B11849" s="13" t="s">
        <v>6813</v>
      </c>
    </row>
    <row r="11850" spans="1:2" ht="15" customHeight="1">
      <c r="A11850" s="10" t="s">
        <v>6107</v>
      </c>
      <c r="B11850" s="13" t="s">
        <v>6106</v>
      </c>
    </row>
    <row r="11851" spans="1:2" ht="15" customHeight="1">
      <c r="A11851" s="10" t="s">
        <v>9143</v>
      </c>
      <c r="B11851" s="13" t="s">
        <v>9142</v>
      </c>
    </row>
    <row r="11852" spans="1:2" ht="15" customHeight="1">
      <c r="A11852" s="10" t="s">
        <v>6127</v>
      </c>
      <c r="B11852" s="13" t="s">
        <v>6126</v>
      </c>
    </row>
    <row r="11853" spans="1:2" ht="15" customHeight="1">
      <c r="A11853" s="10" t="s">
        <v>6129</v>
      </c>
      <c r="B11853" s="13" t="s">
        <v>6128</v>
      </c>
    </row>
    <row r="11854" spans="1:2" ht="15" customHeight="1">
      <c r="A11854" s="10" t="s">
        <v>6822</v>
      </c>
      <c r="B11854" s="13" t="s">
        <v>6821</v>
      </c>
    </row>
    <row r="11855" spans="1:2" ht="15" customHeight="1">
      <c r="A11855" s="10" t="s">
        <v>11384</v>
      </c>
      <c r="B11855" s="13" t="s">
        <v>11383</v>
      </c>
    </row>
    <row r="11856" spans="1:2" ht="15" customHeight="1">
      <c r="A11856" s="10" t="s">
        <v>4972</v>
      </c>
      <c r="B11856" s="13" t="s">
        <v>4971</v>
      </c>
    </row>
    <row r="11857" spans="1:2" ht="15" customHeight="1">
      <c r="A11857" s="10" t="s">
        <v>5684</v>
      </c>
      <c r="B11857" s="13" t="s">
        <v>5683</v>
      </c>
    </row>
    <row r="11858" spans="1:2" ht="15" customHeight="1">
      <c r="A11858" s="11" t="s">
        <v>930</v>
      </c>
      <c r="B11858" s="15" t="s">
        <v>49</v>
      </c>
    </row>
    <row r="11859" spans="1:2" ht="15" customHeight="1">
      <c r="A11859" s="10" t="s">
        <v>4027</v>
      </c>
      <c r="B11859" s="13" t="s">
        <v>4026</v>
      </c>
    </row>
    <row r="11860" spans="1:2" ht="15" customHeight="1">
      <c r="A11860" s="10" t="s">
        <v>10104</v>
      </c>
      <c r="B11860" s="13" t="s">
        <v>10103</v>
      </c>
    </row>
    <row r="11861" spans="1:2" ht="15" customHeight="1">
      <c r="A11861" s="10" t="s">
        <v>4132</v>
      </c>
      <c r="B11861" s="13" t="s">
        <v>4131</v>
      </c>
    </row>
    <row r="11862" spans="1:2" ht="15" customHeight="1">
      <c r="A11862" s="10" t="s">
        <v>5700</v>
      </c>
      <c r="B11862" s="13" t="s">
        <v>5699</v>
      </c>
    </row>
    <row r="11863" spans="1:2" ht="15" customHeight="1">
      <c r="A11863" s="10" t="s">
        <v>11076</v>
      </c>
      <c r="B11863" s="13" t="s">
        <v>11075</v>
      </c>
    </row>
    <row r="11864" spans="1:2" ht="15" customHeight="1">
      <c r="A11864" s="10" t="s">
        <v>11080</v>
      </c>
      <c r="B11864" s="13" t="s">
        <v>11079</v>
      </c>
    </row>
    <row r="11865" spans="1:2" ht="15" customHeight="1">
      <c r="A11865" s="10" t="s">
        <v>11072</v>
      </c>
      <c r="B11865" s="13" t="s">
        <v>11071</v>
      </c>
    </row>
    <row r="11866" spans="1:2" ht="15" customHeight="1">
      <c r="A11866" s="10" t="s">
        <v>11074</v>
      </c>
      <c r="B11866" s="13" t="s">
        <v>11073</v>
      </c>
    </row>
    <row r="11867" spans="1:2" ht="15" customHeight="1">
      <c r="A11867" s="10" t="s">
        <v>11082</v>
      </c>
      <c r="B11867" s="13" t="s">
        <v>11081</v>
      </c>
    </row>
    <row r="11868" spans="1:2" ht="15" customHeight="1">
      <c r="A11868" s="10" t="s">
        <v>11084</v>
      </c>
      <c r="B11868" s="13" t="s">
        <v>11083</v>
      </c>
    </row>
    <row r="11869" spans="1:2" ht="15" customHeight="1">
      <c r="A11869" s="10" t="s">
        <v>11078</v>
      </c>
      <c r="B11869" s="13" t="s">
        <v>11077</v>
      </c>
    </row>
    <row r="11870" spans="1:2" ht="15" customHeight="1">
      <c r="A11870" s="10" t="s">
        <v>9063</v>
      </c>
      <c r="B11870" s="13" t="s">
        <v>9062</v>
      </c>
    </row>
    <row r="11871" spans="1:2" ht="15" customHeight="1">
      <c r="A11871" s="10" t="s">
        <v>9065</v>
      </c>
      <c r="B11871" s="13" t="s">
        <v>9064</v>
      </c>
    </row>
    <row r="11872" spans="1:2" ht="15" customHeight="1">
      <c r="A11872" s="10" t="s">
        <v>6491</v>
      </c>
      <c r="B11872" s="13" t="s">
        <v>6490</v>
      </c>
    </row>
    <row r="11873" spans="1:2" ht="15" customHeight="1">
      <c r="A11873" s="10" t="s">
        <v>11404</v>
      </c>
      <c r="B11873" s="13" t="s">
        <v>11403</v>
      </c>
    </row>
    <row r="11874" spans="1:2" ht="15" customHeight="1">
      <c r="A11874" s="10" t="s">
        <v>11364</v>
      </c>
      <c r="B11874" s="13" t="s">
        <v>11363</v>
      </c>
    </row>
    <row r="11875" spans="1:2" ht="15" customHeight="1">
      <c r="A11875" s="10" t="s">
        <v>11370</v>
      </c>
      <c r="B11875" s="13" t="s">
        <v>11369</v>
      </c>
    </row>
    <row r="11876" spans="1:2" ht="15" customHeight="1">
      <c r="A11876" s="10" t="s">
        <v>11366</v>
      </c>
      <c r="B11876" s="13" t="s">
        <v>11365</v>
      </c>
    </row>
    <row r="11877" spans="1:2" ht="15" customHeight="1">
      <c r="A11877" s="10" t="s">
        <v>5131</v>
      </c>
      <c r="B11877" s="13" t="s">
        <v>5130</v>
      </c>
    </row>
    <row r="11878" spans="1:2" ht="15" customHeight="1">
      <c r="A11878" s="10" t="s">
        <v>5147</v>
      </c>
      <c r="B11878" s="13" t="s">
        <v>5146</v>
      </c>
    </row>
    <row r="11879" spans="1:2" ht="15" customHeight="1">
      <c r="A11879" s="10" t="s">
        <v>5137</v>
      </c>
      <c r="B11879" s="13" t="s">
        <v>5136</v>
      </c>
    </row>
    <row r="11880" spans="1:2" ht="15" customHeight="1">
      <c r="A11880" s="10" t="s">
        <v>5143</v>
      </c>
      <c r="B11880" s="13" t="s">
        <v>5142</v>
      </c>
    </row>
    <row r="11881" spans="1:2" ht="15" customHeight="1">
      <c r="A11881" s="10" t="s">
        <v>5139</v>
      </c>
      <c r="B11881" s="13" t="s">
        <v>5138</v>
      </c>
    </row>
    <row r="11882" spans="1:2" ht="15" customHeight="1">
      <c r="A11882" s="10" t="s">
        <v>5135</v>
      </c>
      <c r="B11882" s="13" t="s">
        <v>5134</v>
      </c>
    </row>
    <row r="11883" spans="1:2" ht="15" customHeight="1">
      <c r="A11883" s="10" t="s">
        <v>5149</v>
      </c>
      <c r="B11883" s="13" t="s">
        <v>5148</v>
      </c>
    </row>
    <row r="11884" spans="1:2" ht="15" customHeight="1">
      <c r="A11884" s="10" t="s">
        <v>5141</v>
      </c>
      <c r="B11884" s="13" t="s">
        <v>5140</v>
      </c>
    </row>
    <row r="11885" spans="1:2" ht="15" customHeight="1">
      <c r="A11885" s="10" t="s">
        <v>5145</v>
      </c>
      <c r="B11885" s="13" t="s">
        <v>5144</v>
      </c>
    </row>
    <row r="11886" spans="1:2" ht="15" customHeight="1">
      <c r="A11886" s="10" t="s">
        <v>5133</v>
      </c>
      <c r="B11886" s="13" t="s">
        <v>5132</v>
      </c>
    </row>
    <row r="11887" spans="1:2" ht="15" customHeight="1">
      <c r="A11887" s="10" t="s">
        <v>5051</v>
      </c>
      <c r="B11887" s="13" t="s">
        <v>5050</v>
      </c>
    </row>
    <row r="11888" spans="1:2" ht="15" customHeight="1">
      <c r="A11888" s="10" t="s">
        <v>5067</v>
      </c>
      <c r="B11888" s="13" t="s">
        <v>5066</v>
      </c>
    </row>
    <row r="11889" spans="1:2" ht="15" customHeight="1">
      <c r="A11889" s="10" t="s">
        <v>5057</v>
      </c>
      <c r="B11889" s="13" t="s">
        <v>5056</v>
      </c>
    </row>
    <row r="11890" spans="1:2" ht="15" customHeight="1">
      <c r="A11890" s="10" t="s">
        <v>5063</v>
      </c>
      <c r="B11890" s="13" t="s">
        <v>5062</v>
      </c>
    </row>
    <row r="11891" spans="1:2" ht="15" customHeight="1">
      <c r="A11891" s="10" t="s">
        <v>5059</v>
      </c>
      <c r="B11891" s="13" t="s">
        <v>5058</v>
      </c>
    </row>
    <row r="11892" spans="1:2" ht="15" customHeight="1">
      <c r="A11892" s="10" t="s">
        <v>5055</v>
      </c>
      <c r="B11892" s="13" t="s">
        <v>5054</v>
      </c>
    </row>
    <row r="11893" spans="1:2" ht="15" customHeight="1">
      <c r="A11893" s="10" t="s">
        <v>5069</v>
      </c>
      <c r="B11893" s="13" t="s">
        <v>5068</v>
      </c>
    </row>
    <row r="11894" spans="1:2" ht="15" customHeight="1">
      <c r="A11894" s="10" t="s">
        <v>5061</v>
      </c>
      <c r="B11894" s="13" t="s">
        <v>5060</v>
      </c>
    </row>
    <row r="11895" spans="1:2" ht="15" customHeight="1">
      <c r="A11895" s="10" t="s">
        <v>5065</v>
      </c>
      <c r="B11895" s="13" t="s">
        <v>5064</v>
      </c>
    </row>
    <row r="11896" spans="1:2" ht="15" customHeight="1">
      <c r="A11896" s="10" t="s">
        <v>5053</v>
      </c>
      <c r="B11896" s="13" t="s">
        <v>5052</v>
      </c>
    </row>
    <row r="11897" spans="1:2" ht="15" customHeight="1">
      <c r="A11897" s="10" t="s">
        <v>5171</v>
      </c>
      <c r="B11897" s="13" t="s">
        <v>5170</v>
      </c>
    </row>
    <row r="11898" spans="1:2" ht="15" customHeight="1">
      <c r="A11898" s="10" t="s">
        <v>5187</v>
      </c>
      <c r="B11898" s="13" t="s">
        <v>5186</v>
      </c>
    </row>
    <row r="11899" spans="1:2" ht="15" customHeight="1">
      <c r="A11899" s="10" t="s">
        <v>5177</v>
      </c>
      <c r="B11899" s="13" t="s">
        <v>5176</v>
      </c>
    </row>
    <row r="11900" spans="1:2" ht="15" customHeight="1">
      <c r="A11900" s="10" t="s">
        <v>5183</v>
      </c>
      <c r="B11900" s="13" t="s">
        <v>5182</v>
      </c>
    </row>
    <row r="11901" spans="1:2" ht="15" customHeight="1">
      <c r="A11901" s="10" t="s">
        <v>5179</v>
      </c>
      <c r="B11901" s="13" t="s">
        <v>5178</v>
      </c>
    </row>
    <row r="11902" spans="1:2" ht="15" customHeight="1">
      <c r="A11902" s="10" t="s">
        <v>5175</v>
      </c>
      <c r="B11902" s="13" t="s">
        <v>5174</v>
      </c>
    </row>
    <row r="11903" spans="1:2" ht="15" customHeight="1">
      <c r="A11903" s="10" t="s">
        <v>5189</v>
      </c>
      <c r="B11903" s="13" t="s">
        <v>5188</v>
      </c>
    </row>
    <row r="11904" spans="1:2" ht="15" customHeight="1">
      <c r="A11904" s="10" t="s">
        <v>5181</v>
      </c>
      <c r="B11904" s="13" t="s">
        <v>5180</v>
      </c>
    </row>
    <row r="11905" spans="1:2" ht="15" customHeight="1">
      <c r="A11905" s="10" t="s">
        <v>5185</v>
      </c>
      <c r="B11905" s="13" t="s">
        <v>5184</v>
      </c>
    </row>
    <row r="11906" spans="1:2" ht="15" customHeight="1">
      <c r="A11906" s="10" t="s">
        <v>5173</v>
      </c>
      <c r="B11906" s="13" t="s">
        <v>5172</v>
      </c>
    </row>
    <row r="11907" spans="1:2" ht="15" customHeight="1">
      <c r="A11907" s="10" t="s">
        <v>5091</v>
      </c>
      <c r="B11907" s="13" t="s">
        <v>5090</v>
      </c>
    </row>
    <row r="11908" spans="1:2" ht="15" customHeight="1">
      <c r="A11908" s="10" t="s">
        <v>5107</v>
      </c>
      <c r="B11908" s="13" t="s">
        <v>5106</v>
      </c>
    </row>
    <row r="11909" spans="1:2" ht="15" customHeight="1">
      <c r="A11909" s="10" t="s">
        <v>5097</v>
      </c>
      <c r="B11909" s="13" t="s">
        <v>5096</v>
      </c>
    </row>
    <row r="11910" spans="1:2" ht="15" customHeight="1">
      <c r="A11910" s="10" t="s">
        <v>5103</v>
      </c>
      <c r="B11910" s="13" t="s">
        <v>5102</v>
      </c>
    </row>
    <row r="11911" spans="1:2" ht="15" customHeight="1">
      <c r="A11911" s="10" t="s">
        <v>5099</v>
      </c>
      <c r="B11911" s="13" t="s">
        <v>5098</v>
      </c>
    </row>
    <row r="11912" spans="1:2" ht="15" customHeight="1">
      <c r="A11912" s="10" t="s">
        <v>5095</v>
      </c>
      <c r="B11912" s="13" t="s">
        <v>5094</v>
      </c>
    </row>
    <row r="11913" spans="1:2" ht="15" customHeight="1">
      <c r="A11913" s="10" t="s">
        <v>5109</v>
      </c>
      <c r="B11913" s="13" t="s">
        <v>5108</v>
      </c>
    </row>
    <row r="11914" spans="1:2" ht="15" customHeight="1">
      <c r="A11914" s="10" t="s">
        <v>5101</v>
      </c>
      <c r="B11914" s="13" t="s">
        <v>5100</v>
      </c>
    </row>
    <row r="11915" spans="1:2" ht="15" customHeight="1">
      <c r="A11915" s="10" t="s">
        <v>5105</v>
      </c>
      <c r="B11915" s="13" t="s">
        <v>5104</v>
      </c>
    </row>
    <row r="11916" spans="1:2" ht="15" customHeight="1">
      <c r="A11916" s="10" t="s">
        <v>5093</v>
      </c>
      <c r="B11916" s="13" t="s">
        <v>5092</v>
      </c>
    </row>
    <row r="11917" spans="1:2" ht="15" customHeight="1">
      <c r="A11917" s="10" t="s">
        <v>5191</v>
      </c>
      <c r="B11917" s="13" t="s">
        <v>5190</v>
      </c>
    </row>
    <row r="11918" spans="1:2" ht="15" customHeight="1">
      <c r="A11918" s="10" t="s">
        <v>5207</v>
      </c>
      <c r="B11918" s="13" t="s">
        <v>5206</v>
      </c>
    </row>
    <row r="11919" spans="1:2" ht="15" customHeight="1">
      <c r="A11919" s="10" t="s">
        <v>5197</v>
      </c>
      <c r="B11919" s="13" t="s">
        <v>5196</v>
      </c>
    </row>
    <row r="11920" spans="1:2" ht="15" customHeight="1">
      <c r="A11920" s="10" t="s">
        <v>5203</v>
      </c>
      <c r="B11920" s="13" t="s">
        <v>5202</v>
      </c>
    </row>
    <row r="11921" spans="1:2" ht="15" customHeight="1">
      <c r="A11921" s="10" t="s">
        <v>5199</v>
      </c>
      <c r="B11921" s="13" t="s">
        <v>5198</v>
      </c>
    </row>
    <row r="11922" spans="1:2" ht="15" customHeight="1">
      <c r="A11922" s="10" t="s">
        <v>5195</v>
      </c>
      <c r="B11922" s="13" t="s">
        <v>5194</v>
      </c>
    </row>
    <row r="11923" spans="1:2" ht="15" customHeight="1">
      <c r="A11923" s="10" t="s">
        <v>5209</v>
      </c>
      <c r="B11923" s="13" t="s">
        <v>5208</v>
      </c>
    </row>
    <row r="11924" spans="1:2" ht="15" customHeight="1">
      <c r="A11924" s="10" t="s">
        <v>5201</v>
      </c>
      <c r="B11924" s="13" t="s">
        <v>5200</v>
      </c>
    </row>
    <row r="11925" spans="1:2" ht="15" customHeight="1">
      <c r="A11925" s="10" t="s">
        <v>5205</v>
      </c>
      <c r="B11925" s="13" t="s">
        <v>5204</v>
      </c>
    </row>
    <row r="11926" spans="1:2" ht="15" customHeight="1">
      <c r="A11926" s="10" t="s">
        <v>5193</v>
      </c>
      <c r="B11926" s="13" t="s">
        <v>5192</v>
      </c>
    </row>
    <row r="11927" spans="1:2" ht="15" customHeight="1">
      <c r="A11927" s="10" t="s">
        <v>5231</v>
      </c>
      <c r="B11927" s="13" t="s">
        <v>5230</v>
      </c>
    </row>
    <row r="11928" spans="1:2" ht="15" customHeight="1">
      <c r="A11928" s="10" t="s">
        <v>5247</v>
      </c>
      <c r="B11928" s="13" t="s">
        <v>5246</v>
      </c>
    </row>
    <row r="11929" spans="1:2" ht="15" customHeight="1">
      <c r="A11929" s="10" t="s">
        <v>5237</v>
      </c>
      <c r="B11929" s="13" t="s">
        <v>5236</v>
      </c>
    </row>
    <row r="11930" spans="1:2" ht="15" customHeight="1">
      <c r="A11930" s="10" t="s">
        <v>5243</v>
      </c>
      <c r="B11930" s="13" t="s">
        <v>5242</v>
      </c>
    </row>
    <row r="11931" spans="1:2" ht="15" customHeight="1">
      <c r="A11931" s="10" t="s">
        <v>5239</v>
      </c>
      <c r="B11931" s="13" t="s">
        <v>5238</v>
      </c>
    </row>
    <row r="11932" spans="1:2" ht="15" customHeight="1">
      <c r="A11932" s="10" t="s">
        <v>5235</v>
      </c>
      <c r="B11932" s="13" t="s">
        <v>5234</v>
      </c>
    </row>
    <row r="11933" spans="1:2" ht="15" customHeight="1">
      <c r="A11933" s="10" t="s">
        <v>5249</v>
      </c>
      <c r="B11933" s="13" t="s">
        <v>5248</v>
      </c>
    </row>
    <row r="11934" spans="1:2" ht="15" customHeight="1">
      <c r="A11934" s="10" t="s">
        <v>5241</v>
      </c>
      <c r="B11934" s="13" t="s">
        <v>5240</v>
      </c>
    </row>
    <row r="11935" spans="1:2" ht="15" customHeight="1">
      <c r="A11935" s="10" t="s">
        <v>5245</v>
      </c>
      <c r="B11935" s="13" t="s">
        <v>5244</v>
      </c>
    </row>
    <row r="11936" spans="1:2" ht="15" customHeight="1">
      <c r="A11936" s="10" t="s">
        <v>5233</v>
      </c>
      <c r="B11936" s="13" t="s">
        <v>5232</v>
      </c>
    </row>
    <row r="11937" spans="1:2" ht="15" customHeight="1">
      <c r="A11937" s="10" t="s">
        <v>5071</v>
      </c>
      <c r="B11937" s="13" t="s">
        <v>5070</v>
      </c>
    </row>
    <row r="11938" spans="1:2" ht="15" customHeight="1">
      <c r="A11938" s="10" t="s">
        <v>5087</v>
      </c>
      <c r="B11938" s="13" t="s">
        <v>5086</v>
      </c>
    </row>
    <row r="11939" spans="1:2" ht="15" customHeight="1">
      <c r="A11939" s="10" t="s">
        <v>5077</v>
      </c>
      <c r="B11939" s="13" t="s">
        <v>5076</v>
      </c>
    </row>
    <row r="11940" spans="1:2" ht="15" customHeight="1">
      <c r="A11940" s="10" t="s">
        <v>5083</v>
      </c>
      <c r="B11940" s="13" t="s">
        <v>5082</v>
      </c>
    </row>
    <row r="11941" spans="1:2" ht="15" customHeight="1">
      <c r="A11941" s="10" t="s">
        <v>5079</v>
      </c>
      <c r="B11941" s="13" t="s">
        <v>5078</v>
      </c>
    </row>
    <row r="11942" spans="1:2" ht="15" customHeight="1">
      <c r="A11942" s="10" t="s">
        <v>5075</v>
      </c>
      <c r="B11942" s="13" t="s">
        <v>5074</v>
      </c>
    </row>
    <row r="11943" spans="1:2" ht="15" customHeight="1">
      <c r="A11943" s="10" t="s">
        <v>5089</v>
      </c>
      <c r="B11943" s="13" t="s">
        <v>5088</v>
      </c>
    </row>
    <row r="11944" spans="1:2" ht="15" customHeight="1">
      <c r="A11944" s="10" t="s">
        <v>5081</v>
      </c>
      <c r="B11944" s="13" t="s">
        <v>5080</v>
      </c>
    </row>
    <row r="11945" spans="1:2" ht="15" customHeight="1">
      <c r="A11945" s="10" t="s">
        <v>5085</v>
      </c>
      <c r="B11945" s="13" t="s">
        <v>5084</v>
      </c>
    </row>
    <row r="11946" spans="1:2" ht="15" customHeight="1">
      <c r="A11946" s="10" t="s">
        <v>5073</v>
      </c>
      <c r="B11946" s="13" t="s">
        <v>5072</v>
      </c>
    </row>
    <row r="11947" spans="1:2" ht="15" customHeight="1">
      <c r="A11947" s="10" t="s">
        <v>5151</v>
      </c>
      <c r="B11947" s="13" t="s">
        <v>5150</v>
      </c>
    </row>
    <row r="11948" spans="1:2" ht="15" customHeight="1">
      <c r="A11948" s="10" t="s">
        <v>5167</v>
      </c>
      <c r="B11948" s="13" t="s">
        <v>5166</v>
      </c>
    </row>
    <row r="11949" spans="1:2" ht="15" customHeight="1">
      <c r="A11949" s="10" t="s">
        <v>5157</v>
      </c>
      <c r="B11949" s="13" t="s">
        <v>5156</v>
      </c>
    </row>
    <row r="11950" spans="1:2" ht="15" customHeight="1">
      <c r="A11950" s="10" t="s">
        <v>5163</v>
      </c>
      <c r="B11950" s="13" t="s">
        <v>5162</v>
      </c>
    </row>
    <row r="11951" spans="1:2" ht="15" customHeight="1">
      <c r="A11951" s="10" t="s">
        <v>5159</v>
      </c>
      <c r="B11951" s="13" t="s">
        <v>5158</v>
      </c>
    </row>
    <row r="11952" spans="1:2" ht="15" customHeight="1">
      <c r="A11952" s="10" t="s">
        <v>5155</v>
      </c>
      <c r="B11952" s="13" t="s">
        <v>5154</v>
      </c>
    </row>
    <row r="11953" spans="1:2" ht="15" customHeight="1">
      <c r="A11953" s="10" t="s">
        <v>5169</v>
      </c>
      <c r="B11953" s="13" t="s">
        <v>5168</v>
      </c>
    </row>
    <row r="11954" spans="1:2" ht="15" customHeight="1">
      <c r="A11954" s="10" t="s">
        <v>5161</v>
      </c>
      <c r="B11954" s="13" t="s">
        <v>5160</v>
      </c>
    </row>
    <row r="11955" spans="1:2" ht="15" customHeight="1">
      <c r="A11955" s="10" t="s">
        <v>5165</v>
      </c>
      <c r="B11955" s="13" t="s">
        <v>5164</v>
      </c>
    </row>
    <row r="11956" spans="1:2" ht="15" customHeight="1">
      <c r="A11956" s="10" t="s">
        <v>5153</v>
      </c>
      <c r="B11956" s="13" t="s">
        <v>5152</v>
      </c>
    </row>
    <row r="11957" spans="1:2" ht="15" customHeight="1">
      <c r="A11957" s="10" t="s">
        <v>5111</v>
      </c>
      <c r="B11957" s="13" t="s">
        <v>5110</v>
      </c>
    </row>
    <row r="11958" spans="1:2" ht="15" customHeight="1">
      <c r="A11958" s="10" t="s">
        <v>5127</v>
      </c>
      <c r="B11958" s="13" t="s">
        <v>5126</v>
      </c>
    </row>
    <row r="11959" spans="1:2" ht="15" customHeight="1">
      <c r="A11959" s="10" t="s">
        <v>5117</v>
      </c>
      <c r="B11959" s="13" t="s">
        <v>5116</v>
      </c>
    </row>
    <row r="11960" spans="1:2" ht="15" customHeight="1">
      <c r="A11960" s="10" t="s">
        <v>5123</v>
      </c>
      <c r="B11960" s="13" t="s">
        <v>5122</v>
      </c>
    </row>
    <row r="11961" spans="1:2" ht="15" customHeight="1">
      <c r="A11961" s="10" t="s">
        <v>5119</v>
      </c>
      <c r="B11961" s="13" t="s">
        <v>5118</v>
      </c>
    </row>
    <row r="11962" spans="1:2" ht="15" customHeight="1">
      <c r="A11962" s="10" t="s">
        <v>5115</v>
      </c>
      <c r="B11962" s="13" t="s">
        <v>5114</v>
      </c>
    </row>
    <row r="11963" spans="1:2" ht="15" customHeight="1">
      <c r="A11963" s="10" t="s">
        <v>5129</v>
      </c>
      <c r="B11963" s="13" t="s">
        <v>5128</v>
      </c>
    </row>
    <row r="11964" spans="1:2" ht="15" customHeight="1">
      <c r="A11964" s="10" t="s">
        <v>5121</v>
      </c>
      <c r="B11964" s="13" t="s">
        <v>5120</v>
      </c>
    </row>
    <row r="11965" spans="1:2" ht="15" customHeight="1">
      <c r="A11965" s="10" t="s">
        <v>5125</v>
      </c>
      <c r="B11965" s="13" t="s">
        <v>5124</v>
      </c>
    </row>
    <row r="11966" spans="1:2" ht="15" customHeight="1">
      <c r="A11966" s="10" t="s">
        <v>5113</v>
      </c>
      <c r="B11966" s="13" t="s">
        <v>5112</v>
      </c>
    </row>
    <row r="11967" spans="1:2" ht="15" customHeight="1">
      <c r="A11967" s="10" t="s">
        <v>5211</v>
      </c>
      <c r="B11967" s="13" t="s">
        <v>5210</v>
      </c>
    </row>
    <row r="11968" spans="1:2" ht="15" customHeight="1">
      <c r="A11968" s="10" t="s">
        <v>5227</v>
      </c>
      <c r="B11968" s="13" t="s">
        <v>5226</v>
      </c>
    </row>
    <row r="11969" spans="1:2" ht="15" customHeight="1">
      <c r="A11969" s="10" t="s">
        <v>5217</v>
      </c>
      <c r="B11969" s="13" t="s">
        <v>5216</v>
      </c>
    </row>
    <row r="11970" spans="1:2" ht="15" customHeight="1">
      <c r="A11970" s="10" t="s">
        <v>5223</v>
      </c>
      <c r="B11970" s="13" t="s">
        <v>5222</v>
      </c>
    </row>
    <row r="11971" spans="1:2" ht="15" customHeight="1">
      <c r="A11971" s="10" t="s">
        <v>5219</v>
      </c>
      <c r="B11971" s="13" t="s">
        <v>5218</v>
      </c>
    </row>
    <row r="11972" spans="1:2" ht="15" customHeight="1">
      <c r="A11972" s="10" t="s">
        <v>5215</v>
      </c>
      <c r="B11972" s="13" t="s">
        <v>5214</v>
      </c>
    </row>
    <row r="11973" spans="1:2" ht="15" customHeight="1">
      <c r="A11973" s="10" t="s">
        <v>5229</v>
      </c>
      <c r="B11973" s="13" t="s">
        <v>5228</v>
      </c>
    </row>
    <row r="11974" spans="1:2" ht="15" customHeight="1">
      <c r="A11974" s="10" t="s">
        <v>5221</v>
      </c>
      <c r="B11974" s="13" t="s">
        <v>5220</v>
      </c>
    </row>
    <row r="11975" spans="1:2" ht="15" customHeight="1">
      <c r="A11975" s="10" t="s">
        <v>5225</v>
      </c>
      <c r="B11975" s="13" t="s">
        <v>5224</v>
      </c>
    </row>
    <row r="11976" spans="1:2" ht="15" customHeight="1">
      <c r="A11976" s="10" t="s">
        <v>5213</v>
      </c>
      <c r="B11976" s="13" t="s">
        <v>5212</v>
      </c>
    </row>
    <row r="11977" spans="1:2" ht="15" customHeight="1">
      <c r="A11977" s="10" t="s">
        <v>5512</v>
      </c>
      <c r="B11977" s="13" t="s">
        <v>5511</v>
      </c>
    </row>
    <row r="11978" spans="1:2" ht="15" customHeight="1">
      <c r="A11978" s="10" t="s">
        <v>5510</v>
      </c>
      <c r="B11978" s="13" t="s">
        <v>5509</v>
      </c>
    </row>
    <row r="11979" spans="1:2" ht="15" customHeight="1">
      <c r="A11979" s="10" t="s">
        <v>12546</v>
      </c>
      <c r="B11979" s="13" t="s">
        <v>12545</v>
      </c>
    </row>
    <row r="11980" spans="1:2" ht="15" customHeight="1">
      <c r="A11980" s="10" t="s">
        <v>6247</v>
      </c>
      <c r="B11980" s="13" t="s">
        <v>6246</v>
      </c>
    </row>
    <row r="11981" spans="1:2" ht="15" customHeight="1">
      <c r="A11981" s="10" t="s">
        <v>6256</v>
      </c>
      <c r="B11981" s="13" t="s">
        <v>6255</v>
      </c>
    </row>
    <row r="11982" spans="1:2" ht="15" customHeight="1">
      <c r="A11982" s="10" t="s">
        <v>5542</v>
      </c>
      <c r="B11982" s="13" t="s">
        <v>5541</v>
      </c>
    </row>
    <row r="11983" spans="1:2" ht="15" customHeight="1">
      <c r="A11983" s="10" t="s">
        <v>5586</v>
      </c>
      <c r="B11983" s="13" t="s">
        <v>5585</v>
      </c>
    </row>
    <row r="11984" spans="1:2" ht="15" customHeight="1">
      <c r="A11984" s="10" t="s">
        <v>10856</v>
      </c>
      <c r="B11984" s="13" t="s">
        <v>10855</v>
      </c>
    </row>
    <row r="11985" spans="1:2" ht="15" customHeight="1">
      <c r="A11985" s="10" t="s">
        <v>7099</v>
      </c>
      <c r="B11985" s="13" t="s">
        <v>7098</v>
      </c>
    </row>
    <row r="11986" spans="1:2" ht="15" customHeight="1">
      <c r="A11986" s="10" t="s">
        <v>7399</v>
      </c>
      <c r="B11986" s="13" t="s">
        <v>7398</v>
      </c>
    </row>
    <row r="11987" spans="1:2" ht="15" customHeight="1">
      <c r="A11987" s="10" t="s">
        <v>7419</v>
      </c>
      <c r="B11987" s="13" t="s">
        <v>7418</v>
      </c>
    </row>
    <row r="11988" spans="1:2" ht="15" customHeight="1">
      <c r="A11988" s="10" t="s">
        <v>6828</v>
      </c>
      <c r="B11988" s="13" t="s">
        <v>6827</v>
      </c>
    </row>
    <row r="11989" spans="1:2" ht="15" customHeight="1">
      <c r="A11989" s="10" t="s">
        <v>11303</v>
      </c>
      <c r="B11989" s="13" t="s">
        <v>11302</v>
      </c>
    </row>
    <row r="11990" spans="1:2" ht="15" customHeight="1">
      <c r="A11990" s="10" t="s">
        <v>4140</v>
      </c>
      <c r="B11990" s="13" t="s">
        <v>4139</v>
      </c>
    </row>
    <row r="11991" spans="1:2" ht="15" customHeight="1">
      <c r="A11991" s="10" t="s">
        <v>4275</v>
      </c>
      <c r="B11991" s="13" t="s">
        <v>4274</v>
      </c>
    </row>
    <row r="11992" spans="1:2" ht="15" customHeight="1">
      <c r="A11992" s="10" t="s">
        <v>6967</v>
      </c>
      <c r="B11992" s="13" t="s">
        <v>6966</v>
      </c>
    </row>
    <row r="11993" spans="1:2" ht="15" customHeight="1">
      <c r="A11993" s="10" t="s">
        <v>7890</v>
      </c>
      <c r="B11993" s="13" t="s">
        <v>7889</v>
      </c>
    </row>
    <row r="11994" spans="1:2" ht="15" customHeight="1">
      <c r="A11994" s="10" t="s">
        <v>11570</v>
      </c>
      <c r="B11994" s="13" t="s">
        <v>11569</v>
      </c>
    </row>
    <row r="11995" spans="1:2" ht="15" customHeight="1">
      <c r="A11995" s="10" t="s">
        <v>11602</v>
      </c>
      <c r="B11995" s="13" t="s">
        <v>11601</v>
      </c>
    </row>
    <row r="11996" spans="1:2" ht="15" customHeight="1">
      <c r="A11996" s="10" t="s">
        <v>7389</v>
      </c>
      <c r="B11996" s="13" t="s">
        <v>7388</v>
      </c>
    </row>
    <row r="11997" spans="1:2" ht="15" customHeight="1">
      <c r="A11997" s="10" t="s">
        <v>7409</v>
      </c>
      <c r="B11997" s="13" t="s">
        <v>7408</v>
      </c>
    </row>
    <row r="11998" spans="1:2" ht="15" customHeight="1">
      <c r="A11998" s="10" t="s">
        <v>4974</v>
      </c>
      <c r="B11998" s="13" t="s">
        <v>4973</v>
      </c>
    </row>
    <row r="11999" spans="1:2" ht="15" customHeight="1">
      <c r="A11999" s="10" t="s">
        <v>8271</v>
      </c>
      <c r="B11999" s="13" t="s">
        <v>8270</v>
      </c>
    </row>
    <row r="12000" spans="1:2" ht="15" customHeight="1">
      <c r="A12000" s="10" t="s">
        <v>8267</v>
      </c>
      <c r="B12000" s="13" t="s">
        <v>8266</v>
      </c>
    </row>
    <row r="12001" spans="1:2" ht="15" customHeight="1">
      <c r="A12001" s="10" t="s">
        <v>8269</v>
      </c>
      <c r="B12001" s="13" t="s">
        <v>8268</v>
      </c>
    </row>
    <row r="12002" spans="1:2" ht="15" customHeight="1">
      <c r="A12002" s="10" t="s">
        <v>11138</v>
      </c>
      <c r="B12002" s="13" t="s">
        <v>11137</v>
      </c>
    </row>
    <row r="12003" spans="1:2" ht="15" customHeight="1">
      <c r="A12003" s="10" t="s">
        <v>11142</v>
      </c>
      <c r="B12003" s="13" t="s">
        <v>11141</v>
      </c>
    </row>
    <row r="12004" spans="1:2" ht="15" customHeight="1">
      <c r="A12004" s="10" t="s">
        <v>11134</v>
      </c>
      <c r="B12004" s="13" t="s">
        <v>11133</v>
      </c>
    </row>
    <row r="12005" spans="1:2" ht="15" customHeight="1">
      <c r="A12005" s="10" t="s">
        <v>11140</v>
      </c>
      <c r="B12005" s="13" t="s">
        <v>11139</v>
      </c>
    </row>
    <row r="12006" spans="1:2" ht="15" customHeight="1">
      <c r="A12006" s="10" t="s">
        <v>11136</v>
      </c>
      <c r="B12006" s="13" t="s">
        <v>11135</v>
      </c>
    </row>
    <row r="12007" spans="1:2" ht="15" customHeight="1">
      <c r="A12007" s="10" t="s">
        <v>11146</v>
      </c>
      <c r="B12007" s="13" t="s">
        <v>11145</v>
      </c>
    </row>
    <row r="12008" spans="1:2" ht="15" customHeight="1">
      <c r="A12008" s="10" t="s">
        <v>11144</v>
      </c>
      <c r="B12008" s="13" t="s">
        <v>11143</v>
      </c>
    </row>
    <row r="12009" spans="1:2" ht="15" customHeight="1">
      <c r="A12009" s="10" t="s">
        <v>8365</v>
      </c>
      <c r="B12009" s="13" t="s">
        <v>8364</v>
      </c>
    </row>
    <row r="12010" spans="1:2" ht="15" customHeight="1">
      <c r="A12010" s="10" t="s">
        <v>8363</v>
      </c>
      <c r="B12010" s="13" t="s">
        <v>8362</v>
      </c>
    </row>
    <row r="12011" spans="1:2" ht="15" customHeight="1">
      <c r="A12011" s="10" t="s">
        <v>8337</v>
      </c>
      <c r="B12011" s="13" t="s">
        <v>8336</v>
      </c>
    </row>
    <row r="12012" spans="1:2" ht="15" customHeight="1">
      <c r="A12012" s="10" t="s">
        <v>11193</v>
      </c>
      <c r="B12012" s="13" t="s">
        <v>11192</v>
      </c>
    </row>
    <row r="12013" spans="1:2" ht="15" customHeight="1">
      <c r="A12013" s="10" t="s">
        <v>10398</v>
      </c>
      <c r="B12013" s="13" t="s">
        <v>10397</v>
      </c>
    </row>
    <row r="12014" spans="1:2" ht="15" customHeight="1">
      <c r="A12014" s="10" t="s">
        <v>13080</v>
      </c>
      <c r="B12014" s="13" t="s">
        <v>13079</v>
      </c>
    </row>
    <row r="12015" spans="1:2" ht="15" customHeight="1">
      <c r="A12015" s="10" t="s">
        <v>8834</v>
      </c>
      <c r="B12015" s="13" t="s">
        <v>8833</v>
      </c>
    </row>
    <row r="12016" spans="1:2" ht="15" customHeight="1">
      <c r="A12016" s="10" t="s">
        <v>8836</v>
      </c>
      <c r="B12016" s="13" t="s">
        <v>8835</v>
      </c>
    </row>
    <row r="12017" spans="1:2" ht="15" customHeight="1">
      <c r="A12017" s="10" t="s">
        <v>11376</v>
      </c>
      <c r="B12017" s="13" t="s">
        <v>11375</v>
      </c>
    </row>
    <row r="12018" spans="1:2" ht="15" customHeight="1">
      <c r="A12018" s="10" t="s">
        <v>7949</v>
      </c>
      <c r="B12018" s="13" t="s">
        <v>7948</v>
      </c>
    </row>
    <row r="12019" spans="1:2" ht="15" customHeight="1">
      <c r="A12019" s="10" t="s">
        <v>13604</v>
      </c>
      <c r="B12019" s="13" t="s">
        <v>13603</v>
      </c>
    </row>
    <row r="12020" spans="1:2" ht="15" customHeight="1">
      <c r="A12020" s="10" t="s">
        <v>25119</v>
      </c>
      <c r="B12020" s="13" t="s">
        <v>25118</v>
      </c>
    </row>
    <row r="12021" spans="1:2" ht="15" customHeight="1">
      <c r="A12021" s="10" t="s">
        <v>15046</v>
      </c>
      <c r="B12021" s="13" t="s">
        <v>15045</v>
      </c>
    </row>
    <row r="12022" spans="1:2" ht="15" customHeight="1">
      <c r="A12022" s="10" t="s">
        <v>15048</v>
      </c>
      <c r="B12022" s="13" t="s">
        <v>15047</v>
      </c>
    </row>
    <row r="12023" spans="1:2" ht="15" customHeight="1">
      <c r="A12023" s="10" t="s">
        <v>15382</v>
      </c>
      <c r="B12023" s="13" t="s">
        <v>15381</v>
      </c>
    </row>
    <row r="12024" spans="1:2" ht="15" customHeight="1">
      <c r="A12024" s="10" t="s">
        <v>15250</v>
      </c>
      <c r="B12024" s="13" t="s">
        <v>15249</v>
      </c>
    </row>
    <row r="12025" spans="1:2" ht="15" customHeight="1">
      <c r="A12025" s="10" t="s">
        <v>15524</v>
      </c>
      <c r="B12025" s="13" t="s">
        <v>15523</v>
      </c>
    </row>
    <row r="12026" spans="1:2" ht="15" customHeight="1">
      <c r="A12026" s="10" t="s">
        <v>15526</v>
      </c>
      <c r="B12026" s="13" t="s">
        <v>15525</v>
      </c>
    </row>
    <row r="12027" spans="1:2" ht="15" customHeight="1">
      <c r="A12027" s="10" t="s">
        <v>15152</v>
      </c>
      <c r="B12027" s="13" t="s">
        <v>15151</v>
      </c>
    </row>
    <row r="12028" spans="1:2" ht="15" customHeight="1">
      <c r="A12028" s="10" t="s">
        <v>15386</v>
      </c>
      <c r="B12028" s="13" t="s">
        <v>15385</v>
      </c>
    </row>
    <row r="12029" spans="1:2" ht="15" customHeight="1">
      <c r="A12029" s="10" t="s">
        <v>15628</v>
      </c>
      <c r="B12029" s="13" t="s">
        <v>15627</v>
      </c>
    </row>
    <row r="12030" spans="1:2" ht="15" customHeight="1">
      <c r="A12030" s="10" t="s">
        <v>15746</v>
      </c>
      <c r="B12030" s="13" t="s">
        <v>15745</v>
      </c>
    </row>
    <row r="12031" spans="1:2" ht="15" customHeight="1">
      <c r="A12031" s="10" t="s">
        <v>16082</v>
      </c>
      <c r="B12031" s="13" t="s">
        <v>16081</v>
      </c>
    </row>
    <row r="12032" spans="1:2" ht="15" customHeight="1">
      <c r="A12032" s="10" t="s">
        <v>15858</v>
      </c>
      <c r="B12032" s="13" t="s">
        <v>15857</v>
      </c>
    </row>
    <row r="12033" spans="1:2" ht="15" customHeight="1">
      <c r="A12033" s="10" t="s">
        <v>15970</v>
      </c>
      <c r="B12033" s="13" t="s">
        <v>15969</v>
      </c>
    </row>
    <row r="12034" spans="1:2" ht="15" customHeight="1">
      <c r="A12034" s="10" t="s">
        <v>16084</v>
      </c>
      <c r="B12034" s="13" t="s">
        <v>16083</v>
      </c>
    </row>
    <row r="12035" spans="1:2" ht="15" customHeight="1">
      <c r="A12035" s="10" t="s">
        <v>15966</v>
      </c>
      <c r="B12035" s="13" t="s">
        <v>15965</v>
      </c>
    </row>
    <row r="12036" spans="1:2" ht="15" customHeight="1">
      <c r="A12036" s="10" t="s">
        <v>15630</v>
      </c>
      <c r="B12036" s="13" t="s">
        <v>15629</v>
      </c>
    </row>
    <row r="12037" spans="1:2" ht="15" customHeight="1">
      <c r="A12037" s="10" t="s">
        <v>15748</v>
      </c>
      <c r="B12037" s="13" t="s">
        <v>15747</v>
      </c>
    </row>
    <row r="12038" spans="1:2" ht="15" customHeight="1">
      <c r="A12038" s="10" t="s">
        <v>15252</v>
      </c>
      <c r="B12038" s="13" t="s">
        <v>15251</v>
      </c>
    </row>
    <row r="12039" spans="1:2" ht="15" customHeight="1">
      <c r="A12039" s="10" t="s">
        <v>15968</v>
      </c>
      <c r="B12039" s="13" t="s">
        <v>15967</v>
      </c>
    </row>
    <row r="12040" spans="1:2" ht="15" customHeight="1">
      <c r="A12040" s="10" t="s">
        <v>15154</v>
      </c>
      <c r="B12040" s="13" t="s">
        <v>15153</v>
      </c>
    </row>
    <row r="12041" spans="1:2" ht="15" customHeight="1">
      <c r="A12041" s="10" t="s">
        <v>15424</v>
      </c>
      <c r="B12041" s="13" t="s">
        <v>15423</v>
      </c>
    </row>
    <row r="12042" spans="1:2" ht="15" customHeight="1">
      <c r="A12042" s="10" t="s">
        <v>15022</v>
      </c>
      <c r="B12042" s="13" t="s">
        <v>15021</v>
      </c>
    </row>
    <row r="12043" spans="1:2" ht="15" customHeight="1">
      <c r="A12043" s="10" t="s">
        <v>15286</v>
      </c>
      <c r="B12043" s="13" t="s">
        <v>15285</v>
      </c>
    </row>
    <row r="12044" spans="1:2" ht="15" customHeight="1">
      <c r="A12044" s="10" t="s">
        <v>15240</v>
      </c>
      <c r="B12044" s="13" t="s">
        <v>15239</v>
      </c>
    </row>
    <row r="12045" spans="1:2" ht="15" customHeight="1">
      <c r="A12045" s="10" t="s">
        <v>15142</v>
      </c>
      <c r="B12045" s="13" t="s">
        <v>15141</v>
      </c>
    </row>
    <row r="12046" spans="1:2" ht="15" customHeight="1">
      <c r="A12046" s="10" t="s">
        <v>15284</v>
      </c>
      <c r="B12046" s="13" t="s">
        <v>15283</v>
      </c>
    </row>
    <row r="12047" spans="1:2" ht="15" customHeight="1">
      <c r="A12047" s="10" t="s">
        <v>15430</v>
      </c>
      <c r="B12047" s="13" t="s">
        <v>15429</v>
      </c>
    </row>
    <row r="12048" spans="1:2" ht="15" customHeight="1">
      <c r="A12048" s="10" t="s">
        <v>15426</v>
      </c>
      <c r="B12048" s="13" t="s">
        <v>15425</v>
      </c>
    </row>
    <row r="12049" spans="1:2" ht="15" customHeight="1">
      <c r="A12049" s="10" t="s">
        <v>15528</v>
      </c>
      <c r="B12049" s="13" t="s">
        <v>15527</v>
      </c>
    </row>
    <row r="12050" spans="1:2" ht="15" customHeight="1">
      <c r="A12050" s="10" t="s">
        <v>15384</v>
      </c>
      <c r="B12050" s="13" t="s">
        <v>15383</v>
      </c>
    </row>
    <row r="12051" spans="1:2" ht="15" customHeight="1">
      <c r="A12051" s="10" t="s">
        <v>15254</v>
      </c>
      <c r="B12051" s="13" t="s">
        <v>15253</v>
      </c>
    </row>
    <row r="12052" spans="1:2" ht="15" customHeight="1">
      <c r="A12052" s="10" t="s">
        <v>16086</v>
      </c>
      <c r="B12052" s="13" t="s">
        <v>16085</v>
      </c>
    </row>
    <row r="12053" spans="1:2" ht="15" customHeight="1">
      <c r="A12053" s="10" t="s">
        <v>15860</v>
      </c>
      <c r="B12053" s="13" t="s">
        <v>15859</v>
      </c>
    </row>
    <row r="12054" spans="1:2" ht="15" customHeight="1">
      <c r="A12054" s="10" t="s">
        <v>15972</v>
      </c>
      <c r="B12054" s="13" t="s">
        <v>15971</v>
      </c>
    </row>
    <row r="12055" spans="1:2" ht="15" customHeight="1">
      <c r="A12055" s="10" t="s">
        <v>15862</v>
      </c>
      <c r="B12055" s="13" t="s">
        <v>15861</v>
      </c>
    </row>
    <row r="12056" spans="1:2" ht="15" customHeight="1">
      <c r="A12056" s="10" t="s">
        <v>15156</v>
      </c>
      <c r="B12056" s="13" t="s">
        <v>15155</v>
      </c>
    </row>
    <row r="12057" spans="1:2" ht="15" customHeight="1">
      <c r="A12057" s="10" t="s">
        <v>15158</v>
      </c>
      <c r="B12057" s="13" t="s">
        <v>15157</v>
      </c>
    </row>
    <row r="12058" spans="1:2" ht="15" customHeight="1">
      <c r="A12058" s="10" t="s">
        <v>15976</v>
      </c>
      <c r="B12058" s="13" t="s">
        <v>15975</v>
      </c>
    </row>
    <row r="12059" spans="1:2" ht="15" customHeight="1">
      <c r="A12059" s="10" t="s">
        <v>15388</v>
      </c>
      <c r="B12059" s="13" t="s">
        <v>15387</v>
      </c>
    </row>
    <row r="12060" spans="1:2" ht="15" customHeight="1">
      <c r="A12060" s="10" t="s">
        <v>15974</v>
      </c>
      <c r="B12060" s="13" t="s">
        <v>15973</v>
      </c>
    </row>
    <row r="12061" spans="1:2" ht="15" customHeight="1">
      <c r="A12061" s="10" t="s">
        <v>15256</v>
      </c>
      <c r="B12061" s="13" t="s">
        <v>15255</v>
      </c>
    </row>
    <row r="12062" spans="1:2" ht="15" customHeight="1">
      <c r="A12062" s="10" t="s">
        <v>15372</v>
      </c>
      <c r="B12062" s="13" t="s">
        <v>15371</v>
      </c>
    </row>
    <row r="12063" spans="1:2" ht="15" customHeight="1">
      <c r="A12063" s="10" t="s">
        <v>15952</v>
      </c>
      <c r="B12063" s="13" t="s">
        <v>15951</v>
      </c>
    </row>
    <row r="12064" spans="1:2" ht="15" customHeight="1">
      <c r="A12064" s="10" t="s">
        <v>16248</v>
      </c>
      <c r="B12064" s="13" t="s">
        <v>16247</v>
      </c>
    </row>
    <row r="12065" spans="1:2" ht="15" customHeight="1">
      <c r="A12065" s="10" t="s">
        <v>15992</v>
      </c>
      <c r="B12065" s="13" t="s">
        <v>15991</v>
      </c>
    </row>
    <row r="12066" spans="1:2" ht="15" customHeight="1">
      <c r="A12066" s="10" t="s">
        <v>15546</v>
      </c>
      <c r="B12066" s="13" t="s">
        <v>15545</v>
      </c>
    </row>
    <row r="12067" spans="1:2" ht="15" customHeight="1">
      <c r="A12067" s="10" t="s">
        <v>15880</v>
      </c>
      <c r="B12067" s="13" t="s">
        <v>15879</v>
      </c>
    </row>
    <row r="12068" spans="1:2" ht="15" customHeight="1">
      <c r="A12068" s="10" t="s">
        <v>16100</v>
      </c>
      <c r="B12068" s="13" t="s">
        <v>16099</v>
      </c>
    </row>
    <row r="12069" spans="1:2" ht="15" customHeight="1">
      <c r="A12069" s="10" t="s">
        <v>15960</v>
      </c>
      <c r="B12069" s="13" t="s">
        <v>15959</v>
      </c>
    </row>
    <row r="12070" spans="1:2" ht="15" customHeight="1">
      <c r="A12070" s="10" t="s">
        <v>15740</v>
      </c>
      <c r="B12070" s="13" t="s">
        <v>15739</v>
      </c>
    </row>
    <row r="12071" spans="1:2" ht="15" customHeight="1">
      <c r="A12071" s="10" t="s">
        <v>15622</v>
      </c>
      <c r="B12071" s="13" t="s">
        <v>15621</v>
      </c>
    </row>
    <row r="12072" spans="1:2" ht="15" customHeight="1">
      <c r="A12072" s="10" t="s">
        <v>15518</v>
      </c>
      <c r="B12072" s="13" t="s">
        <v>15517</v>
      </c>
    </row>
    <row r="12073" spans="1:2" ht="15" customHeight="1">
      <c r="A12073" s="10" t="s">
        <v>16076</v>
      </c>
      <c r="B12073" s="13" t="s">
        <v>16075</v>
      </c>
    </row>
    <row r="12074" spans="1:2" ht="15" customHeight="1">
      <c r="A12074" s="10" t="s">
        <v>15414</v>
      </c>
      <c r="B12074" s="13" t="s">
        <v>15413</v>
      </c>
    </row>
    <row r="12075" spans="1:2" ht="15" customHeight="1">
      <c r="A12075" s="10" t="s">
        <v>15434</v>
      </c>
      <c r="B12075" s="13" t="s">
        <v>15433</v>
      </c>
    </row>
    <row r="12076" spans="1:2" ht="15" customHeight="1">
      <c r="A12076" s="10" t="s">
        <v>15978</v>
      </c>
      <c r="B12076" s="13" t="s">
        <v>15977</v>
      </c>
    </row>
    <row r="12077" spans="1:2" ht="15" customHeight="1">
      <c r="A12077" s="10" t="s">
        <v>15634</v>
      </c>
      <c r="B12077" s="13" t="s">
        <v>15633</v>
      </c>
    </row>
    <row r="12078" spans="1:2" ht="15" customHeight="1">
      <c r="A12078" s="10" t="s">
        <v>15532</v>
      </c>
      <c r="B12078" s="13" t="s">
        <v>15531</v>
      </c>
    </row>
    <row r="12079" spans="1:2" ht="15" customHeight="1">
      <c r="A12079" s="10" t="s">
        <v>15160</v>
      </c>
      <c r="B12079" s="13" t="s">
        <v>15159</v>
      </c>
    </row>
    <row r="12080" spans="1:2" ht="15" customHeight="1">
      <c r="A12080" s="10" t="s">
        <v>15864</v>
      </c>
      <c r="B12080" s="13" t="s">
        <v>15863</v>
      </c>
    </row>
    <row r="12081" spans="1:2" ht="15" customHeight="1">
      <c r="A12081" s="10" t="s">
        <v>16088</v>
      </c>
      <c r="B12081" s="13" t="s">
        <v>16087</v>
      </c>
    </row>
    <row r="12082" spans="1:2" ht="15" customHeight="1">
      <c r="A12082" s="10" t="s">
        <v>15262</v>
      </c>
      <c r="B12082" s="13" t="s">
        <v>15261</v>
      </c>
    </row>
    <row r="12083" spans="1:2" ht="15" customHeight="1">
      <c r="A12083" s="10" t="s">
        <v>15298</v>
      </c>
      <c r="B12083" s="13" t="s">
        <v>15297</v>
      </c>
    </row>
    <row r="12084" spans="1:2" ht="15" customHeight="1">
      <c r="A12084" s="10" t="s">
        <v>15448</v>
      </c>
      <c r="B12084" s="13" t="s">
        <v>15447</v>
      </c>
    </row>
    <row r="12085" spans="1:2" ht="15" customHeight="1">
      <c r="A12085" s="10" t="s">
        <v>15996</v>
      </c>
      <c r="B12085" s="13" t="s">
        <v>15995</v>
      </c>
    </row>
    <row r="12086" spans="1:2" ht="15" customHeight="1">
      <c r="A12086" s="10" t="s">
        <v>15550</v>
      </c>
      <c r="B12086" s="13" t="s">
        <v>15549</v>
      </c>
    </row>
    <row r="12087" spans="1:2" ht="15" customHeight="1">
      <c r="A12087" s="10" t="s">
        <v>15782</v>
      </c>
      <c r="B12087" s="13" t="s">
        <v>15781</v>
      </c>
    </row>
    <row r="12088" spans="1:2" ht="15" customHeight="1">
      <c r="A12088" s="10" t="s">
        <v>16292</v>
      </c>
      <c r="B12088" s="13" t="s">
        <v>16291</v>
      </c>
    </row>
    <row r="12089" spans="1:2" ht="15" customHeight="1">
      <c r="A12089" s="10" t="s">
        <v>16272</v>
      </c>
      <c r="B12089" s="13" t="s">
        <v>16271</v>
      </c>
    </row>
    <row r="12090" spans="1:2" ht="15" customHeight="1">
      <c r="A12090" s="10" t="s">
        <v>16104</v>
      </c>
      <c r="B12090" s="13" t="s">
        <v>16103</v>
      </c>
    </row>
    <row r="12091" spans="1:2" ht="15" customHeight="1">
      <c r="A12091" s="10" t="s">
        <v>16252</v>
      </c>
      <c r="B12091" s="13" t="s">
        <v>16251</v>
      </c>
    </row>
    <row r="12092" spans="1:2" ht="15" customHeight="1">
      <c r="A12092" s="10" t="s">
        <v>16098</v>
      </c>
      <c r="B12092" s="13" t="s">
        <v>16097</v>
      </c>
    </row>
    <row r="12093" spans="1:2" ht="15" customHeight="1">
      <c r="A12093" s="10" t="s">
        <v>16312</v>
      </c>
      <c r="B12093" s="13" t="s">
        <v>16311</v>
      </c>
    </row>
    <row r="12094" spans="1:2" ht="15" customHeight="1">
      <c r="A12094" s="10" t="s">
        <v>15652</v>
      </c>
      <c r="B12094" s="13" t="s">
        <v>15651</v>
      </c>
    </row>
    <row r="12095" spans="1:2" ht="15" customHeight="1">
      <c r="A12095" s="10" t="s">
        <v>15778</v>
      </c>
      <c r="B12095" s="13" t="s">
        <v>15777</v>
      </c>
    </row>
    <row r="12096" spans="1:2" ht="15" customHeight="1">
      <c r="A12096" s="10" t="s">
        <v>15776</v>
      </c>
      <c r="B12096" s="13" t="s">
        <v>15775</v>
      </c>
    </row>
    <row r="12097" spans="1:2" ht="15" customHeight="1">
      <c r="A12097" s="10" t="s">
        <v>15020</v>
      </c>
      <c r="B12097" s="13" t="s">
        <v>15019</v>
      </c>
    </row>
    <row r="12098" spans="1:2" ht="15" customHeight="1">
      <c r="A12098" s="10" t="s">
        <v>15248</v>
      </c>
      <c r="B12098" s="13" t="s">
        <v>15247</v>
      </c>
    </row>
    <row r="12099" spans="1:2" ht="15" customHeight="1">
      <c r="A12099" s="10" t="s">
        <v>15964</v>
      </c>
      <c r="B12099" s="13" t="s">
        <v>15963</v>
      </c>
    </row>
    <row r="12100" spans="1:2" ht="15" customHeight="1">
      <c r="A12100" s="10" t="s">
        <v>15626</v>
      </c>
      <c r="B12100" s="13" t="s">
        <v>15625</v>
      </c>
    </row>
    <row r="12101" spans="1:2" ht="15" customHeight="1">
      <c r="A12101" s="10" t="s">
        <v>15522</v>
      </c>
      <c r="B12101" s="13" t="s">
        <v>15521</v>
      </c>
    </row>
    <row r="12102" spans="1:2" ht="15" customHeight="1">
      <c r="A12102" s="10" t="s">
        <v>15744</v>
      </c>
      <c r="B12102" s="13" t="s">
        <v>15743</v>
      </c>
    </row>
    <row r="12103" spans="1:2" ht="15" customHeight="1">
      <c r="A12103" s="10" t="s">
        <v>15856</v>
      </c>
      <c r="B12103" s="13" t="s">
        <v>15855</v>
      </c>
    </row>
    <row r="12104" spans="1:2" ht="15" customHeight="1">
      <c r="A12104" s="10" t="s">
        <v>16288</v>
      </c>
      <c r="B12104" s="13" t="s">
        <v>16287</v>
      </c>
    </row>
    <row r="12105" spans="1:2" ht="15" customHeight="1">
      <c r="A12105" s="10" t="s">
        <v>16268</v>
      </c>
      <c r="B12105" s="13" t="s">
        <v>16267</v>
      </c>
    </row>
    <row r="12106" spans="1:2" ht="15" customHeight="1">
      <c r="A12106" s="10" t="s">
        <v>16080</v>
      </c>
      <c r="B12106" s="13" t="s">
        <v>16079</v>
      </c>
    </row>
    <row r="12107" spans="1:2" ht="15" customHeight="1">
      <c r="A12107" s="10" t="s">
        <v>16308</v>
      </c>
      <c r="B12107" s="13" t="s">
        <v>16307</v>
      </c>
    </row>
    <row r="12108" spans="1:2" ht="15" customHeight="1">
      <c r="A12108" s="10" t="s">
        <v>15852</v>
      </c>
      <c r="B12108" s="13" t="s">
        <v>15851</v>
      </c>
    </row>
    <row r="12109" spans="1:2" ht="15" customHeight="1">
      <c r="A12109" s="10" t="s">
        <v>15242</v>
      </c>
      <c r="B12109" s="13" t="s">
        <v>15241</v>
      </c>
    </row>
    <row r="12110" spans="1:2" ht="15" customHeight="1">
      <c r="A12110" s="10" t="s">
        <v>15244</v>
      </c>
      <c r="B12110" s="13" t="s">
        <v>15243</v>
      </c>
    </row>
    <row r="12111" spans="1:2" ht="15" customHeight="1">
      <c r="A12111" s="10" t="s">
        <v>15376</v>
      </c>
      <c r="B12111" s="13" t="s">
        <v>15375</v>
      </c>
    </row>
    <row r="12112" spans="1:2" ht="15" customHeight="1">
      <c r="A12112" s="10" t="s">
        <v>16250</v>
      </c>
      <c r="B12112" s="13" t="s">
        <v>16249</v>
      </c>
    </row>
    <row r="12113" spans="1:2" ht="15" customHeight="1">
      <c r="A12113" s="10" t="s">
        <v>15418</v>
      </c>
      <c r="B12113" s="13" t="s">
        <v>15417</v>
      </c>
    </row>
    <row r="12114" spans="1:2" ht="15" customHeight="1">
      <c r="A12114" s="10" t="s">
        <v>15292</v>
      </c>
      <c r="B12114" s="13" t="s">
        <v>15291</v>
      </c>
    </row>
    <row r="12115" spans="1:2" ht="15" customHeight="1">
      <c r="A12115" s="10" t="s">
        <v>15438</v>
      </c>
      <c r="B12115" s="13" t="s">
        <v>15437</v>
      </c>
    </row>
    <row r="12116" spans="1:2" ht="15" customHeight="1">
      <c r="A12116" s="10" t="s">
        <v>15450</v>
      </c>
      <c r="B12116" s="13" t="s">
        <v>15449</v>
      </c>
    </row>
    <row r="12117" spans="1:2" ht="15" customHeight="1">
      <c r="A12117" s="10" t="s">
        <v>15644</v>
      </c>
      <c r="B12117" s="13" t="s">
        <v>15643</v>
      </c>
    </row>
    <row r="12118" spans="1:2" ht="15" customHeight="1">
      <c r="A12118" s="10" t="s">
        <v>15986</v>
      </c>
      <c r="B12118" s="13" t="s">
        <v>15985</v>
      </c>
    </row>
    <row r="12119" spans="1:2" ht="15" customHeight="1">
      <c r="A12119" s="10" t="s">
        <v>15548</v>
      </c>
      <c r="B12119" s="13" t="s">
        <v>15547</v>
      </c>
    </row>
    <row r="12120" spans="1:2" ht="15" customHeight="1">
      <c r="A12120" s="10" t="s">
        <v>15780</v>
      </c>
      <c r="B12120" s="13" t="s">
        <v>15779</v>
      </c>
    </row>
    <row r="12121" spans="1:2" ht="15" customHeight="1">
      <c r="A12121" s="10" t="s">
        <v>15654</v>
      </c>
      <c r="B12121" s="13" t="s">
        <v>15653</v>
      </c>
    </row>
    <row r="12122" spans="1:2" ht="15" customHeight="1">
      <c r="A12122" s="10" t="s">
        <v>15878</v>
      </c>
      <c r="B12122" s="13" t="s">
        <v>15877</v>
      </c>
    </row>
    <row r="12123" spans="1:2" ht="15" customHeight="1">
      <c r="A12123" s="10" t="s">
        <v>15650</v>
      </c>
      <c r="B12123" s="13" t="s">
        <v>15649</v>
      </c>
    </row>
    <row r="12124" spans="1:2" ht="15" customHeight="1">
      <c r="A12124" s="10" t="s">
        <v>15962</v>
      </c>
      <c r="B12124" s="13" t="s">
        <v>15961</v>
      </c>
    </row>
    <row r="12125" spans="1:2" ht="15" customHeight="1">
      <c r="A12125" s="10" t="s">
        <v>15624</v>
      </c>
      <c r="B12125" s="13" t="s">
        <v>15623</v>
      </c>
    </row>
    <row r="12126" spans="1:2" ht="15" customHeight="1">
      <c r="A12126" s="10" t="s">
        <v>15520</v>
      </c>
      <c r="B12126" s="13" t="s">
        <v>15519</v>
      </c>
    </row>
    <row r="12127" spans="1:2" ht="15" customHeight="1">
      <c r="A12127" s="10" t="s">
        <v>15742</v>
      </c>
      <c r="B12127" s="13" t="s">
        <v>15741</v>
      </c>
    </row>
    <row r="12128" spans="1:2" ht="15" customHeight="1">
      <c r="A12128" s="10" t="s">
        <v>15854</v>
      </c>
      <c r="B12128" s="13" t="s">
        <v>15853</v>
      </c>
    </row>
    <row r="12129" spans="1:2" ht="15" customHeight="1">
      <c r="A12129" s="10" t="s">
        <v>16078</v>
      </c>
      <c r="B12129" s="13" t="s">
        <v>16077</v>
      </c>
    </row>
    <row r="12130" spans="1:2" ht="15" customHeight="1">
      <c r="A12130" s="10" t="s">
        <v>15018</v>
      </c>
      <c r="B12130" s="13" t="s">
        <v>15017</v>
      </c>
    </row>
    <row r="12131" spans="1:2" ht="15" customHeight="1">
      <c r="A12131" s="10" t="s">
        <v>15246</v>
      </c>
      <c r="B12131" s="13" t="s">
        <v>15245</v>
      </c>
    </row>
    <row r="12132" spans="1:2" ht="15" customHeight="1">
      <c r="A12132" s="10" t="s">
        <v>15380</v>
      </c>
      <c r="B12132" s="13" t="s">
        <v>15379</v>
      </c>
    </row>
    <row r="12133" spans="1:2" ht="15" customHeight="1">
      <c r="A12133" s="10" t="s">
        <v>15150</v>
      </c>
      <c r="B12133" s="13" t="s">
        <v>15149</v>
      </c>
    </row>
    <row r="12134" spans="1:2" ht="15" customHeight="1">
      <c r="A12134" s="10" t="s">
        <v>15416</v>
      </c>
      <c r="B12134" s="13" t="s">
        <v>15415</v>
      </c>
    </row>
    <row r="12135" spans="1:2" ht="15" customHeight="1">
      <c r="A12135" s="10" t="s">
        <v>15290</v>
      </c>
      <c r="B12135" s="13" t="s">
        <v>15289</v>
      </c>
    </row>
    <row r="12136" spans="1:2" ht="15" customHeight="1">
      <c r="A12136" s="10" t="s">
        <v>15436</v>
      </c>
      <c r="B12136" s="13" t="s">
        <v>15435</v>
      </c>
    </row>
    <row r="12137" spans="1:2" ht="15" customHeight="1">
      <c r="A12137" s="10" t="s">
        <v>16102</v>
      </c>
      <c r="B12137" s="13" t="s">
        <v>16101</v>
      </c>
    </row>
    <row r="12138" spans="1:2" ht="15" customHeight="1">
      <c r="A12138" s="10" t="s">
        <v>15866</v>
      </c>
      <c r="B12138" s="13" t="s">
        <v>15865</v>
      </c>
    </row>
    <row r="12139" spans="1:2" ht="15" customHeight="1">
      <c r="A12139" s="10" t="s">
        <v>15980</v>
      </c>
      <c r="B12139" s="13" t="s">
        <v>15979</v>
      </c>
    </row>
    <row r="12140" spans="1:2" ht="15" customHeight="1">
      <c r="A12140" s="10" t="s">
        <v>15396</v>
      </c>
      <c r="B12140" s="13" t="s">
        <v>15395</v>
      </c>
    </row>
    <row r="12141" spans="1:2" ht="15" customHeight="1">
      <c r="A12141" s="10" t="s">
        <v>15636</v>
      </c>
      <c r="B12141" s="13" t="s">
        <v>15635</v>
      </c>
    </row>
    <row r="12142" spans="1:2" ht="15" customHeight="1">
      <c r="A12142" s="10" t="s">
        <v>15534</v>
      </c>
      <c r="B12142" s="13" t="s">
        <v>15533</v>
      </c>
    </row>
    <row r="12143" spans="1:2" ht="15" customHeight="1">
      <c r="A12143" s="10" t="s">
        <v>15162</v>
      </c>
      <c r="B12143" s="13" t="s">
        <v>15161</v>
      </c>
    </row>
    <row r="12144" spans="1:2" ht="15" customHeight="1">
      <c r="A12144" s="10" t="s">
        <v>15760</v>
      </c>
      <c r="B12144" s="13" t="s">
        <v>15759</v>
      </c>
    </row>
    <row r="12145" spans="1:2" ht="15" customHeight="1">
      <c r="A12145" s="10" t="s">
        <v>16090</v>
      </c>
      <c r="B12145" s="13" t="s">
        <v>16089</v>
      </c>
    </row>
    <row r="12146" spans="1:2" ht="15" customHeight="1">
      <c r="A12146" s="10" t="s">
        <v>15264</v>
      </c>
      <c r="B12146" s="13" t="s">
        <v>15263</v>
      </c>
    </row>
    <row r="12147" spans="1:2" ht="15" customHeight="1">
      <c r="A12147" s="10" t="s">
        <v>12700</v>
      </c>
      <c r="B12147" s="13" t="s">
        <v>12699</v>
      </c>
    </row>
    <row r="12148" spans="1:2" ht="15" customHeight="1">
      <c r="A12148" s="10" t="s">
        <v>12698</v>
      </c>
      <c r="B12148" s="13" t="s">
        <v>12697</v>
      </c>
    </row>
    <row r="12149" spans="1:2" ht="15" customHeight="1">
      <c r="A12149" s="10" t="s">
        <v>12696</v>
      </c>
      <c r="B12149" s="13" t="s">
        <v>12695</v>
      </c>
    </row>
    <row r="12150" spans="1:2" ht="15" customHeight="1">
      <c r="A12150" s="10" t="s">
        <v>12760</v>
      </c>
      <c r="B12150" s="13" t="s">
        <v>12759</v>
      </c>
    </row>
    <row r="12151" spans="1:2" ht="15" customHeight="1">
      <c r="A12151" s="10" t="s">
        <v>12702</v>
      </c>
      <c r="B12151" s="13" t="s">
        <v>12701</v>
      </c>
    </row>
    <row r="12152" spans="1:2" ht="15" customHeight="1">
      <c r="A12152" s="10" t="s">
        <v>15370</v>
      </c>
      <c r="B12152" s="13" t="s">
        <v>15369</v>
      </c>
    </row>
    <row r="12153" spans="1:2" ht="15" customHeight="1">
      <c r="A12153" s="10" t="s">
        <v>15166</v>
      </c>
      <c r="B12153" s="13" t="s">
        <v>15165</v>
      </c>
    </row>
    <row r="12154" spans="1:2" ht="15" customHeight="1">
      <c r="A12154" s="10" t="s">
        <v>15392</v>
      </c>
      <c r="B12154" s="13" t="s">
        <v>15391</v>
      </c>
    </row>
    <row r="12155" spans="1:2" ht="15" customHeight="1">
      <c r="A12155" s="10" t="s">
        <v>15398</v>
      </c>
      <c r="B12155" s="13" t="s">
        <v>15397</v>
      </c>
    </row>
    <row r="12156" spans="1:2" ht="15" customHeight="1">
      <c r="A12156" s="10" t="s">
        <v>15536</v>
      </c>
      <c r="B12156" s="13" t="s">
        <v>15535</v>
      </c>
    </row>
    <row r="12157" spans="1:2" ht="15" customHeight="1">
      <c r="A12157" s="10" t="s">
        <v>15762</v>
      </c>
      <c r="B12157" s="13" t="s">
        <v>15761</v>
      </c>
    </row>
    <row r="12158" spans="1:2" ht="15" customHeight="1">
      <c r="A12158" s="10" t="s">
        <v>15868</v>
      </c>
      <c r="B12158" s="13" t="s">
        <v>15867</v>
      </c>
    </row>
    <row r="12159" spans="1:2" ht="15" customHeight="1">
      <c r="A12159" s="10" t="s">
        <v>16092</v>
      </c>
      <c r="B12159" s="13" t="s">
        <v>16091</v>
      </c>
    </row>
    <row r="12160" spans="1:2" ht="15" customHeight="1">
      <c r="A12160" s="10" t="s">
        <v>16290</v>
      </c>
      <c r="B12160" s="13" t="s">
        <v>16289</v>
      </c>
    </row>
    <row r="12161" spans="1:2" ht="15" customHeight="1">
      <c r="A12161" s="10" t="s">
        <v>15266</v>
      </c>
      <c r="B12161" s="13" t="s">
        <v>15265</v>
      </c>
    </row>
    <row r="12162" spans="1:2" ht="15" customHeight="1">
      <c r="A12162" s="10" t="s">
        <v>16270</v>
      </c>
      <c r="B12162" s="13" t="s">
        <v>16269</v>
      </c>
    </row>
    <row r="12163" spans="1:2" ht="15" customHeight="1">
      <c r="A12163" s="10" t="s">
        <v>15390</v>
      </c>
      <c r="B12163" s="13" t="s">
        <v>15389</v>
      </c>
    </row>
    <row r="12164" spans="1:2" ht="15" customHeight="1">
      <c r="A12164" s="10" t="s">
        <v>15756</v>
      </c>
      <c r="B12164" s="13" t="s">
        <v>15755</v>
      </c>
    </row>
    <row r="12165" spans="1:2" ht="15" customHeight="1">
      <c r="A12165" s="10" t="s">
        <v>16310</v>
      </c>
      <c r="B12165" s="13" t="s">
        <v>16309</v>
      </c>
    </row>
    <row r="12166" spans="1:2" ht="15" customHeight="1">
      <c r="A12166" s="10" t="s">
        <v>15754</v>
      </c>
      <c r="B12166" s="13" t="s">
        <v>15753</v>
      </c>
    </row>
    <row r="12167" spans="1:2" ht="15" customHeight="1">
      <c r="A12167" s="10" t="s">
        <v>15394</v>
      </c>
      <c r="B12167" s="13" t="s">
        <v>15393</v>
      </c>
    </row>
    <row r="12168" spans="1:2" ht="15" customHeight="1">
      <c r="A12168" s="10" t="s">
        <v>15260</v>
      </c>
      <c r="B12168" s="13" t="s">
        <v>15259</v>
      </c>
    </row>
    <row r="12169" spans="1:2" ht="15" customHeight="1">
      <c r="A12169" s="10" t="s">
        <v>15758</v>
      </c>
      <c r="B12169" s="13" t="s">
        <v>15757</v>
      </c>
    </row>
    <row r="12170" spans="1:2" ht="15" customHeight="1">
      <c r="A12170" s="10" t="s">
        <v>15982</v>
      </c>
      <c r="B12170" s="13" t="s">
        <v>15981</v>
      </c>
    </row>
    <row r="12171" spans="1:2" ht="15" customHeight="1">
      <c r="A12171" s="10" t="s">
        <v>15638</v>
      </c>
      <c r="B12171" s="13" t="s">
        <v>15637</v>
      </c>
    </row>
    <row r="12172" spans="1:2" ht="15" customHeight="1">
      <c r="A12172" s="10" t="s">
        <v>15164</v>
      </c>
      <c r="B12172" s="13" t="s">
        <v>15163</v>
      </c>
    </row>
    <row r="12173" spans="1:2" ht="15" customHeight="1">
      <c r="A12173" s="10" t="s">
        <v>15258</v>
      </c>
      <c r="B12173" s="13" t="s">
        <v>15257</v>
      </c>
    </row>
    <row r="12174" spans="1:2" ht="15" customHeight="1">
      <c r="A12174" s="10" t="s">
        <v>15632</v>
      </c>
      <c r="B12174" s="13" t="s">
        <v>15631</v>
      </c>
    </row>
    <row r="12175" spans="1:2" ht="15" customHeight="1">
      <c r="A12175" s="10" t="s">
        <v>15530</v>
      </c>
      <c r="B12175" s="13" t="s">
        <v>15529</v>
      </c>
    </row>
    <row r="12176" spans="1:2" ht="15" customHeight="1">
      <c r="A12176" s="10" t="s">
        <v>15752</v>
      </c>
      <c r="B12176" s="13" t="s">
        <v>15751</v>
      </c>
    </row>
    <row r="12177" spans="1:2" ht="15" customHeight="1">
      <c r="A12177" s="10" t="s">
        <v>15750</v>
      </c>
      <c r="B12177" s="13" t="s">
        <v>15749</v>
      </c>
    </row>
    <row r="12178" spans="1:2" ht="15" customHeight="1">
      <c r="A12178" s="10" t="s">
        <v>15400</v>
      </c>
      <c r="B12178" s="13" t="s">
        <v>15399</v>
      </c>
    </row>
    <row r="12179" spans="1:2" ht="15" customHeight="1">
      <c r="A12179" s="10" t="s">
        <v>15410</v>
      </c>
      <c r="B12179" s="13" t="s">
        <v>15409</v>
      </c>
    </row>
    <row r="12180" spans="1:2" ht="15" customHeight="1">
      <c r="A12180" s="10" t="s">
        <v>15268</v>
      </c>
      <c r="B12180" s="13" t="s">
        <v>15267</v>
      </c>
    </row>
    <row r="12181" spans="1:2" ht="15" customHeight="1">
      <c r="A12181" s="10" t="s">
        <v>15272</v>
      </c>
      <c r="B12181" s="13" t="s">
        <v>15271</v>
      </c>
    </row>
    <row r="12182" spans="1:2" ht="15" customHeight="1">
      <c r="A12182" s="10" t="s">
        <v>15406</v>
      </c>
      <c r="B12182" s="13" t="s">
        <v>15405</v>
      </c>
    </row>
    <row r="12183" spans="1:2" ht="15" customHeight="1">
      <c r="A12183" s="10" t="s">
        <v>15402</v>
      </c>
      <c r="B12183" s="13" t="s">
        <v>15401</v>
      </c>
    </row>
    <row r="12184" spans="1:2" ht="15" customHeight="1">
      <c r="A12184" s="10" t="s">
        <v>15408</v>
      </c>
      <c r="B12184" s="13" t="s">
        <v>15407</v>
      </c>
    </row>
    <row r="12185" spans="1:2" ht="15" customHeight="1">
      <c r="A12185" s="10" t="s">
        <v>15874</v>
      </c>
      <c r="B12185" s="13" t="s">
        <v>15873</v>
      </c>
    </row>
    <row r="12186" spans="1:2" ht="15" customHeight="1">
      <c r="A12186" s="10" t="s">
        <v>15872</v>
      </c>
      <c r="B12186" s="13" t="s">
        <v>15871</v>
      </c>
    </row>
    <row r="12187" spans="1:2" ht="15" customHeight="1">
      <c r="A12187" s="10" t="s">
        <v>15870</v>
      </c>
      <c r="B12187" s="13" t="s">
        <v>15869</v>
      </c>
    </row>
    <row r="12188" spans="1:2" ht="15" customHeight="1">
      <c r="A12188" s="10" t="s">
        <v>15876</v>
      </c>
      <c r="B12188" s="13" t="s">
        <v>15875</v>
      </c>
    </row>
    <row r="12189" spans="1:2" ht="15" customHeight="1">
      <c r="A12189" s="10" t="s">
        <v>15540</v>
      </c>
      <c r="B12189" s="13" t="s">
        <v>15539</v>
      </c>
    </row>
    <row r="12190" spans="1:2" ht="15" customHeight="1">
      <c r="A12190" s="10" t="s">
        <v>15542</v>
      </c>
      <c r="B12190" s="13" t="s">
        <v>15541</v>
      </c>
    </row>
    <row r="12191" spans="1:2" ht="15" customHeight="1">
      <c r="A12191" s="10" t="s">
        <v>16096</v>
      </c>
      <c r="B12191" s="13" t="s">
        <v>16095</v>
      </c>
    </row>
    <row r="12192" spans="1:2" ht="15" customHeight="1">
      <c r="A12192" s="10" t="s">
        <v>16094</v>
      </c>
      <c r="B12192" s="13" t="s">
        <v>16093</v>
      </c>
    </row>
    <row r="12193" spans="1:2" ht="15" customHeight="1">
      <c r="A12193" s="10" t="s">
        <v>15544</v>
      </c>
      <c r="B12193" s="13" t="s">
        <v>15543</v>
      </c>
    </row>
    <row r="12194" spans="1:2" ht="15" customHeight="1">
      <c r="A12194" s="10" t="s">
        <v>15770</v>
      </c>
      <c r="B12194" s="13" t="s">
        <v>15769</v>
      </c>
    </row>
    <row r="12195" spans="1:2" ht="15" customHeight="1">
      <c r="A12195" s="10" t="s">
        <v>15648</v>
      </c>
      <c r="B12195" s="13" t="s">
        <v>15647</v>
      </c>
    </row>
    <row r="12196" spans="1:2" ht="15" customHeight="1">
      <c r="A12196" s="10" t="s">
        <v>15768</v>
      </c>
      <c r="B12196" s="13" t="s">
        <v>15767</v>
      </c>
    </row>
    <row r="12197" spans="1:2" ht="15" customHeight="1">
      <c r="A12197" s="10" t="s">
        <v>15766</v>
      </c>
      <c r="B12197" s="13" t="s">
        <v>15765</v>
      </c>
    </row>
    <row r="12198" spans="1:2" ht="15" customHeight="1">
      <c r="A12198" s="10" t="s">
        <v>15642</v>
      </c>
      <c r="B12198" s="13" t="s">
        <v>15641</v>
      </c>
    </row>
    <row r="12199" spans="1:2" ht="15" customHeight="1">
      <c r="A12199" s="10" t="s">
        <v>15640</v>
      </c>
      <c r="B12199" s="13" t="s">
        <v>15639</v>
      </c>
    </row>
    <row r="12200" spans="1:2" ht="15" customHeight="1">
      <c r="A12200" s="10" t="s">
        <v>15764</v>
      </c>
      <c r="B12200" s="13" t="s">
        <v>15763</v>
      </c>
    </row>
    <row r="12201" spans="1:2" ht="15" customHeight="1">
      <c r="A12201" s="10" t="s">
        <v>15774</v>
      </c>
      <c r="B12201" s="13" t="s">
        <v>15773</v>
      </c>
    </row>
    <row r="12202" spans="1:2" ht="15" customHeight="1">
      <c r="A12202" s="10" t="s">
        <v>15772</v>
      </c>
      <c r="B12202" s="13" t="s">
        <v>15771</v>
      </c>
    </row>
    <row r="12203" spans="1:2" ht="15" customHeight="1">
      <c r="A12203" s="10" t="s">
        <v>15010</v>
      </c>
      <c r="B12203" s="13" t="s">
        <v>15009</v>
      </c>
    </row>
    <row r="12204" spans="1:2" ht="15" customHeight="1">
      <c r="A12204" s="10" t="s">
        <v>15016</v>
      </c>
      <c r="B12204" s="13" t="s">
        <v>15015</v>
      </c>
    </row>
    <row r="12205" spans="1:2" ht="15" customHeight="1">
      <c r="A12205" s="10" t="s">
        <v>15014</v>
      </c>
      <c r="B12205" s="13" t="s">
        <v>15013</v>
      </c>
    </row>
    <row r="12206" spans="1:2" ht="15" customHeight="1">
      <c r="A12206" s="10" t="s">
        <v>15512</v>
      </c>
      <c r="B12206" s="13" t="s">
        <v>15511</v>
      </c>
    </row>
    <row r="12207" spans="1:2" ht="15" customHeight="1">
      <c r="A12207" s="10" t="s">
        <v>15846</v>
      </c>
      <c r="B12207" s="13" t="s">
        <v>15845</v>
      </c>
    </row>
    <row r="12208" spans="1:2" ht="15" customHeight="1">
      <c r="A12208" s="10" t="s">
        <v>15614</v>
      </c>
      <c r="B12208" s="13" t="s">
        <v>15613</v>
      </c>
    </row>
    <row r="12209" spans="1:2" ht="15" customHeight="1">
      <c r="A12209" s="10" t="s">
        <v>15506</v>
      </c>
      <c r="B12209" s="13" t="s">
        <v>15505</v>
      </c>
    </row>
    <row r="12210" spans="1:2" ht="15" customHeight="1">
      <c r="A12210" s="10" t="s">
        <v>15730</v>
      </c>
      <c r="B12210" s="13" t="s">
        <v>15729</v>
      </c>
    </row>
    <row r="12211" spans="1:2" ht="15" customHeight="1">
      <c r="A12211" s="10" t="s">
        <v>15958</v>
      </c>
      <c r="B12211" s="13" t="s">
        <v>15957</v>
      </c>
    </row>
    <row r="12212" spans="1:2" ht="15" customHeight="1">
      <c r="A12212" s="10" t="s">
        <v>15620</v>
      </c>
      <c r="B12212" s="13" t="s">
        <v>15619</v>
      </c>
    </row>
    <row r="12213" spans="1:2" ht="15" customHeight="1">
      <c r="A12213" s="10" t="s">
        <v>15738</v>
      </c>
      <c r="B12213" s="13" t="s">
        <v>15737</v>
      </c>
    </row>
    <row r="12214" spans="1:2" ht="15" customHeight="1">
      <c r="A12214" s="10" t="s">
        <v>15736</v>
      </c>
      <c r="B12214" s="13" t="s">
        <v>15735</v>
      </c>
    </row>
    <row r="12215" spans="1:2" ht="15" customHeight="1">
      <c r="A12215" s="10" t="s">
        <v>15002</v>
      </c>
      <c r="B12215" s="13" t="s">
        <v>15001</v>
      </c>
    </row>
    <row r="12216" spans="1:2" ht="15" customHeight="1">
      <c r="A12216" s="10" t="s">
        <v>15012</v>
      </c>
      <c r="B12216" s="13" t="s">
        <v>15011</v>
      </c>
    </row>
    <row r="12217" spans="1:2" ht="15" customHeight="1">
      <c r="A12217" s="10" t="s">
        <v>15848</v>
      </c>
      <c r="B12217" s="13" t="s">
        <v>15847</v>
      </c>
    </row>
    <row r="12218" spans="1:2" ht="15" customHeight="1">
      <c r="A12218" s="10" t="s">
        <v>15616</v>
      </c>
      <c r="B12218" s="13" t="s">
        <v>15615</v>
      </c>
    </row>
    <row r="12219" spans="1:2" ht="15" customHeight="1">
      <c r="A12219" s="10" t="s">
        <v>15508</v>
      </c>
      <c r="B12219" s="13" t="s">
        <v>15507</v>
      </c>
    </row>
    <row r="12220" spans="1:2" ht="15" customHeight="1">
      <c r="A12220" s="10" t="s">
        <v>15732</v>
      </c>
      <c r="B12220" s="13" t="s">
        <v>15731</v>
      </c>
    </row>
    <row r="12221" spans="1:2" ht="15" customHeight="1">
      <c r="A12221" s="10" t="s">
        <v>15514</v>
      </c>
      <c r="B12221" s="13" t="s">
        <v>15513</v>
      </c>
    </row>
    <row r="12222" spans="1:2" ht="15" customHeight="1">
      <c r="A12222" s="10" t="s">
        <v>15004</v>
      </c>
      <c r="B12222" s="13" t="s">
        <v>15003</v>
      </c>
    </row>
    <row r="12223" spans="1:2" ht="15" customHeight="1">
      <c r="A12223" s="10" t="s">
        <v>15956</v>
      </c>
      <c r="B12223" s="13" t="s">
        <v>15955</v>
      </c>
    </row>
    <row r="12224" spans="1:2" ht="15" customHeight="1">
      <c r="A12224" s="10" t="s">
        <v>16068</v>
      </c>
      <c r="B12224" s="13" t="s">
        <v>16067</v>
      </c>
    </row>
    <row r="12225" spans="1:2" ht="15" customHeight="1">
      <c r="A12225" s="10" t="s">
        <v>16070</v>
      </c>
      <c r="B12225" s="13" t="s">
        <v>16069</v>
      </c>
    </row>
    <row r="12226" spans="1:2" ht="15" customHeight="1">
      <c r="A12226" s="10" t="s">
        <v>15618</v>
      </c>
      <c r="B12226" s="13" t="s">
        <v>15617</v>
      </c>
    </row>
    <row r="12227" spans="1:2" ht="15" customHeight="1">
      <c r="A12227" s="10" t="s">
        <v>15510</v>
      </c>
      <c r="B12227" s="13" t="s">
        <v>15509</v>
      </c>
    </row>
    <row r="12228" spans="1:2" ht="15" customHeight="1">
      <c r="A12228" s="10" t="s">
        <v>15734</v>
      </c>
      <c r="B12228" s="13" t="s">
        <v>15733</v>
      </c>
    </row>
    <row r="12229" spans="1:2" ht="15" customHeight="1">
      <c r="A12229" s="10" t="s">
        <v>15516</v>
      </c>
      <c r="B12229" s="13" t="s">
        <v>15515</v>
      </c>
    </row>
    <row r="12230" spans="1:2" ht="15" customHeight="1">
      <c r="A12230" s="10" t="s">
        <v>15850</v>
      </c>
      <c r="B12230" s="13" t="s">
        <v>15849</v>
      </c>
    </row>
    <row r="12231" spans="1:2" ht="15" customHeight="1">
      <c r="A12231" s="10" t="s">
        <v>16074</v>
      </c>
      <c r="B12231" s="13" t="s">
        <v>16073</v>
      </c>
    </row>
    <row r="12232" spans="1:2" ht="15" customHeight="1">
      <c r="A12232" s="10" t="s">
        <v>15954</v>
      </c>
      <c r="B12232" s="13" t="s">
        <v>15953</v>
      </c>
    </row>
    <row r="12233" spans="1:2" ht="15" customHeight="1">
      <c r="A12233" s="10" t="s">
        <v>15008</v>
      </c>
      <c r="B12233" s="13" t="s">
        <v>15007</v>
      </c>
    </row>
    <row r="12234" spans="1:2" ht="15" customHeight="1">
      <c r="A12234" s="10" t="s">
        <v>15006</v>
      </c>
      <c r="B12234" s="13" t="s">
        <v>15005</v>
      </c>
    </row>
    <row r="12235" spans="1:2" ht="15" customHeight="1">
      <c r="A12235" s="10" t="s">
        <v>15040</v>
      </c>
      <c r="B12235" s="13" t="s">
        <v>15039</v>
      </c>
    </row>
    <row r="12236" spans="1:2" ht="15" customHeight="1">
      <c r="A12236" s="10" t="s">
        <v>15428</v>
      </c>
      <c r="B12236" s="13" t="s">
        <v>15427</v>
      </c>
    </row>
    <row r="12237" spans="1:2" ht="15" customHeight="1">
      <c r="A12237" s="10" t="s">
        <v>15404</v>
      </c>
      <c r="B12237" s="13" t="s">
        <v>15403</v>
      </c>
    </row>
    <row r="12238" spans="1:2" ht="15" customHeight="1">
      <c r="A12238" s="10" t="s">
        <v>15144</v>
      </c>
      <c r="B12238" s="13" t="s">
        <v>15143</v>
      </c>
    </row>
    <row r="12239" spans="1:2" ht="15" customHeight="1">
      <c r="A12239" s="10" t="s">
        <v>15374</v>
      </c>
      <c r="B12239" s="13" t="s">
        <v>15373</v>
      </c>
    </row>
    <row r="12240" spans="1:2" ht="15" customHeight="1">
      <c r="A12240" s="10" t="s">
        <v>15412</v>
      </c>
      <c r="B12240" s="13" t="s">
        <v>15411</v>
      </c>
    </row>
    <row r="12241" spans="1:2" ht="15" customHeight="1">
      <c r="A12241" s="10" t="s">
        <v>15420</v>
      </c>
      <c r="B12241" s="13" t="s">
        <v>15419</v>
      </c>
    </row>
    <row r="12242" spans="1:2" ht="15" customHeight="1">
      <c r="A12242" s="10" t="s">
        <v>15984</v>
      </c>
      <c r="B12242" s="13" t="s">
        <v>15983</v>
      </c>
    </row>
    <row r="12243" spans="1:2" ht="15" customHeight="1">
      <c r="A12243" s="10" t="s">
        <v>15538</v>
      </c>
      <c r="B12243" s="13" t="s">
        <v>15537</v>
      </c>
    </row>
    <row r="12244" spans="1:2" ht="15" customHeight="1">
      <c r="A12244" s="10" t="s">
        <v>15422</v>
      </c>
      <c r="B12244" s="13" t="s">
        <v>15421</v>
      </c>
    </row>
    <row r="12245" spans="1:2" ht="15" customHeight="1">
      <c r="A12245" s="10" t="s">
        <v>15432</v>
      </c>
      <c r="B12245" s="13" t="s">
        <v>15431</v>
      </c>
    </row>
    <row r="12246" spans="1:2" ht="15" customHeight="1">
      <c r="A12246" s="10" t="s">
        <v>15988</v>
      </c>
      <c r="B12246" s="13" t="s">
        <v>15987</v>
      </c>
    </row>
    <row r="12247" spans="1:2" ht="15" customHeight="1">
      <c r="A12247" s="10" t="s">
        <v>15990</v>
      </c>
      <c r="B12247" s="13" t="s">
        <v>15989</v>
      </c>
    </row>
    <row r="12248" spans="1:2" ht="15" customHeight="1">
      <c r="A12248" s="10" t="s">
        <v>15378</v>
      </c>
      <c r="B12248" s="13" t="s">
        <v>15377</v>
      </c>
    </row>
    <row r="12249" spans="1:2" ht="15" customHeight="1">
      <c r="A12249" s="10" t="s">
        <v>15282</v>
      </c>
      <c r="B12249" s="13" t="s">
        <v>15281</v>
      </c>
    </row>
    <row r="12250" spans="1:2" ht="15" customHeight="1">
      <c r="A12250" s="10" t="s">
        <v>15080</v>
      </c>
      <c r="B12250" s="13" t="s">
        <v>15079</v>
      </c>
    </row>
    <row r="12251" spans="1:2" ht="15" customHeight="1">
      <c r="A12251" s="10" t="s">
        <v>15646</v>
      </c>
      <c r="B12251" s="13" t="s">
        <v>15645</v>
      </c>
    </row>
    <row r="12252" spans="1:2" ht="15" customHeight="1">
      <c r="A12252" s="10" t="s">
        <v>15146</v>
      </c>
      <c r="B12252" s="13" t="s">
        <v>15145</v>
      </c>
    </row>
    <row r="12253" spans="1:2" ht="15" customHeight="1">
      <c r="A12253" s="10" t="s">
        <v>15148</v>
      </c>
      <c r="B12253" s="13" t="s">
        <v>15147</v>
      </c>
    </row>
    <row r="12254" spans="1:2" ht="15" customHeight="1">
      <c r="A12254" s="10" t="s">
        <v>15078</v>
      </c>
      <c r="B12254" s="13" t="s">
        <v>15077</v>
      </c>
    </row>
    <row r="12255" spans="1:2" ht="15" customHeight="1">
      <c r="A12255" s="11" t="s">
        <v>931</v>
      </c>
      <c r="B12255" s="15" t="s">
        <v>932</v>
      </c>
    </row>
    <row r="12256" spans="1:2" ht="15" customHeight="1">
      <c r="A12256" s="10" t="s">
        <v>15056</v>
      </c>
      <c r="B12256" s="13" t="s">
        <v>15055</v>
      </c>
    </row>
    <row r="12257" spans="1:2" ht="15" customHeight="1">
      <c r="A12257" s="10" t="s">
        <v>15060</v>
      </c>
      <c r="B12257" s="13" t="s">
        <v>15059</v>
      </c>
    </row>
    <row r="12258" spans="1:2" ht="15" customHeight="1">
      <c r="A12258" s="10" t="s">
        <v>16204</v>
      </c>
      <c r="B12258" s="13" t="s">
        <v>16203</v>
      </c>
    </row>
    <row r="12259" spans="1:2" ht="15" customHeight="1">
      <c r="A12259" s="10" t="s">
        <v>16318</v>
      </c>
      <c r="B12259" s="13" t="s">
        <v>16317</v>
      </c>
    </row>
    <row r="12260" spans="1:2" ht="15" customHeight="1">
      <c r="A12260" s="10" t="s">
        <v>15088</v>
      </c>
      <c r="B12260" s="13" t="s">
        <v>15087</v>
      </c>
    </row>
    <row r="12261" spans="1:2" ht="15" customHeight="1">
      <c r="A12261" s="10" t="s">
        <v>16012</v>
      </c>
      <c r="B12261" s="13" t="s">
        <v>16011</v>
      </c>
    </row>
    <row r="12262" spans="1:2" ht="15" customHeight="1">
      <c r="A12262" s="10" t="s">
        <v>15456</v>
      </c>
      <c r="B12262" s="13" t="s">
        <v>15455</v>
      </c>
    </row>
    <row r="12263" spans="1:2" ht="15" customHeight="1">
      <c r="A12263" s="10" t="s">
        <v>15672</v>
      </c>
      <c r="B12263" s="13" t="s">
        <v>15671</v>
      </c>
    </row>
    <row r="12264" spans="1:2" ht="15" customHeight="1">
      <c r="A12264" s="10" t="s">
        <v>16298</v>
      </c>
      <c r="B12264" s="13" t="s">
        <v>16297</v>
      </c>
    </row>
    <row r="12265" spans="1:2" ht="15" customHeight="1">
      <c r="A12265" s="10" t="s">
        <v>16278</v>
      </c>
      <c r="B12265" s="13" t="s">
        <v>16277</v>
      </c>
    </row>
    <row r="12266" spans="1:2" ht="15" customHeight="1">
      <c r="A12266" s="10" t="s">
        <v>15564</v>
      </c>
      <c r="B12266" s="13" t="s">
        <v>15563</v>
      </c>
    </row>
    <row r="12267" spans="1:2" ht="15" customHeight="1">
      <c r="A12267" s="10" t="s">
        <v>15180</v>
      </c>
      <c r="B12267" s="13" t="s">
        <v>15179</v>
      </c>
    </row>
    <row r="12268" spans="1:2" ht="15" customHeight="1">
      <c r="A12268" s="10" t="s">
        <v>15898</v>
      </c>
      <c r="B12268" s="13" t="s">
        <v>15897</v>
      </c>
    </row>
    <row r="12269" spans="1:2" ht="15" customHeight="1">
      <c r="A12269" s="10" t="s">
        <v>15304</v>
      </c>
      <c r="B12269" s="13" t="s">
        <v>15303</v>
      </c>
    </row>
    <row r="12270" spans="1:2" ht="15" customHeight="1">
      <c r="A12270" s="10" t="s">
        <v>16258</v>
      </c>
      <c r="B12270" s="13" t="s">
        <v>16257</v>
      </c>
    </row>
    <row r="12271" spans="1:2" ht="15" customHeight="1">
      <c r="A12271" s="10" t="s">
        <v>15806</v>
      </c>
      <c r="B12271" s="13" t="s">
        <v>15805</v>
      </c>
    </row>
    <row r="12272" spans="1:2" ht="15" customHeight="1">
      <c r="A12272" s="10" t="s">
        <v>16072</v>
      </c>
      <c r="B12272" s="13" t="s">
        <v>16071</v>
      </c>
    </row>
    <row r="12273" spans="1:2" ht="15" customHeight="1">
      <c r="A12273" s="10" t="s">
        <v>12316</v>
      </c>
      <c r="B12273" s="13" t="s">
        <v>12315</v>
      </c>
    </row>
    <row r="12274" spans="1:2" ht="15" customHeight="1">
      <c r="A12274" s="10" t="s">
        <v>16000</v>
      </c>
      <c r="B12274" s="13" t="s">
        <v>15999</v>
      </c>
    </row>
    <row r="12275" spans="1:2" ht="15" customHeight="1">
      <c r="A12275" s="10" t="s">
        <v>15998</v>
      </c>
      <c r="B12275" s="13" t="s">
        <v>15997</v>
      </c>
    </row>
    <row r="12276" spans="1:2" ht="15" customHeight="1">
      <c r="A12276" s="10" t="s">
        <v>16200</v>
      </c>
      <c r="B12276" s="13" t="s">
        <v>16199</v>
      </c>
    </row>
    <row r="12277" spans="1:2" ht="15" customHeight="1">
      <c r="A12277" s="10" t="s">
        <v>16314</v>
      </c>
      <c r="B12277" s="13" t="s">
        <v>16313</v>
      </c>
    </row>
    <row r="12278" spans="1:2" ht="15" customHeight="1">
      <c r="A12278" s="10" t="s">
        <v>14950</v>
      </c>
      <c r="B12278" s="13" t="s">
        <v>14949</v>
      </c>
    </row>
    <row r="12279" spans="1:2" ht="15" customHeight="1">
      <c r="A12279" s="10" t="s">
        <v>16282</v>
      </c>
      <c r="B12279" s="13" t="s">
        <v>16281</v>
      </c>
    </row>
    <row r="12280" spans="1:2" ht="15" customHeight="1">
      <c r="A12280" s="10" t="s">
        <v>15096</v>
      </c>
      <c r="B12280" s="13" t="s">
        <v>15095</v>
      </c>
    </row>
    <row r="12281" spans="1:2" ht="15" customHeight="1">
      <c r="A12281" s="10" t="s">
        <v>14948</v>
      </c>
      <c r="B12281" s="13" t="s">
        <v>14947</v>
      </c>
    </row>
    <row r="12282" spans="1:2" ht="15" customHeight="1">
      <c r="A12282" s="10" t="s">
        <v>15194</v>
      </c>
      <c r="B12282" s="13" t="s">
        <v>15193</v>
      </c>
    </row>
    <row r="12283" spans="1:2" ht="15" customHeight="1">
      <c r="A12283" s="10" t="s">
        <v>15316</v>
      </c>
      <c r="B12283" s="13" t="s">
        <v>15315</v>
      </c>
    </row>
    <row r="12284" spans="1:2" ht="15" customHeight="1">
      <c r="A12284" s="10" t="s">
        <v>16300</v>
      </c>
      <c r="B12284" s="13" t="s">
        <v>16299</v>
      </c>
    </row>
    <row r="12285" spans="1:2" ht="15" customHeight="1">
      <c r="A12285" s="10" t="s">
        <v>15574</v>
      </c>
      <c r="B12285" s="13" t="s">
        <v>15573</v>
      </c>
    </row>
    <row r="12286" spans="1:2" ht="15" customHeight="1">
      <c r="A12286" s="10" t="s">
        <v>14934</v>
      </c>
      <c r="B12286" s="13" t="s">
        <v>14933</v>
      </c>
    </row>
    <row r="12287" spans="1:2" ht="15" customHeight="1">
      <c r="A12287" s="10" t="s">
        <v>16262</v>
      </c>
      <c r="B12287" s="13" t="s">
        <v>16261</v>
      </c>
    </row>
    <row r="12288" spans="1:2" ht="15" customHeight="1">
      <c r="A12288" s="10" t="s">
        <v>14940</v>
      </c>
      <c r="B12288" s="13" t="s">
        <v>14939</v>
      </c>
    </row>
    <row r="12289" spans="1:2" ht="15" customHeight="1">
      <c r="A12289" s="10" t="s">
        <v>14942</v>
      </c>
      <c r="B12289" s="13" t="s">
        <v>14941</v>
      </c>
    </row>
    <row r="12290" spans="1:2" ht="15" customHeight="1">
      <c r="A12290" s="10" t="s">
        <v>15098</v>
      </c>
      <c r="B12290" s="13" t="s">
        <v>15097</v>
      </c>
    </row>
    <row r="12291" spans="1:2" ht="15" customHeight="1">
      <c r="A12291" s="10" t="s">
        <v>16026</v>
      </c>
      <c r="B12291" s="13" t="s">
        <v>16025</v>
      </c>
    </row>
    <row r="12292" spans="1:2" ht="15" customHeight="1">
      <c r="A12292" s="10" t="s">
        <v>16242</v>
      </c>
      <c r="B12292" s="13" t="s">
        <v>16241</v>
      </c>
    </row>
    <row r="12293" spans="1:2" ht="15" customHeight="1">
      <c r="A12293" s="10" t="s">
        <v>14944</v>
      </c>
      <c r="B12293" s="13" t="s">
        <v>14943</v>
      </c>
    </row>
    <row r="12294" spans="1:2" ht="15" customHeight="1">
      <c r="A12294" s="10" t="s">
        <v>15908</v>
      </c>
      <c r="B12294" s="13" t="s">
        <v>15907</v>
      </c>
    </row>
    <row r="12295" spans="1:2" ht="15" customHeight="1">
      <c r="A12295" s="10" t="s">
        <v>15464</v>
      </c>
      <c r="B12295" s="13" t="s">
        <v>15463</v>
      </c>
    </row>
    <row r="12296" spans="1:2" ht="15" customHeight="1">
      <c r="A12296" s="10" t="s">
        <v>15684</v>
      </c>
      <c r="B12296" s="13" t="s">
        <v>15683</v>
      </c>
    </row>
    <row r="12297" spans="1:2" ht="15" customHeight="1">
      <c r="A12297" s="10" t="s">
        <v>15816</v>
      </c>
      <c r="B12297" s="13" t="s">
        <v>15815</v>
      </c>
    </row>
    <row r="12298" spans="1:2" ht="15" customHeight="1">
      <c r="A12298" s="10" t="s">
        <v>16224</v>
      </c>
      <c r="B12298" s="13" t="s">
        <v>16223</v>
      </c>
    </row>
    <row r="12299" spans="1:2" ht="15" customHeight="1">
      <c r="A12299" s="10" t="s">
        <v>16232</v>
      </c>
      <c r="B12299" s="13" t="s">
        <v>16231</v>
      </c>
    </row>
    <row r="12300" spans="1:2" ht="15" customHeight="1">
      <c r="A12300" s="10" t="s">
        <v>16226</v>
      </c>
      <c r="B12300" s="13" t="s">
        <v>16225</v>
      </c>
    </row>
    <row r="12301" spans="1:2" ht="15" customHeight="1">
      <c r="A12301" s="10" t="s">
        <v>16228</v>
      </c>
      <c r="B12301" s="13" t="s">
        <v>16227</v>
      </c>
    </row>
    <row r="12302" spans="1:2" ht="15" customHeight="1">
      <c r="A12302" s="10" t="s">
        <v>16234</v>
      </c>
      <c r="B12302" s="13" t="s">
        <v>16233</v>
      </c>
    </row>
    <row r="12303" spans="1:2" ht="15" customHeight="1">
      <c r="A12303" s="10" t="s">
        <v>15994</v>
      </c>
      <c r="B12303" s="13" t="s">
        <v>15993</v>
      </c>
    </row>
    <row r="12304" spans="1:2" ht="15" customHeight="1">
      <c r="A12304" s="10" t="s">
        <v>16230</v>
      </c>
      <c r="B12304" s="13" t="s">
        <v>16229</v>
      </c>
    </row>
    <row r="12305" spans="1:2" ht="15" customHeight="1">
      <c r="A12305" s="10" t="s">
        <v>15084</v>
      </c>
      <c r="B12305" s="13" t="s">
        <v>15083</v>
      </c>
    </row>
    <row r="12306" spans="1:2" ht="15" customHeight="1">
      <c r="A12306" s="10" t="s">
        <v>16008</v>
      </c>
      <c r="B12306" s="13" t="s">
        <v>16007</v>
      </c>
    </row>
    <row r="12307" spans="1:2" ht="15" customHeight="1">
      <c r="A12307" s="10" t="s">
        <v>15288</v>
      </c>
      <c r="B12307" s="13" t="s">
        <v>15287</v>
      </c>
    </row>
    <row r="12308" spans="1:2" ht="15" customHeight="1">
      <c r="A12308" s="10" t="s">
        <v>15668</v>
      </c>
      <c r="B12308" s="13" t="s">
        <v>15667</v>
      </c>
    </row>
    <row r="12309" spans="1:2" ht="15" customHeight="1">
      <c r="A12309" s="10" t="s">
        <v>15560</v>
      </c>
      <c r="B12309" s="13" t="s">
        <v>15559</v>
      </c>
    </row>
    <row r="12310" spans="1:2" ht="15" customHeight="1">
      <c r="A12310" s="10" t="s">
        <v>15176</v>
      </c>
      <c r="B12310" s="13" t="s">
        <v>15175</v>
      </c>
    </row>
    <row r="12311" spans="1:2" ht="15" customHeight="1">
      <c r="A12311" s="10" t="s">
        <v>15802</v>
      </c>
      <c r="B12311" s="13" t="s">
        <v>15801</v>
      </c>
    </row>
    <row r="12312" spans="1:2" ht="15" customHeight="1">
      <c r="A12312" s="10" t="s">
        <v>15894</v>
      </c>
      <c r="B12312" s="13" t="s">
        <v>15893</v>
      </c>
    </row>
    <row r="12313" spans="1:2" ht="15" customHeight="1">
      <c r="A12313" s="10" t="s">
        <v>15300</v>
      </c>
      <c r="B12313" s="13" t="s">
        <v>15299</v>
      </c>
    </row>
    <row r="12314" spans="1:2" ht="15" customHeight="1">
      <c r="A12314" s="10" t="s">
        <v>16122</v>
      </c>
      <c r="B12314" s="13" t="s">
        <v>16121</v>
      </c>
    </row>
    <row r="12315" spans="1:2" ht="15" customHeight="1">
      <c r="A12315" s="10" t="s">
        <v>16238</v>
      </c>
      <c r="B12315" s="13" t="s">
        <v>16237</v>
      </c>
    </row>
    <row r="12316" spans="1:2" ht="15" customHeight="1">
      <c r="A12316" s="10" t="s">
        <v>16126</v>
      </c>
      <c r="B12316" s="13" t="s">
        <v>16125</v>
      </c>
    </row>
    <row r="12317" spans="1:2" ht="15" customHeight="1">
      <c r="A12317" s="10" t="s">
        <v>16190</v>
      </c>
      <c r="B12317" s="13" t="s">
        <v>16189</v>
      </c>
    </row>
    <row r="12318" spans="1:2" ht="15" customHeight="1">
      <c r="A12318" s="10" t="s">
        <v>16202</v>
      </c>
      <c r="B12318" s="13" t="s">
        <v>16201</v>
      </c>
    </row>
    <row r="12319" spans="1:2" ht="15" customHeight="1">
      <c r="A12319" s="10" t="s">
        <v>16196</v>
      </c>
      <c r="B12319" s="13" t="s">
        <v>16195</v>
      </c>
    </row>
    <row r="12320" spans="1:2" ht="15" customHeight="1">
      <c r="A12320" s="10" t="s">
        <v>16194</v>
      </c>
      <c r="B12320" s="13" t="s">
        <v>16193</v>
      </c>
    </row>
    <row r="12321" spans="1:2" ht="15" customHeight="1">
      <c r="A12321" s="10" t="s">
        <v>16198</v>
      </c>
      <c r="B12321" s="13" t="s">
        <v>16197</v>
      </c>
    </row>
    <row r="12322" spans="1:2" ht="15" customHeight="1">
      <c r="A12322" s="10" t="s">
        <v>16192</v>
      </c>
      <c r="B12322" s="13" t="s">
        <v>16191</v>
      </c>
    </row>
    <row r="12323" spans="1:2" ht="15" customHeight="1">
      <c r="A12323" s="10" t="s">
        <v>16128</v>
      </c>
      <c r="B12323" s="13" t="s">
        <v>16127</v>
      </c>
    </row>
    <row r="12324" spans="1:2" ht="15" customHeight="1">
      <c r="A12324" s="10" t="s">
        <v>16130</v>
      </c>
      <c r="B12324" s="13" t="s">
        <v>16129</v>
      </c>
    </row>
    <row r="12325" spans="1:2" ht="15" customHeight="1">
      <c r="A12325" s="10" t="s">
        <v>16138</v>
      </c>
      <c r="B12325" s="13" t="s">
        <v>16137</v>
      </c>
    </row>
    <row r="12326" spans="1:2" ht="15" customHeight="1">
      <c r="A12326" s="10" t="s">
        <v>16134</v>
      </c>
      <c r="B12326" s="13" t="s">
        <v>16133</v>
      </c>
    </row>
    <row r="12327" spans="1:2" ht="15" customHeight="1">
      <c r="A12327" s="10" t="s">
        <v>16132</v>
      </c>
      <c r="B12327" s="13" t="s">
        <v>16131</v>
      </c>
    </row>
    <row r="12328" spans="1:2" ht="15" customHeight="1">
      <c r="A12328" s="10" t="s">
        <v>16136</v>
      </c>
      <c r="B12328" s="13" t="s">
        <v>16135</v>
      </c>
    </row>
    <row r="12329" spans="1:2" ht="15" customHeight="1">
      <c r="A12329" s="10" t="s">
        <v>14946</v>
      </c>
      <c r="B12329" s="13" t="s">
        <v>14945</v>
      </c>
    </row>
    <row r="12330" spans="1:2" ht="15" customHeight="1">
      <c r="A12330" s="10" t="s">
        <v>15904</v>
      </c>
      <c r="B12330" s="13" t="s">
        <v>15903</v>
      </c>
    </row>
    <row r="12331" spans="1:2" ht="15" customHeight="1">
      <c r="A12331" s="10" t="s">
        <v>15312</v>
      </c>
      <c r="B12331" s="13" t="s">
        <v>15311</v>
      </c>
    </row>
    <row r="12332" spans="1:2" ht="15" customHeight="1">
      <c r="A12332" s="10" t="s">
        <v>15570</v>
      </c>
      <c r="B12332" s="13" t="s">
        <v>15569</v>
      </c>
    </row>
    <row r="12333" spans="1:2" ht="15" customHeight="1">
      <c r="A12333" s="10" t="s">
        <v>15460</v>
      </c>
      <c r="B12333" s="13" t="s">
        <v>15459</v>
      </c>
    </row>
    <row r="12334" spans="1:2" ht="15" customHeight="1">
      <c r="A12334" s="10" t="s">
        <v>15094</v>
      </c>
      <c r="B12334" s="13" t="s">
        <v>15093</v>
      </c>
    </row>
    <row r="12335" spans="1:2" ht="15" customHeight="1">
      <c r="A12335" s="10" t="s">
        <v>15680</v>
      </c>
      <c r="B12335" s="13" t="s">
        <v>15679</v>
      </c>
    </row>
    <row r="12336" spans="1:2" ht="15" customHeight="1">
      <c r="A12336" s="10" t="s">
        <v>15812</v>
      </c>
      <c r="B12336" s="13" t="s">
        <v>15811</v>
      </c>
    </row>
    <row r="12337" spans="1:2" ht="15" customHeight="1">
      <c r="A12337" s="10" t="s">
        <v>15192</v>
      </c>
      <c r="B12337" s="13" t="s">
        <v>15191</v>
      </c>
    </row>
    <row r="12338" spans="1:2" ht="15" customHeight="1">
      <c r="A12338" s="10" t="s">
        <v>16022</v>
      </c>
      <c r="B12338" s="13" t="s">
        <v>16021</v>
      </c>
    </row>
    <row r="12339" spans="1:2" ht="15" customHeight="1">
      <c r="A12339" s="10" t="s">
        <v>16140</v>
      </c>
      <c r="B12339" s="13" t="s">
        <v>16139</v>
      </c>
    </row>
    <row r="12340" spans="1:2" ht="15" customHeight="1">
      <c r="A12340" s="10" t="s">
        <v>5566</v>
      </c>
      <c r="B12340" s="13" t="s">
        <v>5565</v>
      </c>
    </row>
    <row r="12341" spans="1:2" ht="15" customHeight="1">
      <c r="A12341" s="10" t="s">
        <v>5576</v>
      </c>
      <c r="B12341" s="13" t="s">
        <v>5575</v>
      </c>
    </row>
    <row r="12342" spans="1:2" ht="15" customHeight="1">
      <c r="A12342" s="10" t="s">
        <v>24547</v>
      </c>
      <c r="B12342" s="13" t="s">
        <v>24546</v>
      </c>
    </row>
    <row r="12343" spans="1:2" ht="15" customHeight="1">
      <c r="A12343" s="11" t="s">
        <v>933</v>
      </c>
      <c r="B12343" s="15" t="s">
        <v>934</v>
      </c>
    </row>
    <row r="12344" spans="1:2" ht="15" customHeight="1">
      <c r="A12344" s="10" t="s">
        <v>5916</v>
      </c>
      <c r="B12344" s="13" t="s">
        <v>5915</v>
      </c>
    </row>
    <row r="12345" spans="1:2" ht="15" customHeight="1">
      <c r="A12345" s="10" t="s">
        <v>5918</v>
      </c>
      <c r="B12345" s="13" t="s">
        <v>5917</v>
      </c>
    </row>
    <row r="12346" spans="1:2" ht="15" customHeight="1">
      <c r="A12346" s="10" t="s">
        <v>14601</v>
      </c>
      <c r="B12346" s="13" t="s">
        <v>14600</v>
      </c>
    </row>
    <row r="12347" spans="1:2" ht="15" customHeight="1">
      <c r="A12347" s="11" t="s">
        <v>935</v>
      </c>
      <c r="B12347" s="15" t="s">
        <v>936</v>
      </c>
    </row>
    <row r="12348" spans="1:2" ht="15" customHeight="1">
      <c r="A12348" s="10" t="s">
        <v>1498</v>
      </c>
      <c r="B12348" s="13" t="s">
        <v>1497</v>
      </c>
    </row>
    <row r="12349" spans="1:2" ht="15" customHeight="1">
      <c r="A12349" s="10" t="s">
        <v>1494</v>
      </c>
      <c r="B12349" s="13" t="s">
        <v>1493</v>
      </c>
    </row>
    <row r="12350" spans="1:2" ht="15" customHeight="1">
      <c r="A12350" s="10" t="s">
        <v>9621</v>
      </c>
      <c r="B12350" s="13" t="s">
        <v>9620</v>
      </c>
    </row>
    <row r="12351" spans="1:2" ht="15" customHeight="1">
      <c r="A12351" s="10" t="s">
        <v>2359</v>
      </c>
      <c r="B12351" s="13" t="s">
        <v>2358</v>
      </c>
    </row>
    <row r="12352" spans="1:2" ht="15" customHeight="1">
      <c r="A12352" s="10" t="s">
        <v>5558</v>
      </c>
      <c r="B12352" s="13" t="s">
        <v>5557</v>
      </c>
    </row>
    <row r="12353" spans="1:2" ht="15" customHeight="1">
      <c r="A12353" s="10" t="s">
        <v>2351</v>
      </c>
      <c r="B12353" s="13" t="s">
        <v>2350</v>
      </c>
    </row>
    <row r="12354" spans="1:2" ht="15" customHeight="1">
      <c r="A12354" s="10" t="s">
        <v>11223</v>
      </c>
      <c r="B12354" s="13" t="s">
        <v>11222</v>
      </c>
    </row>
    <row r="12355" spans="1:2" ht="15" customHeight="1">
      <c r="A12355" s="10" t="s">
        <v>2199</v>
      </c>
      <c r="B12355" s="13" t="s">
        <v>2198</v>
      </c>
    </row>
    <row r="12356" spans="1:2" ht="15" customHeight="1">
      <c r="A12356" s="10" t="s">
        <v>2195</v>
      </c>
      <c r="B12356" s="13" t="s">
        <v>2194</v>
      </c>
    </row>
    <row r="12357" spans="1:2" ht="15" customHeight="1">
      <c r="A12357" s="10" t="s">
        <v>2197</v>
      </c>
      <c r="B12357" s="13" t="s">
        <v>2196</v>
      </c>
    </row>
    <row r="12358" spans="1:2" ht="15" customHeight="1">
      <c r="A12358" s="10" t="s">
        <v>14356</v>
      </c>
      <c r="B12358" s="13" t="s">
        <v>14355</v>
      </c>
    </row>
    <row r="12359" spans="1:2" ht="15" customHeight="1">
      <c r="A12359" s="10" t="s">
        <v>2327</v>
      </c>
      <c r="B12359" s="13" t="s">
        <v>2326</v>
      </c>
    </row>
    <row r="12360" spans="1:2" ht="15" customHeight="1">
      <c r="A12360" s="10" t="s">
        <v>14336</v>
      </c>
      <c r="B12360" s="13" t="s">
        <v>14335</v>
      </c>
    </row>
    <row r="12361" spans="1:2" ht="15" customHeight="1">
      <c r="A12361" s="10" t="s">
        <v>14334</v>
      </c>
      <c r="B12361" s="13" t="s">
        <v>14333</v>
      </c>
    </row>
    <row r="12362" spans="1:2" ht="15" customHeight="1">
      <c r="A12362" s="10" t="s">
        <v>14338</v>
      </c>
      <c r="B12362" s="13" t="s">
        <v>14337</v>
      </c>
    </row>
    <row r="12363" spans="1:2" ht="15" customHeight="1">
      <c r="A12363" s="10" t="s">
        <v>14328</v>
      </c>
      <c r="B12363" s="13" t="s">
        <v>14327</v>
      </c>
    </row>
    <row r="12364" spans="1:2" ht="15" customHeight="1">
      <c r="A12364" s="10" t="s">
        <v>14326</v>
      </c>
      <c r="B12364" s="13" t="s">
        <v>14325</v>
      </c>
    </row>
    <row r="12365" spans="1:2" ht="15" customHeight="1">
      <c r="A12365" s="10" t="s">
        <v>14330</v>
      </c>
      <c r="B12365" s="13" t="s">
        <v>14329</v>
      </c>
    </row>
    <row r="12366" spans="1:2" ht="15" customHeight="1">
      <c r="A12366" s="10" t="s">
        <v>14320</v>
      </c>
      <c r="B12366" s="13" t="s">
        <v>14319</v>
      </c>
    </row>
    <row r="12367" spans="1:2" ht="15" customHeight="1">
      <c r="A12367" s="10" t="s">
        <v>14318</v>
      </c>
      <c r="B12367" s="13" t="s">
        <v>14317</v>
      </c>
    </row>
    <row r="12368" spans="1:2" ht="15" customHeight="1">
      <c r="A12368" s="10" t="s">
        <v>14322</v>
      </c>
      <c r="B12368" s="13" t="s">
        <v>14321</v>
      </c>
    </row>
    <row r="12369" spans="1:2" ht="15" customHeight="1">
      <c r="A12369" s="10" t="s">
        <v>14344</v>
      </c>
      <c r="B12369" s="13" t="s">
        <v>14343</v>
      </c>
    </row>
    <row r="12370" spans="1:2" ht="15" customHeight="1">
      <c r="A12370" s="10" t="s">
        <v>14342</v>
      </c>
      <c r="B12370" s="13" t="s">
        <v>14341</v>
      </c>
    </row>
    <row r="12371" spans="1:2" ht="15" customHeight="1">
      <c r="A12371" s="10" t="s">
        <v>14360</v>
      </c>
      <c r="B12371" s="13" t="s">
        <v>14359</v>
      </c>
    </row>
    <row r="12372" spans="1:2" ht="15" customHeight="1">
      <c r="A12372" s="10" t="s">
        <v>14346</v>
      </c>
      <c r="B12372" s="13" t="s">
        <v>14345</v>
      </c>
    </row>
    <row r="12373" spans="1:2" ht="15" customHeight="1">
      <c r="A12373" s="10" t="s">
        <v>14348</v>
      </c>
      <c r="B12373" s="13" t="s">
        <v>14347</v>
      </c>
    </row>
    <row r="12374" spans="1:2" ht="15" customHeight="1">
      <c r="A12374" s="10" t="s">
        <v>14691</v>
      </c>
      <c r="B12374" s="13" t="s">
        <v>14690</v>
      </c>
    </row>
    <row r="12375" spans="1:2" ht="15" customHeight="1">
      <c r="A12375" s="11" t="s">
        <v>937</v>
      </c>
      <c r="B12375" s="15" t="s">
        <v>938</v>
      </c>
    </row>
    <row r="12376" spans="1:2" ht="15" customHeight="1">
      <c r="A12376" s="10" t="s">
        <v>7743</v>
      </c>
      <c r="B12376" s="13" t="s">
        <v>7742</v>
      </c>
    </row>
    <row r="12377" spans="1:2" ht="15" customHeight="1">
      <c r="A12377" s="10" t="s">
        <v>3935</v>
      </c>
      <c r="B12377" s="13" t="s">
        <v>3934</v>
      </c>
    </row>
    <row r="12378" spans="1:2" ht="15" customHeight="1">
      <c r="A12378" s="11" t="s">
        <v>939</v>
      </c>
      <c r="B12378" s="15" t="s">
        <v>772</v>
      </c>
    </row>
    <row r="12379" spans="1:2" ht="15" customHeight="1">
      <c r="A12379" s="10" t="s">
        <v>4126</v>
      </c>
      <c r="B12379" s="13" t="s">
        <v>4125</v>
      </c>
    </row>
    <row r="12380" spans="1:2" ht="15" customHeight="1">
      <c r="A12380" s="10" t="s">
        <v>4124</v>
      </c>
      <c r="B12380" s="13" t="s">
        <v>4123</v>
      </c>
    </row>
    <row r="12381" spans="1:2" ht="15" customHeight="1">
      <c r="A12381" s="10" t="s">
        <v>13036</v>
      </c>
      <c r="B12381" s="13" t="s">
        <v>13035</v>
      </c>
    </row>
    <row r="12382" spans="1:2" ht="15" customHeight="1">
      <c r="A12382" s="10" t="s">
        <v>4167</v>
      </c>
      <c r="B12382" s="13" t="s">
        <v>4166</v>
      </c>
    </row>
    <row r="12383" spans="1:2" ht="15" customHeight="1">
      <c r="A12383" s="10" t="s">
        <v>7812</v>
      </c>
      <c r="B12383" s="13" t="s">
        <v>7811</v>
      </c>
    </row>
    <row r="12384" spans="1:2" ht="15" customHeight="1">
      <c r="A12384" s="10" t="s">
        <v>12438</v>
      </c>
      <c r="B12384" s="13" t="s">
        <v>12437</v>
      </c>
    </row>
    <row r="12385" spans="1:2" ht="15" customHeight="1">
      <c r="A12385" s="10" t="s">
        <v>11924</v>
      </c>
      <c r="B12385" s="13" t="s">
        <v>11923</v>
      </c>
    </row>
    <row r="12386" spans="1:2" ht="15" customHeight="1">
      <c r="A12386" s="10" t="s">
        <v>12436</v>
      </c>
      <c r="B12386" s="13" t="s">
        <v>12435</v>
      </c>
    </row>
    <row r="12387" spans="1:2" ht="15" customHeight="1">
      <c r="A12387" s="10" t="s">
        <v>7305</v>
      </c>
      <c r="B12387" s="13" t="s">
        <v>7304</v>
      </c>
    </row>
    <row r="12388" spans="1:2" ht="15" customHeight="1">
      <c r="A12388" s="10" t="s">
        <v>940</v>
      </c>
      <c r="B12388" s="13" t="s">
        <v>941</v>
      </c>
    </row>
    <row r="12389" spans="1:2" ht="15" customHeight="1">
      <c r="A12389" s="10" t="s">
        <v>7301</v>
      </c>
      <c r="B12389" s="13" t="s">
        <v>7300</v>
      </c>
    </row>
    <row r="12390" spans="1:2" ht="15" customHeight="1">
      <c r="A12390" s="10" t="s">
        <v>7552</v>
      </c>
      <c r="B12390" s="13" t="s">
        <v>7551</v>
      </c>
    </row>
    <row r="12391" spans="1:2" ht="15" customHeight="1">
      <c r="A12391" s="10" t="s">
        <v>7672</v>
      </c>
      <c r="B12391" s="13" t="s">
        <v>7671</v>
      </c>
    </row>
    <row r="12392" spans="1:2" ht="15" customHeight="1">
      <c r="A12392" s="10" t="s">
        <v>11930</v>
      </c>
      <c r="B12392" s="13" t="s">
        <v>11929</v>
      </c>
    </row>
    <row r="12393" spans="1:2" ht="15" customHeight="1">
      <c r="A12393" s="10" t="s">
        <v>12442</v>
      </c>
      <c r="B12393" s="13" t="s">
        <v>12441</v>
      </c>
    </row>
    <row r="12394" spans="1:2" ht="15" customHeight="1">
      <c r="A12394" s="10" t="s">
        <v>7023</v>
      </c>
      <c r="B12394" s="13" t="s">
        <v>7022</v>
      </c>
    </row>
    <row r="12395" spans="1:2" ht="15" customHeight="1">
      <c r="A12395" s="10" t="s">
        <v>13432</v>
      </c>
      <c r="B12395" s="13" t="s">
        <v>13431</v>
      </c>
    </row>
    <row r="12396" spans="1:2" ht="15" customHeight="1">
      <c r="A12396" s="10" t="s">
        <v>1137</v>
      </c>
      <c r="B12396" s="13" t="s">
        <v>1136</v>
      </c>
    </row>
    <row r="12397" spans="1:2" ht="15" customHeight="1">
      <c r="A12397" s="10" t="s">
        <v>1130</v>
      </c>
      <c r="B12397" s="13" t="s">
        <v>1129</v>
      </c>
    </row>
    <row r="12398" spans="1:2" ht="15" customHeight="1">
      <c r="A12398" s="10" t="s">
        <v>12522</v>
      </c>
      <c r="B12398" s="13" t="s">
        <v>12521</v>
      </c>
    </row>
    <row r="12399" spans="1:2" ht="15" customHeight="1">
      <c r="A12399" s="10" t="s">
        <v>12896</v>
      </c>
      <c r="B12399" s="13" t="s">
        <v>12895</v>
      </c>
    </row>
    <row r="12400" spans="1:2" ht="15" customHeight="1">
      <c r="A12400" s="10" t="s">
        <v>10352</v>
      </c>
      <c r="B12400" s="13" t="s">
        <v>10351</v>
      </c>
    </row>
    <row r="12401" spans="1:2" ht="15" customHeight="1">
      <c r="A12401" s="10" t="s">
        <v>1108</v>
      </c>
      <c r="B12401" s="13" t="s">
        <v>1107</v>
      </c>
    </row>
    <row r="12402" spans="1:2" ht="15" customHeight="1">
      <c r="A12402" s="10" t="s">
        <v>1126</v>
      </c>
      <c r="B12402" s="13" t="s">
        <v>1125</v>
      </c>
    </row>
    <row r="12403" spans="1:2" ht="15" customHeight="1">
      <c r="A12403" s="10" t="s">
        <v>11460</v>
      </c>
      <c r="B12403" s="13" t="s">
        <v>11459</v>
      </c>
    </row>
    <row r="12404" spans="1:2" ht="15" customHeight="1">
      <c r="A12404" s="10" t="s">
        <v>1157</v>
      </c>
      <c r="B12404" s="13" t="s">
        <v>1156</v>
      </c>
    </row>
    <row r="12405" spans="1:2" ht="15" customHeight="1">
      <c r="A12405" s="10" t="s">
        <v>1159</v>
      </c>
      <c r="B12405" s="13" t="s">
        <v>1158</v>
      </c>
    </row>
    <row r="12406" spans="1:2" ht="15" customHeight="1">
      <c r="A12406" s="10" t="s">
        <v>1151</v>
      </c>
      <c r="B12406" s="13" t="s">
        <v>1150</v>
      </c>
    </row>
    <row r="12407" spans="1:2" ht="15" customHeight="1">
      <c r="A12407" s="10" t="s">
        <v>1145</v>
      </c>
      <c r="B12407" s="13" t="s">
        <v>1144</v>
      </c>
    </row>
    <row r="12408" spans="1:2" ht="15" customHeight="1">
      <c r="A12408" s="10" t="s">
        <v>11458</v>
      </c>
      <c r="B12408" s="13" t="s">
        <v>11457</v>
      </c>
    </row>
    <row r="12409" spans="1:2" ht="15" customHeight="1">
      <c r="A12409" s="10" t="s">
        <v>1149</v>
      </c>
      <c r="B12409" s="13" t="s">
        <v>1148</v>
      </c>
    </row>
    <row r="12410" spans="1:2" ht="15" customHeight="1">
      <c r="A12410" s="10" t="s">
        <v>1153</v>
      </c>
      <c r="B12410" s="13" t="s">
        <v>1152</v>
      </c>
    </row>
    <row r="12411" spans="1:2" ht="15" customHeight="1">
      <c r="A12411" s="10" t="s">
        <v>1155</v>
      </c>
      <c r="B12411" s="13" t="s">
        <v>1154</v>
      </c>
    </row>
    <row r="12412" spans="1:2" ht="15" customHeight="1">
      <c r="A12412" s="10" t="s">
        <v>1106</v>
      </c>
      <c r="B12412" s="13" t="s">
        <v>1105</v>
      </c>
    </row>
    <row r="12413" spans="1:2" ht="15" customHeight="1">
      <c r="A12413" s="10" t="s">
        <v>1124</v>
      </c>
      <c r="B12413" s="13" t="s">
        <v>1123</v>
      </c>
    </row>
    <row r="12414" spans="1:2" ht="15" customHeight="1">
      <c r="A12414" s="11" t="s">
        <v>942</v>
      </c>
      <c r="B12414" s="15" t="s">
        <v>943</v>
      </c>
    </row>
    <row r="12415" spans="1:2" ht="15" customHeight="1">
      <c r="A12415" s="10" t="s">
        <v>1161</v>
      </c>
      <c r="B12415" s="13" t="s">
        <v>1160</v>
      </c>
    </row>
    <row r="12416" spans="1:2" ht="15" customHeight="1">
      <c r="A12416" s="10" t="s">
        <v>1163</v>
      </c>
      <c r="B12416" s="13" t="s">
        <v>1162</v>
      </c>
    </row>
    <row r="12417" spans="1:2" ht="15" customHeight="1">
      <c r="A12417" s="10" t="s">
        <v>1165</v>
      </c>
      <c r="B12417" s="13" t="s">
        <v>1164</v>
      </c>
    </row>
    <row r="12418" spans="1:2" ht="15" customHeight="1">
      <c r="A12418" s="10" t="s">
        <v>1169</v>
      </c>
      <c r="B12418" s="13" t="s">
        <v>1168</v>
      </c>
    </row>
    <row r="12419" spans="1:2" ht="15" customHeight="1">
      <c r="A12419" s="10" t="s">
        <v>1116</v>
      </c>
      <c r="B12419" s="13" t="s">
        <v>1115</v>
      </c>
    </row>
    <row r="12420" spans="1:2" ht="15" customHeight="1">
      <c r="A12420" s="10" t="s">
        <v>1141</v>
      </c>
      <c r="B12420" s="13" t="s">
        <v>1140</v>
      </c>
    </row>
    <row r="12421" spans="1:2" ht="15" customHeight="1">
      <c r="A12421" s="10" t="s">
        <v>10786</v>
      </c>
      <c r="B12421" s="13" t="s">
        <v>10785</v>
      </c>
    </row>
    <row r="12422" spans="1:2" ht="15" customHeight="1">
      <c r="A12422" s="10" t="s">
        <v>1143</v>
      </c>
      <c r="B12422" s="13" t="s">
        <v>1142</v>
      </c>
    </row>
    <row r="12423" spans="1:2" ht="15" customHeight="1">
      <c r="A12423" s="10" t="s">
        <v>1112</v>
      </c>
      <c r="B12423" s="13" t="s">
        <v>1111</v>
      </c>
    </row>
    <row r="12424" spans="1:2" ht="15" customHeight="1">
      <c r="A12424" s="11" t="s">
        <v>944</v>
      </c>
      <c r="B12424" s="15" t="s">
        <v>945</v>
      </c>
    </row>
    <row r="12425" spans="1:2" ht="15" customHeight="1">
      <c r="A12425" s="10" t="s">
        <v>1118</v>
      </c>
      <c r="B12425" s="13" t="s">
        <v>1117</v>
      </c>
    </row>
    <row r="12426" spans="1:2" ht="15" customHeight="1">
      <c r="A12426" s="10" t="s">
        <v>1102</v>
      </c>
      <c r="B12426" s="13" t="s">
        <v>1101</v>
      </c>
    </row>
    <row r="12427" spans="1:2" ht="15" customHeight="1">
      <c r="A12427" s="10" t="s">
        <v>1098</v>
      </c>
      <c r="B12427" s="13" t="s">
        <v>1097</v>
      </c>
    </row>
    <row r="12428" spans="1:2" ht="15" customHeight="1">
      <c r="A12428" s="10" t="s">
        <v>1104</v>
      </c>
      <c r="B12428" s="13" t="s">
        <v>1103</v>
      </c>
    </row>
    <row r="12429" spans="1:2" ht="15" customHeight="1">
      <c r="A12429" s="10" t="s">
        <v>1100</v>
      </c>
      <c r="B12429" s="13" t="s">
        <v>1099</v>
      </c>
    </row>
    <row r="12430" spans="1:2" ht="15" customHeight="1">
      <c r="A12430" s="10" t="s">
        <v>1122</v>
      </c>
      <c r="B12430" s="13" t="s">
        <v>1121</v>
      </c>
    </row>
    <row r="12431" spans="1:2" ht="15" customHeight="1">
      <c r="A12431" s="10" t="s">
        <v>1120</v>
      </c>
      <c r="B12431" s="13" t="s">
        <v>1119</v>
      </c>
    </row>
    <row r="12432" spans="1:2" ht="15" customHeight="1">
      <c r="A12432" s="10" t="s">
        <v>1134</v>
      </c>
      <c r="B12432" s="13" t="s">
        <v>1133</v>
      </c>
    </row>
    <row r="12433" spans="1:2" ht="15" customHeight="1">
      <c r="A12433" s="10" t="s">
        <v>24317</v>
      </c>
      <c r="B12433" s="13" t="s">
        <v>24316</v>
      </c>
    </row>
    <row r="12434" spans="1:2" ht="15" customHeight="1">
      <c r="A12434" s="10" t="s">
        <v>1190</v>
      </c>
      <c r="B12434" s="13" t="s">
        <v>1189</v>
      </c>
    </row>
    <row r="12435" spans="1:2" ht="15" customHeight="1">
      <c r="A12435" s="10" t="s">
        <v>1192</v>
      </c>
      <c r="B12435" s="13" t="s">
        <v>1191</v>
      </c>
    </row>
    <row r="12436" spans="1:2" ht="15" customHeight="1">
      <c r="A12436" s="10" t="s">
        <v>1186</v>
      </c>
      <c r="B12436" s="13" t="s">
        <v>1185</v>
      </c>
    </row>
    <row r="12437" spans="1:2" ht="15" customHeight="1">
      <c r="A12437" s="10" t="s">
        <v>1188</v>
      </c>
      <c r="B12437" s="13" t="s">
        <v>1187</v>
      </c>
    </row>
    <row r="12438" spans="1:2" ht="15" customHeight="1">
      <c r="A12438" s="10" t="s">
        <v>1184</v>
      </c>
      <c r="B12438" s="13" t="s">
        <v>1183</v>
      </c>
    </row>
    <row r="12439" spans="1:2" ht="15" customHeight="1">
      <c r="A12439" s="10" t="s">
        <v>1196</v>
      </c>
      <c r="B12439" s="13" t="s">
        <v>1195</v>
      </c>
    </row>
    <row r="12440" spans="1:2" ht="15" customHeight="1">
      <c r="A12440" s="10" t="s">
        <v>14576</v>
      </c>
      <c r="B12440" s="13" t="s">
        <v>14575</v>
      </c>
    </row>
    <row r="12441" spans="1:2" ht="15" customHeight="1">
      <c r="A12441" s="10" t="s">
        <v>14582</v>
      </c>
      <c r="B12441" s="13" t="s">
        <v>14581</v>
      </c>
    </row>
    <row r="12442" spans="1:2" ht="15" customHeight="1">
      <c r="A12442" s="10" t="s">
        <v>14586</v>
      </c>
      <c r="B12442" s="13" t="s">
        <v>14585</v>
      </c>
    </row>
    <row r="12443" spans="1:2" ht="15" customHeight="1">
      <c r="A12443" s="10" t="s">
        <v>14578</v>
      </c>
      <c r="B12443" s="13" t="s">
        <v>14577</v>
      </c>
    </row>
    <row r="12444" spans="1:2" ht="15" customHeight="1">
      <c r="A12444" s="10" t="s">
        <v>14580</v>
      </c>
      <c r="B12444" s="13" t="s">
        <v>14579</v>
      </c>
    </row>
    <row r="12445" spans="1:2" ht="15" customHeight="1">
      <c r="A12445" s="10" t="s">
        <v>14584</v>
      </c>
      <c r="B12445" s="13" t="s">
        <v>14583</v>
      </c>
    </row>
    <row r="12446" spans="1:2" ht="15" customHeight="1">
      <c r="A12446" s="10" t="s">
        <v>14588</v>
      </c>
      <c r="B12446" s="13" t="s">
        <v>14587</v>
      </c>
    </row>
    <row r="12447" spans="1:2" ht="15" customHeight="1">
      <c r="A12447" s="11" t="s">
        <v>946</v>
      </c>
      <c r="B12447" s="15" t="s">
        <v>701</v>
      </c>
    </row>
    <row r="12448" spans="1:2" ht="15" customHeight="1">
      <c r="A12448" s="11" t="s">
        <v>947</v>
      </c>
      <c r="B12448" s="15" t="s">
        <v>666</v>
      </c>
    </row>
    <row r="12449" spans="1:2" ht="15" customHeight="1">
      <c r="A12449" s="10" t="s">
        <v>3262</v>
      </c>
      <c r="B12449" s="13" t="s">
        <v>3261</v>
      </c>
    </row>
    <row r="12450" spans="1:2" ht="15" customHeight="1">
      <c r="A12450" s="11" t="s">
        <v>948</v>
      </c>
      <c r="B12450" s="15" t="s">
        <v>696</v>
      </c>
    </row>
    <row r="12451" spans="1:2" ht="15" customHeight="1">
      <c r="A12451" s="11" t="s">
        <v>949</v>
      </c>
      <c r="B12451" s="15" t="s">
        <v>703</v>
      </c>
    </row>
    <row r="12452" spans="1:2" ht="15" customHeight="1">
      <c r="A12452" s="11" t="s">
        <v>950</v>
      </c>
      <c r="B12452" s="15" t="s">
        <v>685</v>
      </c>
    </row>
    <row r="12453" spans="1:2" ht="15" customHeight="1">
      <c r="A12453" s="11" t="s">
        <v>951</v>
      </c>
      <c r="B12453" s="15" t="s">
        <v>721</v>
      </c>
    </row>
    <row r="12454" spans="1:2" ht="15" customHeight="1">
      <c r="A12454" s="11" t="s">
        <v>952</v>
      </c>
      <c r="B12454" s="15" t="s">
        <v>705</v>
      </c>
    </row>
    <row r="12455" spans="1:2" ht="15" customHeight="1">
      <c r="A12455" s="10" t="s">
        <v>3375</v>
      </c>
      <c r="B12455" s="13" t="s">
        <v>3374</v>
      </c>
    </row>
    <row r="12456" spans="1:2" ht="15" customHeight="1">
      <c r="A12456" s="10" t="s">
        <v>3929</v>
      </c>
      <c r="B12456" s="13" t="s">
        <v>3928</v>
      </c>
    </row>
    <row r="12457" spans="1:2" ht="15" customHeight="1">
      <c r="A12457" s="10" t="s">
        <v>2412</v>
      </c>
      <c r="B12457" s="13" t="s">
        <v>2411</v>
      </c>
    </row>
    <row r="12458" spans="1:2" ht="15" customHeight="1">
      <c r="A12458" s="10" t="s">
        <v>9816</v>
      </c>
      <c r="B12458" s="13" t="s">
        <v>9815</v>
      </c>
    </row>
    <row r="12459" spans="1:2" ht="15" customHeight="1">
      <c r="A12459" s="10" t="s">
        <v>953</v>
      </c>
      <c r="B12459" s="13" t="s">
        <v>6560</v>
      </c>
    </row>
    <row r="12460" spans="1:2" ht="15" customHeight="1">
      <c r="A12460" s="10" t="s">
        <v>954</v>
      </c>
      <c r="B12460" s="13" t="s">
        <v>955</v>
      </c>
    </row>
    <row r="12461" spans="1:2" ht="15" customHeight="1">
      <c r="A12461" s="11" t="s">
        <v>956</v>
      </c>
      <c r="B12461" s="15" t="s">
        <v>957</v>
      </c>
    </row>
    <row r="12462" spans="1:2" ht="15" customHeight="1">
      <c r="A12462" s="11" t="s">
        <v>958</v>
      </c>
      <c r="B12462" s="15" t="s">
        <v>955</v>
      </c>
    </row>
    <row r="12463" spans="1:2" ht="15" customHeight="1">
      <c r="A12463" s="10" t="s">
        <v>8923</v>
      </c>
      <c r="B12463" s="13" t="s">
        <v>8922</v>
      </c>
    </row>
    <row r="12464" spans="1:2" ht="15" customHeight="1">
      <c r="A12464" s="10" t="s">
        <v>8587</v>
      </c>
      <c r="B12464" s="13" t="s">
        <v>8586</v>
      </c>
    </row>
    <row r="12465" spans="1:2" ht="15" customHeight="1">
      <c r="A12465" s="10" t="s">
        <v>8937</v>
      </c>
      <c r="B12465" s="13" t="s">
        <v>8936</v>
      </c>
    </row>
    <row r="12466" spans="1:2" ht="15" customHeight="1">
      <c r="A12466" s="10" t="s">
        <v>11356</v>
      </c>
      <c r="B12466" s="13" t="s">
        <v>11355</v>
      </c>
    </row>
    <row r="12467" spans="1:2" ht="15" customHeight="1">
      <c r="A12467" s="11" t="s">
        <v>959</v>
      </c>
      <c r="B12467" s="15" t="s">
        <v>957</v>
      </c>
    </row>
    <row r="12468" spans="1:2" ht="15" customHeight="1">
      <c r="A12468" s="10" t="s">
        <v>9806</v>
      </c>
      <c r="B12468" s="13" t="s">
        <v>957</v>
      </c>
    </row>
    <row r="12469" spans="1:2" ht="15" customHeight="1">
      <c r="A12469" s="11" t="s">
        <v>960</v>
      </c>
      <c r="B12469" s="15" t="s">
        <v>961</v>
      </c>
    </row>
    <row r="12470" spans="1:2" ht="15" customHeight="1">
      <c r="A12470" s="10" t="s">
        <v>8628</v>
      </c>
      <c r="B12470" s="13" t="s">
        <v>8627</v>
      </c>
    </row>
    <row r="12471" spans="1:2" ht="15" customHeight="1">
      <c r="A12471" s="10" t="s">
        <v>8632</v>
      </c>
      <c r="B12471" s="13" t="s">
        <v>8631</v>
      </c>
    </row>
    <row r="12472" spans="1:2" ht="15" customHeight="1">
      <c r="A12472" s="10" t="s">
        <v>8630</v>
      </c>
      <c r="B12472" s="13" t="s">
        <v>8629</v>
      </c>
    </row>
    <row r="12473" spans="1:2" ht="15" customHeight="1">
      <c r="A12473" s="10" t="s">
        <v>8634</v>
      </c>
      <c r="B12473" s="13" t="s">
        <v>8633</v>
      </c>
    </row>
    <row r="12474" spans="1:2" ht="15" customHeight="1">
      <c r="A12474" s="10" t="s">
        <v>8636</v>
      </c>
      <c r="B12474" s="13" t="s">
        <v>8635</v>
      </c>
    </row>
    <row r="12475" spans="1:2" ht="15" customHeight="1">
      <c r="A12475" s="10" t="s">
        <v>8640</v>
      </c>
      <c r="B12475" s="13" t="s">
        <v>8639</v>
      </c>
    </row>
    <row r="12476" spans="1:2" ht="15" customHeight="1">
      <c r="A12476" s="10" t="s">
        <v>8638</v>
      </c>
      <c r="B12476" s="13" t="s">
        <v>8637</v>
      </c>
    </row>
    <row r="12477" spans="1:2" ht="15" customHeight="1">
      <c r="A12477" s="10" t="s">
        <v>8642</v>
      </c>
      <c r="B12477" s="13" t="s">
        <v>8641</v>
      </c>
    </row>
    <row r="12478" spans="1:2" ht="15" customHeight="1">
      <c r="A12478" s="10" t="s">
        <v>8644</v>
      </c>
      <c r="B12478" s="13" t="s">
        <v>8643</v>
      </c>
    </row>
    <row r="12479" spans="1:2" ht="15" customHeight="1">
      <c r="A12479" s="11" t="s">
        <v>962</v>
      </c>
      <c r="B12479" s="15" t="s">
        <v>963</v>
      </c>
    </row>
    <row r="12480" spans="1:2" ht="15" customHeight="1">
      <c r="A12480" s="10" t="s">
        <v>8610</v>
      </c>
      <c r="B12480" s="13" t="s">
        <v>8609</v>
      </c>
    </row>
    <row r="12481" spans="1:2" ht="15" customHeight="1">
      <c r="A12481" s="10" t="s">
        <v>8614</v>
      </c>
      <c r="B12481" s="13" t="s">
        <v>8613</v>
      </c>
    </row>
    <row r="12482" spans="1:2" ht="15" customHeight="1">
      <c r="A12482" s="10" t="s">
        <v>8612</v>
      </c>
      <c r="B12482" s="13" t="s">
        <v>8611</v>
      </c>
    </row>
    <row r="12483" spans="1:2" ht="15" customHeight="1">
      <c r="A12483" s="10" t="s">
        <v>8616</v>
      </c>
      <c r="B12483" s="13" t="s">
        <v>8615</v>
      </c>
    </row>
    <row r="12484" spans="1:2" ht="15" customHeight="1">
      <c r="A12484" s="10" t="s">
        <v>8618</v>
      </c>
      <c r="B12484" s="13" t="s">
        <v>8617</v>
      </c>
    </row>
    <row r="12485" spans="1:2" ht="15" customHeight="1">
      <c r="A12485" s="10" t="s">
        <v>8622</v>
      </c>
      <c r="B12485" s="13" t="s">
        <v>8621</v>
      </c>
    </row>
    <row r="12486" spans="1:2" ht="15" customHeight="1">
      <c r="A12486" s="10" t="s">
        <v>8620</v>
      </c>
      <c r="B12486" s="13" t="s">
        <v>8619</v>
      </c>
    </row>
    <row r="12487" spans="1:2" ht="15" customHeight="1">
      <c r="A12487" s="10" t="s">
        <v>8624</v>
      </c>
      <c r="B12487" s="13" t="s">
        <v>8623</v>
      </c>
    </row>
    <row r="12488" spans="1:2" ht="15" customHeight="1">
      <c r="A12488" s="10" t="s">
        <v>8626</v>
      </c>
      <c r="B12488" s="13" t="s">
        <v>8625</v>
      </c>
    </row>
    <row r="12489" spans="1:2" ht="15" customHeight="1">
      <c r="A12489" s="10" t="s">
        <v>8664</v>
      </c>
      <c r="B12489" s="13" t="s">
        <v>8663</v>
      </c>
    </row>
    <row r="12490" spans="1:2" ht="15" customHeight="1">
      <c r="A12490" s="10" t="s">
        <v>8668</v>
      </c>
      <c r="B12490" s="13" t="s">
        <v>8667</v>
      </c>
    </row>
    <row r="12491" spans="1:2" ht="15" customHeight="1">
      <c r="A12491" s="10" t="s">
        <v>8666</v>
      </c>
      <c r="B12491" s="13" t="s">
        <v>8665</v>
      </c>
    </row>
    <row r="12492" spans="1:2" ht="15" customHeight="1">
      <c r="A12492" s="10" t="s">
        <v>8670</v>
      </c>
      <c r="B12492" s="13" t="s">
        <v>8669</v>
      </c>
    </row>
    <row r="12493" spans="1:2" ht="15" customHeight="1">
      <c r="A12493" s="10" t="s">
        <v>8672</v>
      </c>
      <c r="B12493" s="13" t="s">
        <v>8671</v>
      </c>
    </row>
    <row r="12494" spans="1:2" ht="15" customHeight="1">
      <c r="A12494" s="10" t="s">
        <v>8676</v>
      </c>
      <c r="B12494" s="13" t="s">
        <v>8675</v>
      </c>
    </row>
    <row r="12495" spans="1:2" ht="15" customHeight="1">
      <c r="A12495" s="10" t="s">
        <v>8674</v>
      </c>
      <c r="B12495" s="13" t="s">
        <v>8673</v>
      </c>
    </row>
    <row r="12496" spans="1:2" ht="15" customHeight="1">
      <c r="A12496" s="10" t="s">
        <v>8678</v>
      </c>
      <c r="B12496" s="13" t="s">
        <v>8677</v>
      </c>
    </row>
    <row r="12497" spans="1:2" ht="15" customHeight="1">
      <c r="A12497" s="10" t="s">
        <v>8680</v>
      </c>
      <c r="B12497" s="13" t="s">
        <v>8679</v>
      </c>
    </row>
    <row r="12498" spans="1:2" ht="15" customHeight="1">
      <c r="A12498" s="11" t="s">
        <v>964</v>
      </c>
      <c r="B12498" s="15" t="s">
        <v>965</v>
      </c>
    </row>
    <row r="12499" spans="1:2" ht="15" customHeight="1">
      <c r="A12499" s="10" t="s">
        <v>8646</v>
      </c>
      <c r="B12499" s="13" t="s">
        <v>8645</v>
      </c>
    </row>
    <row r="12500" spans="1:2" ht="15" customHeight="1">
      <c r="A12500" s="10" t="s">
        <v>8650</v>
      </c>
      <c r="B12500" s="13" t="s">
        <v>8649</v>
      </c>
    </row>
    <row r="12501" spans="1:2" ht="15" customHeight="1">
      <c r="A12501" s="10" t="s">
        <v>8648</v>
      </c>
      <c r="B12501" s="13" t="s">
        <v>8647</v>
      </c>
    </row>
    <row r="12502" spans="1:2" ht="15" customHeight="1">
      <c r="A12502" s="10" t="s">
        <v>8652</v>
      </c>
      <c r="B12502" s="13" t="s">
        <v>8651</v>
      </c>
    </row>
    <row r="12503" spans="1:2" ht="15" customHeight="1">
      <c r="A12503" s="10" t="s">
        <v>8654</v>
      </c>
      <c r="B12503" s="13" t="s">
        <v>8653</v>
      </c>
    </row>
    <row r="12504" spans="1:2" ht="15" customHeight="1">
      <c r="A12504" s="10" t="s">
        <v>8658</v>
      </c>
      <c r="B12504" s="13" t="s">
        <v>8657</v>
      </c>
    </row>
    <row r="12505" spans="1:2" ht="15" customHeight="1">
      <c r="A12505" s="10" t="s">
        <v>8656</v>
      </c>
      <c r="B12505" s="13" t="s">
        <v>8655</v>
      </c>
    </row>
    <row r="12506" spans="1:2" ht="15" customHeight="1">
      <c r="A12506" s="10" t="s">
        <v>8660</v>
      </c>
      <c r="B12506" s="13" t="s">
        <v>8659</v>
      </c>
    </row>
    <row r="12507" spans="1:2" ht="15" customHeight="1">
      <c r="A12507" s="10" t="s">
        <v>8662</v>
      </c>
      <c r="B12507" s="13" t="s">
        <v>8661</v>
      </c>
    </row>
    <row r="12508" spans="1:2" ht="15" customHeight="1">
      <c r="A12508" s="11" t="s">
        <v>966</v>
      </c>
      <c r="B12508" s="15" t="s">
        <v>965</v>
      </c>
    </row>
    <row r="12509" spans="1:2" ht="15" customHeight="1">
      <c r="A12509" s="10" t="s">
        <v>11494</v>
      </c>
      <c r="B12509" s="13" t="s">
        <v>11493</v>
      </c>
    </row>
    <row r="12510" spans="1:2" ht="15" customHeight="1">
      <c r="A12510" s="10" t="s">
        <v>11498</v>
      </c>
      <c r="B12510" s="13" t="s">
        <v>11497</v>
      </c>
    </row>
    <row r="12511" spans="1:2" ht="15" customHeight="1">
      <c r="A12511" s="10" t="s">
        <v>11488</v>
      </c>
      <c r="B12511" s="13" t="s">
        <v>11487</v>
      </c>
    </row>
    <row r="12512" spans="1:2" ht="15" customHeight="1">
      <c r="A12512" s="10" t="s">
        <v>11490</v>
      </c>
      <c r="B12512" s="13" t="s">
        <v>11489</v>
      </c>
    </row>
    <row r="12513" spans="1:2" ht="15" customHeight="1">
      <c r="A12513" s="10" t="s">
        <v>9561</v>
      </c>
      <c r="B12513" s="13" t="s">
        <v>9560</v>
      </c>
    </row>
    <row r="12514" spans="1:2" ht="15" customHeight="1">
      <c r="A12514" s="11" t="s">
        <v>967</v>
      </c>
      <c r="B12514" s="15" t="s">
        <v>555</v>
      </c>
    </row>
    <row r="12515" spans="1:2" ht="15" customHeight="1">
      <c r="A12515" s="10" t="s">
        <v>14652</v>
      </c>
      <c r="B12515" s="13" t="s">
        <v>14651</v>
      </c>
    </row>
    <row r="12516" spans="1:2" ht="15" customHeight="1">
      <c r="A12516" s="11" t="s">
        <v>968</v>
      </c>
      <c r="B12516" s="15" t="s">
        <v>969</v>
      </c>
    </row>
    <row r="12517" spans="1:2" ht="15" customHeight="1">
      <c r="A12517" s="10" t="s">
        <v>11287</v>
      </c>
      <c r="B12517" s="13" t="s">
        <v>11286</v>
      </c>
    </row>
    <row r="12518" spans="1:2" ht="15" customHeight="1">
      <c r="A12518" s="11" t="s">
        <v>970</v>
      </c>
      <c r="B12518" s="15" t="s">
        <v>971</v>
      </c>
    </row>
    <row r="12519" spans="1:2" ht="15" customHeight="1">
      <c r="A12519" s="10" t="s">
        <v>11261</v>
      </c>
      <c r="B12519" s="13" t="s">
        <v>11260</v>
      </c>
    </row>
    <row r="12520" spans="1:2" ht="15" customHeight="1">
      <c r="A12520" s="10" t="s">
        <v>11518</v>
      </c>
      <c r="B12520" s="13" t="s">
        <v>11517</v>
      </c>
    </row>
    <row r="12521" spans="1:2" ht="15" customHeight="1">
      <c r="A12521" s="10" t="s">
        <v>11110</v>
      </c>
      <c r="B12521" s="13" t="s">
        <v>11109</v>
      </c>
    </row>
    <row r="12522" spans="1:2" ht="15" customHeight="1">
      <c r="A12522" s="10" t="s">
        <v>11114</v>
      </c>
      <c r="B12522" s="13" t="s">
        <v>11113</v>
      </c>
    </row>
    <row r="12523" spans="1:2" ht="15" customHeight="1">
      <c r="A12523" s="11" t="s">
        <v>972</v>
      </c>
      <c r="B12523" s="15" t="s">
        <v>973</v>
      </c>
    </row>
    <row r="12524" spans="1:2" ht="15" customHeight="1">
      <c r="A12524" s="10" t="s">
        <v>9466</v>
      </c>
      <c r="B12524" s="13" t="s">
        <v>9465</v>
      </c>
    </row>
    <row r="12525" spans="1:2" ht="15" customHeight="1">
      <c r="A12525" s="10" t="s">
        <v>9476</v>
      </c>
      <c r="B12525" s="13" t="s">
        <v>9475</v>
      </c>
    </row>
    <row r="12526" spans="1:2" ht="15" customHeight="1">
      <c r="A12526" s="10" t="s">
        <v>9478</v>
      </c>
      <c r="B12526" s="13" t="s">
        <v>9477</v>
      </c>
    </row>
    <row r="12527" spans="1:2" ht="15" customHeight="1">
      <c r="A12527" s="10" t="s">
        <v>9472</v>
      </c>
      <c r="B12527" s="13" t="s">
        <v>9471</v>
      </c>
    </row>
    <row r="12528" spans="1:2" ht="15" customHeight="1">
      <c r="A12528" s="10" t="s">
        <v>9470</v>
      </c>
      <c r="B12528" s="13" t="s">
        <v>9469</v>
      </c>
    </row>
    <row r="12529" spans="1:2" ht="15" customHeight="1">
      <c r="A12529" s="10" t="s">
        <v>9468</v>
      </c>
      <c r="B12529" s="13" t="s">
        <v>9467</v>
      </c>
    </row>
    <row r="12530" spans="1:2" ht="15" customHeight="1">
      <c r="A12530" s="10" t="s">
        <v>9482</v>
      </c>
      <c r="B12530" s="13" t="s">
        <v>9481</v>
      </c>
    </row>
    <row r="12531" spans="1:2" ht="15" customHeight="1">
      <c r="A12531" s="10" t="s">
        <v>9526</v>
      </c>
      <c r="B12531" s="13" t="s">
        <v>9525</v>
      </c>
    </row>
    <row r="12532" spans="1:2" ht="15" customHeight="1">
      <c r="A12532" s="10" t="s">
        <v>9474</v>
      </c>
      <c r="B12532" s="13" t="s">
        <v>9473</v>
      </c>
    </row>
    <row r="12533" spans="1:2" ht="15" customHeight="1">
      <c r="A12533" s="10" t="s">
        <v>24821</v>
      </c>
      <c r="B12533" s="13" t="s">
        <v>24820</v>
      </c>
    </row>
    <row r="12534" spans="1:2" ht="15" customHeight="1">
      <c r="A12534" s="10" t="s">
        <v>24823</v>
      </c>
      <c r="B12534" s="13" t="s">
        <v>24822</v>
      </c>
    </row>
    <row r="12535" spans="1:2" ht="15" customHeight="1">
      <c r="A12535" s="10" t="s">
        <v>23753</v>
      </c>
      <c r="B12535" s="13" t="s">
        <v>23752</v>
      </c>
    </row>
    <row r="12536" spans="1:2" ht="15" customHeight="1">
      <c r="A12536" s="10" t="s">
        <v>23751</v>
      </c>
      <c r="B12536" s="13" t="s">
        <v>23750</v>
      </c>
    </row>
    <row r="12537" spans="1:2" ht="15" customHeight="1">
      <c r="A12537" s="10" t="s">
        <v>24819</v>
      </c>
      <c r="B12537" s="13" t="s">
        <v>24818</v>
      </c>
    </row>
    <row r="12538" spans="1:2" ht="15" customHeight="1">
      <c r="A12538" s="10" t="s">
        <v>13810</v>
      </c>
      <c r="B12538" s="13" t="s">
        <v>13809</v>
      </c>
    </row>
    <row r="12539" spans="1:2" ht="15" customHeight="1">
      <c r="A12539" s="10" t="s">
        <v>13806</v>
      </c>
      <c r="B12539" s="13" t="s">
        <v>13805</v>
      </c>
    </row>
    <row r="12540" spans="1:2" ht="15" customHeight="1">
      <c r="A12540" s="10" t="s">
        <v>13812</v>
      </c>
      <c r="B12540" s="13" t="s">
        <v>13811</v>
      </c>
    </row>
    <row r="12541" spans="1:2" ht="15" customHeight="1">
      <c r="A12541" s="10" t="s">
        <v>24241</v>
      </c>
      <c r="B12541" s="13" t="s">
        <v>24240</v>
      </c>
    </row>
    <row r="12542" spans="1:2" ht="15" customHeight="1">
      <c r="A12542" s="10" t="s">
        <v>11703</v>
      </c>
      <c r="B12542" s="13" t="s">
        <v>11702</v>
      </c>
    </row>
    <row r="12543" spans="1:2" ht="15" customHeight="1">
      <c r="A12543" s="10" t="s">
        <v>5500</v>
      </c>
      <c r="B12543" s="13" t="s">
        <v>5499</v>
      </c>
    </row>
    <row r="12544" spans="1:2" ht="15" customHeight="1">
      <c r="A12544" s="10" t="s">
        <v>11478</v>
      </c>
      <c r="B12544" s="13" t="s">
        <v>11477</v>
      </c>
    </row>
    <row r="12545" spans="1:2" ht="15" customHeight="1">
      <c r="A12545" s="10" t="s">
        <v>11721</v>
      </c>
      <c r="B12545" s="13" t="s">
        <v>11720</v>
      </c>
    </row>
    <row r="12546" spans="1:2" ht="15" customHeight="1">
      <c r="A12546" s="10" t="s">
        <v>11480</v>
      </c>
      <c r="B12546" s="13" t="s">
        <v>11479</v>
      </c>
    </row>
    <row r="12547" spans="1:2" ht="15" customHeight="1">
      <c r="A12547" s="10" t="s">
        <v>11496</v>
      </c>
      <c r="B12547" s="13" t="s">
        <v>11495</v>
      </c>
    </row>
    <row r="12548" spans="1:2" ht="15" customHeight="1">
      <c r="A12548" s="10" t="s">
        <v>14472</v>
      </c>
      <c r="B12548" s="13" t="s">
        <v>14471</v>
      </c>
    </row>
    <row r="12549" spans="1:2" ht="15" customHeight="1">
      <c r="A12549" s="10" t="s">
        <v>14470</v>
      </c>
      <c r="B12549" s="13" t="s">
        <v>14469</v>
      </c>
    </row>
    <row r="12550" spans="1:2" ht="15" customHeight="1">
      <c r="A12550" s="10" t="s">
        <v>13952</v>
      </c>
      <c r="B12550" s="13" t="s">
        <v>13951</v>
      </c>
    </row>
    <row r="12551" spans="1:2" ht="15" customHeight="1">
      <c r="A12551" s="10" t="s">
        <v>9623</v>
      </c>
      <c r="B12551" s="13" t="s">
        <v>9622</v>
      </c>
    </row>
    <row r="12552" spans="1:2" ht="15" customHeight="1">
      <c r="A12552" s="11" t="s">
        <v>974</v>
      </c>
      <c r="B12552" s="15" t="s">
        <v>975</v>
      </c>
    </row>
    <row r="12553" spans="1:2" ht="15" customHeight="1">
      <c r="A12553" s="10" t="s">
        <v>1767</v>
      </c>
      <c r="B12553" s="13" t="s">
        <v>1766</v>
      </c>
    </row>
    <row r="12554" spans="1:2" ht="15" customHeight="1">
      <c r="A12554" s="10" t="s">
        <v>1769</v>
      </c>
      <c r="B12554" s="13" t="s">
        <v>1768</v>
      </c>
    </row>
    <row r="12555" spans="1:2" ht="15" customHeight="1">
      <c r="A12555" s="10" t="s">
        <v>1785</v>
      </c>
      <c r="B12555" s="13" t="s">
        <v>1784</v>
      </c>
    </row>
    <row r="12556" spans="1:2" ht="15" customHeight="1">
      <c r="A12556" s="10" t="s">
        <v>1787</v>
      </c>
      <c r="B12556" s="13" t="s">
        <v>1786</v>
      </c>
    </row>
    <row r="12557" spans="1:2" ht="15" customHeight="1">
      <c r="A12557" s="10" t="s">
        <v>7860</v>
      </c>
      <c r="B12557" s="13" t="s">
        <v>7859</v>
      </c>
    </row>
    <row r="12558" spans="1:2" ht="15" customHeight="1">
      <c r="A12558" s="10" t="s">
        <v>7864</v>
      </c>
      <c r="B12558" s="13" t="s">
        <v>7863</v>
      </c>
    </row>
    <row r="12559" spans="1:2" ht="15" customHeight="1">
      <c r="A12559" s="11" t="s">
        <v>976</v>
      </c>
      <c r="B12559" s="15" t="s">
        <v>977</v>
      </c>
    </row>
    <row r="12560" spans="1:2" ht="15" customHeight="1">
      <c r="A12560" s="10" t="s">
        <v>7824</v>
      </c>
      <c r="B12560" s="13" t="s">
        <v>7823</v>
      </c>
    </row>
    <row r="12561" spans="1:2" ht="15" customHeight="1">
      <c r="A12561" s="10" t="s">
        <v>7822</v>
      </c>
      <c r="B12561" s="13" t="s">
        <v>7821</v>
      </c>
    </row>
    <row r="12562" spans="1:2" ht="15" customHeight="1">
      <c r="A12562" s="10" t="s">
        <v>7826</v>
      </c>
      <c r="B12562" s="13" t="s">
        <v>7825</v>
      </c>
    </row>
    <row r="12563" spans="1:2" ht="15" customHeight="1">
      <c r="A12563" s="10" t="s">
        <v>11920</v>
      </c>
      <c r="B12563" s="13" t="s">
        <v>11919</v>
      </c>
    </row>
    <row r="12564" spans="1:2" ht="15" customHeight="1">
      <c r="A12564" s="10" t="s">
        <v>7828</v>
      </c>
      <c r="B12564" s="13" t="s">
        <v>7827</v>
      </c>
    </row>
    <row r="12565" spans="1:2" ht="15" customHeight="1">
      <c r="A12565" s="10" t="s">
        <v>7856</v>
      </c>
      <c r="B12565" s="13" t="s">
        <v>7855</v>
      </c>
    </row>
    <row r="12566" spans="1:2" ht="15" customHeight="1">
      <c r="A12566" s="11" t="s">
        <v>978</v>
      </c>
      <c r="B12566" s="15" t="s">
        <v>979</v>
      </c>
    </row>
    <row r="12567" spans="1:2" ht="15" customHeight="1">
      <c r="A12567" s="10" t="s">
        <v>7913</v>
      </c>
      <c r="B12567" s="13" t="s">
        <v>7912</v>
      </c>
    </row>
    <row r="12568" spans="1:2" ht="15" customHeight="1">
      <c r="A12568" s="10" t="s">
        <v>7850</v>
      </c>
      <c r="B12568" s="13" t="s">
        <v>7849</v>
      </c>
    </row>
    <row r="12569" spans="1:2" ht="15" customHeight="1">
      <c r="A12569" s="10" t="s">
        <v>7852</v>
      </c>
      <c r="B12569" s="13" t="s">
        <v>7851</v>
      </c>
    </row>
    <row r="12570" spans="1:2" ht="15" customHeight="1">
      <c r="A12570" s="10" t="s">
        <v>7862</v>
      </c>
      <c r="B12570" s="13" t="s">
        <v>7861</v>
      </c>
    </row>
    <row r="12571" spans="1:2" ht="15" customHeight="1">
      <c r="A12571" s="10" t="s">
        <v>11922</v>
      </c>
      <c r="B12571" s="13" t="s">
        <v>11921</v>
      </c>
    </row>
    <row r="12572" spans="1:2" ht="15" customHeight="1">
      <c r="A12572" s="10" t="s">
        <v>7858</v>
      </c>
      <c r="B12572" s="13" t="s">
        <v>7857</v>
      </c>
    </row>
    <row r="12573" spans="1:2" ht="15" customHeight="1">
      <c r="A12573" s="10" t="s">
        <v>7854</v>
      </c>
      <c r="B12573" s="13" t="s">
        <v>7853</v>
      </c>
    </row>
    <row r="12574" spans="1:2" ht="15" customHeight="1">
      <c r="A12574" s="10" t="s">
        <v>9799</v>
      </c>
      <c r="B12574" s="13" t="s">
        <v>9798</v>
      </c>
    </row>
    <row r="12575" spans="1:2" ht="15" customHeight="1">
      <c r="A12575" s="10" t="s">
        <v>9878</v>
      </c>
      <c r="B12575" s="13" t="s">
        <v>9877</v>
      </c>
    </row>
    <row r="12576" spans="1:2" ht="15" customHeight="1">
      <c r="A12576" s="10" t="s">
        <v>9805</v>
      </c>
      <c r="B12576" s="13" t="s">
        <v>9804</v>
      </c>
    </row>
    <row r="12577" spans="1:2" ht="15" customHeight="1">
      <c r="A12577" s="10" t="s">
        <v>10198</v>
      </c>
      <c r="B12577" s="13" t="s">
        <v>10197</v>
      </c>
    </row>
    <row r="12578" spans="1:2" ht="15" customHeight="1">
      <c r="A12578" s="11" t="s">
        <v>980</v>
      </c>
      <c r="B12578" s="15" t="s">
        <v>562</v>
      </c>
    </row>
    <row r="12579" spans="1:2" ht="15" customHeight="1">
      <c r="A12579" s="10" t="s">
        <v>14821</v>
      </c>
      <c r="B12579" s="13" t="s">
        <v>14820</v>
      </c>
    </row>
    <row r="12580" spans="1:2" ht="15" customHeight="1">
      <c r="A12580" s="10" t="s">
        <v>13440</v>
      </c>
      <c r="B12580" s="13" t="s">
        <v>13439</v>
      </c>
    </row>
    <row r="12581" spans="1:2" ht="15" customHeight="1">
      <c r="A12581" s="10" t="s">
        <v>13434</v>
      </c>
      <c r="B12581" s="13" t="s">
        <v>13433</v>
      </c>
    </row>
    <row r="12582" spans="1:2" ht="15" customHeight="1">
      <c r="A12582" s="10" t="s">
        <v>13436</v>
      </c>
      <c r="B12582" s="13" t="s">
        <v>13435</v>
      </c>
    </row>
    <row r="12583" spans="1:2" ht="15" customHeight="1">
      <c r="A12583" s="10" t="s">
        <v>14719</v>
      </c>
      <c r="B12583" s="13" t="s">
        <v>14718</v>
      </c>
    </row>
    <row r="12584" spans="1:2" ht="15" customHeight="1">
      <c r="A12584" s="10" t="s">
        <v>1506</v>
      </c>
      <c r="B12584" s="13" t="s">
        <v>1505</v>
      </c>
    </row>
    <row r="12585" spans="1:2" ht="15" customHeight="1">
      <c r="A12585" s="10" t="s">
        <v>1809</v>
      </c>
      <c r="B12585" s="13" t="s">
        <v>1808</v>
      </c>
    </row>
    <row r="12586" spans="1:2" ht="15" customHeight="1">
      <c r="A12586" s="10" t="s">
        <v>10362</v>
      </c>
      <c r="B12586" s="13" t="s">
        <v>10361</v>
      </c>
    </row>
    <row r="12587" spans="1:2" ht="15" customHeight="1">
      <c r="A12587" s="10" t="s">
        <v>10346</v>
      </c>
      <c r="B12587" s="13" t="s">
        <v>10345</v>
      </c>
    </row>
    <row r="12588" spans="1:2" ht="15" customHeight="1">
      <c r="A12588" s="10" t="s">
        <v>7095</v>
      </c>
      <c r="B12588" s="13" t="s">
        <v>7094</v>
      </c>
    </row>
    <row r="12589" spans="1:2" ht="15" customHeight="1">
      <c r="A12589" s="10" t="s">
        <v>1679</v>
      </c>
      <c r="B12589" s="13" t="s">
        <v>1678</v>
      </c>
    </row>
    <row r="12590" spans="1:2" ht="15" customHeight="1">
      <c r="A12590" s="10" t="s">
        <v>7089</v>
      </c>
      <c r="B12590" s="13" t="s">
        <v>7088</v>
      </c>
    </row>
    <row r="12591" spans="1:2" ht="15" customHeight="1">
      <c r="A12591" s="10" t="s">
        <v>21685</v>
      </c>
      <c r="B12591" s="13" t="s">
        <v>21684</v>
      </c>
    </row>
    <row r="12592" spans="1:2" ht="15" customHeight="1">
      <c r="A12592" s="10" t="s">
        <v>21689</v>
      </c>
      <c r="B12592" s="13" t="s">
        <v>21688</v>
      </c>
    </row>
    <row r="12593" spans="1:2" ht="15" customHeight="1">
      <c r="A12593" s="10" t="s">
        <v>21691</v>
      </c>
      <c r="B12593" s="13" t="s">
        <v>21690</v>
      </c>
    </row>
    <row r="12594" spans="1:2" ht="15" customHeight="1">
      <c r="A12594" s="10" t="s">
        <v>21683</v>
      </c>
      <c r="B12594" s="13" t="s">
        <v>21682</v>
      </c>
    </row>
    <row r="12595" spans="1:2" ht="15" customHeight="1">
      <c r="A12595" s="10" t="s">
        <v>21693</v>
      </c>
      <c r="B12595" s="13" t="s">
        <v>21692</v>
      </c>
    </row>
    <row r="12596" spans="1:2" ht="15" customHeight="1">
      <c r="A12596" s="10" t="s">
        <v>21681</v>
      </c>
      <c r="B12596" s="13" t="s">
        <v>21680</v>
      </c>
    </row>
    <row r="12597" spans="1:2" ht="15" customHeight="1">
      <c r="A12597" s="10" t="s">
        <v>21697</v>
      </c>
      <c r="B12597" s="13" t="s">
        <v>21696</v>
      </c>
    </row>
    <row r="12598" spans="1:2" ht="15" customHeight="1">
      <c r="A12598" s="10" t="s">
        <v>21695</v>
      </c>
      <c r="B12598" s="13" t="s">
        <v>21694</v>
      </c>
    </row>
    <row r="12599" spans="1:2" ht="15" customHeight="1">
      <c r="A12599" s="10" t="s">
        <v>21679</v>
      </c>
      <c r="B12599" s="13" t="s">
        <v>21678</v>
      </c>
    </row>
    <row r="12600" spans="1:2" ht="15" customHeight="1">
      <c r="A12600" s="10" t="s">
        <v>21687</v>
      </c>
      <c r="B12600" s="13" t="s">
        <v>21686</v>
      </c>
    </row>
    <row r="12601" spans="1:2" ht="15" customHeight="1">
      <c r="A12601" s="10" t="s">
        <v>14699</v>
      </c>
      <c r="B12601" s="13" t="s">
        <v>14698</v>
      </c>
    </row>
    <row r="12602" spans="1:2" ht="15" customHeight="1">
      <c r="A12602" s="10" t="s">
        <v>2491</v>
      </c>
      <c r="B12602" s="13" t="s">
        <v>2490</v>
      </c>
    </row>
    <row r="12603" spans="1:2" ht="15" customHeight="1">
      <c r="A12603" s="10" t="s">
        <v>6916</v>
      </c>
      <c r="B12603" s="13" t="s">
        <v>6915</v>
      </c>
    </row>
    <row r="12604" spans="1:2" ht="15" customHeight="1">
      <c r="A12604" s="10" t="s">
        <v>6922</v>
      </c>
      <c r="B12604" s="13" t="s">
        <v>6921</v>
      </c>
    </row>
    <row r="12605" spans="1:2" ht="15" customHeight="1">
      <c r="A12605" s="10" t="s">
        <v>14823</v>
      </c>
      <c r="B12605" s="13" t="s">
        <v>14822</v>
      </c>
    </row>
    <row r="12606" spans="1:2" ht="15" customHeight="1">
      <c r="A12606" s="10" t="s">
        <v>981</v>
      </c>
      <c r="B12606" s="13" t="s">
        <v>982</v>
      </c>
    </row>
    <row r="12607" spans="1:2" ht="15" customHeight="1">
      <c r="A12607" s="10" t="s">
        <v>21385</v>
      </c>
      <c r="B12607" s="13" t="s">
        <v>21384</v>
      </c>
    </row>
    <row r="12608" spans="1:2" ht="15" customHeight="1">
      <c r="A12608" s="10" t="s">
        <v>21389</v>
      </c>
      <c r="B12608" s="13" t="s">
        <v>21388</v>
      </c>
    </row>
    <row r="12609" spans="1:2" ht="15" customHeight="1">
      <c r="A12609" s="10" t="s">
        <v>21391</v>
      </c>
      <c r="B12609" s="13" t="s">
        <v>21390</v>
      </c>
    </row>
    <row r="12610" spans="1:2" ht="15" customHeight="1">
      <c r="A12610" s="10" t="s">
        <v>21383</v>
      </c>
      <c r="B12610" s="13" t="s">
        <v>21382</v>
      </c>
    </row>
    <row r="12611" spans="1:2" ht="15" customHeight="1">
      <c r="A12611" s="10" t="s">
        <v>21393</v>
      </c>
      <c r="B12611" s="13" t="s">
        <v>21392</v>
      </c>
    </row>
    <row r="12612" spans="1:2" ht="15" customHeight="1">
      <c r="A12612" s="10" t="s">
        <v>21381</v>
      </c>
      <c r="B12612" s="13" t="s">
        <v>21380</v>
      </c>
    </row>
    <row r="12613" spans="1:2" ht="15" customHeight="1">
      <c r="A12613" s="10" t="s">
        <v>21397</v>
      </c>
      <c r="B12613" s="13" t="s">
        <v>21396</v>
      </c>
    </row>
    <row r="12614" spans="1:2" ht="15" customHeight="1">
      <c r="A12614" s="10" t="s">
        <v>21395</v>
      </c>
      <c r="B12614" s="13" t="s">
        <v>21394</v>
      </c>
    </row>
    <row r="12615" spans="1:2" ht="15" customHeight="1">
      <c r="A12615" s="10" t="s">
        <v>21379</v>
      </c>
      <c r="B12615" s="13" t="s">
        <v>21378</v>
      </c>
    </row>
    <row r="12616" spans="1:2" ht="15" customHeight="1">
      <c r="A12616" s="10" t="s">
        <v>21387</v>
      </c>
      <c r="B12616" s="13" t="s">
        <v>21386</v>
      </c>
    </row>
    <row r="12617" spans="1:2" ht="15" customHeight="1">
      <c r="A12617" s="10" t="s">
        <v>24801</v>
      </c>
      <c r="B12617" s="13" t="s">
        <v>24800</v>
      </c>
    </row>
    <row r="12618" spans="1:2" ht="15" customHeight="1">
      <c r="A12618" s="10" t="s">
        <v>21365</v>
      </c>
      <c r="B12618" s="13" t="s">
        <v>21364</v>
      </c>
    </row>
    <row r="12619" spans="1:2" ht="15" customHeight="1">
      <c r="A12619" s="10" t="s">
        <v>21369</v>
      </c>
      <c r="B12619" s="13" t="s">
        <v>21368</v>
      </c>
    </row>
    <row r="12620" spans="1:2" ht="15" customHeight="1">
      <c r="A12620" s="10" t="s">
        <v>21371</v>
      </c>
      <c r="B12620" s="13" t="s">
        <v>21370</v>
      </c>
    </row>
    <row r="12621" spans="1:2" ht="15" customHeight="1">
      <c r="A12621" s="10" t="s">
        <v>21363</v>
      </c>
      <c r="B12621" s="13" t="s">
        <v>21362</v>
      </c>
    </row>
    <row r="12622" spans="1:2" ht="15" customHeight="1">
      <c r="A12622" s="10" t="s">
        <v>21373</v>
      </c>
      <c r="B12622" s="13" t="s">
        <v>21372</v>
      </c>
    </row>
    <row r="12623" spans="1:2" ht="15" customHeight="1">
      <c r="A12623" s="10" t="s">
        <v>21361</v>
      </c>
      <c r="B12623" s="13" t="s">
        <v>21360</v>
      </c>
    </row>
    <row r="12624" spans="1:2" ht="15" customHeight="1">
      <c r="A12624" s="10" t="s">
        <v>21377</v>
      </c>
      <c r="B12624" s="13" t="s">
        <v>21376</v>
      </c>
    </row>
    <row r="12625" spans="1:2" ht="15" customHeight="1">
      <c r="A12625" s="10" t="s">
        <v>21375</v>
      </c>
      <c r="B12625" s="13" t="s">
        <v>21374</v>
      </c>
    </row>
    <row r="12626" spans="1:2" ht="15" customHeight="1">
      <c r="A12626" s="10" t="s">
        <v>21359</v>
      </c>
      <c r="B12626" s="13" t="s">
        <v>21358</v>
      </c>
    </row>
    <row r="12627" spans="1:2" ht="15" customHeight="1">
      <c r="A12627" s="10" t="s">
        <v>21367</v>
      </c>
      <c r="B12627" s="13" t="s">
        <v>21366</v>
      </c>
    </row>
    <row r="12628" spans="1:2" ht="15" customHeight="1">
      <c r="A12628" s="10" t="s">
        <v>21425</v>
      </c>
      <c r="B12628" s="13" t="s">
        <v>21424</v>
      </c>
    </row>
    <row r="12629" spans="1:2" ht="15" customHeight="1">
      <c r="A12629" s="10" t="s">
        <v>21429</v>
      </c>
      <c r="B12629" s="13" t="s">
        <v>21428</v>
      </c>
    </row>
    <row r="12630" spans="1:2" ht="15" customHeight="1">
      <c r="A12630" s="10" t="s">
        <v>21431</v>
      </c>
      <c r="B12630" s="13" t="s">
        <v>21430</v>
      </c>
    </row>
    <row r="12631" spans="1:2" ht="15" customHeight="1">
      <c r="A12631" s="10" t="s">
        <v>21423</v>
      </c>
      <c r="B12631" s="13" t="s">
        <v>21422</v>
      </c>
    </row>
    <row r="12632" spans="1:2" ht="15" customHeight="1">
      <c r="A12632" s="10" t="s">
        <v>21433</v>
      </c>
      <c r="B12632" s="13" t="s">
        <v>21432</v>
      </c>
    </row>
    <row r="12633" spans="1:2" ht="15" customHeight="1">
      <c r="A12633" s="10" t="s">
        <v>21421</v>
      </c>
      <c r="B12633" s="13" t="s">
        <v>21420</v>
      </c>
    </row>
    <row r="12634" spans="1:2" ht="15" customHeight="1">
      <c r="A12634" s="10" t="s">
        <v>21437</v>
      </c>
      <c r="B12634" s="13" t="s">
        <v>21436</v>
      </c>
    </row>
    <row r="12635" spans="1:2" ht="15" customHeight="1">
      <c r="A12635" s="10" t="s">
        <v>21435</v>
      </c>
      <c r="B12635" s="13" t="s">
        <v>21434</v>
      </c>
    </row>
    <row r="12636" spans="1:2" ht="15" customHeight="1">
      <c r="A12636" s="10" t="s">
        <v>21419</v>
      </c>
      <c r="B12636" s="13" t="s">
        <v>21418</v>
      </c>
    </row>
    <row r="12637" spans="1:2" ht="15" customHeight="1">
      <c r="A12637" s="10" t="s">
        <v>21427</v>
      </c>
      <c r="B12637" s="13" t="s">
        <v>21426</v>
      </c>
    </row>
    <row r="12638" spans="1:2" ht="15" customHeight="1">
      <c r="A12638" s="10" t="s">
        <v>21325</v>
      </c>
      <c r="B12638" s="13" t="s">
        <v>21324</v>
      </c>
    </row>
    <row r="12639" spans="1:2" ht="15" customHeight="1">
      <c r="A12639" s="10" t="s">
        <v>21329</v>
      </c>
      <c r="B12639" s="13" t="s">
        <v>21328</v>
      </c>
    </row>
    <row r="12640" spans="1:2" ht="15" customHeight="1">
      <c r="A12640" s="10" t="s">
        <v>21331</v>
      </c>
      <c r="B12640" s="13" t="s">
        <v>21330</v>
      </c>
    </row>
    <row r="12641" spans="1:2" ht="15" customHeight="1">
      <c r="A12641" s="10" t="s">
        <v>21323</v>
      </c>
      <c r="B12641" s="13" t="s">
        <v>21322</v>
      </c>
    </row>
    <row r="12642" spans="1:2" ht="15" customHeight="1">
      <c r="A12642" s="10" t="s">
        <v>21333</v>
      </c>
      <c r="B12642" s="13" t="s">
        <v>21332</v>
      </c>
    </row>
    <row r="12643" spans="1:2" ht="15" customHeight="1">
      <c r="A12643" s="10" t="s">
        <v>21321</v>
      </c>
      <c r="B12643" s="13" t="s">
        <v>21320</v>
      </c>
    </row>
    <row r="12644" spans="1:2" ht="15" customHeight="1">
      <c r="A12644" s="10" t="s">
        <v>21337</v>
      </c>
      <c r="B12644" s="13" t="s">
        <v>21336</v>
      </c>
    </row>
    <row r="12645" spans="1:2" ht="15" customHeight="1">
      <c r="A12645" s="10" t="s">
        <v>21335</v>
      </c>
      <c r="B12645" s="13" t="s">
        <v>21334</v>
      </c>
    </row>
    <row r="12646" spans="1:2" ht="15" customHeight="1">
      <c r="A12646" s="10" t="s">
        <v>21319</v>
      </c>
      <c r="B12646" s="13" t="s">
        <v>21318</v>
      </c>
    </row>
    <row r="12647" spans="1:2" ht="15" customHeight="1">
      <c r="A12647" s="10" t="s">
        <v>21327</v>
      </c>
      <c r="B12647" s="13" t="s">
        <v>21326</v>
      </c>
    </row>
    <row r="12648" spans="1:2" ht="15" customHeight="1">
      <c r="A12648" s="10" t="s">
        <v>21405</v>
      </c>
      <c r="B12648" s="13" t="s">
        <v>21404</v>
      </c>
    </row>
    <row r="12649" spans="1:2" ht="15" customHeight="1">
      <c r="A12649" s="10" t="s">
        <v>21409</v>
      </c>
      <c r="B12649" s="13" t="s">
        <v>21408</v>
      </c>
    </row>
    <row r="12650" spans="1:2" ht="15" customHeight="1">
      <c r="A12650" s="10" t="s">
        <v>21411</v>
      </c>
      <c r="B12650" s="13" t="s">
        <v>21410</v>
      </c>
    </row>
    <row r="12651" spans="1:2" ht="15" customHeight="1">
      <c r="A12651" s="10" t="s">
        <v>21403</v>
      </c>
      <c r="B12651" s="13" t="s">
        <v>21402</v>
      </c>
    </row>
    <row r="12652" spans="1:2" ht="15" customHeight="1">
      <c r="A12652" s="10" t="s">
        <v>21413</v>
      </c>
      <c r="B12652" s="13" t="s">
        <v>21412</v>
      </c>
    </row>
    <row r="12653" spans="1:2" ht="15" customHeight="1">
      <c r="A12653" s="10" t="s">
        <v>21401</v>
      </c>
      <c r="B12653" s="13" t="s">
        <v>21400</v>
      </c>
    </row>
    <row r="12654" spans="1:2" ht="15" customHeight="1">
      <c r="A12654" s="10" t="s">
        <v>21417</v>
      </c>
      <c r="B12654" s="13" t="s">
        <v>21416</v>
      </c>
    </row>
    <row r="12655" spans="1:2" ht="15" customHeight="1">
      <c r="A12655" s="10" t="s">
        <v>21415</v>
      </c>
      <c r="B12655" s="13" t="s">
        <v>21414</v>
      </c>
    </row>
    <row r="12656" spans="1:2" ht="15" customHeight="1">
      <c r="A12656" s="10" t="s">
        <v>21399</v>
      </c>
      <c r="B12656" s="13" t="s">
        <v>21398</v>
      </c>
    </row>
    <row r="12657" spans="1:2" ht="15" customHeight="1">
      <c r="A12657" s="10" t="s">
        <v>21407</v>
      </c>
      <c r="B12657" s="13" t="s">
        <v>21406</v>
      </c>
    </row>
    <row r="12658" spans="1:2" ht="15" customHeight="1">
      <c r="A12658" s="10" t="s">
        <v>21345</v>
      </c>
      <c r="B12658" s="13" t="s">
        <v>21344</v>
      </c>
    </row>
    <row r="12659" spans="1:2" ht="15" customHeight="1">
      <c r="A12659" s="10" t="s">
        <v>21349</v>
      </c>
      <c r="B12659" s="13" t="s">
        <v>21348</v>
      </c>
    </row>
    <row r="12660" spans="1:2" ht="15" customHeight="1">
      <c r="A12660" s="10" t="s">
        <v>21351</v>
      </c>
      <c r="B12660" s="13" t="s">
        <v>21350</v>
      </c>
    </row>
    <row r="12661" spans="1:2" ht="15" customHeight="1">
      <c r="A12661" s="10" t="s">
        <v>21343</v>
      </c>
      <c r="B12661" s="13" t="s">
        <v>21342</v>
      </c>
    </row>
    <row r="12662" spans="1:2" ht="15" customHeight="1">
      <c r="A12662" s="10" t="s">
        <v>21353</v>
      </c>
      <c r="B12662" s="13" t="s">
        <v>21352</v>
      </c>
    </row>
    <row r="12663" spans="1:2" ht="15" customHeight="1">
      <c r="A12663" s="10" t="s">
        <v>21341</v>
      </c>
      <c r="B12663" s="13" t="s">
        <v>21340</v>
      </c>
    </row>
    <row r="12664" spans="1:2" ht="15" customHeight="1">
      <c r="A12664" s="10" t="s">
        <v>21357</v>
      </c>
      <c r="B12664" s="13" t="s">
        <v>21356</v>
      </c>
    </row>
    <row r="12665" spans="1:2" ht="15" customHeight="1">
      <c r="A12665" s="10" t="s">
        <v>21355</v>
      </c>
      <c r="B12665" s="13" t="s">
        <v>21354</v>
      </c>
    </row>
    <row r="12666" spans="1:2" ht="15" customHeight="1">
      <c r="A12666" s="10" t="s">
        <v>21339</v>
      </c>
      <c r="B12666" s="13" t="s">
        <v>21338</v>
      </c>
    </row>
    <row r="12667" spans="1:2" ht="15" customHeight="1">
      <c r="A12667" s="10" t="s">
        <v>21347</v>
      </c>
      <c r="B12667" s="13" t="s">
        <v>21346</v>
      </c>
    </row>
    <row r="12668" spans="1:2" ht="15" customHeight="1">
      <c r="A12668" s="10" t="s">
        <v>24713</v>
      </c>
      <c r="B12668" s="13" t="s">
        <v>24712</v>
      </c>
    </row>
    <row r="12669" spans="1:2" ht="15" customHeight="1">
      <c r="A12669" s="10" t="s">
        <v>983</v>
      </c>
      <c r="B12669" s="13" t="s">
        <v>8846</v>
      </c>
    </row>
    <row r="12670" spans="1:2" ht="15" customHeight="1">
      <c r="A12670" s="10" t="s">
        <v>5468</v>
      </c>
      <c r="B12670" s="13" t="s">
        <v>5467</v>
      </c>
    </row>
    <row r="12671" spans="1:2" ht="15" customHeight="1">
      <c r="A12671" s="10" t="s">
        <v>11918</v>
      </c>
      <c r="B12671" s="13" t="s">
        <v>11917</v>
      </c>
    </row>
    <row r="12672" spans="1:2" ht="15" customHeight="1">
      <c r="A12672" s="10" t="s">
        <v>13182</v>
      </c>
      <c r="B12672" s="13" t="s">
        <v>13181</v>
      </c>
    </row>
    <row r="12673" spans="1:2" ht="15" customHeight="1">
      <c r="A12673" s="10" t="s">
        <v>9158</v>
      </c>
      <c r="B12673" s="13" t="s">
        <v>9157</v>
      </c>
    </row>
    <row r="12674" spans="1:2" ht="15" customHeight="1">
      <c r="A12674" s="10" t="s">
        <v>11914</v>
      </c>
      <c r="B12674" s="13" t="s">
        <v>11913</v>
      </c>
    </row>
    <row r="12675" spans="1:2" ht="15" customHeight="1">
      <c r="A12675" s="10" t="s">
        <v>5580</v>
      </c>
      <c r="B12675" s="13" t="s">
        <v>5579</v>
      </c>
    </row>
    <row r="12676" spans="1:2" ht="15" customHeight="1">
      <c r="A12676" s="10" t="s">
        <v>11482</v>
      </c>
      <c r="B12676" s="13" t="s">
        <v>11481</v>
      </c>
    </row>
    <row r="12677" spans="1:2" ht="15" customHeight="1">
      <c r="A12677" s="10" t="s">
        <v>11484</v>
      </c>
      <c r="B12677" s="13" t="s">
        <v>11483</v>
      </c>
    </row>
    <row r="12678" spans="1:2" ht="15" customHeight="1">
      <c r="A12678" s="10" t="s">
        <v>6457</v>
      </c>
      <c r="B12678" s="13" t="s">
        <v>6456</v>
      </c>
    </row>
    <row r="12679" spans="1:2" ht="15" customHeight="1">
      <c r="A12679" s="10" t="s">
        <v>14230</v>
      </c>
      <c r="B12679" s="13" t="s">
        <v>14229</v>
      </c>
    </row>
    <row r="12680" spans="1:2" ht="15" customHeight="1">
      <c r="A12680" s="10" t="s">
        <v>9724</v>
      </c>
      <c r="B12680" s="13" t="s">
        <v>9723</v>
      </c>
    </row>
    <row r="12681" spans="1:2" ht="15" customHeight="1">
      <c r="A12681" s="10" t="s">
        <v>1255</v>
      </c>
      <c r="B12681" s="13" t="s">
        <v>1254</v>
      </c>
    </row>
    <row r="12682" spans="1:2" ht="15" customHeight="1">
      <c r="A12682" s="10" t="s">
        <v>2140</v>
      </c>
      <c r="B12682" s="13" t="s">
        <v>2139</v>
      </c>
    </row>
  </sheetData>
  <pageMargins left="0.511811024" right="0.511811024" top="0.78740157499999996" bottom="0.78740157499999996" header="0.31496062000000002" footer="0.31496062000000002"/>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16"/>
  <dimension ref="A1:I12715"/>
  <sheetViews>
    <sheetView workbookViewId="0">
      <pane ySplit="1" topLeftCell="A59" activePane="bottomLeft" state="frozen"/>
      <selection pane="bottomLeft" activeCell="A7" sqref="A7"/>
    </sheetView>
  </sheetViews>
  <sheetFormatPr defaultColWidth="9.140625" defaultRowHeight="15" customHeight="1"/>
  <cols>
    <col min="1" max="1" width="61.85546875" style="7" bestFit="1" customWidth="1"/>
    <col min="2" max="2" width="40.140625" customWidth="1"/>
    <col min="3" max="3" width="132.7109375" style="23" bestFit="1" customWidth="1"/>
    <col min="4" max="7" width="9.140625" style="23"/>
    <col min="8" max="8" width="16.5703125" style="23" bestFit="1" customWidth="1"/>
    <col min="9" max="16384" width="9.140625" style="23"/>
  </cols>
  <sheetData>
    <row r="1" spans="1:9" ht="21">
      <c r="A1" s="96" t="s">
        <v>25392</v>
      </c>
      <c r="B1" s="97" t="s">
        <v>25393</v>
      </c>
      <c r="C1" s="98" t="s">
        <v>25395</v>
      </c>
    </row>
    <row r="2" spans="1:9" ht="15" customHeight="1">
      <c r="A2" s="30" t="s">
        <v>25355</v>
      </c>
      <c r="B2" s="18" t="s">
        <v>25383</v>
      </c>
      <c r="C2" s="33" t="s">
        <v>25396</v>
      </c>
      <c r="H2" s="22"/>
      <c r="I2" s="22"/>
    </row>
    <row r="3" spans="1:9" ht="15" customHeight="1">
      <c r="A3" s="30" t="s">
        <v>25356</v>
      </c>
      <c r="B3" s="18" t="s">
        <v>25383</v>
      </c>
      <c r="C3" s="33" t="s">
        <v>25398</v>
      </c>
      <c r="H3" s="22"/>
      <c r="I3" s="22"/>
    </row>
    <row r="4" spans="1:9" s="36" customFormat="1" ht="15" customHeight="1">
      <c r="A4" s="31" t="s">
        <v>25499</v>
      </c>
      <c r="B4" s="18" t="s">
        <v>25498</v>
      </c>
      <c r="C4" s="34" t="s">
        <v>25397</v>
      </c>
      <c r="H4" s="35"/>
      <c r="I4" s="35"/>
    </row>
    <row r="5" spans="1:9" ht="15" customHeight="1">
      <c r="A5" s="30" t="s">
        <v>25420</v>
      </c>
      <c r="B5" s="18" t="s">
        <v>25383</v>
      </c>
      <c r="C5" s="33" t="s">
        <v>25417</v>
      </c>
    </row>
    <row r="6" spans="1:9" ht="15" customHeight="1">
      <c r="A6" s="31" t="s">
        <v>25439</v>
      </c>
      <c r="B6" s="18" t="s">
        <v>25498</v>
      </c>
      <c r="C6" s="34" t="s">
        <v>25397</v>
      </c>
    </row>
    <row r="7" spans="1:9" ht="15" customHeight="1">
      <c r="A7" s="30" t="s">
        <v>25421</v>
      </c>
      <c r="B7" s="18" t="s">
        <v>25383</v>
      </c>
      <c r="C7" s="33" t="s">
        <v>25397</v>
      </c>
    </row>
    <row r="8" spans="1:9" s="48" customFormat="1" ht="15" customHeight="1">
      <c r="A8" s="30" t="s">
        <v>24</v>
      </c>
      <c r="B8" s="18" t="s">
        <v>25515</v>
      </c>
      <c r="C8" s="33" t="s">
        <v>25501</v>
      </c>
    </row>
    <row r="9" spans="1:9" ht="15" customHeight="1">
      <c r="A9" s="31" t="s">
        <v>26</v>
      </c>
      <c r="B9" s="18" t="s">
        <v>25515</v>
      </c>
      <c r="C9" s="34" t="s">
        <v>25398</v>
      </c>
    </row>
    <row r="10" spans="1:9" ht="15" customHeight="1">
      <c r="A10" s="31" t="s">
        <v>25477</v>
      </c>
      <c r="B10" s="18" t="s">
        <v>25498</v>
      </c>
      <c r="C10" s="33" t="s">
        <v>25397</v>
      </c>
    </row>
    <row r="11" spans="1:9" ht="15" customHeight="1">
      <c r="A11" s="31" t="s">
        <v>36</v>
      </c>
      <c r="B11" s="18" t="s">
        <v>25498</v>
      </c>
      <c r="C11" s="34" t="s">
        <v>25397</v>
      </c>
    </row>
    <row r="12" spans="1:9" ht="15" customHeight="1">
      <c r="A12" s="31" t="s">
        <v>25440</v>
      </c>
      <c r="B12" s="18" t="s">
        <v>25498</v>
      </c>
      <c r="C12" s="34" t="s">
        <v>25397</v>
      </c>
    </row>
    <row r="13" spans="1:9" ht="15" customHeight="1">
      <c r="A13" s="30" t="s">
        <v>25357</v>
      </c>
      <c r="B13" s="18" t="s">
        <v>25394</v>
      </c>
      <c r="C13" s="34" t="s">
        <v>25397</v>
      </c>
    </row>
    <row r="14" spans="1:9" ht="15" customHeight="1">
      <c r="A14" s="31" t="s">
        <v>25441</v>
      </c>
      <c r="B14" s="18" t="s">
        <v>25498</v>
      </c>
      <c r="C14" s="34" t="s">
        <v>25397</v>
      </c>
    </row>
    <row r="15" spans="1:9" s="36" customFormat="1" ht="15" customHeight="1">
      <c r="A15" s="31" t="s">
        <v>25442</v>
      </c>
      <c r="B15" s="18" t="s">
        <v>25498</v>
      </c>
      <c r="C15" s="34" t="s">
        <v>25397</v>
      </c>
    </row>
    <row r="16" spans="1:9" ht="15" customHeight="1">
      <c r="A16" s="31" t="s">
        <v>72</v>
      </c>
      <c r="B16" s="18" t="s">
        <v>25498</v>
      </c>
      <c r="C16" s="34" t="s">
        <v>25397</v>
      </c>
    </row>
    <row r="17" spans="1:3" ht="15" customHeight="1">
      <c r="A17" s="31" t="s">
        <v>80</v>
      </c>
      <c r="B17" s="18" t="s">
        <v>25498</v>
      </c>
      <c r="C17" s="34" t="s">
        <v>25397</v>
      </c>
    </row>
    <row r="18" spans="1:3" ht="15" customHeight="1">
      <c r="A18" s="31" t="s">
        <v>25443</v>
      </c>
      <c r="B18" s="18" t="s">
        <v>25498</v>
      </c>
      <c r="C18" s="34" t="s">
        <v>25397</v>
      </c>
    </row>
    <row r="19" spans="1:3" ht="15" customHeight="1">
      <c r="A19" s="30" t="s">
        <v>25416</v>
      </c>
      <c r="B19" s="18" t="s">
        <v>25383</v>
      </c>
      <c r="C19" s="34" t="s">
        <v>25417</v>
      </c>
    </row>
    <row r="20" spans="1:3" ht="15" customHeight="1">
      <c r="A20" s="32" t="s">
        <v>95</v>
      </c>
      <c r="B20" s="18" t="s">
        <v>25498</v>
      </c>
      <c r="C20" s="34" t="s">
        <v>25397</v>
      </c>
    </row>
    <row r="21" spans="1:3" ht="15" customHeight="1">
      <c r="A21" s="31" t="s">
        <v>101</v>
      </c>
      <c r="B21" s="18" t="s">
        <v>25498</v>
      </c>
      <c r="C21" s="34" t="s">
        <v>25397</v>
      </c>
    </row>
    <row r="22" spans="1:3" ht="15" customHeight="1">
      <c r="A22" s="31" t="s">
        <v>101</v>
      </c>
      <c r="B22" s="18" t="s">
        <v>25498</v>
      </c>
      <c r="C22" s="34" t="s">
        <v>25397</v>
      </c>
    </row>
    <row r="23" spans="1:3" ht="15" customHeight="1">
      <c r="A23" s="30" t="s">
        <v>25358</v>
      </c>
      <c r="B23" s="18" t="s">
        <v>25383</v>
      </c>
      <c r="C23" s="34" t="s">
        <v>25398</v>
      </c>
    </row>
    <row r="24" spans="1:3" ht="15" customHeight="1">
      <c r="A24" s="31" t="s">
        <v>25444</v>
      </c>
      <c r="B24" s="18" t="s">
        <v>25498</v>
      </c>
      <c r="C24" s="34" t="s">
        <v>25397</v>
      </c>
    </row>
    <row r="25" spans="1:3" ht="15" customHeight="1">
      <c r="A25" s="31" t="s">
        <v>25391</v>
      </c>
      <c r="B25" s="18" t="s">
        <v>25383</v>
      </c>
      <c r="C25" s="34" t="s">
        <v>25396</v>
      </c>
    </row>
    <row r="26" spans="1:3" ht="15" customHeight="1">
      <c r="A26" s="31" t="s">
        <v>108</v>
      </c>
      <c r="B26" s="18" t="s">
        <v>25498</v>
      </c>
      <c r="C26" s="34" t="s">
        <v>25397</v>
      </c>
    </row>
    <row r="27" spans="1:3" ht="15" customHeight="1">
      <c r="A27" s="31" t="s">
        <v>110</v>
      </c>
      <c r="B27" s="18" t="s">
        <v>25498</v>
      </c>
      <c r="C27" s="34" t="s">
        <v>25397</v>
      </c>
    </row>
    <row r="28" spans="1:3" s="28" customFormat="1" ht="15" customHeight="1">
      <c r="A28" s="30" t="s">
        <v>116</v>
      </c>
      <c r="B28" s="18" t="s">
        <v>25382</v>
      </c>
      <c r="C28" s="33" t="s">
        <v>25414</v>
      </c>
    </row>
    <row r="29" spans="1:3" ht="15" customHeight="1">
      <c r="A29" s="30" t="s">
        <v>25359</v>
      </c>
      <c r="B29" s="18" t="s">
        <v>25383</v>
      </c>
      <c r="C29" s="33" t="s">
        <v>25398</v>
      </c>
    </row>
    <row r="30" spans="1:3" ht="15" customHeight="1">
      <c r="A30" s="31" t="s">
        <v>137</v>
      </c>
      <c r="B30" s="18" t="s">
        <v>25498</v>
      </c>
      <c r="C30" s="34" t="s">
        <v>25397</v>
      </c>
    </row>
    <row r="31" spans="1:3" ht="15" customHeight="1">
      <c r="A31" s="31" t="s">
        <v>25445</v>
      </c>
      <c r="B31" s="18" t="s">
        <v>25498</v>
      </c>
      <c r="C31" s="34" t="s">
        <v>25397</v>
      </c>
    </row>
    <row r="32" spans="1:3" ht="15" customHeight="1">
      <c r="A32" s="30" t="s">
        <v>155</v>
      </c>
      <c r="B32" s="18" t="s">
        <v>25383</v>
      </c>
      <c r="C32" s="33" t="s">
        <v>25397</v>
      </c>
    </row>
    <row r="33" spans="1:3" ht="15" customHeight="1">
      <c r="A33" s="30" t="s">
        <v>25422</v>
      </c>
      <c r="B33" s="18" t="s">
        <v>25383</v>
      </c>
      <c r="C33" s="34" t="s">
        <v>25398</v>
      </c>
    </row>
    <row r="34" spans="1:3" s="28" customFormat="1" ht="15" customHeight="1">
      <c r="A34" s="30" t="s">
        <v>25437</v>
      </c>
      <c r="B34" s="18" t="s">
        <v>25383</v>
      </c>
      <c r="C34" s="34" t="s">
        <v>25396</v>
      </c>
    </row>
    <row r="35" spans="1:3" ht="15" customHeight="1">
      <c r="A35" s="30" t="s">
        <v>25360</v>
      </c>
      <c r="B35" s="18" t="s">
        <v>25383</v>
      </c>
      <c r="C35" s="34" t="s">
        <v>25399</v>
      </c>
    </row>
    <row r="36" spans="1:3" ht="15" customHeight="1">
      <c r="A36" s="30" t="s">
        <v>25361</v>
      </c>
      <c r="B36" s="18" t="s">
        <v>25383</v>
      </c>
      <c r="C36" s="34" t="s">
        <v>25399</v>
      </c>
    </row>
    <row r="37" spans="1:3" ht="15" customHeight="1">
      <c r="A37" s="30" t="s">
        <v>170</v>
      </c>
      <c r="B37" s="18" t="s">
        <v>25382</v>
      </c>
      <c r="C37" s="34" t="s">
        <v>25412</v>
      </c>
    </row>
    <row r="38" spans="1:3" ht="15" customHeight="1">
      <c r="A38" s="31" t="s">
        <v>25447</v>
      </c>
      <c r="B38" s="18" t="s">
        <v>25498</v>
      </c>
      <c r="C38" s="34" t="s">
        <v>25397</v>
      </c>
    </row>
    <row r="39" spans="1:3" s="28" customFormat="1" ht="15" customHeight="1">
      <c r="A39" s="31" t="s">
        <v>25387</v>
      </c>
      <c r="B39" s="18" t="s">
        <v>25383</v>
      </c>
      <c r="C39" s="34" t="s">
        <v>25396</v>
      </c>
    </row>
    <row r="40" spans="1:3" ht="15" customHeight="1">
      <c r="A40" s="31" t="s">
        <v>192</v>
      </c>
      <c r="B40" s="18" t="s">
        <v>25498</v>
      </c>
      <c r="C40" s="34" t="s">
        <v>25397</v>
      </c>
    </row>
    <row r="41" spans="1:3" s="48" customFormat="1" ht="15" customHeight="1">
      <c r="A41" s="31" t="s">
        <v>25505</v>
      </c>
      <c r="B41" s="18" t="s">
        <v>25515</v>
      </c>
      <c r="C41" s="34" t="s">
        <v>25507</v>
      </c>
    </row>
    <row r="42" spans="1:3" s="48" customFormat="1" ht="15" customHeight="1">
      <c r="A42" s="31" t="s">
        <v>25504</v>
      </c>
      <c r="B42" s="18" t="s">
        <v>25515</v>
      </c>
      <c r="C42" s="34" t="s">
        <v>25507</v>
      </c>
    </row>
    <row r="43" spans="1:3" s="48" customFormat="1" ht="15" customHeight="1">
      <c r="A43" s="31" t="s">
        <v>25506</v>
      </c>
      <c r="B43" s="18" t="s">
        <v>25515</v>
      </c>
      <c r="C43" s="34" t="s">
        <v>25507</v>
      </c>
    </row>
    <row r="44" spans="1:3" ht="15" customHeight="1">
      <c r="A44" s="31" t="s">
        <v>25448</v>
      </c>
      <c r="B44" s="18" t="s">
        <v>25498</v>
      </c>
      <c r="C44" s="34" t="s">
        <v>25397</v>
      </c>
    </row>
    <row r="45" spans="1:3" ht="15" customHeight="1">
      <c r="A45" s="30" t="s">
        <v>25423</v>
      </c>
      <c r="B45" s="18" t="s">
        <v>25383</v>
      </c>
      <c r="C45" s="34" t="s">
        <v>25398</v>
      </c>
    </row>
    <row r="46" spans="1:3" ht="15" customHeight="1">
      <c r="A46" s="31" t="s">
        <v>25469</v>
      </c>
      <c r="B46" s="18" t="s">
        <v>25498</v>
      </c>
      <c r="C46" s="34" t="s">
        <v>25397</v>
      </c>
    </row>
    <row r="47" spans="1:3" ht="15" customHeight="1">
      <c r="A47" s="30" t="s">
        <v>1306</v>
      </c>
      <c r="B47" s="18" t="s">
        <v>25383</v>
      </c>
      <c r="C47" s="34" t="s">
        <v>25411</v>
      </c>
    </row>
    <row r="48" spans="1:3" ht="15" customHeight="1">
      <c r="A48" s="32" t="s">
        <v>1300</v>
      </c>
      <c r="B48" s="18" t="s">
        <v>25382</v>
      </c>
      <c r="C48" s="34" t="s">
        <v>25411</v>
      </c>
    </row>
    <row r="49" spans="1:3" ht="15" customHeight="1">
      <c r="A49" s="31" t="s">
        <v>25446</v>
      </c>
      <c r="B49" s="18" t="s">
        <v>25498</v>
      </c>
      <c r="C49" s="34" t="s">
        <v>25397</v>
      </c>
    </row>
    <row r="50" spans="1:3" ht="15" customHeight="1">
      <c r="A50" s="31" t="s">
        <v>266</v>
      </c>
      <c r="B50" s="18" t="s">
        <v>25498</v>
      </c>
      <c r="C50" s="34" t="s">
        <v>25397</v>
      </c>
    </row>
    <row r="51" spans="1:3" ht="15" customHeight="1">
      <c r="A51" s="30" t="s">
        <v>25362</v>
      </c>
      <c r="B51" s="18" t="s">
        <v>25383</v>
      </c>
      <c r="C51" s="34" t="s">
        <v>25402</v>
      </c>
    </row>
    <row r="52" spans="1:3" s="48" customFormat="1" ht="15" customHeight="1">
      <c r="A52" s="30" t="s">
        <v>25502</v>
      </c>
      <c r="B52" s="18" t="s">
        <v>25515</v>
      </c>
      <c r="C52" s="34" t="s">
        <v>25503</v>
      </c>
    </row>
    <row r="53" spans="1:3" ht="15" customHeight="1">
      <c r="A53" s="31" t="s">
        <v>284</v>
      </c>
      <c r="B53" s="18" t="s">
        <v>25498</v>
      </c>
      <c r="C53" s="34" t="s">
        <v>25397</v>
      </c>
    </row>
    <row r="54" spans="1:3" ht="15" customHeight="1">
      <c r="A54" s="30" t="s">
        <v>25363</v>
      </c>
      <c r="B54" s="18" t="s">
        <v>25383</v>
      </c>
      <c r="C54" s="34" t="s">
        <v>25398</v>
      </c>
    </row>
    <row r="55" spans="1:3" ht="15" customHeight="1">
      <c r="A55" s="31" t="s">
        <v>25474</v>
      </c>
      <c r="B55" s="18" t="s">
        <v>25498</v>
      </c>
      <c r="C55" s="34" t="s">
        <v>25397</v>
      </c>
    </row>
    <row r="56" spans="1:3" ht="15" customHeight="1">
      <c r="A56" s="31" t="s">
        <v>25451</v>
      </c>
      <c r="B56" s="18" t="s">
        <v>25498</v>
      </c>
      <c r="C56" s="34" t="s">
        <v>25397</v>
      </c>
    </row>
    <row r="57" spans="1:3" ht="15" customHeight="1">
      <c r="A57" s="31" t="s">
        <v>25452</v>
      </c>
      <c r="B57" s="18" t="s">
        <v>25498</v>
      </c>
      <c r="C57" s="34" t="s">
        <v>25397</v>
      </c>
    </row>
    <row r="58" spans="1:3" ht="15" customHeight="1">
      <c r="A58" s="31" t="s">
        <v>25454</v>
      </c>
      <c r="B58" s="18" t="s">
        <v>25498</v>
      </c>
      <c r="C58" s="34" t="s">
        <v>25397</v>
      </c>
    </row>
    <row r="59" spans="1:3" s="36" customFormat="1" ht="15" customHeight="1">
      <c r="A59" s="31" t="s">
        <v>25457</v>
      </c>
      <c r="B59" s="18" t="s">
        <v>25498</v>
      </c>
      <c r="C59" s="34" t="s">
        <v>25397</v>
      </c>
    </row>
    <row r="60" spans="1:3" s="28" customFormat="1" ht="15" customHeight="1">
      <c r="A60" s="30" t="s">
        <v>25425</v>
      </c>
      <c r="B60" s="18" t="s">
        <v>25383</v>
      </c>
      <c r="C60" s="33" t="s">
        <v>25397</v>
      </c>
    </row>
    <row r="61" spans="1:3" ht="15" customHeight="1">
      <c r="A61" s="31" t="s">
        <v>25453</v>
      </c>
      <c r="B61" s="18" t="s">
        <v>25498</v>
      </c>
      <c r="C61" s="34" t="s">
        <v>25397</v>
      </c>
    </row>
    <row r="62" spans="1:3" ht="15" customHeight="1">
      <c r="A62" s="30" t="s">
        <v>25347</v>
      </c>
      <c r="B62" s="18" t="s">
        <v>25382</v>
      </c>
      <c r="C62" s="33" t="s">
        <v>25400</v>
      </c>
    </row>
    <row r="63" spans="1:3" s="29" customFormat="1" ht="15" customHeight="1">
      <c r="A63" s="30" t="s">
        <v>329</v>
      </c>
      <c r="B63" s="18" t="s">
        <v>25383</v>
      </c>
      <c r="C63" s="33" t="s">
        <v>25418</v>
      </c>
    </row>
    <row r="64" spans="1:3" s="29" customFormat="1" ht="15" customHeight="1">
      <c r="A64" s="30" t="s">
        <v>25426</v>
      </c>
      <c r="B64" s="18" t="s">
        <v>25382</v>
      </c>
      <c r="C64" s="34" t="s">
        <v>25400</v>
      </c>
    </row>
    <row r="65" spans="1:3" s="28" customFormat="1" ht="15" customHeight="1">
      <c r="A65" s="31" t="s">
        <v>25455</v>
      </c>
      <c r="B65" s="18" t="s">
        <v>25498</v>
      </c>
      <c r="C65" s="34" t="s">
        <v>25397</v>
      </c>
    </row>
    <row r="66" spans="1:3" s="28" customFormat="1" ht="15" customHeight="1">
      <c r="A66" s="31" t="s">
        <v>340</v>
      </c>
      <c r="B66" s="18" t="s">
        <v>25498</v>
      </c>
      <c r="C66" s="34" t="s">
        <v>25397</v>
      </c>
    </row>
    <row r="67" spans="1:3" ht="15" customHeight="1">
      <c r="A67" s="30" t="s">
        <v>25364</v>
      </c>
      <c r="B67" s="18" t="s">
        <v>25383</v>
      </c>
      <c r="C67" s="34" t="s">
        <v>25397</v>
      </c>
    </row>
    <row r="68" spans="1:3" s="28" customFormat="1" ht="15" customHeight="1">
      <c r="A68" s="31" t="s">
        <v>25456</v>
      </c>
      <c r="B68" s="18" t="s">
        <v>25498</v>
      </c>
      <c r="C68" s="34" t="s">
        <v>25397</v>
      </c>
    </row>
    <row r="69" spans="1:3" s="28" customFormat="1" ht="15" customHeight="1">
      <c r="A69" s="31" t="s">
        <v>25463</v>
      </c>
      <c r="B69" s="18" t="s">
        <v>25498</v>
      </c>
      <c r="C69" s="34" t="s">
        <v>25397</v>
      </c>
    </row>
    <row r="70" spans="1:3" s="28" customFormat="1" ht="15" customHeight="1">
      <c r="A70" s="31" t="s">
        <v>25462</v>
      </c>
      <c r="B70" s="18" t="s">
        <v>25498</v>
      </c>
      <c r="C70" s="34" t="s">
        <v>25397</v>
      </c>
    </row>
    <row r="71" spans="1:3" s="28" customFormat="1" ht="15" customHeight="1">
      <c r="A71" s="30" t="s">
        <v>25365</v>
      </c>
      <c r="B71" s="18" t="s">
        <v>25383</v>
      </c>
      <c r="C71" s="34" t="s">
        <v>25418</v>
      </c>
    </row>
    <row r="72" spans="1:3" s="29" customFormat="1" ht="15" customHeight="1">
      <c r="A72" s="31" t="s">
        <v>25460</v>
      </c>
      <c r="B72" s="18" t="s">
        <v>25498</v>
      </c>
      <c r="C72" s="34" t="s">
        <v>25397</v>
      </c>
    </row>
    <row r="73" spans="1:3" ht="15" customHeight="1">
      <c r="A73" s="31" t="s">
        <v>360</v>
      </c>
      <c r="B73" s="18" t="s">
        <v>25498</v>
      </c>
      <c r="C73" s="34" t="s">
        <v>25397</v>
      </c>
    </row>
    <row r="74" spans="1:3" ht="15" customHeight="1">
      <c r="A74" s="31" t="s">
        <v>25464</v>
      </c>
      <c r="B74" s="18" t="s">
        <v>25498</v>
      </c>
      <c r="C74" s="34" t="s">
        <v>25397</v>
      </c>
    </row>
    <row r="75" spans="1:3" ht="15" customHeight="1">
      <c r="A75" s="30" t="s">
        <v>25427</v>
      </c>
      <c r="B75" s="18" t="s">
        <v>25382</v>
      </c>
      <c r="C75" s="34" t="s">
        <v>25400</v>
      </c>
    </row>
    <row r="76" spans="1:3" ht="15" customHeight="1">
      <c r="A76" s="31" t="s">
        <v>25465</v>
      </c>
      <c r="B76" s="18" t="s">
        <v>25498</v>
      </c>
      <c r="C76" s="34" t="s">
        <v>25397</v>
      </c>
    </row>
    <row r="77" spans="1:3" s="28" customFormat="1" ht="15" customHeight="1">
      <c r="A77" s="30" t="s">
        <v>25366</v>
      </c>
      <c r="B77" s="18" t="s">
        <v>25383</v>
      </c>
      <c r="C77" s="34" t="s">
        <v>25397</v>
      </c>
    </row>
    <row r="78" spans="1:3" ht="15" customHeight="1">
      <c r="A78" s="32" t="s">
        <v>25466</v>
      </c>
      <c r="B78" s="18" t="s">
        <v>25498</v>
      </c>
      <c r="C78" s="34" t="s">
        <v>25397</v>
      </c>
    </row>
    <row r="79" spans="1:3" ht="15" customHeight="1">
      <c r="A79" s="31" t="s">
        <v>25467</v>
      </c>
      <c r="B79" s="18" t="s">
        <v>25498</v>
      </c>
      <c r="C79" s="34" t="s">
        <v>25397</v>
      </c>
    </row>
    <row r="80" spans="1:3" ht="15" customHeight="1">
      <c r="A80" s="31" t="s">
        <v>25468</v>
      </c>
      <c r="B80" s="18" t="s">
        <v>25498</v>
      </c>
      <c r="C80" s="34" t="s">
        <v>25397</v>
      </c>
    </row>
    <row r="81" spans="1:3" ht="15" customHeight="1">
      <c r="A81" s="31" t="s">
        <v>376</v>
      </c>
      <c r="B81" s="18" t="s">
        <v>25498</v>
      </c>
      <c r="C81" s="34" t="s">
        <v>25397</v>
      </c>
    </row>
    <row r="82" spans="1:3" ht="15" customHeight="1">
      <c r="A82" s="30" t="s">
        <v>25428</v>
      </c>
      <c r="B82" s="18" t="s">
        <v>25383</v>
      </c>
      <c r="C82" s="34" t="s">
        <v>25398</v>
      </c>
    </row>
    <row r="83" spans="1:3" ht="15" customHeight="1">
      <c r="A83" s="31" t="s">
        <v>399</v>
      </c>
      <c r="B83" s="18" t="s">
        <v>25498</v>
      </c>
      <c r="C83" s="34" t="s">
        <v>25397</v>
      </c>
    </row>
    <row r="84" spans="1:3" ht="15" customHeight="1">
      <c r="A84" s="30" t="s">
        <v>25367</v>
      </c>
      <c r="B84" s="18" t="s">
        <v>25383</v>
      </c>
      <c r="C84" s="34" t="s">
        <v>25398</v>
      </c>
    </row>
    <row r="85" spans="1:3" ht="15" customHeight="1">
      <c r="A85" s="31" t="s">
        <v>404</v>
      </c>
      <c r="B85" s="18" t="s">
        <v>25498</v>
      </c>
      <c r="C85" s="34" t="s">
        <v>25397</v>
      </c>
    </row>
    <row r="86" spans="1:3" ht="15" customHeight="1">
      <c r="A86" s="31" t="s">
        <v>410</v>
      </c>
      <c r="B86" s="18" t="s">
        <v>25498</v>
      </c>
      <c r="C86" s="34" t="s">
        <v>25397</v>
      </c>
    </row>
    <row r="87" spans="1:3" ht="15" customHeight="1">
      <c r="A87" s="39" t="s">
        <v>25368</v>
      </c>
      <c r="B87" s="40" t="s">
        <v>25383</v>
      </c>
      <c r="C87" s="41" t="s">
        <v>25398</v>
      </c>
    </row>
    <row r="88" spans="1:3" ht="15" customHeight="1">
      <c r="A88" s="45" t="s">
        <v>25348</v>
      </c>
      <c r="B88" s="13" t="s">
        <v>25382</v>
      </c>
      <c r="C88" s="43" t="s">
        <v>25397</v>
      </c>
    </row>
    <row r="89" spans="1:3" ht="15" customHeight="1">
      <c r="A89" s="42" t="s">
        <v>422</v>
      </c>
      <c r="B89" s="13" t="s">
        <v>25498</v>
      </c>
      <c r="C89" s="43" t="s">
        <v>25397</v>
      </c>
    </row>
    <row r="90" spans="1:3" ht="15" customHeight="1">
      <c r="A90" s="42" t="s">
        <v>25472</v>
      </c>
      <c r="B90" s="13" t="s">
        <v>25498</v>
      </c>
      <c r="C90" s="43" t="s">
        <v>25397</v>
      </c>
    </row>
    <row r="91" spans="1:3" ht="15" customHeight="1">
      <c r="A91" s="45" t="s">
        <v>441</v>
      </c>
      <c r="B91" s="13" t="s">
        <v>25383</v>
      </c>
      <c r="C91" s="43" t="s">
        <v>25401</v>
      </c>
    </row>
    <row r="92" spans="1:3" ht="15" customHeight="1">
      <c r="A92" s="45" t="s">
        <v>25369</v>
      </c>
      <c r="B92" s="13" t="s">
        <v>25383</v>
      </c>
      <c r="C92" s="43" t="s">
        <v>25401</v>
      </c>
    </row>
    <row r="93" spans="1:3" ht="15" customHeight="1">
      <c r="A93" s="42" t="s">
        <v>25473</v>
      </c>
      <c r="B93" s="13" t="s">
        <v>25498</v>
      </c>
      <c r="C93" s="43" t="s">
        <v>25397</v>
      </c>
    </row>
    <row r="94" spans="1:3" ht="15" customHeight="1">
      <c r="A94" s="45" t="s">
        <v>25370</v>
      </c>
      <c r="B94" s="13" t="s">
        <v>25383</v>
      </c>
      <c r="C94" s="43" t="s">
        <v>25401</v>
      </c>
    </row>
    <row r="95" spans="1:3" ht="15" customHeight="1">
      <c r="A95" s="42" t="s">
        <v>450</v>
      </c>
      <c r="B95" s="13" t="s">
        <v>25498</v>
      </c>
      <c r="C95" s="43" t="s">
        <v>25397</v>
      </c>
    </row>
    <row r="96" spans="1:3" ht="15" customHeight="1">
      <c r="A96" s="45" t="s">
        <v>25371</v>
      </c>
      <c r="B96" s="13" t="s">
        <v>25383</v>
      </c>
      <c r="C96" s="43" t="s">
        <v>25397</v>
      </c>
    </row>
    <row r="97" spans="1:3" ht="15" customHeight="1">
      <c r="A97" s="45" t="s">
        <v>25372</v>
      </c>
      <c r="B97" s="13" t="s">
        <v>25383</v>
      </c>
      <c r="C97" s="43" t="s">
        <v>25397</v>
      </c>
    </row>
    <row r="98" spans="1:3" ht="15" customHeight="1">
      <c r="A98" s="45" t="s">
        <v>25381</v>
      </c>
      <c r="B98" s="13" t="s">
        <v>25384</v>
      </c>
      <c r="C98" s="43" t="s">
        <v>25402</v>
      </c>
    </row>
    <row r="99" spans="1:3" ht="15" customHeight="1">
      <c r="A99" s="45" t="s">
        <v>25373</v>
      </c>
      <c r="B99" s="13" t="s">
        <v>25383</v>
      </c>
      <c r="C99" s="43" t="s">
        <v>25398</v>
      </c>
    </row>
    <row r="100" spans="1:3" ht="15" customHeight="1">
      <c r="A100" s="42" t="s">
        <v>25475</v>
      </c>
      <c r="B100" s="13" t="s">
        <v>25498</v>
      </c>
      <c r="C100" s="37" t="s">
        <v>25402</v>
      </c>
    </row>
    <row r="101" spans="1:3" ht="15" customHeight="1">
      <c r="A101" s="45" t="s">
        <v>25374</v>
      </c>
      <c r="B101" s="13" t="s">
        <v>25383</v>
      </c>
      <c r="C101" s="43" t="s">
        <v>25398</v>
      </c>
    </row>
    <row r="102" spans="1:3" ht="15" customHeight="1">
      <c r="A102" s="42" t="s">
        <v>25476</v>
      </c>
      <c r="B102" s="13" t="s">
        <v>25498</v>
      </c>
      <c r="C102" s="37" t="s">
        <v>25397</v>
      </c>
    </row>
    <row r="103" spans="1:3" ht="15" customHeight="1">
      <c r="A103" s="42" t="s">
        <v>518</v>
      </c>
      <c r="B103" s="13" t="s">
        <v>25498</v>
      </c>
      <c r="C103" s="37" t="s">
        <v>25397</v>
      </c>
    </row>
    <row r="104" spans="1:3" ht="15" customHeight="1">
      <c r="A104" s="44" t="s">
        <v>25375</v>
      </c>
      <c r="B104" s="13" t="s">
        <v>25383</v>
      </c>
      <c r="C104" s="43" t="s">
        <v>25398</v>
      </c>
    </row>
    <row r="105" spans="1:3" ht="15" customHeight="1">
      <c r="A105" s="45" t="s">
        <v>523</v>
      </c>
      <c r="B105" s="13" t="s">
        <v>25383</v>
      </c>
      <c r="C105" s="43" t="s">
        <v>25403</v>
      </c>
    </row>
    <row r="106" spans="1:3" ht="15" customHeight="1">
      <c r="A106" s="42" t="s">
        <v>25483</v>
      </c>
      <c r="B106" s="13" t="s">
        <v>25498</v>
      </c>
      <c r="C106" s="43" t="s">
        <v>25397</v>
      </c>
    </row>
    <row r="107" spans="1:3" ht="15" customHeight="1">
      <c r="A107" s="42" t="s">
        <v>25438</v>
      </c>
      <c r="B107" s="13" t="s">
        <v>25383</v>
      </c>
      <c r="C107" s="43" t="s">
        <v>25396</v>
      </c>
    </row>
    <row r="108" spans="1:3" ht="15" customHeight="1">
      <c r="A108" s="45" t="s">
        <v>25349</v>
      </c>
      <c r="B108" s="13" t="s">
        <v>25382</v>
      </c>
      <c r="C108" s="43" t="s">
        <v>25397</v>
      </c>
    </row>
    <row r="109" spans="1:3" ht="15" customHeight="1">
      <c r="A109" s="45" t="s">
        <v>25376</v>
      </c>
      <c r="B109" s="13" t="s">
        <v>25394</v>
      </c>
      <c r="C109" s="43" t="s">
        <v>25397</v>
      </c>
    </row>
    <row r="110" spans="1:3" ht="15" customHeight="1">
      <c r="A110" s="45" t="s">
        <v>25350</v>
      </c>
      <c r="B110" s="13" t="s">
        <v>25382</v>
      </c>
      <c r="C110" s="43" t="s">
        <v>25397</v>
      </c>
    </row>
    <row r="111" spans="1:3" ht="15" customHeight="1">
      <c r="A111" s="44" t="s">
        <v>25351</v>
      </c>
      <c r="B111" s="13" t="s">
        <v>25382</v>
      </c>
      <c r="C111" s="43" t="s">
        <v>25397</v>
      </c>
    </row>
    <row r="112" spans="1:3" ht="15" customHeight="1">
      <c r="A112" s="45" t="s">
        <v>25377</v>
      </c>
      <c r="B112" s="13" t="s">
        <v>25394</v>
      </c>
      <c r="C112" s="43" t="s">
        <v>25397</v>
      </c>
    </row>
    <row r="113" spans="1:9" ht="15" customHeight="1">
      <c r="A113" s="42" t="s">
        <v>25385</v>
      </c>
      <c r="B113" s="13" t="s">
        <v>25383</v>
      </c>
      <c r="C113" s="43" t="s">
        <v>25396</v>
      </c>
    </row>
    <row r="114" spans="1:9" ht="15" customHeight="1">
      <c r="A114" s="42" t="s">
        <v>25478</v>
      </c>
      <c r="B114" s="13" t="s">
        <v>25498</v>
      </c>
      <c r="C114" s="37" t="s">
        <v>25397</v>
      </c>
    </row>
    <row r="115" spans="1:9" ht="15" customHeight="1">
      <c r="A115" s="42" t="s">
        <v>25327</v>
      </c>
      <c r="B115" s="13" t="s">
        <v>25498</v>
      </c>
      <c r="C115" s="37" t="s">
        <v>25397</v>
      </c>
    </row>
    <row r="116" spans="1:9" ht="15" customHeight="1">
      <c r="A116" s="42" t="s">
        <v>25419</v>
      </c>
      <c r="B116" s="13" t="s">
        <v>25383</v>
      </c>
      <c r="C116" s="43" t="s">
        <v>25417</v>
      </c>
    </row>
    <row r="117" spans="1:9" ht="15" customHeight="1">
      <c r="A117" s="42" t="s">
        <v>25480</v>
      </c>
      <c r="B117" s="13" t="s">
        <v>25498</v>
      </c>
      <c r="C117" s="43" t="s">
        <v>25397</v>
      </c>
    </row>
    <row r="118" spans="1:9" s="48" customFormat="1" ht="15" customHeight="1">
      <c r="A118" s="42" t="s">
        <v>25509</v>
      </c>
      <c r="B118" s="13" t="s">
        <v>25515</v>
      </c>
      <c r="C118" s="43" t="s">
        <v>25397</v>
      </c>
    </row>
    <row r="119" spans="1:9" ht="15" customHeight="1">
      <c r="A119" s="42" t="s">
        <v>604</v>
      </c>
      <c r="B119" s="13" t="s">
        <v>25498</v>
      </c>
      <c r="C119" s="43" t="s">
        <v>25397</v>
      </c>
      <c r="H119" s="6"/>
      <c r="I119" s="6"/>
    </row>
    <row r="120" spans="1:9" s="48" customFormat="1" ht="15" customHeight="1">
      <c r="A120" s="42" t="s">
        <v>25508</v>
      </c>
      <c r="B120" s="13" t="s">
        <v>25515</v>
      </c>
      <c r="C120" s="43" t="s">
        <v>25397</v>
      </c>
      <c r="H120" s="6"/>
      <c r="I120" s="6"/>
    </row>
    <row r="121" spans="1:9" ht="15" customHeight="1">
      <c r="A121" s="42" t="s">
        <v>25481</v>
      </c>
      <c r="B121" s="13" t="s">
        <v>25498</v>
      </c>
      <c r="C121" s="43" t="s">
        <v>25397</v>
      </c>
    </row>
    <row r="122" spans="1:9" ht="15" customHeight="1">
      <c r="A122" s="42" t="s">
        <v>615</v>
      </c>
      <c r="B122" s="13" t="s">
        <v>25498</v>
      </c>
      <c r="C122" s="43" t="s">
        <v>25397</v>
      </c>
    </row>
    <row r="123" spans="1:9" ht="15" customHeight="1">
      <c r="A123" s="42" t="s">
        <v>25484</v>
      </c>
      <c r="B123" s="13" t="s">
        <v>25498</v>
      </c>
      <c r="C123" s="43" t="s">
        <v>25397</v>
      </c>
    </row>
    <row r="124" spans="1:9" ht="15" customHeight="1">
      <c r="A124" s="42" t="s">
        <v>25486</v>
      </c>
      <c r="B124" s="13" t="s">
        <v>25498</v>
      </c>
      <c r="C124" s="43" t="s">
        <v>25397</v>
      </c>
    </row>
    <row r="125" spans="1:9" ht="15" customHeight="1">
      <c r="A125" s="42" t="s">
        <v>25485</v>
      </c>
      <c r="B125" s="13" t="s">
        <v>25498</v>
      </c>
      <c r="C125" s="43" t="s">
        <v>25397</v>
      </c>
    </row>
    <row r="126" spans="1:9" ht="15" customHeight="1">
      <c r="A126" s="45" t="s">
        <v>25436</v>
      </c>
      <c r="B126" s="13" t="s">
        <v>25382</v>
      </c>
      <c r="C126" s="43" t="s">
        <v>25403</v>
      </c>
    </row>
    <row r="127" spans="1:9" ht="15" customHeight="1">
      <c r="A127" s="45" t="s">
        <v>25352</v>
      </c>
      <c r="B127" s="13" t="s">
        <v>25382</v>
      </c>
      <c r="C127" s="43" t="s">
        <v>25415</v>
      </c>
    </row>
    <row r="128" spans="1:9" ht="15" customHeight="1">
      <c r="A128" s="42" t="s">
        <v>25488</v>
      </c>
      <c r="B128" s="13" t="s">
        <v>25498</v>
      </c>
      <c r="C128" s="43" t="s">
        <v>25397</v>
      </c>
    </row>
    <row r="129" spans="1:3" ht="15" customHeight="1">
      <c r="A129" s="42" t="s">
        <v>25482</v>
      </c>
      <c r="B129" s="13" t="s">
        <v>25498</v>
      </c>
      <c r="C129" s="43" t="s">
        <v>25397</v>
      </c>
    </row>
    <row r="130" spans="1:3" ht="15" customHeight="1">
      <c r="A130" s="42" t="s">
        <v>1813</v>
      </c>
      <c r="B130" s="13" t="s">
        <v>25498</v>
      </c>
      <c r="C130" s="43" t="s">
        <v>25397</v>
      </c>
    </row>
    <row r="131" spans="1:3" ht="15" customHeight="1">
      <c r="A131" s="42" t="s">
        <v>655</v>
      </c>
      <c r="B131" s="13" t="s">
        <v>25498</v>
      </c>
      <c r="C131" s="43" t="s">
        <v>25397</v>
      </c>
    </row>
    <row r="132" spans="1:3" ht="15" customHeight="1">
      <c r="A132" s="42" t="s">
        <v>25487</v>
      </c>
      <c r="B132" s="13" t="s">
        <v>25498</v>
      </c>
      <c r="C132" s="43" t="s">
        <v>25397</v>
      </c>
    </row>
    <row r="133" spans="1:3" ht="15" customHeight="1">
      <c r="A133" s="42" t="s">
        <v>25489</v>
      </c>
      <c r="B133" s="13" t="s">
        <v>25498</v>
      </c>
      <c r="C133" s="43" t="s">
        <v>25397</v>
      </c>
    </row>
    <row r="134" spans="1:3" ht="15" customHeight="1">
      <c r="A134" s="42" t="s">
        <v>25386</v>
      </c>
      <c r="B134" s="13" t="s">
        <v>25383</v>
      </c>
      <c r="C134" s="43" t="s">
        <v>25396</v>
      </c>
    </row>
    <row r="135" spans="1:3" ht="15" customHeight="1">
      <c r="A135" s="42" t="s">
        <v>25408</v>
      </c>
      <c r="B135" s="13" t="s">
        <v>25383</v>
      </c>
      <c r="C135" s="43" t="s">
        <v>25396</v>
      </c>
    </row>
    <row r="136" spans="1:3" ht="15" customHeight="1">
      <c r="A136" s="42" t="s">
        <v>749</v>
      </c>
      <c r="B136" s="13" t="s">
        <v>25498</v>
      </c>
      <c r="C136" s="43" t="s">
        <v>25397</v>
      </c>
    </row>
    <row r="137" spans="1:3" ht="15" customHeight="1">
      <c r="A137" s="42" t="s">
        <v>25434</v>
      </c>
      <c r="B137" s="13" t="s">
        <v>25382</v>
      </c>
      <c r="C137" s="43" t="s">
        <v>25404</v>
      </c>
    </row>
    <row r="138" spans="1:3" ht="15" customHeight="1">
      <c r="A138" s="45" t="s">
        <v>25435</v>
      </c>
      <c r="B138" s="13" t="s">
        <v>25382</v>
      </c>
      <c r="C138" s="43" t="s">
        <v>25405</v>
      </c>
    </row>
    <row r="139" spans="1:3" ht="15" customHeight="1">
      <c r="A139" s="45" t="s">
        <v>759</v>
      </c>
      <c r="B139" s="13" t="s">
        <v>25383</v>
      </c>
      <c r="C139" s="43" t="s">
        <v>25418</v>
      </c>
    </row>
    <row r="140" spans="1:3" ht="15" customHeight="1">
      <c r="A140" s="42" t="s">
        <v>25432</v>
      </c>
      <c r="B140" s="13" t="s">
        <v>25383</v>
      </c>
      <c r="C140" s="43" t="s">
        <v>25396</v>
      </c>
    </row>
    <row r="141" spans="1:3" ht="15" customHeight="1">
      <c r="A141" s="42" t="s">
        <v>769</v>
      </c>
      <c r="B141" s="13" t="s">
        <v>25498</v>
      </c>
      <c r="C141" s="43" t="s">
        <v>25397</v>
      </c>
    </row>
    <row r="142" spans="1:3" ht="15" customHeight="1">
      <c r="A142" s="45" t="s">
        <v>1174</v>
      </c>
      <c r="B142" s="13" t="s">
        <v>25382</v>
      </c>
      <c r="C142" s="43" t="s">
        <v>25406</v>
      </c>
    </row>
    <row r="143" spans="1:3" ht="15" customHeight="1">
      <c r="A143" s="42" t="s">
        <v>773</v>
      </c>
      <c r="B143" s="13" t="s">
        <v>25498</v>
      </c>
      <c r="C143" s="43" t="s">
        <v>25397</v>
      </c>
    </row>
    <row r="144" spans="1:3" ht="15" customHeight="1">
      <c r="A144" s="42" t="s">
        <v>25458</v>
      </c>
      <c r="B144" s="13" t="s">
        <v>25498</v>
      </c>
      <c r="C144" s="43" t="s">
        <v>25397</v>
      </c>
    </row>
    <row r="145" spans="1:3" ht="15" customHeight="1">
      <c r="A145" s="45" t="s">
        <v>25433</v>
      </c>
      <c r="B145" s="13" t="s">
        <v>25382</v>
      </c>
      <c r="C145" s="43" t="s">
        <v>25403</v>
      </c>
    </row>
    <row r="146" spans="1:3" ht="15" customHeight="1">
      <c r="A146" s="45" t="s">
        <v>25353</v>
      </c>
      <c r="B146" s="13" t="s">
        <v>25382</v>
      </c>
      <c r="C146" s="43" t="s">
        <v>25403</v>
      </c>
    </row>
    <row r="147" spans="1:3" ht="15" customHeight="1">
      <c r="A147" s="44" t="s">
        <v>25354</v>
      </c>
      <c r="B147" s="13" t="s">
        <v>25382</v>
      </c>
      <c r="C147" s="43" t="s">
        <v>25398</v>
      </c>
    </row>
    <row r="148" spans="1:3" ht="15" customHeight="1">
      <c r="A148" s="44" t="s">
        <v>25429</v>
      </c>
      <c r="B148" s="13" t="s">
        <v>25382</v>
      </c>
      <c r="C148" s="43" t="s">
        <v>25403</v>
      </c>
    </row>
    <row r="149" spans="1:3" ht="15" customHeight="1">
      <c r="A149" s="42" t="s">
        <v>787</v>
      </c>
      <c r="B149" s="13" t="s">
        <v>25498</v>
      </c>
      <c r="C149" s="43" t="s">
        <v>25397</v>
      </c>
    </row>
    <row r="150" spans="1:3" ht="15" customHeight="1">
      <c r="A150" s="42" t="s">
        <v>25390</v>
      </c>
      <c r="B150" s="13" t="s">
        <v>25383</v>
      </c>
      <c r="C150" s="43" t="s">
        <v>25396</v>
      </c>
    </row>
    <row r="151" spans="1:3" ht="15" customHeight="1">
      <c r="A151" s="42" t="s">
        <v>25424</v>
      </c>
      <c r="B151" s="13" t="s">
        <v>25383</v>
      </c>
      <c r="C151" s="43" t="s">
        <v>25396</v>
      </c>
    </row>
    <row r="152" spans="1:3" ht="15" customHeight="1">
      <c r="A152" s="42" t="s">
        <v>25490</v>
      </c>
      <c r="B152" s="13" t="s">
        <v>25498</v>
      </c>
      <c r="C152" s="43" t="s">
        <v>25397</v>
      </c>
    </row>
    <row r="153" spans="1:3" ht="15" customHeight="1">
      <c r="A153" s="42" t="s">
        <v>25450</v>
      </c>
      <c r="B153" s="13" t="s">
        <v>25498</v>
      </c>
      <c r="C153" s="43" t="s">
        <v>25397</v>
      </c>
    </row>
    <row r="154" spans="1:3" s="48" customFormat="1" ht="15" customHeight="1">
      <c r="A154" s="42" t="s">
        <v>25510</v>
      </c>
      <c r="B154" s="13" t="s">
        <v>25515</v>
      </c>
      <c r="C154" s="43" t="s">
        <v>25507</v>
      </c>
    </row>
    <row r="155" spans="1:3" ht="15" customHeight="1">
      <c r="A155" s="42" t="s">
        <v>25388</v>
      </c>
      <c r="B155" s="13" t="s">
        <v>25383</v>
      </c>
      <c r="C155" s="43" t="s">
        <v>25396</v>
      </c>
    </row>
    <row r="156" spans="1:3" s="38" customFormat="1" ht="15" customHeight="1">
      <c r="A156" s="42" t="s">
        <v>25389</v>
      </c>
      <c r="B156" s="13" t="s">
        <v>25383</v>
      </c>
      <c r="C156" s="43" t="s">
        <v>25396</v>
      </c>
    </row>
    <row r="157" spans="1:3" ht="15" customHeight="1">
      <c r="A157" s="45" t="s">
        <v>811</v>
      </c>
      <c r="B157" s="13" t="s">
        <v>25383</v>
      </c>
      <c r="C157" s="43" t="s">
        <v>25398</v>
      </c>
    </row>
    <row r="158" spans="1:3" ht="15" customHeight="1">
      <c r="A158" s="45" t="s">
        <v>25346</v>
      </c>
      <c r="B158" s="13" t="s">
        <v>25383</v>
      </c>
      <c r="C158" s="43" t="s">
        <v>25396</v>
      </c>
    </row>
    <row r="159" spans="1:3" s="48" customFormat="1" ht="15" customHeight="1">
      <c r="A159" s="45" t="s">
        <v>25511</v>
      </c>
      <c r="B159" s="13" t="s">
        <v>25515</v>
      </c>
      <c r="C159" s="43" t="s">
        <v>25512</v>
      </c>
    </row>
    <row r="160" spans="1:3" ht="15" customHeight="1">
      <c r="A160" s="42" t="s">
        <v>25470</v>
      </c>
      <c r="B160" s="13" t="s">
        <v>25498</v>
      </c>
      <c r="C160" s="43" t="s">
        <v>25397</v>
      </c>
    </row>
    <row r="161" spans="1:3" ht="15" customHeight="1">
      <c r="A161" s="42" t="s">
        <v>25471</v>
      </c>
      <c r="B161" s="13" t="s">
        <v>25383</v>
      </c>
      <c r="C161" s="43" t="s">
        <v>25397</v>
      </c>
    </row>
    <row r="162" spans="1:3" ht="15" customHeight="1">
      <c r="A162" s="45" t="s">
        <v>822</v>
      </c>
      <c r="B162" s="13" t="s">
        <v>25382</v>
      </c>
      <c r="C162" s="43" t="s">
        <v>25413</v>
      </c>
    </row>
    <row r="163" spans="1:3" ht="15" customHeight="1">
      <c r="A163" s="45" t="s">
        <v>25378</v>
      </c>
      <c r="B163" s="13" t="s">
        <v>25383</v>
      </c>
      <c r="C163" s="43" t="s">
        <v>25407</v>
      </c>
    </row>
    <row r="164" spans="1:3" ht="15" customHeight="1">
      <c r="A164" s="45" t="s">
        <v>833</v>
      </c>
      <c r="B164" s="13" t="s">
        <v>25384</v>
      </c>
      <c r="C164" s="43" t="s">
        <v>25397</v>
      </c>
    </row>
    <row r="165" spans="1:3" ht="15" customHeight="1">
      <c r="A165" s="45" t="s">
        <v>25379</v>
      </c>
      <c r="B165" s="13" t="s">
        <v>25394</v>
      </c>
      <c r="C165" s="43" t="s">
        <v>25397</v>
      </c>
    </row>
    <row r="166" spans="1:3" ht="15" customHeight="1">
      <c r="A166" s="42" t="s">
        <v>25461</v>
      </c>
      <c r="B166" s="13" t="s">
        <v>25498</v>
      </c>
      <c r="C166" s="43" t="s">
        <v>25397</v>
      </c>
    </row>
    <row r="167" spans="1:3" ht="15" customHeight="1">
      <c r="A167" s="42" t="s">
        <v>855</v>
      </c>
      <c r="B167" s="13" t="s">
        <v>25498</v>
      </c>
      <c r="C167" s="37" t="s">
        <v>25403</v>
      </c>
    </row>
    <row r="168" spans="1:3" ht="15" customHeight="1">
      <c r="A168" s="42" t="s">
        <v>25459</v>
      </c>
      <c r="B168" s="13" t="s">
        <v>25498</v>
      </c>
      <c r="C168" s="43" t="s">
        <v>25397</v>
      </c>
    </row>
    <row r="169" spans="1:3" ht="15" customHeight="1">
      <c r="A169" s="42" t="s">
        <v>868</v>
      </c>
      <c r="B169" s="13" t="s">
        <v>25498</v>
      </c>
      <c r="C169" s="43" t="s">
        <v>25397</v>
      </c>
    </row>
    <row r="170" spans="1:3" ht="15" customHeight="1">
      <c r="A170" s="42" t="s">
        <v>25479</v>
      </c>
      <c r="B170" s="13" t="s">
        <v>25498</v>
      </c>
      <c r="C170" s="43" t="s">
        <v>25397</v>
      </c>
    </row>
    <row r="171" spans="1:3" ht="15" customHeight="1">
      <c r="A171" s="42" t="s">
        <v>6383</v>
      </c>
      <c r="B171" s="13" t="s">
        <v>25498</v>
      </c>
      <c r="C171" s="43" t="s">
        <v>25397</v>
      </c>
    </row>
    <row r="172" spans="1:3" ht="15" customHeight="1">
      <c r="A172" s="42" t="s">
        <v>883</v>
      </c>
      <c r="B172" s="13" t="s">
        <v>25498</v>
      </c>
      <c r="C172" s="43" t="s">
        <v>25397</v>
      </c>
    </row>
    <row r="173" spans="1:3" ht="15" customHeight="1">
      <c r="A173" s="42" t="s">
        <v>911</v>
      </c>
      <c r="B173" s="13" t="s">
        <v>25498</v>
      </c>
      <c r="C173" s="43" t="s">
        <v>25397</v>
      </c>
    </row>
    <row r="174" spans="1:3" s="48" customFormat="1" ht="15" customHeight="1">
      <c r="A174" s="42" t="s">
        <v>25513</v>
      </c>
      <c r="B174" s="13" t="s">
        <v>25515</v>
      </c>
      <c r="C174" s="43" t="s">
        <v>25514</v>
      </c>
    </row>
    <row r="175" spans="1:3" ht="15" customHeight="1">
      <c r="A175" s="42" t="s">
        <v>913</v>
      </c>
      <c r="B175" s="13" t="s">
        <v>25498</v>
      </c>
      <c r="C175" s="43" t="s">
        <v>25397</v>
      </c>
    </row>
    <row r="176" spans="1:3" ht="15" customHeight="1">
      <c r="A176" s="42" t="s">
        <v>25496</v>
      </c>
      <c r="B176" s="13" t="s">
        <v>25498</v>
      </c>
      <c r="C176" s="43" t="s">
        <v>25397</v>
      </c>
    </row>
    <row r="177" spans="1:3" ht="15" customHeight="1">
      <c r="A177" s="42" t="s">
        <v>25449</v>
      </c>
      <c r="B177" s="13" t="s">
        <v>25498</v>
      </c>
      <c r="C177" s="43" t="s">
        <v>25397</v>
      </c>
    </row>
    <row r="178" spans="1:3" ht="15" customHeight="1">
      <c r="A178" s="42" t="s">
        <v>920</v>
      </c>
      <c r="B178" s="13" t="s">
        <v>25498</v>
      </c>
      <c r="C178" s="43" t="s">
        <v>25397</v>
      </c>
    </row>
    <row r="179" spans="1:3" ht="15" customHeight="1">
      <c r="A179" s="42" t="s">
        <v>25491</v>
      </c>
      <c r="B179" s="13" t="s">
        <v>25498</v>
      </c>
      <c r="C179" s="43" t="s">
        <v>25397</v>
      </c>
    </row>
    <row r="180" spans="1:3" ht="15" customHeight="1">
      <c r="A180" s="42" t="s">
        <v>25430</v>
      </c>
      <c r="B180" s="13" t="s">
        <v>25383</v>
      </c>
      <c r="C180" s="43" t="s">
        <v>25396</v>
      </c>
    </row>
    <row r="181" spans="1:3" ht="15" customHeight="1">
      <c r="A181" s="42" t="s">
        <v>935</v>
      </c>
      <c r="B181" s="13" t="s">
        <v>25498</v>
      </c>
      <c r="C181" s="43" t="s">
        <v>25397</v>
      </c>
    </row>
    <row r="182" spans="1:3" ht="15" customHeight="1">
      <c r="A182" s="42" t="s">
        <v>2351</v>
      </c>
      <c r="B182" s="13" t="s">
        <v>25498</v>
      </c>
      <c r="C182" s="43" t="s">
        <v>25397</v>
      </c>
    </row>
    <row r="183" spans="1:3" ht="15" customHeight="1">
      <c r="A183" s="42" t="s">
        <v>2327</v>
      </c>
      <c r="B183" s="13" t="s">
        <v>25498</v>
      </c>
      <c r="C183" s="43" t="s">
        <v>25397</v>
      </c>
    </row>
    <row r="184" spans="1:3" ht="15" customHeight="1">
      <c r="A184" s="42" t="s">
        <v>25492</v>
      </c>
      <c r="B184" s="13" t="s">
        <v>25493</v>
      </c>
      <c r="C184" s="37" t="s">
        <v>25410</v>
      </c>
    </row>
    <row r="185" spans="1:3" ht="15" customHeight="1">
      <c r="A185" s="45" t="s">
        <v>25494</v>
      </c>
      <c r="B185" s="13" t="s">
        <v>25498</v>
      </c>
      <c r="C185" s="37" t="s">
        <v>25410</v>
      </c>
    </row>
    <row r="186" spans="1:3" ht="15" customHeight="1">
      <c r="A186" s="45" t="s">
        <v>25431</v>
      </c>
      <c r="B186" s="13" t="s">
        <v>25384</v>
      </c>
      <c r="C186" s="43" t="s">
        <v>25410</v>
      </c>
    </row>
    <row r="187" spans="1:3" ht="15" customHeight="1">
      <c r="A187" s="44" t="s">
        <v>944</v>
      </c>
      <c r="B187" s="13" t="s">
        <v>25384</v>
      </c>
      <c r="C187" s="43" t="s">
        <v>25410</v>
      </c>
    </row>
    <row r="188" spans="1:3" ht="15" customHeight="1">
      <c r="A188" s="42" t="s">
        <v>25495</v>
      </c>
      <c r="B188" s="13" t="s">
        <v>25498</v>
      </c>
      <c r="C188" s="43" t="s">
        <v>25397</v>
      </c>
    </row>
    <row r="189" spans="1:3" ht="15" customHeight="1">
      <c r="A189" s="45" t="s">
        <v>25380</v>
      </c>
      <c r="B189" s="13" t="s">
        <v>25383</v>
      </c>
      <c r="C189" s="43" t="s">
        <v>25398</v>
      </c>
    </row>
    <row r="190" spans="1:3" ht="15" customHeight="1">
      <c r="A190" s="45" t="s">
        <v>974</v>
      </c>
      <c r="B190" s="13" t="s">
        <v>25394</v>
      </c>
      <c r="C190" s="43" t="s">
        <v>25409</v>
      </c>
    </row>
    <row r="191" spans="1:3" ht="15" customHeight="1">
      <c r="A191" s="45" t="s">
        <v>1785</v>
      </c>
      <c r="B191" s="13" t="s">
        <v>25394</v>
      </c>
      <c r="C191" s="43" t="s">
        <v>25397</v>
      </c>
    </row>
    <row r="192" spans="1:3" ht="15" customHeight="1" thickBot="1">
      <c r="A192" s="46" t="s">
        <v>25497</v>
      </c>
      <c r="B192" s="19" t="s">
        <v>25498</v>
      </c>
      <c r="C192" s="47" t="s">
        <v>25397</v>
      </c>
    </row>
    <row r="193" spans="1:2" ht="15" customHeight="1">
      <c r="A193" s="8"/>
      <c r="B193" s="24"/>
    </row>
    <row r="194" spans="1:2" ht="15" customHeight="1">
      <c r="A194" s="8"/>
      <c r="B194" s="24"/>
    </row>
    <row r="195" spans="1:2" ht="15" customHeight="1">
      <c r="A195" s="8"/>
      <c r="B195" s="24"/>
    </row>
    <row r="196" spans="1:2" ht="15" customHeight="1">
      <c r="A196" s="8"/>
      <c r="B196" s="24"/>
    </row>
    <row r="197" spans="1:2" ht="15" customHeight="1">
      <c r="A197" s="8"/>
      <c r="B197" s="24"/>
    </row>
    <row r="198" spans="1:2" ht="15" customHeight="1">
      <c r="A198" s="8"/>
      <c r="B198" s="24"/>
    </row>
    <row r="199" spans="1:2" ht="15" customHeight="1">
      <c r="A199" s="8"/>
      <c r="B199" s="24"/>
    </row>
    <row r="200" spans="1:2" ht="15" customHeight="1">
      <c r="A200" s="8"/>
      <c r="B200" s="24"/>
    </row>
    <row r="201" spans="1:2" ht="15" customHeight="1">
      <c r="A201" s="8"/>
      <c r="B201" s="24"/>
    </row>
    <row r="202" spans="1:2" ht="15" customHeight="1">
      <c r="A202" s="8"/>
      <c r="B202" s="24"/>
    </row>
    <row r="203" spans="1:2" ht="15" customHeight="1">
      <c r="A203" s="8"/>
      <c r="B203" s="24"/>
    </row>
    <row r="204" spans="1:2" ht="15" customHeight="1">
      <c r="A204" s="8"/>
      <c r="B204" s="24"/>
    </row>
    <row r="205" spans="1:2" ht="15" customHeight="1">
      <c r="A205" s="8"/>
      <c r="B205" s="24"/>
    </row>
    <row r="206" spans="1:2" ht="15" customHeight="1">
      <c r="A206" s="8"/>
      <c r="B206" s="24"/>
    </row>
    <row r="207" spans="1:2" ht="15" customHeight="1">
      <c r="A207" s="8"/>
      <c r="B207" s="24"/>
    </row>
    <row r="208" spans="1:2" ht="15" customHeight="1">
      <c r="A208" s="8"/>
      <c r="B208" s="24"/>
    </row>
    <row r="209" spans="1:2" ht="15" customHeight="1">
      <c r="A209" s="8"/>
      <c r="B209" s="24"/>
    </row>
    <row r="210" spans="1:2" ht="15" customHeight="1">
      <c r="A210" s="8"/>
      <c r="B210" s="24"/>
    </row>
    <row r="211" spans="1:2" ht="15" customHeight="1">
      <c r="A211" s="8"/>
      <c r="B211" s="24"/>
    </row>
    <row r="212" spans="1:2" ht="15" customHeight="1">
      <c r="A212" s="8"/>
      <c r="B212" s="24"/>
    </row>
    <row r="213" spans="1:2" ht="15" customHeight="1">
      <c r="A213" s="8"/>
      <c r="B213" s="24"/>
    </row>
    <row r="214" spans="1:2" ht="15" customHeight="1">
      <c r="A214" s="8"/>
      <c r="B214" s="24"/>
    </row>
    <row r="215" spans="1:2" ht="15" customHeight="1">
      <c r="A215" s="8"/>
      <c r="B215" s="24"/>
    </row>
    <row r="216" spans="1:2" ht="15" customHeight="1">
      <c r="A216" s="8"/>
      <c r="B216" s="24"/>
    </row>
    <row r="217" spans="1:2" ht="15" customHeight="1">
      <c r="A217" s="8"/>
      <c r="B217" s="24"/>
    </row>
    <row r="218" spans="1:2" ht="15" customHeight="1">
      <c r="A218" s="8"/>
      <c r="B218" s="24"/>
    </row>
    <row r="219" spans="1:2" ht="15" customHeight="1">
      <c r="A219" s="8"/>
      <c r="B219" s="24"/>
    </row>
    <row r="220" spans="1:2" ht="15" customHeight="1">
      <c r="A220" s="8"/>
      <c r="B220" s="24"/>
    </row>
    <row r="221" spans="1:2" ht="15" customHeight="1">
      <c r="A221" s="8"/>
      <c r="B221" s="24"/>
    </row>
    <row r="222" spans="1:2" ht="15" customHeight="1">
      <c r="A222" s="8"/>
      <c r="B222" s="24"/>
    </row>
    <row r="223" spans="1:2" ht="15" customHeight="1">
      <c r="A223" s="8"/>
      <c r="B223" s="24"/>
    </row>
    <row r="224" spans="1:2" ht="15" customHeight="1">
      <c r="A224" s="8"/>
      <c r="B224" s="24"/>
    </row>
    <row r="225" spans="1:2" ht="15" customHeight="1">
      <c r="A225" s="8"/>
      <c r="B225" s="24"/>
    </row>
    <row r="226" spans="1:2" ht="15" customHeight="1">
      <c r="A226" s="8"/>
      <c r="B226" s="24"/>
    </row>
    <row r="227" spans="1:2" ht="15" customHeight="1">
      <c r="A227" s="8"/>
      <c r="B227" s="24"/>
    </row>
    <row r="228" spans="1:2" ht="15" customHeight="1">
      <c r="A228" s="8"/>
      <c r="B228" s="24"/>
    </row>
    <row r="229" spans="1:2" ht="15" customHeight="1">
      <c r="A229" s="8"/>
      <c r="B229" s="24"/>
    </row>
    <row r="230" spans="1:2" ht="15" customHeight="1">
      <c r="A230" s="8"/>
      <c r="B230" s="24"/>
    </row>
    <row r="231" spans="1:2" ht="15" customHeight="1">
      <c r="A231" s="8"/>
      <c r="B231" s="24"/>
    </row>
    <row r="232" spans="1:2" ht="15" customHeight="1">
      <c r="A232" s="8"/>
      <c r="B232" s="24"/>
    </row>
    <row r="233" spans="1:2" ht="15" customHeight="1">
      <c r="A233" s="8"/>
      <c r="B233" s="24"/>
    </row>
    <row r="234" spans="1:2" ht="15" customHeight="1">
      <c r="A234" s="8"/>
      <c r="B234" s="24"/>
    </row>
    <row r="235" spans="1:2" ht="15" customHeight="1">
      <c r="A235" s="8"/>
      <c r="B235" s="24"/>
    </row>
    <row r="236" spans="1:2" ht="15" customHeight="1">
      <c r="A236" s="8"/>
      <c r="B236" s="24"/>
    </row>
    <row r="237" spans="1:2" ht="15" customHeight="1">
      <c r="A237" s="8"/>
      <c r="B237" s="24"/>
    </row>
    <row r="238" spans="1:2" ht="15" customHeight="1">
      <c r="A238" s="8"/>
      <c r="B238" s="24"/>
    </row>
    <row r="239" spans="1:2" ht="15" customHeight="1">
      <c r="A239" s="8"/>
      <c r="B239" s="24"/>
    </row>
    <row r="240" spans="1:2" ht="15" customHeight="1">
      <c r="A240" s="8"/>
      <c r="B240" s="24"/>
    </row>
    <row r="241" spans="1:2" ht="15" customHeight="1">
      <c r="A241" s="8"/>
      <c r="B241" s="24"/>
    </row>
    <row r="242" spans="1:2" ht="15" customHeight="1">
      <c r="A242" s="8"/>
      <c r="B242" s="24"/>
    </row>
    <row r="243" spans="1:2" ht="15" customHeight="1">
      <c r="A243" s="8"/>
      <c r="B243" s="24"/>
    </row>
    <row r="244" spans="1:2" ht="15" customHeight="1">
      <c r="A244" s="8"/>
      <c r="B244" s="24"/>
    </row>
    <row r="245" spans="1:2" ht="15" customHeight="1">
      <c r="A245" s="8"/>
      <c r="B245" s="24"/>
    </row>
    <row r="246" spans="1:2" ht="15" customHeight="1">
      <c r="A246" s="8"/>
      <c r="B246" s="24"/>
    </row>
    <row r="247" spans="1:2" ht="15" customHeight="1">
      <c r="A247" s="8"/>
      <c r="B247" s="24"/>
    </row>
    <row r="248" spans="1:2" ht="15" customHeight="1">
      <c r="A248" s="8"/>
      <c r="B248" s="24"/>
    </row>
    <row r="249" spans="1:2" ht="15" customHeight="1">
      <c r="A249" s="8"/>
      <c r="B249" s="24"/>
    </row>
    <row r="250" spans="1:2" ht="15" customHeight="1">
      <c r="A250" s="8"/>
      <c r="B250" s="24"/>
    </row>
    <row r="251" spans="1:2" ht="15" customHeight="1">
      <c r="A251" s="8"/>
      <c r="B251" s="24"/>
    </row>
    <row r="252" spans="1:2" ht="15" customHeight="1">
      <c r="A252" s="8"/>
      <c r="B252" s="24"/>
    </row>
    <row r="253" spans="1:2" ht="15" customHeight="1">
      <c r="A253" s="8"/>
      <c r="B253" s="24"/>
    </row>
    <row r="254" spans="1:2" ht="15" customHeight="1">
      <c r="A254" s="8"/>
      <c r="B254" s="24"/>
    </row>
    <row r="255" spans="1:2" ht="15" customHeight="1">
      <c r="A255" s="8"/>
      <c r="B255" s="24"/>
    </row>
    <row r="256" spans="1:2" ht="15" customHeight="1">
      <c r="A256" s="8"/>
      <c r="B256" s="24"/>
    </row>
    <row r="257" spans="1:2" ht="15" customHeight="1">
      <c r="A257" s="8"/>
      <c r="B257" s="24"/>
    </row>
    <row r="258" spans="1:2" ht="15" customHeight="1">
      <c r="A258" s="8"/>
      <c r="B258" s="24"/>
    </row>
    <row r="259" spans="1:2" ht="15" customHeight="1">
      <c r="A259" s="8"/>
      <c r="B259" s="24"/>
    </row>
    <row r="260" spans="1:2" ht="15" customHeight="1">
      <c r="A260" s="8"/>
      <c r="B260" s="24"/>
    </row>
    <row r="261" spans="1:2" ht="15" customHeight="1">
      <c r="A261" s="8"/>
      <c r="B261" s="24"/>
    </row>
    <row r="262" spans="1:2" ht="15" customHeight="1">
      <c r="A262" s="8"/>
      <c r="B262" s="24"/>
    </row>
    <row r="263" spans="1:2" ht="15" customHeight="1">
      <c r="A263" s="8"/>
      <c r="B263" s="24"/>
    </row>
    <row r="264" spans="1:2" ht="15" customHeight="1">
      <c r="A264" s="8"/>
      <c r="B264" s="24"/>
    </row>
    <row r="265" spans="1:2" ht="15" customHeight="1">
      <c r="A265" s="8"/>
      <c r="B265" s="24"/>
    </row>
    <row r="266" spans="1:2" ht="15" customHeight="1">
      <c r="A266" s="8"/>
      <c r="B266" s="24"/>
    </row>
    <row r="267" spans="1:2" ht="15" customHeight="1">
      <c r="A267" s="8"/>
      <c r="B267" s="24"/>
    </row>
    <row r="268" spans="1:2" ht="15" customHeight="1">
      <c r="A268" s="8"/>
      <c r="B268" s="24"/>
    </row>
    <row r="269" spans="1:2" ht="15" customHeight="1">
      <c r="A269" s="8"/>
      <c r="B269" s="24"/>
    </row>
    <row r="270" spans="1:2" ht="15" customHeight="1">
      <c r="A270" s="8"/>
      <c r="B270" s="24"/>
    </row>
    <row r="271" spans="1:2" ht="15" customHeight="1">
      <c r="A271" s="8"/>
      <c r="B271" s="24"/>
    </row>
    <row r="272" spans="1:2" ht="15" customHeight="1">
      <c r="A272" s="8"/>
      <c r="B272" s="24"/>
    </row>
    <row r="273" spans="1:2" ht="15" customHeight="1">
      <c r="A273" s="8"/>
      <c r="B273" s="24"/>
    </row>
    <row r="274" spans="1:2" ht="15" customHeight="1">
      <c r="A274" s="8"/>
      <c r="B274" s="24"/>
    </row>
    <row r="275" spans="1:2" ht="15" customHeight="1">
      <c r="A275" s="8"/>
      <c r="B275" s="24"/>
    </row>
    <row r="276" spans="1:2" ht="15" customHeight="1">
      <c r="A276" s="8"/>
      <c r="B276" s="24"/>
    </row>
    <row r="277" spans="1:2" ht="15" customHeight="1">
      <c r="A277" s="8"/>
      <c r="B277" s="24"/>
    </row>
    <row r="278" spans="1:2" ht="15" customHeight="1">
      <c r="A278" s="8"/>
      <c r="B278" s="24"/>
    </row>
    <row r="279" spans="1:2" ht="15" customHeight="1">
      <c r="A279" s="8"/>
      <c r="B279" s="24"/>
    </row>
    <row r="280" spans="1:2" ht="15" customHeight="1">
      <c r="A280" s="8"/>
      <c r="B280" s="24"/>
    </row>
    <row r="281" spans="1:2" ht="15" customHeight="1">
      <c r="A281" s="8"/>
      <c r="B281" s="24"/>
    </row>
    <row r="282" spans="1:2" ht="15" customHeight="1">
      <c r="A282" s="8"/>
      <c r="B282" s="24"/>
    </row>
    <row r="283" spans="1:2" ht="15" customHeight="1">
      <c r="A283" s="8"/>
      <c r="B283" s="24"/>
    </row>
    <row r="284" spans="1:2" ht="15" customHeight="1">
      <c r="A284" s="8"/>
      <c r="B284" s="24"/>
    </row>
    <row r="285" spans="1:2" ht="15" customHeight="1">
      <c r="A285" s="8"/>
      <c r="B285" s="24"/>
    </row>
    <row r="286" spans="1:2" ht="15" customHeight="1">
      <c r="A286" s="8"/>
      <c r="B286" s="24"/>
    </row>
    <row r="287" spans="1:2" ht="15" customHeight="1">
      <c r="A287" s="8"/>
      <c r="B287" s="24"/>
    </row>
    <row r="288" spans="1:2" ht="15" customHeight="1">
      <c r="A288" s="8"/>
      <c r="B288" s="24"/>
    </row>
    <row r="289" spans="1:2" ht="15" customHeight="1">
      <c r="A289" s="8"/>
      <c r="B289" s="24"/>
    </row>
    <row r="290" spans="1:2" ht="15" customHeight="1">
      <c r="A290" s="8"/>
      <c r="B290" s="24"/>
    </row>
    <row r="291" spans="1:2" ht="15" customHeight="1">
      <c r="A291" s="8"/>
      <c r="B291" s="24"/>
    </row>
    <row r="292" spans="1:2" ht="15" customHeight="1">
      <c r="A292" s="8"/>
      <c r="B292" s="24"/>
    </row>
    <row r="293" spans="1:2" ht="15" customHeight="1">
      <c r="A293" s="8"/>
      <c r="B293" s="24"/>
    </row>
    <row r="294" spans="1:2" ht="15" customHeight="1">
      <c r="A294" s="8"/>
      <c r="B294" s="24"/>
    </row>
    <row r="295" spans="1:2" ht="15" customHeight="1">
      <c r="A295" s="8"/>
      <c r="B295" s="24"/>
    </row>
    <row r="296" spans="1:2" ht="15" customHeight="1">
      <c r="A296" s="8"/>
      <c r="B296" s="24"/>
    </row>
    <row r="297" spans="1:2" ht="15" customHeight="1">
      <c r="A297" s="8"/>
      <c r="B297" s="24"/>
    </row>
    <row r="298" spans="1:2" ht="15" customHeight="1">
      <c r="A298" s="8"/>
      <c r="B298" s="24"/>
    </row>
    <row r="299" spans="1:2" ht="15" customHeight="1">
      <c r="A299" s="8"/>
      <c r="B299" s="24"/>
    </row>
    <row r="300" spans="1:2" ht="15" customHeight="1">
      <c r="A300" s="8"/>
      <c r="B300" s="24"/>
    </row>
    <row r="301" spans="1:2" ht="15" customHeight="1">
      <c r="A301" s="8"/>
      <c r="B301" s="24"/>
    </row>
    <row r="302" spans="1:2" ht="15" customHeight="1">
      <c r="A302" s="8"/>
      <c r="B302" s="24"/>
    </row>
    <row r="303" spans="1:2" ht="15" customHeight="1">
      <c r="A303" s="8"/>
      <c r="B303" s="24"/>
    </row>
    <row r="304" spans="1:2" ht="15" customHeight="1">
      <c r="A304" s="8"/>
      <c r="B304" s="24"/>
    </row>
    <row r="305" spans="1:2" ht="15" customHeight="1">
      <c r="A305" s="8"/>
      <c r="B305" s="24"/>
    </row>
    <row r="306" spans="1:2" ht="15" customHeight="1">
      <c r="A306" s="8"/>
      <c r="B306" s="24"/>
    </row>
    <row r="307" spans="1:2" ht="15" customHeight="1">
      <c r="A307" s="8"/>
      <c r="B307" s="24"/>
    </row>
    <row r="308" spans="1:2" ht="15" customHeight="1">
      <c r="A308" s="8"/>
      <c r="B308" s="24"/>
    </row>
    <row r="309" spans="1:2" ht="15" customHeight="1">
      <c r="A309" s="8"/>
      <c r="B309" s="24"/>
    </row>
    <row r="310" spans="1:2" ht="15" customHeight="1">
      <c r="A310" s="8"/>
      <c r="B310" s="24"/>
    </row>
    <row r="311" spans="1:2" ht="15" customHeight="1">
      <c r="A311" s="8"/>
      <c r="B311" s="24"/>
    </row>
    <row r="312" spans="1:2" ht="15" customHeight="1">
      <c r="A312" s="8"/>
      <c r="B312" s="24"/>
    </row>
    <row r="313" spans="1:2" ht="15" customHeight="1">
      <c r="A313" s="8"/>
      <c r="B313" s="24"/>
    </row>
    <row r="314" spans="1:2" ht="15" customHeight="1">
      <c r="A314" s="8"/>
      <c r="B314" s="24"/>
    </row>
    <row r="315" spans="1:2" ht="15" customHeight="1">
      <c r="A315" s="8"/>
      <c r="B315" s="24"/>
    </row>
    <row r="316" spans="1:2" ht="15" customHeight="1">
      <c r="A316" s="8"/>
      <c r="B316" s="24"/>
    </row>
    <row r="317" spans="1:2" ht="15" customHeight="1">
      <c r="A317" s="8"/>
      <c r="B317" s="24"/>
    </row>
    <row r="318" spans="1:2" ht="15" customHeight="1">
      <c r="A318" s="8"/>
      <c r="B318" s="24"/>
    </row>
    <row r="319" spans="1:2" ht="15" customHeight="1">
      <c r="A319" s="8"/>
      <c r="B319" s="24"/>
    </row>
    <row r="320" spans="1:2" ht="15" customHeight="1">
      <c r="A320" s="8"/>
      <c r="B320" s="24"/>
    </row>
    <row r="321" spans="1:2" ht="15" customHeight="1">
      <c r="A321" s="8"/>
      <c r="B321" s="24"/>
    </row>
    <row r="322" spans="1:2" ht="15" customHeight="1">
      <c r="A322" s="8"/>
      <c r="B322" s="24"/>
    </row>
    <row r="323" spans="1:2" ht="15" customHeight="1">
      <c r="A323" s="8"/>
      <c r="B323" s="24"/>
    </row>
    <row r="324" spans="1:2" ht="15" customHeight="1">
      <c r="A324" s="8"/>
      <c r="B324" s="24"/>
    </row>
    <row r="325" spans="1:2" ht="15" customHeight="1">
      <c r="A325" s="8"/>
      <c r="B325" s="24"/>
    </row>
    <row r="326" spans="1:2" ht="15" customHeight="1">
      <c r="A326" s="8"/>
      <c r="B326" s="24"/>
    </row>
    <row r="327" spans="1:2" ht="15" customHeight="1">
      <c r="A327" s="8"/>
      <c r="B327" s="24"/>
    </row>
    <row r="328" spans="1:2" ht="15" customHeight="1">
      <c r="A328" s="8"/>
      <c r="B328" s="24"/>
    </row>
    <row r="329" spans="1:2" ht="15" customHeight="1">
      <c r="A329" s="8"/>
      <c r="B329" s="24"/>
    </row>
    <row r="330" spans="1:2" ht="15" customHeight="1">
      <c r="A330" s="8"/>
      <c r="B330" s="24"/>
    </row>
    <row r="331" spans="1:2" ht="15" customHeight="1">
      <c r="A331" s="8"/>
      <c r="B331" s="24"/>
    </row>
    <row r="332" spans="1:2" ht="15" customHeight="1">
      <c r="A332" s="8"/>
      <c r="B332" s="24"/>
    </row>
    <row r="333" spans="1:2" ht="15" customHeight="1">
      <c r="A333" s="8"/>
      <c r="B333" s="24"/>
    </row>
    <row r="334" spans="1:2" ht="15" customHeight="1">
      <c r="A334" s="8"/>
      <c r="B334" s="24"/>
    </row>
    <row r="335" spans="1:2" ht="15" customHeight="1">
      <c r="A335" s="8"/>
      <c r="B335" s="24"/>
    </row>
    <row r="336" spans="1:2" ht="15" customHeight="1">
      <c r="A336" s="8"/>
      <c r="B336" s="24"/>
    </row>
    <row r="337" spans="1:2" ht="15" customHeight="1">
      <c r="A337" s="8"/>
      <c r="B337" s="24"/>
    </row>
    <row r="338" spans="1:2" ht="15" customHeight="1">
      <c r="A338" s="8"/>
      <c r="B338" s="24"/>
    </row>
    <row r="339" spans="1:2" ht="15" customHeight="1">
      <c r="A339" s="8"/>
      <c r="B339" s="24"/>
    </row>
    <row r="340" spans="1:2" ht="15" customHeight="1">
      <c r="A340" s="8"/>
      <c r="B340" s="24"/>
    </row>
    <row r="341" spans="1:2" ht="15" customHeight="1">
      <c r="A341" s="8"/>
      <c r="B341" s="24"/>
    </row>
    <row r="342" spans="1:2" ht="15" customHeight="1">
      <c r="A342" s="8"/>
      <c r="B342" s="24"/>
    </row>
    <row r="343" spans="1:2" ht="15" customHeight="1">
      <c r="A343" s="8"/>
      <c r="B343" s="24"/>
    </row>
    <row r="344" spans="1:2" ht="15" customHeight="1">
      <c r="A344" s="8"/>
      <c r="B344" s="24"/>
    </row>
    <row r="345" spans="1:2" ht="15" customHeight="1">
      <c r="A345" s="8"/>
      <c r="B345" s="24"/>
    </row>
    <row r="346" spans="1:2" ht="15" customHeight="1">
      <c r="A346" s="8"/>
      <c r="B346" s="24"/>
    </row>
    <row r="347" spans="1:2" ht="15" customHeight="1">
      <c r="A347" s="8"/>
      <c r="B347" s="24"/>
    </row>
    <row r="348" spans="1:2" ht="15" customHeight="1">
      <c r="A348" s="8"/>
      <c r="B348" s="24"/>
    </row>
    <row r="349" spans="1:2" ht="15" customHeight="1">
      <c r="A349" s="8"/>
      <c r="B349" s="24"/>
    </row>
    <row r="350" spans="1:2" ht="15" customHeight="1">
      <c r="A350" s="8"/>
      <c r="B350" s="24"/>
    </row>
    <row r="351" spans="1:2" ht="15" customHeight="1">
      <c r="A351" s="8"/>
      <c r="B351" s="24"/>
    </row>
    <row r="352" spans="1:2" ht="15" customHeight="1">
      <c r="A352" s="8"/>
      <c r="B352" s="24"/>
    </row>
    <row r="353" spans="1:2" ht="15" customHeight="1">
      <c r="A353" s="8"/>
      <c r="B353" s="24"/>
    </row>
    <row r="354" spans="1:2" ht="15" customHeight="1">
      <c r="A354" s="8"/>
      <c r="B354" s="24"/>
    </row>
    <row r="355" spans="1:2" ht="15" customHeight="1">
      <c r="A355" s="8"/>
      <c r="B355" s="24"/>
    </row>
    <row r="356" spans="1:2" ht="15" customHeight="1">
      <c r="A356" s="8"/>
      <c r="B356" s="24"/>
    </row>
    <row r="357" spans="1:2" ht="15" customHeight="1">
      <c r="A357" s="8"/>
      <c r="B357" s="24"/>
    </row>
    <row r="358" spans="1:2" ht="15" customHeight="1">
      <c r="A358" s="8"/>
      <c r="B358" s="24"/>
    </row>
    <row r="359" spans="1:2" ht="15" customHeight="1">
      <c r="A359" s="8"/>
      <c r="B359" s="24"/>
    </row>
    <row r="360" spans="1:2" ht="15" customHeight="1">
      <c r="A360" s="8"/>
      <c r="B360" s="24"/>
    </row>
    <row r="361" spans="1:2" ht="15" customHeight="1">
      <c r="A361" s="8"/>
      <c r="B361" s="24"/>
    </row>
    <row r="362" spans="1:2" ht="15" customHeight="1">
      <c r="A362" s="8"/>
      <c r="B362" s="24"/>
    </row>
    <row r="363" spans="1:2" ht="15" customHeight="1">
      <c r="A363" s="8"/>
      <c r="B363" s="24"/>
    </row>
    <row r="364" spans="1:2" ht="15" customHeight="1">
      <c r="A364" s="8"/>
      <c r="B364" s="24"/>
    </row>
    <row r="365" spans="1:2" ht="15" customHeight="1">
      <c r="A365" s="8"/>
      <c r="B365" s="24"/>
    </row>
    <row r="366" spans="1:2" ht="15" customHeight="1">
      <c r="A366" s="8"/>
      <c r="B366" s="24"/>
    </row>
    <row r="367" spans="1:2" ht="15" customHeight="1">
      <c r="A367" s="8"/>
      <c r="B367" s="24"/>
    </row>
    <row r="368" spans="1:2" ht="15" customHeight="1">
      <c r="A368" s="8"/>
      <c r="B368" s="24"/>
    </row>
    <row r="369" spans="1:2" ht="15" customHeight="1">
      <c r="A369" s="8"/>
      <c r="B369" s="24"/>
    </row>
    <row r="370" spans="1:2" ht="15" customHeight="1">
      <c r="A370" s="8"/>
      <c r="B370" s="24"/>
    </row>
    <row r="371" spans="1:2" ht="15" customHeight="1">
      <c r="A371" s="8"/>
      <c r="B371" s="24"/>
    </row>
    <row r="372" spans="1:2" ht="15" customHeight="1">
      <c r="A372" s="8"/>
      <c r="B372" s="24"/>
    </row>
    <row r="373" spans="1:2" ht="15" customHeight="1">
      <c r="A373" s="8"/>
      <c r="B373" s="24"/>
    </row>
    <row r="374" spans="1:2" ht="15" customHeight="1">
      <c r="A374" s="8"/>
      <c r="B374" s="24"/>
    </row>
    <row r="375" spans="1:2" ht="15" customHeight="1">
      <c r="A375" s="8"/>
      <c r="B375" s="24"/>
    </row>
    <row r="376" spans="1:2" ht="15" customHeight="1">
      <c r="A376" s="8"/>
      <c r="B376" s="24"/>
    </row>
    <row r="377" spans="1:2" ht="15" customHeight="1">
      <c r="A377" s="8"/>
      <c r="B377" s="24"/>
    </row>
    <row r="378" spans="1:2" ht="15" customHeight="1">
      <c r="A378" s="8"/>
      <c r="B378" s="24"/>
    </row>
    <row r="379" spans="1:2" ht="15" customHeight="1">
      <c r="A379" s="8"/>
      <c r="B379" s="24"/>
    </row>
    <row r="380" spans="1:2" ht="15" customHeight="1">
      <c r="A380" s="8"/>
      <c r="B380" s="24"/>
    </row>
    <row r="381" spans="1:2" ht="15" customHeight="1">
      <c r="A381" s="8"/>
      <c r="B381" s="24"/>
    </row>
    <row r="382" spans="1:2" ht="15" customHeight="1">
      <c r="A382" s="8"/>
      <c r="B382" s="24"/>
    </row>
    <row r="383" spans="1:2" ht="15" customHeight="1">
      <c r="A383" s="8"/>
      <c r="B383" s="24"/>
    </row>
    <row r="384" spans="1:2" ht="15" customHeight="1">
      <c r="A384" s="8"/>
      <c r="B384" s="24"/>
    </row>
    <row r="385" spans="1:2" ht="15" customHeight="1">
      <c r="A385" s="8"/>
      <c r="B385" s="24"/>
    </row>
    <row r="386" spans="1:2" ht="15" customHeight="1">
      <c r="A386" s="8"/>
      <c r="B386" s="24"/>
    </row>
    <row r="387" spans="1:2" ht="15" customHeight="1">
      <c r="A387" s="8"/>
      <c r="B387" s="24"/>
    </row>
    <row r="388" spans="1:2" ht="15" customHeight="1">
      <c r="A388" s="8"/>
      <c r="B388" s="24"/>
    </row>
    <row r="389" spans="1:2" ht="15" customHeight="1">
      <c r="A389" s="8"/>
      <c r="B389" s="24"/>
    </row>
    <row r="390" spans="1:2" ht="15" customHeight="1">
      <c r="A390" s="8"/>
      <c r="B390" s="24"/>
    </row>
    <row r="391" spans="1:2" ht="15" customHeight="1">
      <c r="A391" s="8"/>
      <c r="B391" s="24"/>
    </row>
    <row r="392" spans="1:2" ht="15" customHeight="1">
      <c r="A392" s="8"/>
      <c r="B392" s="24"/>
    </row>
    <row r="393" spans="1:2" ht="15" customHeight="1">
      <c r="A393" s="8"/>
      <c r="B393" s="24"/>
    </row>
    <row r="394" spans="1:2" ht="15" customHeight="1">
      <c r="A394" s="8"/>
      <c r="B394" s="24"/>
    </row>
    <row r="395" spans="1:2" ht="15" customHeight="1">
      <c r="A395" s="8"/>
      <c r="B395" s="24"/>
    </row>
    <row r="396" spans="1:2" ht="15" customHeight="1">
      <c r="A396" s="8"/>
      <c r="B396" s="24"/>
    </row>
    <row r="397" spans="1:2" ht="15" customHeight="1">
      <c r="A397" s="8"/>
      <c r="B397" s="24"/>
    </row>
    <row r="398" spans="1:2" ht="15" customHeight="1">
      <c r="A398" s="8"/>
      <c r="B398" s="24"/>
    </row>
    <row r="399" spans="1:2" ht="15" customHeight="1">
      <c r="A399" s="8"/>
      <c r="B399" s="24"/>
    </row>
    <row r="400" spans="1:2" ht="15" customHeight="1">
      <c r="A400" s="8"/>
      <c r="B400" s="24"/>
    </row>
    <row r="401" spans="1:2" ht="15" customHeight="1">
      <c r="A401" s="8"/>
      <c r="B401" s="24"/>
    </row>
    <row r="402" spans="1:2" ht="15" customHeight="1">
      <c r="A402" s="8"/>
      <c r="B402" s="24"/>
    </row>
    <row r="403" spans="1:2" ht="15" customHeight="1">
      <c r="A403" s="8"/>
      <c r="B403" s="24"/>
    </row>
    <row r="404" spans="1:2" ht="15" customHeight="1">
      <c r="A404" s="8"/>
      <c r="B404" s="24"/>
    </row>
    <row r="405" spans="1:2" ht="15" customHeight="1">
      <c r="A405" s="8"/>
      <c r="B405" s="24"/>
    </row>
    <row r="406" spans="1:2" ht="15" customHeight="1">
      <c r="A406" s="8"/>
      <c r="B406" s="24"/>
    </row>
    <row r="407" spans="1:2" ht="15" customHeight="1">
      <c r="A407" s="8"/>
      <c r="B407" s="24"/>
    </row>
    <row r="408" spans="1:2" ht="15" customHeight="1">
      <c r="A408" s="8"/>
      <c r="B408" s="24"/>
    </row>
    <row r="409" spans="1:2" ht="15" customHeight="1">
      <c r="A409" s="8"/>
      <c r="B409" s="24"/>
    </row>
    <row r="410" spans="1:2" ht="15" customHeight="1">
      <c r="A410" s="8"/>
      <c r="B410" s="24"/>
    </row>
    <row r="411" spans="1:2" ht="15" customHeight="1">
      <c r="A411" s="8"/>
      <c r="B411" s="24"/>
    </row>
    <row r="412" spans="1:2" ht="15" customHeight="1">
      <c r="A412" s="8"/>
      <c r="B412" s="24"/>
    </row>
    <row r="413" spans="1:2" ht="15" customHeight="1">
      <c r="A413" s="8"/>
      <c r="B413" s="24"/>
    </row>
    <row r="414" spans="1:2" ht="15" customHeight="1">
      <c r="A414" s="8"/>
      <c r="B414" s="24"/>
    </row>
    <row r="415" spans="1:2" ht="15" customHeight="1">
      <c r="A415" s="8"/>
      <c r="B415" s="24"/>
    </row>
    <row r="416" spans="1:2" ht="15" customHeight="1">
      <c r="A416" s="8"/>
      <c r="B416" s="24"/>
    </row>
    <row r="417" spans="1:2" ht="15" customHeight="1">
      <c r="A417" s="8"/>
      <c r="B417" s="24"/>
    </row>
    <row r="418" spans="1:2" ht="15" customHeight="1">
      <c r="A418" s="8"/>
      <c r="B418" s="24"/>
    </row>
    <row r="419" spans="1:2" ht="15" customHeight="1">
      <c r="A419" s="8"/>
      <c r="B419" s="24"/>
    </row>
    <row r="420" spans="1:2" ht="15" customHeight="1">
      <c r="A420" s="8"/>
      <c r="B420" s="24"/>
    </row>
    <row r="421" spans="1:2" ht="15" customHeight="1">
      <c r="A421" s="8"/>
      <c r="B421" s="24"/>
    </row>
    <row r="422" spans="1:2" ht="15" customHeight="1">
      <c r="A422" s="8"/>
      <c r="B422" s="24"/>
    </row>
    <row r="423" spans="1:2" ht="15" customHeight="1">
      <c r="A423" s="8"/>
      <c r="B423" s="24"/>
    </row>
    <row r="424" spans="1:2" ht="15" customHeight="1">
      <c r="A424" s="8"/>
      <c r="B424" s="24"/>
    </row>
    <row r="425" spans="1:2" ht="15" customHeight="1">
      <c r="A425" s="8"/>
      <c r="B425" s="24"/>
    </row>
    <row r="426" spans="1:2" ht="15" customHeight="1">
      <c r="A426" s="8"/>
      <c r="B426" s="24"/>
    </row>
    <row r="427" spans="1:2" ht="15" customHeight="1">
      <c r="A427" s="8"/>
      <c r="B427" s="24"/>
    </row>
    <row r="428" spans="1:2" ht="15" customHeight="1">
      <c r="A428" s="8"/>
      <c r="B428" s="24"/>
    </row>
    <row r="429" spans="1:2" ht="15" customHeight="1">
      <c r="A429" s="8"/>
      <c r="B429" s="24"/>
    </row>
    <row r="430" spans="1:2" ht="15" customHeight="1">
      <c r="A430" s="8"/>
      <c r="B430" s="24"/>
    </row>
    <row r="431" spans="1:2" ht="15" customHeight="1">
      <c r="A431" s="8"/>
      <c r="B431" s="24"/>
    </row>
    <row r="432" spans="1:2" ht="15" customHeight="1">
      <c r="A432" s="8"/>
      <c r="B432" s="24"/>
    </row>
    <row r="433" spans="1:2" ht="15" customHeight="1">
      <c r="A433" s="8"/>
      <c r="B433" s="24"/>
    </row>
    <row r="434" spans="1:2" ht="15" customHeight="1">
      <c r="A434" s="8"/>
      <c r="B434" s="24"/>
    </row>
    <row r="435" spans="1:2" ht="15" customHeight="1">
      <c r="A435" s="8"/>
      <c r="B435" s="24"/>
    </row>
    <row r="436" spans="1:2" ht="15" customHeight="1">
      <c r="A436" s="8"/>
      <c r="B436" s="24"/>
    </row>
    <row r="437" spans="1:2" ht="15" customHeight="1">
      <c r="A437" s="8"/>
      <c r="B437" s="24"/>
    </row>
    <row r="438" spans="1:2" ht="15" customHeight="1">
      <c r="A438" s="8"/>
      <c r="B438" s="24"/>
    </row>
    <row r="439" spans="1:2" ht="15" customHeight="1">
      <c r="A439" s="8"/>
      <c r="B439" s="24"/>
    </row>
    <row r="440" spans="1:2" ht="15" customHeight="1">
      <c r="A440" s="8"/>
      <c r="B440" s="24"/>
    </row>
    <row r="441" spans="1:2" ht="15" customHeight="1">
      <c r="A441" s="8"/>
      <c r="B441" s="24"/>
    </row>
    <row r="442" spans="1:2" ht="15" customHeight="1">
      <c r="A442" s="8"/>
      <c r="B442" s="24"/>
    </row>
    <row r="443" spans="1:2" ht="15" customHeight="1">
      <c r="A443" s="8"/>
      <c r="B443" s="24"/>
    </row>
    <row r="444" spans="1:2" ht="15" customHeight="1">
      <c r="A444" s="8"/>
      <c r="B444" s="24"/>
    </row>
    <row r="445" spans="1:2" ht="15" customHeight="1">
      <c r="A445" s="8"/>
      <c r="B445" s="24"/>
    </row>
    <row r="446" spans="1:2" ht="15" customHeight="1">
      <c r="A446" s="8"/>
      <c r="B446" s="24"/>
    </row>
    <row r="447" spans="1:2" ht="15" customHeight="1">
      <c r="A447" s="8"/>
      <c r="B447" s="24"/>
    </row>
    <row r="448" spans="1:2" ht="15" customHeight="1">
      <c r="A448" s="8"/>
      <c r="B448" s="24"/>
    </row>
    <row r="449" spans="1:2" ht="15" customHeight="1">
      <c r="A449" s="8"/>
      <c r="B449" s="24"/>
    </row>
    <row r="450" spans="1:2" ht="15" customHeight="1">
      <c r="A450" s="8"/>
      <c r="B450" s="24"/>
    </row>
    <row r="451" spans="1:2" ht="15" customHeight="1">
      <c r="A451" s="8"/>
      <c r="B451" s="24"/>
    </row>
    <row r="452" spans="1:2" ht="15" customHeight="1">
      <c r="A452" s="8"/>
      <c r="B452" s="24"/>
    </row>
    <row r="453" spans="1:2" ht="15" customHeight="1">
      <c r="A453" s="8"/>
      <c r="B453" s="24"/>
    </row>
    <row r="454" spans="1:2" ht="15" customHeight="1">
      <c r="A454" s="8"/>
      <c r="B454" s="24"/>
    </row>
    <row r="455" spans="1:2" ht="15" customHeight="1">
      <c r="A455" s="8"/>
      <c r="B455" s="24"/>
    </row>
    <row r="456" spans="1:2" ht="15" customHeight="1">
      <c r="A456" s="8"/>
      <c r="B456" s="24"/>
    </row>
    <row r="457" spans="1:2" ht="15" customHeight="1">
      <c r="A457" s="8"/>
      <c r="B457" s="24"/>
    </row>
    <row r="458" spans="1:2" ht="15" customHeight="1">
      <c r="A458" s="8"/>
      <c r="B458" s="24"/>
    </row>
    <row r="459" spans="1:2" ht="15" customHeight="1">
      <c r="A459" s="8"/>
      <c r="B459" s="24"/>
    </row>
    <row r="460" spans="1:2" ht="15" customHeight="1">
      <c r="A460" s="8"/>
      <c r="B460" s="24"/>
    </row>
    <row r="461" spans="1:2" ht="15" customHeight="1">
      <c r="A461" s="8"/>
      <c r="B461" s="24"/>
    </row>
    <row r="462" spans="1:2" ht="15" customHeight="1">
      <c r="A462" s="8"/>
      <c r="B462" s="24"/>
    </row>
    <row r="463" spans="1:2" ht="15" customHeight="1">
      <c r="A463" s="8"/>
      <c r="B463" s="24"/>
    </row>
    <row r="464" spans="1:2" ht="15" customHeight="1">
      <c r="A464" s="8"/>
      <c r="B464" s="24"/>
    </row>
    <row r="465" spans="1:2" ht="15" customHeight="1">
      <c r="A465" s="8"/>
      <c r="B465" s="24"/>
    </row>
    <row r="466" spans="1:2" ht="15" customHeight="1">
      <c r="A466" s="8"/>
      <c r="B466" s="24"/>
    </row>
    <row r="467" spans="1:2" ht="15" customHeight="1">
      <c r="A467" s="8"/>
      <c r="B467" s="24"/>
    </row>
    <row r="468" spans="1:2" ht="15" customHeight="1">
      <c r="A468" s="8"/>
      <c r="B468" s="24"/>
    </row>
    <row r="469" spans="1:2" ht="15" customHeight="1">
      <c r="A469" s="8"/>
      <c r="B469" s="24"/>
    </row>
    <row r="470" spans="1:2" ht="15" customHeight="1">
      <c r="A470" s="8"/>
      <c r="B470" s="24"/>
    </row>
    <row r="471" spans="1:2" ht="15" customHeight="1">
      <c r="A471" s="8"/>
      <c r="B471" s="24"/>
    </row>
    <row r="472" spans="1:2" ht="15" customHeight="1">
      <c r="A472" s="8"/>
      <c r="B472" s="24"/>
    </row>
    <row r="473" spans="1:2" ht="15" customHeight="1">
      <c r="A473" s="8"/>
      <c r="B473" s="24"/>
    </row>
    <row r="474" spans="1:2" ht="15" customHeight="1">
      <c r="A474" s="8"/>
      <c r="B474" s="24"/>
    </row>
    <row r="475" spans="1:2" ht="15" customHeight="1">
      <c r="A475" s="8"/>
      <c r="B475" s="24"/>
    </row>
    <row r="476" spans="1:2" ht="15" customHeight="1">
      <c r="A476" s="8"/>
      <c r="B476" s="24"/>
    </row>
    <row r="477" spans="1:2" ht="15" customHeight="1">
      <c r="A477" s="8"/>
      <c r="B477" s="24"/>
    </row>
    <row r="478" spans="1:2" ht="15" customHeight="1">
      <c r="A478" s="8"/>
      <c r="B478" s="24"/>
    </row>
    <row r="479" spans="1:2" ht="15" customHeight="1">
      <c r="A479" s="8"/>
      <c r="B479" s="24"/>
    </row>
    <row r="480" spans="1:2" ht="15" customHeight="1">
      <c r="A480" s="8"/>
      <c r="B480" s="24"/>
    </row>
    <row r="481" spans="1:2" ht="15" customHeight="1">
      <c r="A481" s="8"/>
      <c r="B481" s="24"/>
    </row>
    <row r="482" spans="1:2" ht="15" customHeight="1">
      <c r="A482" s="8"/>
      <c r="B482" s="24"/>
    </row>
    <row r="483" spans="1:2" ht="15" customHeight="1">
      <c r="A483" s="8"/>
      <c r="B483" s="24"/>
    </row>
    <row r="484" spans="1:2" ht="15" customHeight="1">
      <c r="A484" s="8"/>
      <c r="B484" s="24"/>
    </row>
    <row r="485" spans="1:2" ht="15" customHeight="1">
      <c r="A485" s="8"/>
      <c r="B485" s="24"/>
    </row>
    <row r="486" spans="1:2" ht="15" customHeight="1">
      <c r="A486" s="25"/>
      <c r="B486" s="26"/>
    </row>
    <row r="487" spans="1:2" ht="15" customHeight="1">
      <c r="A487" s="8"/>
      <c r="B487" s="24"/>
    </row>
    <row r="488" spans="1:2" ht="15" customHeight="1">
      <c r="A488" s="25"/>
      <c r="B488" s="26"/>
    </row>
    <row r="489" spans="1:2" ht="15" customHeight="1">
      <c r="A489" s="8"/>
      <c r="B489" s="24"/>
    </row>
    <row r="490" spans="1:2" ht="15" customHeight="1">
      <c r="A490" s="8"/>
      <c r="B490" s="24"/>
    </row>
    <row r="491" spans="1:2" ht="15" customHeight="1">
      <c r="A491" s="8"/>
      <c r="B491" s="24"/>
    </row>
    <row r="492" spans="1:2" ht="15" customHeight="1">
      <c r="A492" s="8"/>
      <c r="B492" s="24"/>
    </row>
    <row r="493" spans="1:2" ht="15" customHeight="1">
      <c r="A493" s="8"/>
      <c r="B493" s="24"/>
    </row>
    <row r="494" spans="1:2" ht="15" customHeight="1">
      <c r="A494" s="8"/>
      <c r="B494" s="24"/>
    </row>
    <row r="495" spans="1:2" ht="15" customHeight="1">
      <c r="A495" s="8"/>
      <c r="B495" s="24"/>
    </row>
    <row r="496" spans="1:2" ht="15" customHeight="1">
      <c r="A496" s="8"/>
      <c r="B496" s="24"/>
    </row>
    <row r="497" spans="1:2" ht="15" customHeight="1">
      <c r="A497" s="8"/>
      <c r="B497" s="24"/>
    </row>
    <row r="498" spans="1:2" ht="15" customHeight="1">
      <c r="A498" s="8"/>
      <c r="B498" s="24"/>
    </row>
    <row r="499" spans="1:2" ht="15" customHeight="1">
      <c r="A499" s="8"/>
      <c r="B499" s="24"/>
    </row>
    <row r="500" spans="1:2" ht="15" customHeight="1">
      <c r="A500" s="8"/>
      <c r="B500" s="24"/>
    </row>
    <row r="501" spans="1:2" ht="15" customHeight="1">
      <c r="A501" s="8"/>
      <c r="B501" s="24"/>
    </row>
    <row r="502" spans="1:2" ht="15" customHeight="1">
      <c r="A502" s="8"/>
      <c r="B502" s="24"/>
    </row>
    <row r="503" spans="1:2" ht="15" customHeight="1">
      <c r="A503" s="8"/>
      <c r="B503" s="24"/>
    </row>
    <row r="504" spans="1:2" ht="15" customHeight="1">
      <c r="A504" s="8"/>
      <c r="B504" s="24"/>
    </row>
    <row r="505" spans="1:2" ht="15" customHeight="1">
      <c r="A505" s="8"/>
      <c r="B505" s="24"/>
    </row>
    <row r="506" spans="1:2" ht="15" customHeight="1">
      <c r="A506" s="25"/>
      <c r="B506" s="26"/>
    </row>
    <row r="507" spans="1:2" ht="15" customHeight="1">
      <c r="A507" s="8"/>
      <c r="B507" s="24"/>
    </row>
    <row r="508" spans="1:2" ht="15" customHeight="1">
      <c r="A508" s="8"/>
      <c r="B508" s="24"/>
    </row>
    <row r="509" spans="1:2" ht="15" customHeight="1">
      <c r="A509" s="8"/>
      <c r="B509" s="24"/>
    </row>
    <row r="510" spans="1:2" ht="15" customHeight="1">
      <c r="A510" s="8"/>
      <c r="B510" s="24"/>
    </row>
    <row r="511" spans="1:2" ht="15" customHeight="1">
      <c r="A511" s="8"/>
      <c r="B511" s="24"/>
    </row>
    <row r="512" spans="1:2" ht="15" customHeight="1">
      <c r="A512" s="8"/>
      <c r="B512" s="24"/>
    </row>
    <row r="513" spans="1:2" ht="15" customHeight="1">
      <c r="A513" s="8"/>
      <c r="B513" s="24"/>
    </row>
    <row r="514" spans="1:2" ht="15" customHeight="1">
      <c r="A514" s="25"/>
      <c r="B514" s="26"/>
    </row>
    <row r="515" spans="1:2" ht="15" customHeight="1">
      <c r="A515" s="8"/>
      <c r="B515" s="24"/>
    </row>
    <row r="516" spans="1:2" ht="15" customHeight="1">
      <c r="A516" s="8"/>
      <c r="B516" s="24"/>
    </row>
    <row r="517" spans="1:2" ht="15" customHeight="1">
      <c r="A517" s="8"/>
      <c r="B517" s="24"/>
    </row>
    <row r="518" spans="1:2" ht="15" customHeight="1">
      <c r="A518" s="8"/>
      <c r="B518" s="24"/>
    </row>
    <row r="519" spans="1:2" ht="15" customHeight="1">
      <c r="A519" s="8"/>
      <c r="B519" s="24"/>
    </row>
    <row r="520" spans="1:2" ht="15" customHeight="1">
      <c r="A520" s="8"/>
      <c r="B520" s="24"/>
    </row>
    <row r="521" spans="1:2" ht="15" customHeight="1">
      <c r="A521" s="8"/>
      <c r="B521" s="24"/>
    </row>
    <row r="522" spans="1:2" ht="15" customHeight="1">
      <c r="A522" s="8"/>
      <c r="B522" s="24"/>
    </row>
    <row r="523" spans="1:2" ht="15" customHeight="1">
      <c r="A523" s="8"/>
      <c r="B523" s="24"/>
    </row>
    <row r="524" spans="1:2" ht="15" customHeight="1">
      <c r="A524" s="8"/>
      <c r="B524" s="24"/>
    </row>
    <row r="525" spans="1:2" ht="15" customHeight="1">
      <c r="A525" s="8"/>
      <c r="B525" s="24"/>
    </row>
    <row r="526" spans="1:2" ht="15" customHeight="1">
      <c r="A526" s="8"/>
      <c r="B526" s="24"/>
    </row>
    <row r="527" spans="1:2" ht="15" customHeight="1">
      <c r="A527" s="8"/>
      <c r="B527" s="24"/>
    </row>
    <row r="528" spans="1:2" ht="15" customHeight="1">
      <c r="A528" s="8"/>
      <c r="B528" s="24"/>
    </row>
    <row r="529" spans="1:2" ht="15" customHeight="1">
      <c r="A529" s="8"/>
      <c r="B529" s="24"/>
    </row>
    <row r="530" spans="1:2" ht="15" customHeight="1">
      <c r="A530" s="8"/>
      <c r="B530" s="24"/>
    </row>
    <row r="531" spans="1:2" ht="15" customHeight="1">
      <c r="A531" s="8"/>
      <c r="B531" s="24"/>
    </row>
    <row r="532" spans="1:2" ht="15" customHeight="1">
      <c r="A532" s="8"/>
      <c r="B532" s="24"/>
    </row>
    <row r="533" spans="1:2" ht="15" customHeight="1">
      <c r="A533" s="8"/>
      <c r="B533" s="24"/>
    </row>
    <row r="534" spans="1:2" ht="15" customHeight="1">
      <c r="A534" s="8"/>
      <c r="B534" s="24"/>
    </row>
    <row r="535" spans="1:2" ht="15" customHeight="1">
      <c r="A535" s="8"/>
      <c r="B535" s="24"/>
    </row>
    <row r="536" spans="1:2" ht="15" customHeight="1">
      <c r="A536" s="8"/>
      <c r="B536" s="24"/>
    </row>
    <row r="537" spans="1:2" ht="15" customHeight="1">
      <c r="A537" s="8"/>
      <c r="B537" s="24"/>
    </row>
    <row r="538" spans="1:2" ht="15" customHeight="1">
      <c r="A538" s="8"/>
      <c r="B538" s="24"/>
    </row>
    <row r="539" spans="1:2" ht="15" customHeight="1">
      <c r="A539" s="8"/>
      <c r="B539" s="24"/>
    </row>
    <row r="540" spans="1:2" ht="15" customHeight="1">
      <c r="A540" s="25"/>
      <c r="B540" s="26"/>
    </row>
    <row r="541" spans="1:2" ht="15" customHeight="1">
      <c r="A541" s="8"/>
      <c r="B541" s="24"/>
    </row>
    <row r="542" spans="1:2" ht="15" customHeight="1">
      <c r="A542" s="8"/>
      <c r="B542" s="24"/>
    </row>
    <row r="543" spans="1:2" ht="15" customHeight="1">
      <c r="A543" s="8"/>
      <c r="B543" s="24"/>
    </row>
    <row r="544" spans="1:2" ht="15" customHeight="1">
      <c r="A544" s="8"/>
      <c r="B544" s="24"/>
    </row>
    <row r="545" spans="1:2" ht="15" customHeight="1">
      <c r="A545" s="8"/>
      <c r="B545" s="24"/>
    </row>
    <row r="546" spans="1:2" ht="15" customHeight="1">
      <c r="A546" s="8"/>
      <c r="B546" s="24"/>
    </row>
    <row r="547" spans="1:2" ht="15" customHeight="1">
      <c r="A547" s="8"/>
      <c r="B547" s="24"/>
    </row>
    <row r="548" spans="1:2" ht="15" customHeight="1">
      <c r="A548" s="8"/>
      <c r="B548" s="24"/>
    </row>
    <row r="549" spans="1:2" ht="15" customHeight="1">
      <c r="A549" s="25"/>
      <c r="B549" s="26"/>
    </row>
    <row r="550" spans="1:2" ht="15" customHeight="1">
      <c r="A550" s="8"/>
      <c r="B550" s="24"/>
    </row>
    <row r="551" spans="1:2" ht="15" customHeight="1">
      <c r="A551" s="8"/>
      <c r="B551" s="24"/>
    </row>
    <row r="552" spans="1:2" ht="15" customHeight="1">
      <c r="A552" s="8"/>
      <c r="B552" s="24"/>
    </row>
    <row r="553" spans="1:2" ht="15" customHeight="1">
      <c r="A553" s="8"/>
      <c r="B553" s="24"/>
    </row>
    <row r="554" spans="1:2" ht="15" customHeight="1">
      <c r="A554" s="25"/>
      <c r="B554" s="26"/>
    </row>
    <row r="555" spans="1:2" ht="15" customHeight="1">
      <c r="A555" s="8"/>
      <c r="B555" s="24"/>
    </row>
    <row r="556" spans="1:2" ht="15" customHeight="1">
      <c r="A556" s="8"/>
      <c r="B556" s="24"/>
    </row>
    <row r="557" spans="1:2" ht="15" customHeight="1">
      <c r="A557" s="8"/>
      <c r="B557" s="24"/>
    </row>
    <row r="558" spans="1:2" ht="15" customHeight="1">
      <c r="A558" s="8"/>
      <c r="B558" s="24"/>
    </row>
    <row r="559" spans="1:2" ht="15" customHeight="1">
      <c r="A559" s="8"/>
      <c r="B559" s="24"/>
    </row>
    <row r="560" spans="1:2" ht="15" customHeight="1">
      <c r="A560" s="8"/>
      <c r="B560" s="24"/>
    </row>
    <row r="561" spans="1:2" ht="15" customHeight="1">
      <c r="A561" s="8"/>
      <c r="B561" s="24"/>
    </row>
    <row r="562" spans="1:2" ht="15" customHeight="1">
      <c r="A562" s="8"/>
      <c r="B562" s="24"/>
    </row>
    <row r="563" spans="1:2" ht="15" customHeight="1">
      <c r="A563" s="8"/>
      <c r="B563" s="24"/>
    </row>
    <row r="564" spans="1:2" ht="15" customHeight="1">
      <c r="A564" s="8"/>
      <c r="B564" s="24"/>
    </row>
    <row r="565" spans="1:2" ht="15" customHeight="1">
      <c r="A565" s="8"/>
      <c r="B565" s="24"/>
    </row>
    <row r="566" spans="1:2" ht="15" customHeight="1">
      <c r="A566" s="8"/>
      <c r="B566" s="24"/>
    </row>
    <row r="567" spans="1:2" ht="15" customHeight="1">
      <c r="A567" s="8"/>
      <c r="B567" s="24"/>
    </row>
    <row r="568" spans="1:2" ht="15" customHeight="1">
      <c r="A568" s="8"/>
      <c r="B568" s="24"/>
    </row>
    <row r="569" spans="1:2" ht="15" customHeight="1">
      <c r="A569" s="8"/>
      <c r="B569" s="24"/>
    </row>
    <row r="570" spans="1:2" ht="15" customHeight="1">
      <c r="A570" s="8"/>
      <c r="B570" s="24"/>
    </row>
    <row r="571" spans="1:2" ht="15" customHeight="1">
      <c r="A571" s="8"/>
      <c r="B571" s="24"/>
    </row>
    <row r="572" spans="1:2" ht="15" customHeight="1">
      <c r="A572" s="8"/>
      <c r="B572" s="24"/>
    </row>
    <row r="573" spans="1:2" ht="15" customHeight="1">
      <c r="A573" s="8"/>
      <c r="B573" s="24"/>
    </row>
    <row r="574" spans="1:2" ht="15" customHeight="1">
      <c r="A574" s="8"/>
      <c r="B574" s="24"/>
    </row>
    <row r="575" spans="1:2" ht="15" customHeight="1">
      <c r="A575" s="8"/>
      <c r="B575" s="24"/>
    </row>
    <row r="576" spans="1:2" ht="15" customHeight="1">
      <c r="A576" s="8"/>
      <c r="B576" s="24"/>
    </row>
    <row r="577" spans="1:2" ht="15" customHeight="1">
      <c r="A577" s="8"/>
      <c r="B577" s="24"/>
    </row>
    <row r="578" spans="1:2" ht="15" customHeight="1">
      <c r="A578" s="8"/>
      <c r="B578" s="24"/>
    </row>
    <row r="579" spans="1:2" ht="15" customHeight="1">
      <c r="A579" s="8"/>
      <c r="B579" s="24"/>
    </row>
    <row r="580" spans="1:2" ht="15" customHeight="1">
      <c r="A580" s="8"/>
      <c r="B580" s="24"/>
    </row>
    <row r="581" spans="1:2" ht="15" customHeight="1">
      <c r="A581" s="8"/>
      <c r="B581" s="24"/>
    </row>
    <row r="582" spans="1:2" ht="15" customHeight="1">
      <c r="A582" s="8"/>
      <c r="B582" s="24"/>
    </row>
    <row r="583" spans="1:2" ht="15" customHeight="1">
      <c r="A583" s="8"/>
      <c r="B583" s="24"/>
    </row>
    <row r="584" spans="1:2" ht="15" customHeight="1">
      <c r="A584" s="8"/>
      <c r="B584" s="24"/>
    </row>
    <row r="585" spans="1:2" ht="15" customHeight="1">
      <c r="A585" s="8"/>
      <c r="B585" s="24"/>
    </row>
    <row r="586" spans="1:2" ht="15" customHeight="1">
      <c r="A586" s="8"/>
      <c r="B586" s="24"/>
    </row>
    <row r="587" spans="1:2" ht="15" customHeight="1">
      <c r="A587" s="8"/>
      <c r="B587" s="24"/>
    </row>
    <row r="588" spans="1:2" ht="15" customHeight="1">
      <c r="A588" s="8"/>
      <c r="B588" s="24"/>
    </row>
    <row r="589" spans="1:2" ht="15" customHeight="1">
      <c r="A589" s="8"/>
      <c r="B589" s="24"/>
    </row>
    <row r="590" spans="1:2" ht="15" customHeight="1">
      <c r="A590" s="8"/>
      <c r="B590" s="24"/>
    </row>
    <row r="591" spans="1:2" ht="15" customHeight="1">
      <c r="A591" s="8"/>
      <c r="B591" s="24"/>
    </row>
    <row r="592" spans="1:2" ht="15" customHeight="1">
      <c r="A592" s="8"/>
      <c r="B592" s="24"/>
    </row>
    <row r="593" spans="1:2" ht="15" customHeight="1">
      <c r="A593" s="8"/>
      <c r="B593" s="24"/>
    </row>
    <row r="594" spans="1:2" ht="15" customHeight="1">
      <c r="A594" s="8"/>
      <c r="B594" s="24"/>
    </row>
    <row r="595" spans="1:2" ht="15" customHeight="1">
      <c r="A595" s="8"/>
      <c r="B595" s="24"/>
    </row>
    <row r="596" spans="1:2" ht="15" customHeight="1">
      <c r="A596" s="8"/>
      <c r="B596" s="24"/>
    </row>
    <row r="597" spans="1:2" ht="15" customHeight="1">
      <c r="A597" s="8"/>
      <c r="B597" s="24"/>
    </row>
    <row r="598" spans="1:2" ht="15" customHeight="1">
      <c r="A598" s="8"/>
      <c r="B598" s="24"/>
    </row>
    <row r="599" spans="1:2" ht="15" customHeight="1">
      <c r="A599" s="8"/>
      <c r="B599" s="24"/>
    </row>
    <row r="600" spans="1:2" ht="15" customHeight="1">
      <c r="A600" s="8"/>
      <c r="B600" s="24"/>
    </row>
    <row r="601" spans="1:2" ht="15" customHeight="1">
      <c r="A601" s="8"/>
      <c r="B601" s="24"/>
    </row>
    <row r="602" spans="1:2" ht="15" customHeight="1">
      <c r="A602" s="8"/>
      <c r="B602" s="24"/>
    </row>
    <row r="603" spans="1:2" ht="15" customHeight="1">
      <c r="A603" s="8"/>
      <c r="B603" s="24"/>
    </row>
    <row r="604" spans="1:2" ht="15" customHeight="1">
      <c r="A604" s="8"/>
      <c r="B604" s="24"/>
    </row>
    <row r="605" spans="1:2" ht="15" customHeight="1">
      <c r="A605" s="8"/>
      <c r="B605" s="24"/>
    </row>
    <row r="606" spans="1:2" ht="15" customHeight="1">
      <c r="A606" s="8"/>
      <c r="B606" s="24"/>
    </row>
    <row r="607" spans="1:2" ht="15" customHeight="1">
      <c r="A607" s="8"/>
      <c r="B607" s="24"/>
    </row>
    <row r="608" spans="1:2" ht="15" customHeight="1">
      <c r="A608" s="8"/>
      <c r="B608" s="24"/>
    </row>
    <row r="609" spans="1:2" ht="15" customHeight="1">
      <c r="A609" s="8"/>
      <c r="B609" s="24"/>
    </row>
    <row r="610" spans="1:2" ht="15" customHeight="1">
      <c r="A610" s="8"/>
      <c r="B610" s="24"/>
    </row>
    <row r="611" spans="1:2" ht="15" customHeight="1">
      <c r="A611" s="25"/>
      <c r="B611" s="26"/>
    </row>
    <row r="612" spans="1:2" ht="15" customHeight="1">
      <c r="A612" s="8"/>
      <c r="B612" s="24"/>
    </row>
    <row r="613" spans="1:2" ht="15" customHeight="1">
      <c r="A613" s="8"/>
      <c r="B613" s="24"/>
    </row>
    <row r="614" spans="1:2" ht="15" customHeight="1">
      <c r="A614" s="8"/>
      <c r="B614" s="24"/>
    </row>
    <row r="615" spans="1:2" ht="15" customHeight="1">
      <c r="A615" s="8"/>
      <c r="B615" s="24"/>
    </row>
    <row r="616" spans="1:2" ht="15" customHeight="1">
      <c r="A616" s="8"/>
      <c r="B616" s="24"/>
    </row>
    <row r="617" spans="1:2" ht="15" customHeight="1">
      <c r="A617" s="25"/>
      <c r="B617" s="26"/>
    </row>
    <row r="618" spans="1:2" ht="15" customHeight="1">
      <c r="A618" s="8"/>
      <c r="B618" s="24"/>
    </row>
    <row r="619" spans="1:2" ht="15" customHeight="1">
      <c r="A619" s="8"/>
      <c r="B619" s="24"/>
    </row>
    <row r="620" spans="1:2" ht="15" customHeight="1">
      <c r="A620" s="8"/>
      <c r="B620" s="24"/>
    </row>
    <row r="621" spans="1:2" ht="15" customHeight="1">
      <c r="A621" s="8"/>
      <c r="B621" s="24"/>
    </row>
    <row r="622" spans="1:2" ht="15" customHeight="1">
      <c r="A622" s="8"/>
      <c r="B622" s="24"/>
    </row>
    <row r="623" spans="1:2" ht="15" customHeight="1">
      <c r="A623" s="8"/>
      <c r="B623" s="24"/>
    </row>
    <row r="624" spans="1:2" ht="15" customHeight="1">
      <c r="A624" s="8"/>
      <c r="B624" s="24"/>
    </row>
    <row r="625" spans="1:2" ht="15" customHeight="1">
      <c r="A625" s="8"/>
      <c r="B625" s="24"/>
    </row>
    <row r="626" spans="1:2" ht="15" customHeight="1">
      <c r="A626" s="8"/>
      <c r="B626" s="24"/>
    </row>
    <row r="627" spans="1:2" ht="15" customHeight="1">
      <c r="A627" s="8"/>
      <c r="B627" s="24"/>
    </row>
    <row r="628" spans="1:2" ht="15" customHeight="1">
      <c r="A628" s="8"/>
      <c r="B628" s="24"/>
    </row>
    <row r="629" spans="1:2" ht="15" customHeight="1">
      <c r="A629" s="8"/>
      <c r="B629" s="24"/>
    </row>
    <row r="630" spans="1:2" ht="15" customHeight="1">
      <c r="A630" s="8"/>
      <c r="B630" s="24"/>
    </row>
    <row r="631" spans="1:2" ht="15" customHeight="1">
      <c r="A631" s="8"/>
      <c r="B631" s="24"/>
    </row>
    <row r="632" spans="1:2" ht="15" customHeight="1">
      <c r="A632" s="8"/>
      <c r="B632" s="24"/>
    </row>
    <row r="633" spans="1:2" ht="15" customHeight="1">
      <c r="A633" s="8"/>
      <c r="B633" s="24"/>
    </row>
    <row r="634" spans="1:2" ht="15" customHeight="1">
      <c r="A634" s="8"/>
      <c r="B634" s="24"/>
    </row>
    <row r="635" spans="1:2" ht="15" customHeight="1">
      <c r="A635" s="8"/>
      <c r="B635" s="24"/>
    </row>
    <row r="636" spans="1:2" ht="15" customHeight="1">
      <c r="A636" s="25"/>
      <c r="B636" s="26"/>
    </row>
    <row r="637" spans="1:2" ht="15" customHeight="1">
      <c r="A637" s="8"/>
      <c r="B637" s="24"/>
    </row>
    <row r="638" spans="1:2" ht="15" customHeight="1">
      <c r="A638" s="8"/>
      <c r="B638" s="24"/>
    </row>
    <row r="639" spans="1:2" ht="15" customHeight="1">
      <c r="A639" s="25"/>
      <c r="B639" s="26"/>
    </row>
    <row r="640" spans="1:2" ht="15" customHeight="1">
      <c r="A640" s="8"/>
      <c r="B640" s="24"/>
    </row>
    <row r="641" spans="1:2" ht="15" customHeight="1">
      <c r="A641" s="8"/>
      <c r="B641" s="24"/>
    </row>
    <row r="642" spans="1:2" ht="15" customHeight="1">
      <c r="A642" s="8"/>
      <c r="B642" s="24"/>
    </row>
    <row r="643" spans="1:2" ht="15" customHeight="1">
      <c r="A643" s="8"/>
      <c r="B643" s="24"/>
    </row>
    <row r="644" spans="1:2" ht="15" customHeight="1">
      <c r="A644" s="8"/>
      <c r="B644" s="24"/>
    </row>
    <row r="645" spans="1:2" ht="15" customHeight="1">
      <c r="A645" s="8"/>
      <c r="B645" s="24"/>
    </row>
    <row r="646" spans="1:2" ht="15" customHeight="1">
      <c r="A646" s="25"/>
      <c r="B646" s="26"/>
    </row>
    <row r="647" spans="1:2" ht="15" customHeight="1">
      <c r="A647" s="8"/>
      <c r="B647" s="24"/>
    </row>
    <row r="648" spans="1:2" ht="15" customHeight="1">
      <c r="A648" s="8"/>
      <c r="B648" s="24"/>
    </row>
    <row r="649" spans="1:2" ht="15" customHeight="1">
      <c r="A649" s="25"/>
      <c r="B649" s="26"/>
    </row>
    <row r="650" spans="1:2" ht="15" customHeight="1">
      <c r="A650" s="8"/>
      <c r="B650" s="24"/>
    </row>
    <row r="651" spans="1:2" ht="15" customHeight="1">
      <c r="A651" s="8"/>
      <c r="B651" s="24"/>
    </row>
    <row r="652" spans="1:2" ht="15" customHeight="1">
      <c r="A652" s="8"/>
      <c r="B652" s="24"/>
    </row>
    <row r="653" spans="1:2" ht="15" customHeight="1">
      <c r="A653" s="8"/>
      <c r="B653" s="24"/>
    </row>
    <row r="654" spans="1:2" ht="15" customHeight="1">
      <c r="A654" s="8"/>
      <c r="B654" s="24"/>
    </row>
    <row r="655" spans="1:2" ht="15" customHeight="1">
      <c r="A655" s="8"/>
      <c r="B655" s="24"/>
    </row>
    <row r="656" spans="1:2" ht="15" customHeight="1">
      <c r="A656" s="8"/>
      <c r="B656" s="24"/>
    </row>
    <row r="657" spans="1:2" ht="15" customHeight="1">
      <c r="A657" s="8"/>
      <c r="B657" s="24"/>
    </row>
    <row r="658" spans="1:2" ht="15" customHeight="1">
      <c r="A658" s="8"/>
      <c r="B658" s="24"/>
    </row>
    <row r="659" spans="1:2" ht="15" customHeight="1">
      <c r="A659" s="8"/>
      <c r="B659" s="24"/>
    </row>
    <row r="660" spans="1:2" ht="15" customHeight="1">
      <c r="A660" s="8"/>
      <c r="B660" s="24"/>
    </row>
    <row r="661" spans="1:2" ht="15" customHeight="1">
      <c r="A661" s="8"/>
      <c r="B661" s="24"/>
    </row>
    <row r="662" spans="1:2" ht="15" customHeight="1">
      <c r="A662" s="8"/>
      <c r="B662" s="24"/>
    </row>
    <row r="663" spans="1:2" ht="15" customHeight="1">
      <c r="A663" s="8"/>
      <c r="B663" s="24"/>
    </row>
    <row r="664" spans="1:2" ht="15" customHeight="1">
      <c r="A664" s="8"/>
      <c r="B664" s="24"/>
    </row>
    <row r="665" spans="1:2" ht="15" customHeight="1">
      <c r="A665" s="8"/>
      <c r="B665" s="24"/>
    </row>
    <row r="666" spans="1:2" ht="15" customHeight="1">
      <c r="A666" s="8"/>
      <c r="B666" s="24"/>
    </row>
    <row r="667" spans="1:2" ht="15" customHeight="1">
      <c r="A667" s="8"/>
      <c r="B667" s="24"/>
    </row>
    <row r="668" spans="1:2" ht="15" customHeight="1">
      <c r="A668" s="8"/>
      <c r="B668" s="24"/>
    </row>
    <row r="669" spans="1:2" ht="15" customHeight="1">
      <c r="A669" s="8"/>
      <c r="B669" s="24"/>
    </row>
    <row r="670" spans="1:2" ht="15" customHeight="1">
      <c r="A670" s="8"/>
      <c r="B670" s="24"/>
    </row>
    <row r="671" spans="1:2" ht="15" customHeight="1">
      <c r="A671" s="8"/>
      <c r="B671" s="24"/>
    </row>
    <row r="672" spans="1:2" ht="15" customHeight="1">
      <c r="A672" s="8"/>
      <c r="B672" s="24"/>
    </row>
    <row r="673" spans="1:2" ht="15" customHeight="1">
      <c r="A673" s="8"/>
      <c r="B673" s="24"/>
    </row>
    <row r="674" spans="1:2" ht="15" customHeight="1">
      <c r="A674" s="8"/>
      <c r="B674" s="24"/>
    </row>
    <row r="675" spans="1:2" ht="15" customHeight="1">
      <c r="A675" s="8"/>
      <c r="B675" s="24"/>
    </row>
    <row r="676" spans="1:2" ht="15" customHeight="1">
      <c r="A676" s="8"/>
      <c r="B676" s="24"/>
    </row>
    <row r="677" spans="1:2" ht="15" customHeight="1">
      <c r="A677" s="8"/>
      <c r="B677" s="24"/>
    </row>
    <row r="678" spans="1:2" ht="15" customHeight="1">
      <c r="A678" s="8"/>
      <c r="B678" s="24"/>
    </row>
    <row r="679" spans="1:2" ht="15" customHeight="1">
      <c r="A679" s="8"/>
      <c r="B679" s="24"/>
    </row>
    <row r="680" spans="1:2" ht="15" customHeight="1">
      <c r="A680" s="8"/>
      <c r="B680" s="24"/>
    </row>
    <row r="681" spans="1:2" ht="15" customHeight="1">
      <c r="A681" s="8"/>
      <c r="B681" s="24"/>
    </row>
    <row r="682" spans="1:2" ht="15" customHeight="1">
      <c r="A682" s="8"/>
      <c r="B682" s="24"/>
    </row>
    <row r="683" spans="1:2" ht="15" customHeight="1">
      <c r="A683" s="8"/>
      <c r="B683" s="24"/>
    </row>
    <row r="684" spans="1:2" ht="15" customHeight="1">
      <c r="A684" s="8"/>
      <c r="B684" s="24"/>
    </row>
    <row r="685" spans="1:2" ht="15" customHeight="1">
      <c r="A685" s="8"/>
      <c r="B685" s="24"/>
    </row>
    <row r="686" spans="1:2" ht="15" customHeight="1">
      <c r="A686" s="8"/>
      <c r="B686" s="24"/>
    </row>
    <row r="687" spans="1:2" ht="15" customHeight="1">
      <c r="A687" s="8"/>
      <c r="B687" s="24"/>
    </row>
    <row r="688" spans="1:2" ht="15" customHeight="1">
      <c r="A688" s="8"/>
      <c r="B688" s="24"/>
    </row>
    <row r="689" spans="1:2" ht="15" customHeight="1">
      <c r="A689" s="8"/>
      <c r="B689" s="24"/>
    </row>
    <row r="690" spans="1:2" ht="15" customHeight="1">
      <c r="A690" s="8"/>
      <c r="B690" s="24"/>
    </row>
    <row r="691" spans="1:2" ht="15" customHeight="1">
      <c r="A691" s="8"/>
      <c r="B691" s="24"/>
    </row>
    <row r="692" spans="1:2" ht="15" customHeight="1">
      <c r="A692" s="8"/>
      <c r="B692" s="24"/>
    </row>
    <row r="693" spans="1:2" ht="15" customHeight="1">
      <c r="A693" s="25"/>
      <c r="B693" s="26"/>
    </row>
    <row r="694" spans="1:2" ht="15" customHeight="1">
      <c r="A694" s="8"/>
      <c r="B694" s="24"/>
    </row>
    <row r="695" spans="1:2" ht="15" customHeight="1">
      <c r="A695" s="8"/>
      <c r="B695" s="24"/>
    </row>
    <row r="696" spans="1:2" ht="15" customHeight="1">
      <c r="A696" s="25"/>
      <c r="B696" s="26"/>
    </row>
    <row r="697" spans="1:2" ht="15" customHeight="1">
      <c r="A697" s="8"/>
      <c r="B697" s="24"/>
    </row>
    <row r="698" spans="1:2" ht="15" customHeight="1">
      <c r="A698" s="8"/>
      <c r="B698" s="24"/>
    </row>
    <row r="699" spans="1:2" ht="15" customHeight="1">
      <c r="A699" s="8"/>
      <c r="B699" s="24"/>
    </row>
    <row r="700" spans="1:2" ht="15" customHeight="1">
      <c r="A700" s="8"/>
      <c r="B700" s="24"/>
    </row>
    <row r="701" spans="1:2" ht="15" customHeight="1">
      <c r="A701" s="8"/>
      <c r="B701" s="24"/>
    </row>
    <row r="702" spans="1:2" ht="15" customHeight="1">
      <c r="A702" s="8"/>
      <c r="B702" s="24"/>
    </row>
    <row r="703" spans="1:2" ht="15" customHeight="1">
      <c r="A703" s="8"/>
      <c r="B703" s="24"/>
    </row>
    <row r="704" spans="1:2" ht="15" customHeight="1">
      <c r="A704" s="8"/>
      <c r="B704" s="24"/>
    </row>
    <row r="705" spans="1:2" ht="15" customHeight="1">
      <c r="A705" s="8"/>
      <c r="B705" s="24"/>
    </row>
    <row r="706" spans="1:2" ht="15" customHeight="1">
      <c r="A706" s="8"/>
      <c r="B706" s="24"/>
    </row>
    <row r="707" spans="1:2" ht="15" customHeight="1">
      <c r="A707" s="8"/>
      <c r="B707" s="24"/>
    </row>
    <row r="708" spans="1:2" ht="15" customHeight="1">
      <c r="A708" s="8"/>
      <c r="B708" s="24"/>
    </row>
    <row r="709" spans="1:2" ht="15" customHeight="1">
      <c r="A709" s="8"/>
      <c r="B709" s="24"/>
    </row>
    <row r="710" spans="1:2" ht="15" customHeight="1">
      <c r="A710" s="8"/>
      <c r="B710" s="24"/>
    </row>
    <row r="711" spans="1:2" ht="15" customHeight="1">
      <c r="A711" s="8"/>
      <c r="B711" s="24"/>
    </row>
    <row r="712" spans="1:2" ht="15" customHeight="1">
      <c r="A712" s="8"/>
      <c r="B712" s="24"/>
    </row>
    <row r="713" spans="1:2" ht="15" customHeight="1">
      <c r="A713" s="8"/>
      <c r="B713" s="24"/>
    </row>
    <row r="714" spans="1:2" ht="15" customHeight="1">
      <c r="A714" s="8"/>
      <c r="B714" s="24"/>
    </row>
    <row r="715" spans="1:2" ht="15" customHeight="1">
      <c r="A715" s="8"/>
      <c r="B715" s="24"/>
    </row>
    <row r="716" spans="1:2" ht="15" customHeight="1">
      <c r="A716" s="8"/>
      <c r="B716" s="24"/>
    </row>
    <row r="717" spans="1:2" ht="15" customHeight="1">
      <c r="A717" s="8"/>
      <c r="B717" s="24"/>
    </row>
    <row r="718" spans="1:2" ht="15" customHeight="1">
      <c r="A718" s="8"/>
      <c r="B718" s="24"/>
    </row>
    <row r="719" spans="1:2" ht="15" customHeight="1">
      <c r="A719" s="8"/>
      <c r="B719" s="24"/>
    </row>
    <row r="720" spans="1:2" ht="15" customHeight="1">
      <c r="A720" s="8"/>
      <c r="B720" s="24"/>
    </row>
    <row r="721" spans="1:2" ht="15" customHeight="1">
      <c r="A721" s="8"/>
      <c r="B721" s="24"/>
    </row>
    <row r="722" spans="1:2" ht="15" customHeight="1">
      <c r="A722" s="8"/>
      <c r="B722" s="24"/>
    </row>
    <row r="723" spans="1:2" ht="15" customHeight="1">
      <c r="A723" s="8"/>
      <c r="B723" s="24"/>
    </row>
    <row r="724" spans="1:2" ht="15" customHeight="1">
      <c r="A724" s="8"/>
      <c r="B724" s="24"/>
    </row>
    <row r="725" spans="1:2" ht="15" customHeight="1">
      <c r="A725" s="8"/>
      <c r="B725" s="24"/>
    </row>
    <row r="726" spans="1:2" ht="15" customHeight="1">
      <c r="A726" s="8"/>
      <c r="B726" s="24"/>
    </row>
    <row r="727" spans="1:2" ht="15" customHeight="1">
      <c r="A727" s="8"/>
      <c r="B727" s="24"/>
    </row>
    <row r="728" spans="1:2" ht="15" customHeight="1">
      <c r="A728" s="8"/>
      <c r="B728" s="24"/>
    </row>
    <row r="729" spans="1:2" ht="15" customHeight="1">
      <c r="A729" s="8"/>
      <c r="B729" s="24"/>
    </row>
    <row r="730" spans="1:2" ht="15" customHeight="1">
      <c r="A730" s="8"/>
      <c r="B730" s="24"/>
    </row>
    <row r="731" spans="1:2" ht="15" customHeight="1">
      <c r="A731" s="8"/>
      <c r="B731" s="24"/>
    </row>
    <row r="732" spans="1:2" ht="15" customHeight="1">
      <c r="A732" s="8"/>
      <c r="B732" s="24"/>
    </row>
    <row r="733" spans="1:2" ht="15" customHeight="1">
      <c r="A733" s="8"/>
      <c r="B733" s="24"/>
    </row>
    <row r="734" spans="1:2" ht="15" customHeight="1">
      <c r="A734" s="8"/>
      <c r="B734" s="24"/>
    </row>
    <row r="735" spans="1:2" ht="15" customHeight="1">
      <c r="A735" s="8"/>
      <c r="B735" s="24"/>
    </row>
    <row r="736" spans="1:2" ht="15" customHeight="1">
      <c r="A736" s="8"/>
      <c r="B736" s="24"/>
    </row>
    <row r="737" spans="1:2" ht="15" customHeight="1">
      <c r="A737" s="8"/>
      <c r="B737" s="24"/>
    </row>
    <row r="738" spans="1:2" ht="15" customHeight="1">
      <c r="A738" s="8"/>
      <c r="B738" s="24"/>
    </row>
    <row r="739" spans="1:2" ht="15" customHeight="1">
      <c r="A739" s="8"/>
      <c r="B739" s="24"/>
    </row>
    <row r="740" spans="1:2" ht="15" customHeight="1">
      <c r="A740" s="8"/>
      <c r="B740" s="24"/>
    </row>
    <row r="741" spans="1:2" ht="15" customHeight="1">
      <c r="A741" s="25"/>
      <c r="B741" s="26"/>
    </row>
    <row r="742" spans="1:2" ht="15" customHeight="1">
      <c r="A742" s="25"/>
      <c r="B742" s="26"/>
    </row>
    <row r="743" spans="1:2" ht="15" customHeight="1">
      <c r="A743" s="8"/>
      <c r="B743" s="24"/>
    </row>
    <row r="744" spans="1:2" ht="15" customHeight="1">
      <c r="A744" s="8"/>
      <c r="B744" s="24"/>
    </row>
    <row r="745" spans="1:2" ht="15" customHeight="1">
      <c r="A745" s="8"/>
      <c r="B745" s="24"/>
    </row>
    <row r="746" spans="1:2" ht="15" customHeight="1">
      <c r="A746" s="8"/>
      <c r="B746" s="24"/>
    </row>
    <row r="747" spans="1:2" ht="15" customHeight="1">
      <c r="A747" s="8"/>
      <c r="B747" s="24"/>
    </row>
    <row r="748" spans="1:2" ht="15" customHeight="1">
      <c r="A748" s="8"/>
      <c r="B748" s="24"/>
    </row>
    <row r="749" spans="1:2" ht="15" customHeight="1">
      <c r="A749" s="25"/>
      <c r="B749" s="26"/>
    </row>
    <row r="750" spans="1:2" ht="15" customHeight="1">
      <c r="A750" s="8"/>
      <c r="B750" s="24"/>
    </row>
    <row r="751" spans="1:2" ht="15" customHeight="1">
      <c r="A751" s="8"/>
      <c r="B751" s="24"/>
    </row>
    <row r="752" spans="1:2" ht="15" customHeight="1">
      <c r="A752" s="8"/>
      <c r="B752" s="24"/>
    </row>
    <row r="753" spans="1:2" ht="15" customHeight="1">
      <c r="A753" s="8"/>
      <c r="B753" s="24"/>
    </row>
    <row r="754" spans="1:2" ht="15" customHeight="1">
      <c r="A754" s="8"/>
      <c r="B754" s="24"/>
    </row>
    <row r="755" spans="1:2" ht="15" customHeight="1">
      <c r="A755" s="8"/>
      <c r="B755" s="24"/>
    </row>
    <row r="756" spans="1:2" ht="15" customHeight="1">
      <c r="A756" s="8"/>
      <c r="B756" s="24"/>
    </row>
    <row r="757" spans="1:2" ht="15" customHeight="1">
      <c r="A757" s="8"/>
      <c r="B757" s="24"/>
    </row>
    <row r="758" spans="1:2" ht="15" customHeight="1">
      <c r="A758" s="8"/>
      <c r="B758" s="24"/>
    </row>
    <row r="759" spans="1:2" ht="15" customHeight="1">
      <c r="A759" s="8"/>
      <c r="B759" s="24"/>
    </row>
    <row r="760" spans="1:2" ht="15" customHeight="1">
      <c r="A760" s="8"/>
      <c r="B760" s="24"/>
    </row>
    <row r="761" spans="1:2" ht="15" customHeight="1">
      <c r="A761" s="8"/>
      <c r="B761" s="24"/>
    </row>
    <row r="762" spans="1:2" ht="15" customHeight="1">
      <c r="A762" s="8"/>
      <c r="B762" s="24"/>
    </row>
    <row r="763" spans="1:2" ht="15" customHeight="1">
      <c r="A763" s="8"/>
      <c r="B763" s="24"/>
    </row>
    <row r="764" spans="1:2" ht="15" customHeight="1">
      <c r="A764" s="8"/>
      <c r="B764" s="24"/>
    </row>
    <row r="765" spans="1:2" ht="15" customHeight="1">
      <c r="A765" s="8"/>
      <c r="B765" s="24"/>
    </row>
    <row r="766" spans="1:2" ht="15" customHeight="1">
      <c r="A766" s="8"/>
      <c r="B766" s="24"/>
    </row>
    <row r="767" spans="1:2" ht="15" customHeight="1">
      <c r="A767" s="8"/>
      <c r="B767" s="24"/>
    </row>
    <row r="768" spans="1:2" ht="15" customHeight="1">
      <c r="A768" s="8"/>
      <c r="B768" s="24"/>
    </row>
    <row r="769" spans="1:2" ht="15" customHeight="1">
      <c r="A769" s="8"/>
      <c r="B769" s="24"/>
    </row>
    <row r="770" spans="1:2" ht="15" customHeight="1">
      <c r="A770" s="8"/>
      <c r="B770" s="24"/>
    </row>
    <row r="771" spans="1:2" ht="15" customHeight="1">
      <c r="A771" s="8"/>
      <c r="B771" s="24"/>
    </row>
    <row r="772" spans="1:2" ht="15" customHeight="1">
      <c r="A772" s="8"/>
      <c r="B772" s="24"/>
    </row>
    <row r="773" spans="1:2" ht="15" customHeight="1">
      <c r="A773" s="8"/>
      <c r="B773" s="24"/>
    </row>
    <row r="774" spans="1:2" ht="15" customHeight="1">
      <c r="A774" s="8"/>
      <c r="B774" s="24"/>
    </row>
    <row r="775" spans="1:2" ht="15" customHeight="1">
      <c r="A775" s="8"/>
      <c r="B775" s="24"/>
    </row>
    <row r="776" spans="1:2" ht="15" customHeight="1">
      <c r="A776" s="8"/>
      <c r="B776" s="24"/>
    </row>
    <row r="777" spans="1:2" ht="15" customHeight="1">
      <c r="A777" s="8"/>
      <c r="B777" s="24"/>
    </row>
    <row r="778" spans="1:2" ht="15" customHeight="1">
      <c r="A778" s="8"/>
      <c r="B778" s="24"/>
    </row>
    <row r="779" spans="1:2" ht="15" customHeight="1">
      <c r="A779" s="8"/>
      <c r="B779" s="24"/>
    </row>
    <row r="780" spans="1:2" ht="15" customHeight="1">
      <c r="A780" s="8"/>
      <c r="B780" s="24"/>
    </row>
    <row r="781" spans="1:2" ht="15" customHeight="1">
      <c r="A781" s="8"/>
      <c r="B781" s="24"/>
    </row>
    <row r="782" spans="1:2" ht="15" customHeight="1">
      <c r="A782" s="8"/>
      <c r="B782" s="24"/>
    </row>
    <row r="783" spans="1:2" ht="15" customHeight="1">
      <c r="A783" s="8"/>
      <c r="B783" s="24"/>
    </row>
    <row r="784" spans="1:2" ht="15" customHeight="1">
      <c r="A784" s="8"/>
      <c r="B784" s="24"/>
    </row>
    <row r="785" spans="1:2" ht="15" customHeight="1">
      <c r="A785" s="8"/>
      <c r="B785" s="24"/>
    </row>
    <row r="786" spans="1:2" ht="15" customHeight="1">
      <c r="A786" s="8"/>
      <c r="B786" s="24"/>
    </row>
    <row r="787" spans="1:2" ht="15" customHeight="1">
      <c r="A787" s="8"/>
      <c r="B787" s="24"/>
    </row>
    <row r="788" spans="1:2" ht="15" customHeight="1">
      <c r="A788" s="8"/>
      <c r="B788" s="24"/>
    </row>
    <row r="789" spans="1:2" ht="15" customHeight="1">
      <c r="A789" s="8"/>
      <c r="B789" s="24"/>
    </row>
    <row r="790" spans="1:2" ht="15" customHeight="1">
      <c r="A790" s="8"/>
      <c r="B790" s="24"/>
    </row>
    <row r="791" spans="1:2" ht="15" customHeight="1">
      <c r="A791" s="8"/>
      <c r="B791" s="24"/>
    </row>
    <row r="792" spans="1:2" ht="15" customHeight="1">
      <c r="A792" s="8"/>
      <c r="B792" s="24"/>
    </row>
    <row r="793" spans="1:2" ht="15" customHeight="1">
      <c r="A793" s="8"/>
      <c r="B793" s="24"/>
    </row>
    <row r="794" spans="1:2" ht="15" customHeight="1">
      <c r="A794" s="8"/>
      <c r="B794" s="24"/>
    </row>
    <row r="795" spans="1:2" ht="15" customHeight="1">
      <c r="A795" s="8"/>
      <c r="B795" s="24"/>
    </row>
    <row r="796" spans="1:2" ht="15" customHeight="1">
      <c r="A796" s="8"/>
      <c r="B796" s="24"/>
    </row>
    <row r="797" spans="1:2" ht="15" customHeight="1">
      <c r="A797" s="8"/>
      <c r="B797" s="24"/>
    </row>
    <row r="798" spans="1:2" ht="15" customHeight="1">
      <c r="A798" s="8"/>
      <c r="B798" s="24"/>
    </row>
    <row r="799" spans="1:2" ht="15" customHeight="1">
      <c r="A799" s="8"/>
      <c r="B799" s="24"/>
    </row>
    <row r="800" spans="1:2" ht="15" customHeight="1">
      <c r="A800" s="8"/>
      <c r="B800" s="24"/>
    </row>
    <row r="801" spans="1:2" ht="15" customHeight="1">
      <c r="A801" s="8"/>
      <c r="B801" s="24"/>
    </row>
    <row r="802" spans="1:2" ht="15" customHeight="1">
      <c r="A802" s="25"/>
      <c r="B802" s="26"/>
    </row>
    <row r="803" spans="1:2" ht="15" customHeight="1">
      <c r="A803" s="8"/>
      <c r="B803" s="24"/>
    </row>
    <row r="804" spans="1:2" ht="15" customHeight="1">
      <c r="A804" s="8"/>
      <c r="B804" s="24"/>
    </row>
    <row r="805" spans="1:2" ht="15" customHeight="1">
      <c r="A805" s="8"/>
      <c r="B805" s="24"/>
    </row>
    <row r="806" spans="1:2" ht="15" customHeight="1">
      <c r="A806" s="8"/>
      <c r="B806" s="24"/>
    </row>
    <row r="807" spans="1:2" ht="15" customHeight="1">
      <c r="A807" s="8"/>
      <c r="B807" s="24"/>
    </row>
    <row r="808" spans="1:2" ht="15" customHeight="1">
      <c r="A808" s="8"/>
      <c r="B808" s="24"/>
    </row>
    <row r="809" spans="1:2" ht="15" customHeight="1">
      <c r="A809" s="8"/>
      <c r="B809" s="24"/>
    </row>
    <row r="810" spans="1:2" ht="15" customHeight="1">
      <c r="A810" s="8"/>
      <c r="B810" s="24"/>
    </row>
    <row r="811" spans="1:2" ht="15" customHeight="1">
      <c r="A811" s="8"/>
      <c r="B811" s="24"/>
    </row>
    <row r="812" spans="1:2" ht="15" customHeight="1">
      <c r="A812" s="8"/>
      <c r="B812" s="24"/>
    </row>
    <row r="813" spans="1:2" ht="15" customHeight="1">
      <c r="A813" s="8"/>
      <c r="B813" s="24"/>
    </row>
    <row r="814" spans="1:2" ht="15" customHeight="1">
      <c r="A814" s="8"/>
      <c r="B814" s="24"/>
    </row>
    <row r="815" spans="1:2" ht="15" customHeight="1">
      <c r="A815" s="8"/>
      <c r="B815" s="24"/>
    </row>
    <row r="816" spans="1:2" ht="15" customHeight="1">
      <c r="A816" s="8"/>
      <c r="B816" s="24"/>
    </row>
    <row r="817" spans="1:2" ht="15" customHeight="1">
      <c r="A817" s="8"/>
      <c r="B817" s="24"/>
    </row>
    <row r="818" spans="1:2" ht="15" customHeight="1">
      <c r="A818" s="8"/>
      <c r="B818" s="24"/>
    </row>
    <row r="819" spans="1:2" ht="15" customHeight="1">
      <c r="A819" s="8"/>
      <c r="B819" s="24"/>
    </row>
    <row r="820" spans="1:2" ht="15" customHeight="1">
      <c r="A820" s="8"/>
      <c r="B820" s="24"/>
    </row>
    <row r="821" spans="1:2" ht="15" customHeight="1">
      <c r="A821" s="8"/>
      <c r="B821" s="24"/>
    </row>
    <row r="822" spans="1:2" ht="15" customHeight="1">
      <c r="A822" s="8"/>
      <c r="B822" s="24"/>
    </row>
    <row r="823" spans="1:2" ht="15" customHeight="1">
      <c r="A823" s="8"/>
      <c r="B823" s="24"/>
    </row>
    <row r="824" spans="1:2" ht="15" customHeight="1">
      <c r="A824" s="8"/>
      <c r="B824" s="24"/>
    </row>
    <row r="825" spans="1:2" ht="15" customHeight="1">
      <c r="A825" s="8"/>
      <c r="B825" s="24"/>
    </row>
    <row r="826" spans="1:2" ht="15" customHeight="1">
      <c r="A826" s="8"/>
      <c r="B826" s="24"/>
    </row>
    <row r="827" spans="1:2" ht="15" customHeight="1">
      <c r="A827" s="8"/>
      <c r="B827" s="24"/>
    </row>
    <row r="828" spans="1:2" ht="15" customHeight="1">
      <c r="A828" s="8"/>
      <c r="B828" s="24"/>
    </row>
    <row r="829" spans="1:2" ht="15" customHeight="1">
      <c r="A829" s="8"/>
      <c r="B829" s="24"/>
    </row>
    <row r="830" spans="1:2" ht="15" customHeight="1">
      <c r="A830" s="8"/>
      <c r="B830" s="24"/>
    </row>
    <row r="831" spans="1:2" ht="15" customHeight="1">
      <c r="A831" s="8"/>
      <c r="B831" s="24"/>
    </row>
    <row r="832" spans="1:2" ht="15" customHeight="1">
      <c r="A832" s="8"/>
      <c r="B832" s="24"/>
    </row>
    <row r="833" spans="1:2" ht="15" customHeight="1">
      <c r="A833" s="8"/>
      <c r="B833" s="24"/>
    </row>
    <row r="834" spans="1:2" ht="15" customHeight="1">
      <c r="A834" s="8"/>
      <c r="B834" s="24"/>
    </row>
    <row r="835" spans="1:2" ht="15" customHeight="1">
      <c r="A835" s="25"/>
      <c r="B835" s="26"/>
    </row>
    <row r="836" spans="1:2" ht="15" customHeight="1">
      <c r="A836" s="8"/>
      <c r="B836" s="24"/>
    </row>
    <row r="837" spans="1:2" ht="15" customHeight="1">
      <c r="A837" s="8"/>
      <c r="B837" s="24"/>
    </row>
    <row r="838" spans="1:2" ht="15" customHeight="1">
      <c r="A838" s="8"/>
      <c r="B838" s="24"/>
    </row>
    <row r="839" spans="1:2" ht="15" customHeight="1">
      <c r="A839" s="8"/>
      <c r="B839" s="24"/>
    </row>
    <row r="840" spans="1:2" ht="15" customHeight="1">
      <c r="A840" s="8"/>
      <c r="B840" s="24"/>
    </row>
    <row r="841" spans="1:2" ht="15" customHeight="1">
      <c r="A841" s="8"/>
      <c r="B841" s="24"/>
    </row>
    <row r="842" spans="1:2" ht="15" customHeight="1">
      <c r="A842" s="8"/>
      <c r="B842" s="24"/>
    </row>
    <row r="843" spans="1:2" ht="15" customHeight="1">
      <c r="A843" s="25"/>
      <c r="B843" s="26"/>
    </row>
    <row r="844" spans="1:2" ht="15" customHeight="1">
      <c r="A844" s="8"/>
      <c r="B844" s="24"/>
    </row>
    <row r="845" spans="1:2" ht="15" customHeight="1">
      <c r="A845" s="8"/>
      <c r="B845" s="24"/>
    </row>
    <row r="846" spans="1:2" ht="15" customHeight="1">
      <c r="A846" s="8"/>
      <c r="B846" s="24"/>
    </row>
    <row r="847" spans="1:2" ht="15" customHeight="1">
      <c r="A847" s="8"/>
      <c r="B847" s="24"/>
    </row>
    <row r="848" spans="1:2" ht="15" customHeight="1">
      <c r="A848" s="8"/>
      <c r="B848" s="24"/>
    </row>
    <row r="849" spans="1:2" ht="15" customHeight="1">
      <c r="A849" s="8"/>
      <c r="B849" s="24"/>
    </row>
    <row r="850" spans="1:2" ht="15" customHeight="1">
      <c r="A850" s="8"/>
      <c r="B850" s="24"/>
    </row>
    <row r="851" spans="1:2" ht="15" customHeight="1">
      <c r="A851" s="8"/>
      <c r="B851" s="24"/>
    </row>
    <row r="852" spans="1:2" ht="15" customHeight="1">
      <c r="A852" s="25"/>
      <c r="B852" s="26"/>
    </row>
    <row r="853" spans="1:2" ht="15" customHeight="1">
      <c r="A853" s="25"/>
      <c r="B853" s="26"/>
    </row>
    <row r="854" spans="1:2" ht="15" customHeight="1">
      <c r="A854" s="8"/>
      <c r="B854" s="24"/>
    </row>
    <row r="855" spans="1:2" ht="15" customHeight="1">
      <c r="A855" s="8"/>
      <c r="B855" s="24"/>
    </row>
    <row r="856" spans="1:2" ht="15" customHeight="1">
      <c r="A856" s="8"/>
      <c r="B856" s="24"/>
    </row>
    <row r="857" spans="1:2" ht="15" customHeight="1">
      <c r="A857" s="8"/>
      <c r="B857" s="24"/>
    </row>
    <row r="858" spans="1:2" ht="15" customHeight="1">
      <c r="A858" s="25"/>
      <c r="B858" s="26"/>
    </row>
    <row r="859" spans="1:2" ht="15" customHeight="1">
      <c r="A859" s="8"/>
      <c r="B859" s="24"/>
    </row>
    <row r="860" spans="1:2" ht="15" customHeight="1">
      <c r="A860" s="8"/>
      <c r="B860" s="24"/>
    </row>
    <row r="861" spans="1:2" ht="15" customHeight="1">
      <c r="A861" s="8"/>
      <c r="B861" s="24"/>
    </row>
    <row r="862" spans="1:2" ht="15" customHeight="1">
      <c r="A862" s="8"/>
      <c r="B862" s="24"/>
    </row>
    <row r="863" spans="1:2" ht="15" customHeight="1">
      <c r="A863" s="8"/>
      <c r="B863" s="24"/>
    </row>
    <row r="864" spans="1:2" ht="15" customHeight="1">
      <c r="A864" s="8"/>
      <c r="B864" s="24"/>
    </row>
    <row r="865" spans="1:2" ht="15" customHeight="1">
      <c r="A865" s="8"/>
      <c r="B865" s="24"/>
    </row>
    <row r="866" spans="1:2" ht="15" customHeight="1">
      <c r="A866" s="8"/>
      <c r="B866" s="24"/>
    </row>
    <row r="867" spans="1:2" ht="15" customHeight="1">
      <c r="A867" s="8"/>
      <c r="B867" s="24"/>
    </row>
    <row r="868" spans="1:2" ht="15" customHeight="1">
      <c r="A868" s="8"/>
      <c r="B868" s="24"/>
    </row>
    <row r="869" spans="1:2" ht="15" customHeight="1">
      <c r="A869" s="8"/>
      <c r="B869" s="24"/>
    </row>
    <row r="870" spans="1:2" ht="15" customHeight="1">
      <c r="A870" s="8"/>
      <c r="B870" s="24"/>
    </row>
    <row r="871" spans="1:2" ht="15" customHeight="1">
      <c r="A871" s="8"/>
      <c r="B871" s="24"/>
    </row>
    <row r="872" spans="1:2" ht="15" customHeight="1">
      <c r="A872" s="8"/>
      <c r="B872" s="24"/>
    </row>
    <row r="873" spans="1:2" ht="15" customHeight="1">
      <c r="A873" s="8"/>
      <c r="B873" s="24"/>
    </row>
    <row r="874" spans="1:2" ht="15" customHeight="1">
      <c r="A874" s="8"/>
      <c r="B874" s="24"/>
    </row>
    <row r="875" spans="1:2" ht="15" customHeight="1">
      <c r="A875" s="8"/>
      <c r="B875" s="24"/>
    </row>
    <row r="876" spans="1:2" ht="15" customHeight="1">
      <c r="A876" s="8"/>
      <c r="B876" s="24"/>
    </row>
    <row r="877" spans="1:2" ht="15" customHeight="1">
      <c r="A877" s="8"/>
      <c r="B877" s="24"/>
    </row>
    <row r="878" spans="1:2" ht="15" customHeight="1">
      <c r="A878" s="8"/>
      <c r="B878" s="24"/>
    </row>
    <row r="879" spans="1:2" ht="15" customHeight="1">
      <c r="A879" s="8"/>
      <c r="B879" s="24"/>
    </row>
    <row r="880" spans="1:2" ht="15" customHeight="1">
      <c r="A880" s="8"/>
      <c r="B880" s="24"/>
    </row>
    <row r="881" spans="1:2" ht="15" customHeight="1">
      <c r="A881" s="8"/>
      <c r="B881" s="24"/>
    </row>
    <row r="882" spans="1:2" ht="15" customHeight="1">
      <c r="A882" s="8"/>
      <c r="B882" s="24"/>
    </row>
    <row r="883" spans="1:2" ht="15" customHeight="1">
      <c r="A883" s="8"/>
      <c r="B883" s="24"/>
    </row>
    <row r="884" spans="1:2" ht="15" customHeight="1">
      <c r="A884" s="8"/>
      <c r="B884" s="24"/>
    </row>
    <row r="885" spans="1:2" ht="15" customHeight="1">
      <c r="A885" s="8"/>
      <c r="B885" s="24"/>
    </row>
    <row r="886" spans="1:2" ht="15" customHeight="1">
      <c r="A886" s="8"/>
      <c r="B886" s="24"/>
    </row>
    <row r="887" spans="1:2" ht="15" customHeight="1">
      <c r="A887" s="8"/>
      <c r="B887" s="24"/>
    </row>
    <row r="888" spans="1:2" ht="15" customHeight="1">
      <c r="A888" s="8"/>
      <c r="B888" s="24"/>
    </row>
    <row r="889" spans="1:2" ht="15" customHeight="1">
      <c r="A889" s="8"/>
      <c r="B889" s="24"/>
    </row>
    <row r="890" spans="1:2" ht="15" customHeight="1">
      <c r="A890" s="8"/>
      <c r="B890" s="24"/>
    </row>
    <row r="891" spans="1:2" ht="15" customHeight="1">
      <c r="A891" s="8"/>
      <c r="B891" s="24"/>
    </row>
    <row r="892" spans="1:2" ht="15" customHeight="1">
      <c r="A892" s="8"/>
      <c r="B892" s="24"/>
    </row>
    <row r="893" spans="1:2" ht="15" customHeight="1">
      <c r="A893" s="8"/>
      <c r="B893" s="24"/>
    </row>
    <row r="894" spans="1:2" ht="15" customHeight="1">
      <c r="A894" s="8"/>
      <c r="B894" s="24"/>
    </row>
    <row r="895" spans="1:2" ht="15" customHeight="1">
      <c r="A895" s="8"/>
      <c r="B895" s="24"/>
    </row>
    <row r="896" spans="1:2" ht="15" customHeight="1">
      <c r="A896" s="8"/>
      <c r="B896" s="24"/>
    </row>
    <row r="897" spans="1:2" ht="15" customHeight="1">
      <c r="A897" s="8"/>
      <c r="B897" s="24"/>
    </row>
    <row r="898" spans="1:2" ht="15" customHeight="1">
      <c r="A898" s="8"/>
      <c r="B898" s="24"/>
    </row>
    <row r="899" spans="1:2" ht="15" customHeight="1">
      <c r="A899" s="8"/>
      <c r="B899" s="24"/>
    </row>
    <row r="900" spans="1:2" ht="15" customHeight="1">
      <c r="A900" s="8"/>
      <c r="B900" s="24"/>
    </row>
    <row r="901" spans="1:2" ht="15" customHeight="1">
      <c r="A901" s="8"/>
      <c r="B901" s="24"/>
    </row>
    <row r="902" spans="1:2" ht="15" customHeight="1">
      <c r="A902" s="8"/>
      <c r="B902" s="24"/>
    </row>
    <row r="903" spans="1:2" ht="15" customHeight="1">
      <c r="A903" s="8"/>
      <c r="B903" s="24"/>
    </row>
    <row r="904" spans="1:2" ht="15" customHeight="1">
      <c r="A904" s="8"/>
      <c r="B904" s="24"/>
    </row>
    <row r="905" spans="1:2" ht="15" customHeight="1">
      <c r="A905" s="8"/>
      <c r="B905" s="24"/>
    </row>
    <row r="906" spans="1:2" ht="15" customHeight="1">
      <c r="A906" s="8"/>
      <c r="B906" s="24"/>
    </row>
    <row r="907" spans="1:2" ht="15" customHeight="1">
      <c r="A907" s="8"/>
      <c r="B907" s="24"/>
    </row>
    <row r="908" spans="1:2" ht="15" customHeight="1">
      <c r="A908" s="8"/>
      <c r="B908" s="24"/>
    </row>
    <row r="909" spans="1:2" ht="15" customHeight="1">
      <c r="A909" s="8"/>
      <c r="B909" s="24"/>
    </row>
    <row r="910" spans="1:2" ht="15" customHeight="1">
      <c r="A910" s="8"/>
      <c r="B910" s="24"/>
    </row>
    <row r="911" spans="1:2" ht="15" customHeight="1">
      <c r="A911" s="8"/>
      <c r="B911" s="24"/>
    </row>
    <row r="912" spans="1:2" ht="15" customHeight="1">
      <c r="A912" s="8"/>
      <c r="B912" s="24"/>
    </row>
    <row r="913" spans="1:2" ht="15" customHeight="1">
      <c r="A913" s="8"/>
      <c r="B913" s="24"/>
    </row>
    <row r="914" spans="1:2" ht="15" customHeight="1">
      <c r="A914" s="8"/>
      <c r="B914" s="24"/>
    </row>
    <row r="915" spans="1:2" ht="15" customHeight="1">
      <c r="A915" s="8"/>
      <c r="B915" s="24"/>
    </row>
    <row r="916" spans="1:2" ht="15" customHeight="1">
      <c r="A916" s="8"/>
      <c r="B916" s="24"/>
    </row>
    <row r="917" spans="1:2" ht="15" customHeight="1">
      <c r="A917" s="8"/>
      <c r="B917" s="24"/>
    </row>
    <row r="918" spans="1:2" ht="15" customHeight="1">
      <c r="A918" s="8"/>
      <c r="B918" s="24"/>
    </row>
    <row r="919" spans="1:2" ht="15" customHeight="1">
      <c r="A919" s="8"/>
      <c r="B919" s="24"/>
    </row>
    <row r="920" spans="1:2" ht="15" customHeight="1">
      <c r="A920" s="8"/>
      <c r="B920" s="24"/>
    </row>
    <row r="921" spans="1:2" ht="15" customHeight="1">
      <c r="A921" s="8"/>
      <c r="B921" s="24"/>
    </row>
    <row r="922" spans="1:2" ht="15" customHeight="1">
      <c r="A922" s="8"/>
      <c r="B922" s="24"/>
    </row>
    <row r="923" spans="1:2" ht="15" customHeight="1">
      <c r="A923" s="8"/>
      <c r="B923" s="24"/>
    </row>
    <row r="924" spans="1:2" ht="15" customHeight="1">
      <c r="A924" s="8"/>
      <c r="B924" s="24"/>
    </row>
    <row r="925" spans="1:2" ht="15" customHeight="1">
      <c r="A925" s="8"/>
      <c r="B925" s="24"/>
    </row>
    <row r="926" spans="1:2" ht="15" customHeight="1">
      <c r="A926" s="8"/>
      <c r="B926" s="24"/>
    </row>
    <row r="927" spans="1:2" ht="15" customHeight="1">
      <c r="A927" s="8"/>
      <c r="B927" s="24"/>
    </row>
    <row r="928" spans="1:2" ht="15" customHeight="1">
      <c r="A928" s="8"/>
      <c r="B928" s="24"/>
    </row>
    <row r="929" spans="1:2" ht="15" customHeight="1">
      <c r="A929" s="8"/>
      <c r="B929" s="24"/>
    </row>
    <row r="930" spans="1:2" ht="15" customHeight="1">
      <c r="A930" s="25"/>
      <c r="B930" s="26"/>
    </row>
    <row r="931" spans="1:2" ht="15" customHeight="1">
      <c r="A931" s="8"/>
      <c r="B931" s="24"/>
    </row>
    <row r="932" spans="1:2" ht="15" customHeight="1">
      <c r="A932" s="8"/>
      <c r="B932" s="24"/>
    </row>
    <row r="933" spans="1:2" ht="15" customHeight="1">
      <c r="A933" s="8"/>
      <c r="B933" s="24"/>
    </row>
    <row r="934" spans="1:2" ht="15" customHeight="1">
      <c r="A934" s="8"/>
      <c r="B934" s="24"/>
    </row>
    <row r="935" spans="1:2" ht="15" customHeight="1">
      <c r="A935" s="8"/>
      <c r="B935" s="24"/>
    </row>
    <row r="936" spans="1:2" ht="15" customHeight="1">
      <c r="A936" s="8"/>
      <c r="B936" s="24"/>
    </row>
    <row r="937" spans="1:2" ht="15" customHeight="1">
      <c r="A937" s="8"/>
      <c r="B937" s="24"/>
    </row>
    <row r="938" spans="1:2" ht="15" customHeight="1">
      <c r="A938" s="25"/>
      <c r="B938" s="26"/>
    </row>
    <row r="939" spans="1:2" ht="15" customHeight="1">
      <c r="A939" s="8"/>
      <c r="B939" s="24"/>
    </row>
    <row r="940" spans="1:2" ht="15" customHeight="1">
      <c r="A940" s="8"/>
      <c r="B940" s="24"/>
    </row>
    <row r="941" spans="1:2" ht="15" customHeight="1">
      <c r="A941" s="8"/>
      <c r="B941" s="24"/>
    </row>
    <row r="942" spans="1:2" ht="15" customHeight="1">
      <c r="A942" s="8"/>
      <c r="B942" s="24"/>
    </row>
    <row r="943" spans="1:2" ht="15" customHeight="1">
      <c r="A943" s="8"/>
      <c r="B943" s="24"/>
    </row>
    <row r="944" spans="1:2" ht="15" customHeight="1">
      <c r="A944" s="8"/>
      <c r="B944" s="24"/>
    </row>
    <row r="945" spans="1:2" ht="15" customHeight="1">
      <c r="A945" s="8"/>
      <c r="B945" s="24"/>
    </row>
    <row r="946" spans="1:2" ht="15" customHeight="1">
      <c r="A946" s="8"/>
      <c r="B946" s="24"/>
    </row>
    <row r="947" spans="1:2" ht="15" customHeight="1">
      <c r="A947" s="8"/>
      <c r="B947" s="24"/>
    </row>
    <row r="948" spans="1:2" ht="15" customHeight="1">
      <c r="A948" s="8"/>
      <c r="B948" s="24"/>
    </row>
    <row r="949" spans="1:2" ht="15" customHeight="1">
      <c r="A949" s="8"/>
      <c r="B949" s="24"/>
    </row>
    <row r="950" spans="1:2" ht="15" customHeight="1">
      <c r="A950" s="8"/>
      <c r="B950" s="24"/>
    </row>
    <row r="951" spans="1:2" ht="15" customHeight="1">
      <c r="A951" s="8"/>
      <c r="B951" s="24"/>
    </row>
    <row r="952" spans="1:2" ht="15" customHeight="1">
      <c r="A952" s="8"/>
      <c r="B952" s="24"/>
    </row>
    <row r="953" spans="1:2" ht="15" customHeight="1">
      <c r="A953" s="8"/>
      <c r="B953" s="24"/>
    </row>
    <row r="954" spans="1:2" ht="15" customHeight="1">
      <c r="A954" s="8"/>
      <c r="B954" s="24"/>
    </row>
    <row r="955" spans="1:2" ht="15" customHeight="1">
      <c r="A955" s="8"/>
      <c r="B955" s="24"/>
    </row>
    <row r="956" spans="1:2" ht="15" customHeight="1">
      <c r="A956" s="8"/>
      <c r="B956" s="24"/>
    </row>
    <row r="957" spans="1:2" ht="15" customHeight="1">
      <c r="A957" s="8"/>
      <c r="B957" s="24"/>
    </row>
    <row r="958" spans="1:2" ht="15" customHeight="1">
      <c r="A958" s="8"/>
      <c r="B958" s="24"/>
    </row>
    <row r="959" spans="1:2" ht="15" customHeight="1">
      <c r="A959" s="8"/>
      <c r="B959" s="24"/>
    </row>
    <row r="960" spans="1:2" ht="15" customHeight="1">
      <c r="A960" s="8"/>
      <c r="B960" s="24"/>
    </row>
    <row r="961" spans="1:2" ht="15" customHeight="1">
      <c r="A961" s="8"/>
      <c r="B961" s="24"/>
    </row>
    <row r="962" spans="1:2" ht="15" customHeight="1">
      <c r="A962" s="8"/>
      <c r="B962" s="24"/>
    </row>
    <row r="963" spans="1:2" ht="15" customHeight="1">
      <c r="A963" s="8"/>
      <c r="B963" s="24"/>
    </row>
    <row r="964" spans="1:2" ht="15" customHeight="1">
      <c r="A964" s="8"/>
      <c r="B964" s="24"/>
    </row>
    <row r="965" spans="1:2" ht="15" customHeight="1">
      <c r="A965" s="8"/>
      <c r="B965" s="24"/>
    </row>
    <row r="966" spans="1:2" ht="15" customHeight="1">
      <c r="A966" s="8"/>
      <c r="B966" s="24"/>
    </row>
    <row r="967" spans="1:2" ht="15" customHeight="1">
      <c r="A967" s="8"/>
      <c r="B967" s="24"/>
    </row>
    <row r="968" spans="1:2" ht="15" customHeight="1">
      <c r="A968" s="8"/>
      <c r="B968" s="24"/>
    </row>
    <row r="969" spans="1:2" ht="15" customHeight="1">
      <c r="A969" s="8"/>
      <c r="B969" s="24"/>
    </row>
    <row r="970" spans="1:2" ht="15" customHeight="1">
      <c r="A970" s="8"/>
      <c r="B970" s="24"/>
    </row>
    <row r="971" spans="1:2" ht="15" customHeight="1">
      <c r="A971" s="8"/>
      <c r="B971" s="24"/>
    </row>
    <row r="972" spans="1:2" ht="15" customHeight="1">
      <c r="A972" s="8"/>
      <c r="B972" s="24"/>
    </row>
    <row r="973" spans="1:2" ht="15" customHeight="1">
      <c r="A973" s="8"/>
      <c r="B973" s="24"/>
    </row>
    <row r="974" spans="1:2" ht="15" customHeight="1">
      <c r="A974" s="8"/>
      <c r="B974" s="24"/>
    </row>
    <row r="975" spans="1:2" ht="15" customHeight="1">
      <c r="A975" s="8"/>
      <c r="B975" s="24"/>
    </row>
    <row r="976" spans="1:2" ht="15" customHeight="1">
      <c r="A976" s="8"/>
      <c r="B976" s="24"/>
    </row>
    <row r="977" spans="1:2" ht="15" customHeight="1">
      <c r="A977" s="8"/>
      <c r="B977" s="24"/>
    </row>
    <row r="978" spans="1:2" ht="15" customHeight="1">
      <c r="A978" s="8"/>
      <c r="B978" s="24"/>
    </row>
    <row r="979" spans="1:2" ht="15" customHeight="1">
      <c r="A979" s="8"/>
      <c r="B979" s="24"/>
    </row>
    <row r="980" spans="1:2" ht="15" customHeight="1">
      <c r="A980" s="8"/>
      <c r="B980" s="24"/>
    </row>
    <row r="981" spans="1:2" ht="15" customHeight="1">
      <c r="A981" s="8"/>
      <c r="B981" s="24"/>
    </row>
    <row r="982" spans="1:2" ht="15" customHeight="1">
      <c r="A982" s="8"/>
      <c r="B982" s="24"/>
    </row>
    <row r="983" spans="1:2" ht="15" customHeight="1">
      <c r="A983" s="8"/>
      <c r="B983" s="24"/>
    </row>
    <row r="984" spans="1:2" ht="15" customHeight="1">
      <c r="A984" s="8"/>
      <c r="B984" s="24"/>
    </row>
    <row r="985" spans="1:2" ht="15" customHeight="1">
      <c r="A985" s="8"/>
      <c r="B985" s="24"/>
    </row>
    <row r="986" spans="1:2" ht="15" customHeight="1">
      <c r="A986" s="8"/>
      <c r="B986" s="24"/>
    </row>
    <row r="987" spans="1:2" ht="15" customHeight="1">
      <c r="A987" s="8"/>
      <c r="B987" s="24"/>
    </row>
    <row r="988" spans="1:2" ht="15" customHeight="1">
      <c r="A988" s="8"/>
      <c r="B988" s="24"/>
    </row>
    <row r="989" spans="1:2" ht="15" customHeight="1">
      <c r="A989" s="8"/>
      <c r="B989" s="24"/>
    </row>
    <row r="990" spans="1:2" ht="15" customHeight="1">
      <c r="A990" s="8"/>
      <c r="B990" s="24"/>
    </row>
    <row r="991" spans="1:2" ht="15" customHeight="1">
      <c r="A991" s="8"/>
      <c r="B991" s="24"/>
    </row>
    <row r="992" spans="1:2" ht="15" customHeight="1">
      <c r="A992" s="8"/>
      <c r="B992" s="24"/>
    </row>
    <row r="993" spans="1:2" ht="15" customHeight="1">
      <c r="A993" s="8"/>
      <c r="B993" s="24"/>
    </row>
    <row r="994" spans="1:2" ht="15" customHeight="1">
      <c r="A994" s="8"/>
      <c r="B994" s="24"/>
    </row>
    <row r="995" spans="1:2" ht="15" customHeight="1">
      <c r="A995" s="8"/>
      <c r="B995" s="24"/>
    </row>
    <row r="996" spans="1:2" ht="15" customHeight="1">
      <c r="A996" s="8"/>
      <c r="B996" s="24"/>
    </row>
    <row r="997" spans="1:2" ht="15" customHeight="1">
      <c r="A997" s="8"/>
      <c r="B997" s="24"/>
    </row>
    <row r="998" spans="1:2" ht="15" customHeight="1">
      <c r="A998" s="8"/>
      <c r="B998" s="24"/>
    </row>
    <row r="999" spans="1:2" ht="15" customHeight="1">
      <c r="A999" s="8"/>
      <c r="B999" s="24"/>
    </row>
    <row r="1000" spans="1:2" ht="15" customHeight="1">
      <c r="A1000" s="8"/>
      <c r="B1000" s="24"/>
    </row>
    <row r="1001" spans="1:2" ht="15" customHeight="1">
      <c r="A1001" s="8"/>
      <c r="B1001" s="24"/>
    </row>
    <row r="1002" spans="1:2" ht="15" customHeight="1">
      <c r="A1002" s="8"/>
      <c r="B1002" s="24"/>
    </row>
    <row r="1003" spans="1:2" ht="15" customHeight="1">
      <c r="A1003" s="8"/>
      <c r="B1003" s="24"/>
    </row>
    <row r="1004" spans="1:2" ht="15" customHeight="1">
      <c r="A1004" s="8"/>
      <c r="B1004" s="24"/>
    </row>
    <row r="1005" spans="1:2" ht="15" customHeight="1">
      <c r="A1005" s="8"/>
      <c r="B1005" s="24"/>
    </row>
    <row r="1006" spans="1:2" ht="15" customHeight="1">
      <c r="A1006" s="8"/>
      <c r="B1006" s="24"/>
    </row>
    <row r="1007" spans="1:2" ht="15" customHeight="1">
      <c r="A1007" s="8"/>
      <c r="B1007" s="24"/>
    </row>
    <row r="1008" spans="1:2" ht="15" customHeight="1">
      <c r="A1008" s="8"/>
      <c r="B1008" s="24"/>
    </row>
    <row r="1009" spans="1:2" ht="15" customHeight="1">
      <c r="A1009" s="8"/>
      <c r="B1009" s="24"/>
    </row>
    <row r="1010" spans="1:2" ht="15" customHeight="1">
      <c r="A1010" s="8"/>
      <c r="B1010" s="24"/>
    </row>
    <row r="1011" spans="1:2" ht="15" customHeight="1">
      <c r="A1011" s="8"/>
      <c r="B1011" s="24"/>
    </row>
    <row r="1012" spans="1:2" ht="15" customHeight="1">
      <c r="A1012" s="8"/>
      <c r="B1012" s="24"/>
    </row>
    <row r="1013" spans="1:2" ht="15" customHeight="1">
      <c r="A1013" s="8"/>
      <c r="B1013" s="24"/>
    </row>
    <row r="1014" spans="1:2" ht="15" customHeight="1">
      <c r="A1014" s="8"/>
      <c r="B1014" s="24"/>
    </row>
    <row r="1015" spans="1:2" ht="15" customHeight="1">
      <c r="A1015" s="8"/>
      <c r="B1015" s="24"/>
    </row>
    <row r="1016" spans="1:2" ht="15" customHeight="1">
      <c r="A1016" s="8"/>
      <c r="B1016" s="24"/>
    </row>
    <row r="1017" spans="1:2" ht="15" customHeight="1">
      <c r="A1017" s="8"/>
      <c r="B1017" s="24"/>
    </row>
    <row r="1018" spans="1:2" ht="15" customHeight="1">
      <c r="A1018" s="8"/>
      <c r="B1018" s="24"/>
    </row>
    <row r="1019" spans="1:2" ht="15" customHeight="1">
      <c r="A1019" s="8"/>
      <c r="B1019" s="24"/>
    </row>
    <row r="1020" spans="1:2" ht="15" customHeight="1">
      <c r="A1020" s="8"/>
      <c r="B1020" s="24"/>
    </row>
    <row r="1021" spans="1:2" ht="15" customHeight="1">
      <c r="A1021" s="8"/>
      <c r="B1021" s="24"/>
    </row>
    <row r="1022" spans="1:2" ht="15" customHeight="1">
      <c r="A1022" s="8"/>
      <c r="B1022" s="24"/>
    </row>
    <row r="1023" spans="1:2" ht="15" customHeight="1">
      <c r="A1023" s="8"/>
      <c r="B1023" s="24"/>
    </row>
    <row r="1024" spans="1:2" ht="15" customHeight="1">
      <c r="A1024" s="8"/>
      <c r="B1024" s="24"/>
    </row>
    <row r="1025" spans="1:2" ht="15" customHeight="1">
      <c r="A1025" s="8"/>
      <c r="B1025" s="24"/>
    </row>
    <row r="1026" spans="1:2" ht="15" customHeight="1">
      <c r="A1026" s="8"/>
      <c r="B1026" s="24"/>
    </row>
    <row r="1027" spans="1:2" ht="15" customHeight="1">
      <c r="A1027" s="8"/>
      <c r="B1027" s="24"/>
    </row>
    <row r="1028" spans="1:2" ht="15" customHeight="1">
      <c r="A1028" s="8"/>
      <c r="B1028" s="24"/>
    </row>
    <row r="1029" spans="1:2" ht="15" customHeight="1">
      <c r="A1029" s="8"/>
      <c r="B1029" s="24"/>
    </row>
    <row r="1030" spans="1:2" ht="15" customHeight="1">
      <c r="A1030" s="8"/>
      <c r="B1030" s="24"/>
    </row>
    <row r="1031" spans="1:2" ht="15" customHeight="1">
      <c r="A1031" s="8"/>
      <c r="B1031" s="24"/>
    </row>
    <row r="1032" spans="1:2" ht="15" customHeight="1">
      <c r="A1032" s="8"/>
      <c r="B1032" s="24"/>
    </row>
    <row r="1033" spans="1:2" ht="15" customHeight="1">
      <c r="A1033" s="8"/>
      <c r="B1033" s="24"/>
    </row>
    <row r="1034" spans="1:2" ht="15" customHeight="1">
      <c r="A1034" s="8"/>
      <c r="B1034" s="24"/>
    </row>
    <row r="1035" spans="1:2" ht="15" customHeight="1">
      <c r="A1035" s="8"/>
      <c r="B1035" s="24"/>
    </row>
    <row r="1036" spans="1:2" ht="15" customHeight="1">
      <c r="A1036" s="8"/>
      <c r="B1036" s="24"/>
    </row>
    <row r="1037" spans="1:2" ht="15" customHeight="1">
      <c r="A1037" s="8"/>
      <c r="B1037" s="24"/>
    </row>
    <row r="1038" spans="1:2" ht="15" customHeight="1">
      <c r="A1038" s="8"/>
      <c r="B1038" s="24"/>
    </row>
    <row r="1039" spans="1:2" ht="15" customHeight="1">
      <c r="A1039" s="8"/>
      <c r="B1039" s="24"/>
    </row>
    <row r="1040" spans="1:2" ht="15" customHeight="1">
      <c r="A1040" s="8"/>
      <c r="B1040" s="24"/>
    </row>
    <row r="1041" spans="1:2" ht="15" customHeight="1">
      <c r="A1041" s="8"/>
      <c r="B1041" s="24"/>
    </row>
    <row r="1042" spans="1:2" ht="15" customHeight="1">
      <c r="A1042" s="8"/>
      <c r="B1042" s="24"/>
    </row>
    <row r="1043" spans="1:2" ht="15" customHeight="1">
      <c r="A1043" s="8"/>
      <c r="B1043" s="24"/>
    </row>
    <row r="1044" spans="1:2" ht="15" customHeight="1">
      <c r="A1044" s="8"/>
      <c r="B1044" s="24"/>
    </row>
    <row r="1045" spans="1:2" ht="15" customHeight="1">
      <c r="A1045" s="8"/>
      <c r="B1045" s="24"/>
    </row>
    <row r="1046" spans="1:2" ht="15" customHeight="1">
      <c r="A1046" s="8"/>
      <c r="B1046" s="24"/>
    </row>
    <row r="1047" spans="1:2" ht="15" customHeight="1">
      <c r="A1047" s="8"/>
      <c r="B1047" s="24"/>
    </row>
    <row r="1048" spans="1:2" ht="15" customHeight="1">
      <c r="A1048" s="8"/>
      <c r="B1048" s="24"/>
    </row>
    <row r="1049" spans="1:2" ht="15" customHeight="1">
      <c r="A1049" s="8"/>
      <c r="B1049" s="24"/>
    </row>
    <row r="1050" spans="1:2" ht="15" customHeight="1">
      <c r="A1050" s="8"/>
      <c r="B1050" s="24"/>
    </row>
    <row r="1051" spans="1:2" ht="15" customHeight="1">
      <c r="A1051" s="8"/>
      <c r="B1051" s="24"/>
    </row>
    <row r="1052" spans="1:2" ht="15" customHeight="1">
      <c r="A1052" s="8"/>
      <c r="B1052" s="24"/>
    </row>
    <row r="1053" spans="1:2" ht="15" customHeight="1">
      <c r="A1053" s="8"/>
      <c r="B1053" s="24"/>
    </row>
    <row r="1054" spans="1:2" ht="15" customHeight="1">
      <c r="A1054" s="8"/>
      <c r="B1054" s="24"/>
    </row>
    <row r="1055" spans="1:2" ht="15" customHeight="1">
      <c r="A1055" s="8"/>
      <c r="B1055" s="24"/>
    </row>
    <row r="1056" spans="1:2" ht="15" customHeight="1">
      <c r="A1056" s="8"/>
      <c r="B1056" s="24"/>
    </row>
    <row r="1057" spans="1:2" ht="15" customHeight="1">
      <c r="A1057" s="8"/>
      <c r="B1057" s="24"/>
    </row>
    <row r="1058" spans="1:2" ht="15" customHeight="1">
      <c r="A1058" s="8"/>
      <c r="B1058" s="24"/>
    </row>
    <row r="1059" spans="1:2" ht="15" customHeight="1">
      <c r="A1059" s="8"/>
      <c r="B1059" s="24"/>
    </row>
    <row r="1060" spans="1:2" ht="15" customHeight="1">
      <c r="A1060" s="8"/>
      <c r="B1060" s="24"/>
    </row>
    <row r="1061" spans="1:2" ht="15" customHeight="1">
      <c r="A1061" s="8"/>
      <c r="B1061" s="24"/>
    </row>
    <row r="1062" spans="1:2" ht="15" customHeight="1">
      <c r="A1062" s="8"/>
      <c r="B1062" s="24"/>
    </row>
    <row r="1063" spans="1:2" ht="15" customHeight="1">
      <c r="A1063" s="8"/>
      <c r="B1063" s="24"/>
    </row>
    <row r="1064" spans="1:2" ht="15" customHeight="1">
      <c r="A1064" s="8"/>
      <c r="B1064" s="24"/>
    </row>
    <row r="1065" spans="1:2" ht="15" customHeight="1">
      <c r="A1065" s="8"/>
      <c r="B1065" s="24"/>
    </row>
    <row r="1066" spans="1:2" ht="15" customHeight="1">
      <c r="A1066" s="8"/>
      <c r="B1066" s="24"/>
    </row>
    <row r="1067" spans="1:2" ht="15" customHeight="1">
      <c r="A1067" s="8"/>
      <c r="B1067" s="24"/>
    </row>
    <row r="1068" spans="1:2" ht="15" customHeight="1">
      <c r="A1068" s="8"/>
      <c r="B1068" s="24"/>
    </row>
    <row r="1069" spans="1:2" ht="15" customHeight="1">
      <c r="A1069" s="8"/>
      <c r="B1069" s="24"/>
    </row>
    <row r="1070" spans="1:2" ht="15" customHeight="1">
      <c r="A1070" s="8"/>
      <c r="B1070" s="24"/>
    </row>
    <row r="1071" spans="1:2" ht="15" customHeight="1">
      <c r="A1071" s="8"/>
      <c r="B1071" s="24"/>
    </row>
    <row r="1072" spans="1:2" ht="15" customHeight="1">
      <c r="A1072" s="8"/>
      <c r="B1072" s="24"/>
    </row>
    <row r="1073" spans="1:2" ht="15" customHeight="1">
      <c r="A1073" s="8"/>
      <c r="B1073" s="24"/>
    </row>
    <row r="1074" spans="1:2" ht="15" customHeight="1">
      <c r="A1074" s="8"/>
      <c r="B1074" s="24"/>
    </row>
    <row r="1075" spans="1:2" ht="15" customHeight="1">
      <c r="A1075" s="8"/>
      <c r="B1075" s="24"/>
    </row>
    <row r="1076" spans="1:2" ht="15" customHeight="1">
      <c r="A1076" s="8"/>
      <c r="B1076" s="24"/>
    </row>
    <row r="1077" spans="1:2" ht="15" customHeight="1">
      <c r="A1077" s="8"/>
      <c r="B1077" s="24"/>
    </row>
    <row r="1078" spans="1:2" ht="15" customHeight="1">
      <c r="A1078" s="8"/>
      <c r="B1078" s="24"/>
    </row>
    <row r="1079" spans="1:2" ht="15" customHeight="1">
      <c r="A1079" s="8"/>
      <c r="B1079" s="24"/>
    </row>
    <row r="1080" spans="1:2" ht="15" customHeight="1">
      <c r="A1080" s="8"/>
      <c r="B1080" s="24"/>
    </row>
    <row r="1081" spans="1:2" ht="15" customHeight="1">
      <c r="A1081" s="8"/>
      <c r="B1081" s="24"/>
    </row>
    <row r="1082" spans="1:2" ht="15" customHeight="1">
      <c r="A1082" s="8"/>
      <c r="B1082" s="24"/>
    </row>
    <row r="1083" spans="1:2" ht="15" customHeight="1">
      <c r="A1083" s="8"/>
      <c r="B1083" s="24"/>
    </row>
    <row r="1084" spans="1:2" ht="15" customHeight="1">
      <c r="A1084" s="8"/>
      <c r="B1084" s="24"/>
    </row>
    <row r="1085" spans="1:2" ht="15" customHeight="1">
      <c r="A1085" s="8"/>
      <c r="B1085" s="24"/>
    </row>
    <row r="1086" spans="1:2" ht="15" customHeight="1">
      <c r="A1086" s="8"/>
      <c r="B1086" s="24"/>
    </row>
    <row r="1087" spans="1:2" ht="15" customHeight="1">
      <c r="A1087" s="8"/>
      <c r="B1087" s="24"/>
    </row>
    <row r="1088" spans="1:2" ht="15" customHeight="1">
      <c r="A1088" s="8"/>
      <c r="B1088" s="24"/>
    </row>
    <row r="1089" spans="1:2" ht="15" customHeight="1">
      <c r="A1089" s="8"/>
      <c r="B1089" s="24"/>
    </row>
    <row r="1090" spans="1:2" ht="15" customHeight="1">
      <c r="A1090" s="8"/>
      <c r="B1090" s="24"/>
    </row>
    <row r="1091" spans="1:2" ht="15" customHeight="1">
      <c r="A1091" s="8"/>
      <c r="B1091" s="24"/>
    </row>
    <row r="1092" spans="1:2" ht="15" customHeight="1">
      <c r="A1092" s="8"/>
      <c r="B1092" s="24"/>
    </row>
    <row r="1093" spans="1:2" ht="15" customHeight="1">
      <c r="A1093" s="8"/>
      <c r="B1093" s="24"/>
    </row>
    <row r="1094" spans="1:2" ht="15" customHeight="1">
      <c r="A1094" s="8"/>
      <c r="B1094" s="24"/>
    </row>
    <row r="1095" spans="1:2" ht="15" customHeight="1">
      <c r="A1095" s="8"/>
      <c r="B1095" s="24"/>
    </row>
    <row r="1096" spans="1:2" ht="15" customHeight="1">
      <c r="A1096" s="8"/>
      <c r="B1096" s="24"/>
    </row>
    <row r="1097" spans="1:2" ht="15" customHeight="1">
      <c r="A1097" s="8"/>
      <c r="B1097" s="24"/>
    </row>
    <row r="1098" spans="1:2" ht="15" customHeight="1">
      <c r="A1098" s="8"/>
      <c r="B1098" s="24"/>
    </row>
    <row r="1099" spans="1:2" ht="15" customHeight="1">
      <c r="A1099" s="8"/>
      <c r="B1099" s="24"/>
    </row>
    <row r="1100" spans="1:2" ht="15" customHeight="1">
      <c r="A1100" s="8"/>
      <c r="B1100" s="24"/>
    </row>
    <row r="1101" spans="1:2" ht="15" customHeight="1">
      <c r="A1101" s="8"/>
      <c r="B1101" s="24"/>
    </row>
    <row r="1102" spans="1:2" ht="15" customHeight="1">
      <c r="A1102" s="8"/>
      <c r="B1102" s="24"/>
    </row>
    <row r="1103" spans="1:2" ht="15" customHeight="1">
      <c r="A1103" s="8"/>
      <c r="B1103" s="24"/>
    </row>
    <row r="1104" spans="1:2" ht="15" customHeight="1">
      <c r="A1104" s="8"/>
      <c r="B1104" s="24"/>
    </row>
    <row r="1105" spans="1:2" ht="15" customHeight="1">
      <c r="A1105" s="8"/>
      <c r="B1105" s="24"/>
    </row>
    <row r="1106" spans="1:2" ht="15" customHeight="1">
      <c r="A1106" s="8"/>
      <c r="B1106" s="24"/>
    </row>
    <row r="1107" spans="1:2" ht="15" customHeight="1">
      <c r="A1107" s="8"/>
      <c r="B1107" s="24"/>
    </row>
    <row r="1108" spans="1:2" ht="15" customHeight="1">
      <c r="A1108" s="8"/>
      <c r="B1108" s="24"/>
    </row>
    <row r="1109" spans="1:2" ht="15" customHeight="1">
      <c r="A1109" s="8"/>
      <c r="B1109" s="24"/>
    </row>
    <row r="1110" spans="1:2" ht="15" customHeight="1">
      <c r="A1110" s="8"/>
      <c r="B1110" s="24"/>
    </row>
    <row r="1111" spans="1:2" ht="15" customHeight="1">
      <c r="A1111" s="8"/>
      <c r="B1111" s="24"/>
    </row>
    <row r="1112" spans="1:2" ht="15" customHeight="1">
      <c r="A1112" s="8"/>
      <c r="B1112" s="24"/>
    </row>
    <row r="1113" spans="1:2" ht="15" customHeight="1">
      <c r="A1113" s="8"/>
      <c r="B1113" s="24"/>
    </row>
    <row r="1114" spans="1:2" ht="15" customHeight="1">
      <c r="A1114" s="8"/>
      <c r="B1114" s="24"/>
    </row>
    <row r="1115" spans="1:2" ht="15" customHeight="1">
      <c r="A1115" s="8"/>
      <c r="B1115" s="24"/>
    </row>
    <row r="1116" spans="1:2" ht="15" customHeight="1">
      <c r="A1116" s="8"/>
      <c r="B1116" s="24"/>
    </row>
    <row r="1117" spans="1:2" ht="15" customHeight="1">
      <c r="A1117" s="8"/>
      <c r="B1117" s="24"/>
    </row>
    <row r="1118" spans="1:2" ht="15" customHeight="1">
      <c r="A1118" s="8"/>
      <c r="B1118" s="24"/>
    </row>
    <row r="1119" spans="1:2" ht="15" customHeight="1">
      <c r="A1119" s="8"/>
      <c r="B1119" s="24"/>
    </row>
    <row r="1120" spans="1:2" ht="15" customHeight="1">
      <c r="A1120" s="8"/>
      <c r="B1120" s="24"/>
    </row>
    <row r="1121" spans="1:2" ht="15" customHeight="1">
      <c r="A1121" s="8"/>
      <c r="B1121" s="24"/>
    </row>
    <row r="1122" spans="1:2" ht="15" customHeight="1">
      <c r="A1122" s="8"/>
      <c r="B1122" s="24"/>
    </row>
    <row r="1123" spans="1:2" ht="15" customHeight="1">
      <c r="A1123" s="8"/>
      <c r="B1123" s="24"/>
    </row>
    <row r="1124" spans="1:2" ht="15" customHeight="1">
      <c r="A1124" s="8"/>
      <c r="B1124" s="24"/>
    </row>
    <row r="1125" spans="1:2" ht="15" customHeight="1">
      <c r="A1125" s="8"/>
      <c r="B1125" s="24"/>
    </row>
    <row r="1126" spans="1:2" ht="15" customHeight="1">
      <c r="A1126" s="8"/>
      <c r="B1126" s="24"/>
    </row>
    <row r="1127" spans="1:2" ht="15" customHeight="1">
      <c r="A1127" s="8"/>
      <c r="B1127" s="24"/>
    </row>
    <row r="1128" spans="1:2" ht="15" customHeight="1">
      <c r="A1128" s="8"/>
      <c r="B1128" s="24"/>
    </row>
    <row r="1129" spans="1:2" ht="15" customHeight="1">
      <c r="A1129" s="8"/>
      <c r="B1129" s="24"/>
    </row>
    <row r="1130" spans="1:2" ht="15" customHeight="1">
      <c r="A1130" s="8"/>
      <c r="B1130" s="24"/>
    </row>
    <row r="1131" spans="1:2" ht="15" customHeight="1">
      <c r="A1131" s="8"/>
      <c r="B1131" s="24"/>
    </row>
    <row r="1132" spans="1:2" ht="15" customHeight="1">
      <c r="A1132" s="8"/>
      <c r="B1132" s="24"/>
    </row>
    <row r="1133" spans="1:2" ht="15" customHeight="1">
      <c r="A1133" s="8"/>
      <c r="B1133" s="24"/>
    </row>
    <row r="1134" spans="1:2" ht="15" customHeight="1">
      <c r="A1134" s="8"/>
      <c r="B1134" s="24"/>
    </row>
    <row r="1135" spans="1:2" ht="15" customHeight="1">
      <c r="A1135" s="8"/>
      <c r="B1135" s="24"/>
    </row>
    <row r="1136" spans="1:2" ht="15" customHeight="1">
      <c r="A1136" s="8"/>
      <c r="B1136" s="24"/>
    </row>
    <row r="1137" spans="1:2" ht="15" customHeight="1">
      <c r="A1137" s="25"/>
      <c r="B1137" s="26"/>
    </row>
    <row r="1138" spans="1:2" ht="15" customHeight="1">
      <c r="A1138" s="25"/>
      <c r="B1138" s="26"/>
    </row>
    <row r="1139" spans="1:2" ht="15" customHeight="1">
      <c r="A1139" s="8"/>
      <c r="B1139" s="24"/>
    </row>
    <row r="1140" spans="1:2" ht="15" customHeight="1">
      <c r="A1140" s="8"/>
      <c r="B1140" s="24"/>
    </row>
    <row r="1141" spans="1:2" ht="15" customHeight="1">
      <c r="A1141" s="8"/>
      <c r="B1141" s="24"/>
    </row>
    <row r="1142" spans="1:2" ht="15" customHeight="1">
      <c r="A1142" s="8"/>
      <c r="B1142" s="24"/>
    </row>
    <row r="1143" spans="1:2" ht="15" customHeight="1">
      <c r="A1143" s="8"/>
      <c r="B1143" s="24"/>
    </row>
    <row r="1144" spans="1:2" ht="15" customHeight="1">
      <c r="A1144" s="8"/>
      <c r="B1144" s="24"/>
    </row>
    <row r="1145" spans="1:2" ht="15" customHeight="1">
      <c r="A1145" s="8"/>
      <c r="B1145" s="24"/>
    </row>
    <row r="1146" spans="1:2" ht="15" customHeight="1">
      <c r="A1146" s="8"/>
      <c r="B1146" s="24"/>
    </row>
    <row r="1147" spans="1:2" ht="15" customHeight="1">
      <c r="A1147" s="8"/>
      <c r="B1147" s="24"/>
    </row>
    <row r="1148" spans="1:2" ht="15" customHeight="1">
      <c r="A1148" s="8"/>
      <c r="B1148" s="24"/>
    </row>
    <row r="1149" spans="1:2" ht="15" customHeight="1">
      <c r="A1149" s="8"/>
      <c r="B1149" s="24"/>
    </row>
    <row r="1150" spans="1:2" ht="15" customHeight="1">
      <c r="A1150" s="8"/>
      <c r="B1150" s="24"/>
    </row>
    <row r="1151" spans="1:2" ht="15" customHeight="1">
      <c r="A1151" s="8"/>
      <c r="B1151" s="24"/>
    </row>
    <row r="1152" spans="1:2" ht="15" customHeight="1">
      <c r="A1152" s="8"/>
      <c r="B1152" s="24"/>
    </row>
    <row r="1153" spans="1:2" ht="15" customHeight="1">
      <c r="A1153" s="8"/>
      <c r="B1153" s="24"/>
    </row>
    <row r="1154" spans="1:2" ht="15" customHeight="1">
      <c r="A1154" s="25"/>
      <c r="B1154" s="26"/>
    </row>
    <row r="1155" spans="1:2" ht="15" customHeight="1">
      <c r="A1155" s="25"/>
      <c r="B1155" s="26"/>
    </row>
    <row r="1156" spans="1:2" ht="15" customHeight="1">
      <c r="A1156" s="25"/>
      <c r="B1156" s="26"/>
    </row>
    <row r="1157" spans="1:2" ht="15" customHeight="1">
      <c r="A1157" s="25"/>
      <c r="B1157" s="26"/>
    </row>
    <row r="1158" spans="1:2" ht="15" customHeight="1">
      <c r="A1158" s="8"/>
      <c r="B1158" s="24"/>
    </row>
    <row r="1159" spans="1:2" ht="15" customHeight="1">
      <c r="A1159" s="8"/>
      <c r="B1159" s="24"/>
    </row>
    <row r="1160" spans="1:2" ht="15" customHeight="1">
      <c r="A1160" s="8"/>
      <c r="B1160" s="24"/>
    </row>
    <row r="1161" spans="1:2" ht="15" customHeight="1">
      <c r="A1161" s="8"/>
      <c r="B1161" s="24"/>
    </row>
    <row r="1162" spans="1:2" ht="15" customHeight="1">
      <c r="A1162" s="8"/>
      <c r="B1162" s="24"/>
    </row>
    <row r="1163" spans="1:2" ht="15" customHeight="1">
      <c r="A1163" s="8"/>
      <c r="B1163" s="24"/>
    </row>
    <row r="1164" spans="1:2" ht="15" customHeight="1">
      <c r="A1164" s="8"/>
      <c r="B1164" s="24"/>
    </row>
    <row r="1165" spans="1:2" ht="15" customHeight="1">
      <c r="A1165" s="25"/>
      <c r="B1165" s="26"/>
    </row>
    <row r="1166" spans="1:2" ht="15" customHeight="1">
      <c r="A1166" s="8"/>
      <c r="B1166" s="24"/>
    </row>
    <row r="1167" spans="1:2" ht="15" customHeight="1">
      <c r="A1167" s="8"/>
      <c r="B1167" s="24"/>
    </row>
    <row r="1168" spans="1:2" ht="15" customHeight="1">
      <c r="A1168" s="8"/>
      <c r="B1168" s="24"/>
    </row>
    <row r="1169" spans="1:2" ht="15" customHeight="1">
      <c r="A1169" s="8"/>
      <c r="B1169" s="24"/>
    </row>
    <row r="1170" spans="1:2" ht="15" customHeight="1">
      <c r="A1170" s="8"/>
      <c r="B1170" s="24"/>
    </row>
    <row r="1171" spans="1:2" ht="15" customHeight="1">
      <c r="A1171" s="8"/>
      <c r="B1171" s="24"/>
    </row>
    <row r="1172" spans="1:2" ht="15" customHeight="1">
      <c r="A1172" s="8"/>
      <c r="B1172" s="24"/>
    </row>
    <row r="1173" spans="1:2" ht="15" customHeight="1">
      <c r="A1173" s="8"/>
      <c r="B1173" s="24"/>
    </row>
    <row r="1174" spans="1:2" ht="15" customHeight="1">
      <c r="A1174" s="8"/>
      <c r="B1174" s="24"/>
    </row>
    <row r="1175" spans="1:2" ht="15" customHeight="1">
      <c r="A1175" s="8"/>
      <c r="B1175" s="24"/>
    </row>
    <row r="1176" spans="1:2" ht="15" customHeight="1">
      <c r="A1176" s="8"/>
      <c r="B1176" s="24"/>
    </row>
    <row r="1177" spans="1:2" ht="15" customHeight="1">
      <c r="A1177" s="8"/>
      <c r="B1177" s="24"/>
    </row>
    <row r="1178" spans="1:2" ht="15" customHeight="1">
      <c r="A1178" s="8"/>
      <c r="B1178" s="24"/>
    </row>
    <row r="1179" spans="1:2" ht="15" customHeight="1">
      <c r="A1179" s="8"/>
      <c r="B1179" s="24"/>
    </row>
    <row r="1180" spans="1:2" ht="15" customHeight="1">
      <c r="A1180" s="8"/>
      <c r="B1180" s="24"/>
    </row>
    <row r="1181" spans="1:2" ht="15" customHeight="1">
      <c r="A1181" s="8"/>
      <c r="B1181" s="24"/>
    </row>
    <row r="1182" spans="1:2" ht="15" customHeight="1">
      <c r="A1182" s="8"/>
      <c r="B1182" s="24"/>
    </row>
    <row r="1183" spans="1:2" ht="15" customHeight="1">
      <c r="A1183" s="8"/>
      <c r="B1183" s="24"/>
    </row>
    <row r="1184" spans="1:2" ht="15" customHeight="1">
      <c r="A1184" s="8"/>
      <c r="B1184" s="24"/>
    </row>
    <row r="1185" spans="1:2" ht="15" customHeight="1">
      <c r="A1185" s="8"/>
      <c r="B1185" s="24"/>
    </row>
    <row r="1186" spans="1:2" ht="15" customHeight="1">
      <c r="A1186" s="8"/>
      <c r="B1186" s="24"/>
    </row>
    <row r="1187" spans="1:2" ht="15" customHeight="1">
      <c r="A1187" s="25"/>
      <c r="B1187" s="26"/>
    </row>
    <row r="1188" spans="1:2" ht="15" customHeight="1">
      <c r="A1188" s="25"/>
      <c r="B1188" s="26"/>
    </row>
    <row r="1189" spans="1:2" ht="15" customHeight="1">
      <c r="A1189" s="8"/>
      <c r="B1189" s="24"/>
    </row>
    <row r="1190" spans="1:2" ht="15" customHeight="1">
      <c r="A1190" s="8"/>
      <c r="B1190" s="24"/>
    </row>
    <row r="1191" spans="1:2" ht="15" customHeight="1">
      <c r="A1191" s="8"/>
      <c r="B1191" s="24"/>
    </row>
    <row r="1192" spans="1:2" ht="15" customHeight="1">
      <c r="A1192" s="8"/>
      <c r="B1192" s="24"/>
    </row>
    <row r="1193" spans="1:2" ht="15" customHeight="1">
      <c r="A1193" s="8"/>
      <c r="B1193" s="24"/>
    </row>
    <row r="1194" spans="1:2" ht="15" customHeight="1">
      <c r="A1194" s="8"/>
      <c r="B1194" s="24"/>
    </row>
    <row r="1195" spans="1:2" ht="15" customHeight="1">
      <c r="A1195" s="8"/>
      <c r="B1195" s="24"/>
    </row>
    <row r="1196" spans="1:2" ht="15" customHeight="1">
      <c r="A1196" s="8"/>
      <c r="B1196" s="24"/>
    </row>
    <row r="1197" spans="1:2" ht="15" customHeight="1">
      <c r="A1197" s="8"/>
      <c r="B1197" s="24"/>
    </row>
    <row r="1198" spans="1:2" ht="15" customHeight="1">
      <c r="A1198" s="8"/>
      <c r="B1198" s="24"/>
    </row>
    <row r="1199" spans="1:2" ht="15" customHeight="1">
      <c r="A1199" s="8"/>
      <c r="B1199" s="24"/>
    </row>
    <row r="1200" spans="1:2" ht="15" customHeight="1">
      <c r="A1200" s="8"/>
      <c r="B1200" s="24"/>
    </row>
    <row r="1201" spans="1:2" ht="15" customHeight="1">
      <c r="A1201" s="8"/>
      <c r="B1201" s="24"/>
    </row>
    <row r="1202" spans="1:2" ht="15" customHeight="1">
      <c r="A1202" s="8"/>
      <c r="B1202" s="24"/>
    </row>
    <row r="1203" spans="1:2" ht="15" customHeight="1">
      <c r="A1203" s="8"/>
      <c r="B1203" s="24"/>
    </row>
    <row r="1204" spans="1:2" ht="15" customHeight="1">
      <c r="A1204" s="8"/>
      <c r="B1204" s="24"/>
    </row>
    <row r="1205" spans="1:2" ht="15" customHeight="1">
      <c r="A1205" s="8"/>
      <c r="B1205" s="24"/>
    </row>
    <row r="1206" spans="1:2" ht="15" customHeight="1">
      <c r="A1206" s="8"/>
      <c r="B1206" s="24"/>
    </row>
    <row r="1207" spans="1:2" ht="15" customHeight="1">
      <c r="A1207" s="8"/>
      <c r="B1207" s="24"/>
    </row>
    <row r="1208" spans="1:2" ht="15" customHeight="1">
      <c r="A1208" s="8"/>
      <c r="B1208" s="24"/>
    </row>
    <row r="1209" spans="1:2" ht="15" customHeight="1">
      <c r="A1209" s="25"/>
      <c r="B1209" s="26"/>
    </row>
    <row r="1210" spans="1:2" ht="15" customHeight="1">
      <c r="A1210" s="8"/>
      <c r="B1210" s="24"/>
    </row>
    <row r="1211" spans="1:2" ht="15" customHeight="1">
      <c r="A1211" s="8"/>
      <c r="B1211" s="24"/>
    </row>
    <row r="1212" spans="1:2" ht="15" customHeight="1">
      <c r="A1212" s="25"/>
      <c r="B1212" s="26"/>
    </row>
    <row r="1213" spans="1:2" ht="15" customHeight="1">
      <c r="A1213" s="8"/>
      <c r="B1213" s="24"/>
    </row>
    <row r="1214" spans="1:2" ht="15" customHeight="1">
      <c r="A1214" s="8"/>
      <c r="B1214" s="24"/>
    </row>
    <row r="1215" spans="1:2" ht="15" customHeight="1">
      <c r="A1215" s="8"/>
      <c r="B1215" s="24"/>
    </row>
    <row r="1216" spans="1:2" ht="15" customHeight="1">
      <c r="A1216" s="8"/>
      <c r="B1216" s="24"/>
    </row>
    <row r="1217" spans="1:2" ht="15" customHeight="1">
      <c r="A1217" s="8"/>
      <c r="B1217" s="24"/>
    </row>
    <row r="1218" spans="1:2" ht="15" customHeight="1">
      <c r="A1218" s="8"/>
      <c r="B1218" s="24"/>
    </row>
    <row r="1219" spans="1:2" ht="15" customHeight="1">
      <c r="A1219" s="8"/>
      <c r="B1219" s="24"/>
    </row>
    <row r="1220" spans="1:2" ht="15" customHeight="1">
      <c r="A1220" s="8"/>
      <c r="B1220" s="24"/>
    </row>
    <row r="1221" spans="1:2" ht="15" customHeight="1">
      <c r="A1221" s="8"/>
      <c r="B1221" s="24"/>
    </row>
    <row r="1222" spans="1:2" ht="15" customHeight="1">
      <c r="A1222" s="8"/>
      <c r="B1222" s="24"/>
    </row>
    <row r="1223" spans="1:2" ht="15" customHeight="1">
      <c r="A1223" s="8"/>
      <c r="B1223" s="24"/>
    </row>
    <row r="1224" spans="1:2" ht="15" customHeight="1">
      <c r="A1224" s="8"/>
      <c r="B1224" s="24"/>
    </row>
    <row r="1225" spans="1:2" ht="15" customHeight="1">
      <c r="A1225" s="8"/>
      <c r="B1225" s="24"/>
    </row>
    <row r="1226" spans="1:2" ht="15" customHeight="1">
      <c r="A1226" s="8"/>
      <c r="B1226" s="24"/>
    </row>
    <row r="1227" spans="1:2" ht="15" customHeight="1">
      <c r="A1227" s="8"/>
      <c r="B1227" s="24"/>
    </row>
    <row r="1228" spans="1:2" ht="15" customHeight="1">
      <c r="A1228" s="8"/>
      <c r="B1228" s="24"/>
    </row>
    <row r="1229" spans="1:2" ht="15" customHeight="1">
      <c r="A1229" s="8"/>
      <c r="B1229" s="24"/>
    </row>
    <row r="1230" spans="1:2" ht="15" customHeight="1">
      <c r="A1230" s="8"/>
      <c r="B1230" s="24"/>
    </row>
    <row r="1231" spans="1:2" ht="15" customHeight="1">
      <c r="A1231" s="8"/>
      <c r="B1231" s="24"/>
    </row>
    <row r="1232" spans="1:2" ht="15" customHeight="1">
      <c r="A1232" s="8"/>
      <c r="B1232" s="24"/>
    </row>
    <row r="1233" spans="1:2" ht="15" customHeight="1">
      <c r="A1233" s="8"/>
      <c r="B1233" s="24"/>
    </row>
    <row r="1234" spans="1:2" ht="15" customHeight="1">
      <c r="A1234" s="8"/>
      <c r="B1234" s="24"/>
    </row>
    <row r="1235" spans="1:2" ht="15" customHeight="1">
      <c r="A1235" s="8"/>
      <c r="B1235" s="24"/>
    </row>
    <row r="1236" spans="1:2" ht="15" customHeight="1">
      <c r="A1236" s="8"/>
      <c r="B1236" s="24"/>
    </row>
    <row r="1237" spans="1:2" ht="15" customHeight="1">
      <c r="A1237" s="8"/>
      <c r="B1237" s="24"/>
    </row>
    <row r="1238" spans="1:2" ht="15" customHeight="1">
      <c r="A1238" s="8"/>
      <c r="B1238" s="24"/>
    </row>
    <row r="1239" spans="1:2" ht="15" customHeight="1">
      <c r="A1239" s="8"/>
      <c r="B1239" s="24"/>
    </row>
    <row r="1240" spans="1:2" ht="15" customHeight="1">
      <c r="A1240" s="8"/>
      <c r="B1240" s="24"/>
    </row>
    <row r="1241" spans="1:2" ht="15" customHeight="1">
      <c r="A1241" s="8"/>
      <c r="B1241" s="24"/>
    </row>
    <row r="1242" spans="1:2" ht="15" customHeight="1">
      <c r="A1242" s="8"/>
      <c r="B1242" s="24"/>
    </row>
    <row r="1243" spans="1:2" ht="15" customHeight="1">
      <c r="A1243" s="8"/>
      <c r="B1243" s="24"/>
    </row>
    <row r="1244" spans="1:2" ht="15" customHeight="1">
      <c r="A1244" s="8"/>
      <c r="B1244" s="24"/>
    </row>
    <row r="1245" spans="1:2" ht="15" customHeight="1">
      <c r="A1245" s="8"/>
      <c r="B1245" s="24"/>
    </row>
    <row r="1246" spans="1:2" ht="15" customHeight="1">
      <c r="A1246" s="8"/>
      <c r="B1246" s="24"/>
    </row>
    <row r="1247" spans="1:2" ht="15" customHeight="1">
      <c r="A1247" s="8"/>
      <c r="B1247" s="24"/>
    </row>
    <row r="1248" spans="1:2" ht="15" customHeight="1">
      <c r="A1248" s="8"/>
      <c r="B1248" s="24"/>
    </row>
    <row r="1249" spans="1:2" ht="15" customHeight="1">
      <c r="A1249" s="8"/>
      <c r="B1249" s="24"/>
    </row>
    <row r="1250" spans="1:2" ht="15" customHeight="1">
      <c r="A1250" s="8"/>
      <c r="B1250" s="24"/>
    </row>
    <row r="1251" spans="1:2" ht="15" customHeight="1">
      <c r="A1251" s="8"/>
      <c r="B1251" s="24"/>
    </row>
    <row r="1252" spans="1:2" ht="15" customHeight="1">
      <c r="A1252" s="8"/>
      <c r="B1252" s="24"/>
    </row>
    <row r="1253" spans="1:2" ht="15" customHeight="1">
      <c r="A1253" s="8"/>
      <c r="B1253" s="24"/>
    </row>
    <row r="1254" spans="1:2" ht="15" customHeight="1">
      <c r="A1254" s="8"/>
      <c r="B1254" s="24"/>
    </row>
    <row r="1255" spans="1:2" ht="15" customHeight="1">
      <c r="A1255" s="8"/>
      <c r="B1255" s="24"/>
    </row>
    <row r="1256" spans="1:2" ht="15" customHeight="1">
      <c r="A1256" s="8"/>
      <c r="B1256" s="24"/>
    </row>
    <row r="1257" spans="1:2" ht="15" customHeight="1">
      <c r="A1257" s="8"/>
      <c r="B1257" s="24"/>
    </row>
    <row r="1258" spans="1:2" ht="15" customHeight="1">
      <c r="A1258" s="8"/>
      <c r="B1258" s="24"/>
    </row>
    <row r="1259" spans="1:2" ht="15" customHeight="1">
      <c r="A1259" s="8"/>
      <c r="B1259" s="24"/>
    </row>
    <row r="1260" spans="1:2" ht="15" customHeight="1">
      <c r="A1260" s="8"/>
      <c r="B1260" s="24"/>
    </row>
    <row r="1261" spans="1:2" ht="15" customHeight="1">
      <c r="A1261" s="8"/>
      <c r="B1261" s="24"/>
    </row>
    <row r="1262" spans="1:2" ht="15" customHeight="1">
      <c r="A1262" s="8"/>
      <c r="B1262" s="24"/>
    </row>
    <row r="1263" spans="1:2" ht="15" customHeight="1">
      <c r="A1263" s="8"/>
      <c r="B1263" s="24"/>
    </row>
    <row r="1264" spans="1:2" ht="15" customHeight="1">
      <c r="A1264" s="8"/>
      <c r="B1264" s="24"/>
    </row>
    <row r="1265" spans="1:2" ht="15" customHeight="1">
      <c r="A1265" s="8"/>
      <c r="B1265" s="24"/>
    </row>
    <row r="1266" spans="1:2" ht="15" customHeight="1">
      <c r="A1266" s="8"/>
      <c r="B1266" s="24"/>
    </row>
    <row r="1267" spans="1:2" ht="15" customHeight="1">
      <c r="A1267" s="8"/>
      <c r="B1267" s="24"/>
    </row>
    <row r="1268" spans="1:2" ht="15" customHeight="1">
      <c r="A1268" s="8"/>
      <c r="B1268" s="24"/>
    </row>
    <row r="1269" spans="1:2" ht="15" customHeight="1">
      <c r="A1269" s="8"/>
      <c r="B1269" s="24"/>
    </row>
    <row r="1270" spans="1:2" ht="15" customHeight="1">
      <c r="A1270" s="8"/>
      <c r="B1270" s="24"/>
    </row>
    <row r="1271" spans="1:2" ht="15" customHeight="1">
      <c r="A1271" s="8"/>
      <c r="B1271" s="24"/>
    </row>
    <row r="1272" spans="1:2" ht="15" customHeight="1">
      <c r="A1272" s="25"/>
      <c r="B1272" s="26"/>
    </row>
    <row r="1273" spans="1:2" ht="15" customHeight="1">
      <c r="A1273" s="8"/>
      <c r="B1273" s="24"/>
    </row>
    <row r="1274" spans="1:2" ht="15" customHeight="1">
      <c r="A1274" s="8"/>
      <c r="B1274" s="24"/>
    </row>
    <row r="1275" spans="1:2" ht="15" customHeight="1">
      <c r="A1275" s="8"/>
      <c r="B1275" s="24"/>
    </row>
    <row r="1276" spans="1:2" ht="15" customHeight="1">
      <c r="A1276" s="8"/>
      <c r="B1276" s="24"/>
    </row>
    <row r="1277" spans="1:2" ht="15" customHeight="1">
      <c r="A1277" s="8"/>
      <c r="B1277" s="24"/>
    </row>
    <row r="1278" spans="1:2" ht="15" customHeight="1">
      <c r="A1278" s="8"/>
      <c r="B1278" s="24"/>
    </row>
    <row r="1279" spans="1:2" ht="15" customHeight="1">
      <c r="A1279" s="8"/>
      <c r="B1279" s="24"/>
    </row>
    <row r="1280" spans="1:2" ht="15" customHeight="1">
      <c r="A1280" s="8"/>
      <c r="B1280" s="24"/>
    </row>
    <row r="1281" spans="1:2" ht="15" customHeight="1">
      <c r="A1281" s="8"/>
      <c r="B1281" s="24"/>
    </row>
    <row r="1282" spans="1:2" ht="15" customHeight="1">
      <c r="A1282" s="8"/>
      <c r="B1282" s="24"/>
    </row>
    <row r="1283" spans="1:2" ht="15" customHeight="1">
      <c r="A1283" s="8"/>
      <c r="B1283" s="24"/>
    </row>
    <row r="1284" spans="1:2" ht="15" customHeight="1">
      <c r="A1284" s="8"/>
      <c r="B1284" s="24"/>
    </row>
    <row r="1285" spans="1:2" ht="15" customHeight="1">
      <c r="A1285" s="8"/>
      <c r="B1285" s="24"/>
    </row>
    <row r="1286" spans="1:2" ht="15" customHeight="1">
      <c r="A1286" s="8"/>
      <c r="B1286" s="24"/>
    </row>
    <row r="1287" spans="1:2" ht="15" customHeight="1">
      <c r="A1287" s="8"/>
      <c r="B1287" s="24"/>
    </row>
    <row r="1288" spans="1:2" ht="15" customHeight="1">
      <c r="A1288" s="8"/>
      <c r="B1288" s="24"/>
    </row>
    <row r="1289" spans="1:2" ht="15" customHeight="1">
      <c r="A1289" s="8"/>
      <c r="B1289" s="24"/>
    </row>
    <row r="1290" spans="1:2" ht="15" customHeight="1">
      <c r="A1290" s="8"/>
      <c r="B1290" s="24"/>
    </row>
    <row r="1291" spans="1:2" ht="15" customHeight="1">
      <c r="A1291" s="8"/>
      <c r="B1291" s="24"/>
    </row>
    <row r="1292" spans="1:2" ht="15" customHeight="1">
      <c r="A1292" s="8"/>
      <c r="B1292" s="24"/>
    </row>
    <row r="1293" spans="1:2" ht="15" customHeight="1">
      <c r="A1293" s="8"/>
      <c r="B1293" s="24"/>
    </row>
    <row r="1294" spans="1:2" ht="15" customHeight="1">
      <c r="A1294" s="8"/>
      <c r="B1294" s="24"/>
    </row>
    <row r="1295" spans="1:2" ht="15" customHeight="1">
      <c r="A1295" s="8"/>
      <c r="B1295" s="24"/>
    </row>
    <row r="1296" spans="1:2" ht="15" customHeight="1">
      <c r="A1296" s="8"/>
      <c r="B1296" s="24"/>
    </row>
    <row r="1297" spans="1:2" ht="15" customHeight="1">
      <c r="A1297" s="8"/>
      <c r="B1297" s="24"/>
    </row>
    <row r="1298" spans="1:2" ht="15" customHeight="1">
      <c r="A1298" s="8"/>
      <c r="B1298" s="24"/>
    </row>
    <row r="1299" spans="1:2" ht="15" customHeight="1">
      <c r="A1299" s="8"/>
      <c r="B1299" s="24"/>
    </row>
    <row r="1300" spans="1:2" ht="15" customHeight="1">
      <c r="A1300" s="8"/>
      <c r="B1300" s="24"/>
    </row>
    <row r="1301" spans="1:2" ht="15" customHeight="1">
      <c r="A1301" s="8"/>
      <c r="B1301" s="24"/>
    </row>
    <row r="1302" spans="1:2" ht="15" customHeight="1">
      <c r="A1302" s="8"/>
      <c r="B1302" s="24"/>
    </row>
    <row r="1303" spans="1:2" ht="15" customHeight="1">
      <c r="A1303" s="8"/>
      <c r="B1303" s="24"/>
    </row>
    <row r="1304" spans="1:2" ht="15" customHeight="1">
      <c r="A1304" s="8"/>
      <c r="B1304" s="24"/>
    </row>
    <row r="1305" spans="1:2" ht="15" customHeight="1">
      <c r="A1305" s="8"/>
      <c r="B1305" s="24"/>
    </row>
    <row r="1306" spans="1:2" ht="15" customHeight="1">
      <c r="A1306" s="8"/>
      <c r="B1306" s="24"/>
    </row>
    <row r="1307" spans="1:2" ht="15" customHeight="1">
      <c r="A1307" s="8"/>
      <c r="B1307" s="24"/>
    </row>
    <row r="1308" spans="1:2" ht="15" customHeight="1">
      <c r="A1308" s="8"/>
      <c r="B1308" s="24"/>
    </row>
    <row r="1309" spans="1:2" ht="15" customHeight="1">
      <c r="A1309" s="8"/>
      <c r="B1309" s="24"/>
    </row>
    <row r="1310" spans="1:2" ht="15" customHeight="1">
      <c r="A1310" s="8"/>
      <c r="B1310" s="24"/>
    </row>
    <row r="1311" spans="1:2" ht="15" customHeight="1">
      <c r="A1311" s="8"/>
      <c r="B1311" s="24"/>
    </row>
    <row r="1312" spans="1:2" ht="15" customHeight="1">
      <c r="A1312" s="8"/>
      <c r="B1312" s="24"/>
    </row>
    <row r="1313" spans="1:2" ht="15" customHeight="1">
      <c r="A1313" s="8"/>
      <c r="B1313" s="24"/>
    </row>
    <row r="1314" spans="1:2" ht="15" customHeight="1">
      <c r="A1314" s="8"/>
      <c r="B1314" s="24"/>
    </row>
    <row r="1315" spans="1:2" ht="15" customHeight="1">
      <c r="A1315" s="8"/>
      <c r="B1315" s="24"/>
    </row>
    <row r="1316" spans="1:2" ht="15" customHeight="1">
      <c r="A1316" s="8"/>
      <c r="B1316" s="24"/>
    </row>
    <row r="1317" spans="1:2" ht="15" customHeight="1">
      <c r="A1317" s="8"/>
      <c r="B1317" s="24"/>
    </row>
    <row r="1318" spans="1:2" ht="15" customHeight="1">
      <c r="A1318" s="8"/>
      <c r="B1318" s="24"/>
    </row>
    <row r="1319" spans="1:2" ht="15" customHeight="1">
      <c r="A1319" s="8"/>
      <c r="B1319" s="24"/>
    </row>
    <row r="1320" spans="1:2" ht="15" customHeight="1">
      <c r="A1320" s="8"/>
      <c r="B1320" s="24"/>
    </row>
    <row r="1321" spans="1:2" ht="15" customHeight="1">
      <c r="A1321" s="8"/>
      <c r="B1321" s="24"/>
    </row>
    <row r="1322" spans="1:2" ht="15" customHeight="1">
      <c r="A1322" s="8"/>
      <c r="B1322" s="24"/>
    </row>
    <row r="1323" spans="1:2" ht="15" customHeight="1">
      <c r="A1323" s="8"/>
      <c r="B1323" s="24"/>
    </row>
    <row r="1324" spans="1:2" ht="15" customHeight="1">
      <c r="A1324" s="8"/>
      <c r="B1324" s="24"/>
    </row>
    <row r="1325" spans="1:2" ht="15" customHeight="1">
      <c r="A1325" s="8"/>
      <c r="B1325" s="24"/>
    </row>
    <row r="1326" spans="1:2" ht="15" customHeight="1">
      <c r="A1326" s="8"/>
      <c r="B1326" s="24"/>
    </row>
    <row r="1327" spans="1:2" ht="15" customHeight="1">
      <c r="A1327" s="8"/>
      <c r="B1327" s="24"/>
    </row>
    <row r="1328" spans="1:2" ht="15" customHeight="1">
      <c r="A1328" s="8"/>
      <c r="B1328" s="24"/>
    </row>
    <row r="1329" spans="1:2" ht="15" customHeight="1">
      <c r="A1329" s="8"/>
      <c r="B1329" s="24"/>
    </row>
    <row r="1330" spans="1:2" ht="15" customHeight="1">
      <c r="A1330" s="8"/>
      <c r="B1330" s="24"/>
    </row>
    <row r="1331" spans="1:2" ht="15" customHeight="1">
      <c r="A1331" s="8"/>
      <c r="B1331" s="24"/>
    </row>
    <row r="1332" spans="1:2" ht="15" customHeight="1">
      <c r="A1332" s="8"/>
      <c r="B1332" s="24"/>
    </row>
    <row r="1333" spans="1:2" ht="15" customHeight="1">
      <c r="A1333" s="8"/>
      <c r="B1333" s="24"/>
    </row>
    <row r="1334" spans="1:2" ht="15" customHeight="1">
      <c r="A1334" s="8"/>
      <c r="B1334" s="24"/>
    </row>
    <row r="1335" spans="1:2" ht="15" customHeight="1">
      <c r="A1335" s="8"/>
      <c r="B1335" s="24"/>
    </row>
    <row r="1336" spans="1:2" ht="15" customHeight="1">
      <c r="A1336" s="8"/>
      <c r="B1336" s="24"/>
    </row>
    <row r="1337" spans="1:2" ht="15" customHeight="1">
      <c r="A1337" s="8"/>
      <c r="B1337" s="24"/>
    </row>
    <row r="1338" spans="1:2" ht="15" customHeight="1">
      <c r="A1338" s="8"/>
      <c r="B1338" s="24"/>
    </row>
    <row r="1339" spans="1:2" ht="15" customHeight="1">
      <c r="A1339" s="8"/>
      <c r="B1339" s="24"/>
    </row>
    <row r="1340" spans="1:2" ht="15" customHeight="1">
      <c r="A1340" s="8"/>
      <c r="B1340" s="24"/>
    </row>
    <row r="1341" spans="1:2" ht="15" customHeight="1">
      <c r="A1341" s="8"/>
      <c r="B1341" s="24"/>
    </row>
    <row r="1342" spans="1:2" ht="15" customHeight="1">
      <c r="A1342" s="8"/>
      <c r="B1342" s="24"/>
    </row>
    <row r="1343" spans="1:2" ht="15" customHeight="1">
      <c r="A1343" s="8"/>
      <c r="B1343" s="24"/>
    </row>
    <row r="1344" spans="1:2" ht="15" customHeight="1">
      <c r="A1344" s="8"/>
      <c r="B1344" s="24"/>
    </row>
    <row r="1345" spans="1:2" ht="15" customHeight="1">
      <c r="A1345" s="8"/>
      <c r="B1345" s="24"/>
    </row>
    <row r="1346" spans="1:2" ht="15" customHeight="1">
      <c r="A1346" s="8"/>
      <c r="B1346" s="24"/>
    </row>
    <row r="1347" spans="1:2" ht="15" customHeight="1">
      <c r="A1347" s="8"/>
      <c r="B1347" s="24"/>
    </row>
    <row r="1348" spans="1:2" ht="15" customHeight="1">
      <c r="A1348" s="8"/>
      <c r="B1348" s="24"/>
    </row>
    <row r="1349" spans="1:2" ht="15" customHeight="1">
      <c r="A1349" s="8"/>
      <c r="B1349" s="24"/>
    </row>
    <row r="1350" spans="1:2" ht="15" customHeight="1">
      <c r="A1350" s="8"/>
      <c r="B1350" s="24"/>
    </row>
    <row r="1351" spans="1:2" ht="15" customHeight="1">
      <c r="A1351" s="8"/>
      <c r="B1351" s="24"/>
    </row>
    <row r="1352" spans="1:2" ht="15" customHeight="1">
      <c r="A1352" s="8"/>
      <c r="B1352" s="24"/>
    </row>
    <row r="1353" spans="1:2" ht="15" customHeight="1">
      <c r="A1353" s="8"/>
      <c r="B1353" s="24"/>
    </row>
    <row r="1354" spans="1:2" ht="15" customHeight="1">
      <c r="A1354" s="8"/>
      <c r="B1354" s="24"/>
    </row>
    <row r="1355" spans="1:2" ht="15" customHeight="1">
      <c r="A1355" s="8"/>
      <c r="B1355" s="24"/>
    </row>
    <row r="1356" spans="1:2" ht="15" customHeight="1">
      <c r="A1356" s="8"/>
      <c r="B1356" s="24"/>
    </row>
    <row r="1357" spans="1:2" ht="15" customHeight="1">
      <c r="A1357" s="8"/>
      <c r="B1357" s="24"/>
    </row>
    <row r="1358" spans="1:2" ht="15" customHeight="1">
      <c r="A1358" s="8"/>
      <c r="B1358" s="24"/>
    </row>
    <row r="1359" spans="1:2" ht="15" customHeight="1">
      <c r="A1359" s="8"/>
      <c r="B1359" s="24"/>
    </row>
    <row r="1360" spans="1:2" ht="15" customHeight="1">
      <c r="A1360" s="8"/>
      <c r="B1360" s="24"/>
    </row>
    <row r="1361" spans="1:2" ht="15" customHeight="1">
      <c r="A1361" s="8"/>
      <c r="B1361" s="24"/>
    </row>
    <row r="1362" spans="1:2" ht="15" customHeight="1">
      <c r="A1362" s="8"/>
      <c r="B1362" s="24"/>
    </row>
    <row r="1363" spans="1:2" ht="15" customHeight="1">
      <c r="A1363" s="8"/>
      <c r="B1363" s="24"/>
    </row>
    <row r="1364" spans="1:2" ht="15" customHeight="1">
      <c r="A1364" s="8"/>
      <c r="B1364" s="24"/>
    </row>
    <row r="1365" spans="1:2" ht="15" customHeight="1">
      <c r="A1365" s="8"/>
      <c r="B1365" s="24"/>
    </row>
    <row r="1366" spans="1:2" ht="15" customHeight="1">
      <c r="A1366" s="8"/>
      <c r="B1366" s="24"/>
    </row>
    <row r="1367" spans="1:2" ht="15" customHeight="1">
      <c r="A1367" s="8"/>
      <c r="B1367" s="24"/>
    </row>
    <row r="1368" spans="1:2" ht="15" customHeight="1">
      <c r="A1368" s="8"/>
      <c r="B1368" s="24"/>
    </row>
    <row r="1369" spans="1:2" ht="15" customHeight="1">
      <c r="A1369" s="8"/>
      <c r="B1369" s="24"/>
    </row>
    <row r="1370" spans="1:2" ht="15" customHeight="1">
      <c r="A1370" s="25"/>
      <c r="B1370" s="26"/>
    </row>
    <row r="1371" spans="1:2" ht="15" customHeight="1">
      <c r="A1371" s="8"/>
      <c r="B1371" s="24"/>
    </row>
    <row r="1372" spans="1:2" ht="15" customHeight="1">
      <c r="A1372" s="8"/>
      <c r="B1372" s="24"/>
    </row>
    <row r="1373" spans="1:2" ht="15" customHeight="1">
      <c r="A1373" s="8"/>
      <c r="B1373" s="24"/>
    </row>
    <row r="1374" spans="1:2" ht="15" customHeight="1">
      <c r="A1374" s="8"/>
      <c r="B1374" s="24"/>
    </row>
    <row r="1375" spans="1:2" ht="15" customHeight="1">
      <c r="A1375" s="8"/>
      <c r="B1375" s="24"/>
    </row>
    <row r="1376" spans="1:2" ht="15" customHeight="1">
      <c r="A1376" s="8"/>
      <c r="B1376" s="24"/>
    </row>
    <row r="1377" spans="1:2" ht="15" customHeight="1">
      <c r="A1377" s="8"/>
      <c r="B1377" s="24"/>
    </row>
    <row r="1378" spans="1:2" ht="15" customHeight="1">
      <c r="A1378" s="25"/>
      <c r="B1378" s="26"/>
    </row>
    <row r="1379" spans="1:2" ht="15" customHeight="1">
      <c r="A1379" s="8"/>
      <c r="B1379" s="24"/>
    </row>
    <row r="1380" spans="1:2" ht="15" customHeight="1">
      <c r="A1380" s="8"/>
      <c r="B1380" s="24"/>
    </row>
    <row r="1381" spans="1:2" ht="15" customHeight="1">
      <c r="A1381" s="8"/>
      <c r="B1381" s="24"/>
    </row>
    <row r="1382" spans="1:2" ht="15" customHeight="1">
      <c r="A1382" s="8"/>
      <c r="B1382" s="24"/>
    </row>
    <row r="1383" spans="1:2" ht="15" customHeight="1">
      <c r="A1383" s="8"/>
      <c r="B1383" s="24"/>
    </row>
    <row r="1384" spans="1:2" ht="15" customHeight="1">
      <c r="A1384" s="8"/>
      <c r="B1384" s="24"/>
    </row>
    <row r="1385" spans="1:2" ht="15" customHeight="1">
      <c r="A1385" s="8"/>
      <c r="B1385" s="24"/>
    </row>
    <row r="1386" spans="1:2" ht="15" customHeight="1">
      <c r="A1386" s="8"/>
      <c r="B1386" s="24"/>
    </row>
    <row r="1387" spans="1:2" ht="15" customHeight="1">
      <c r="A1387" s="8"/>
      <c r="B1387" s="24"/>
    </row>
    <row r="1388" spans="1:2" ht="15" customHeight="1">
      <c r="A1388" s="8"/>
      <c r="B1388" s="24"/>
    </row>
    <row r="1389" spans="1:2" ht="15" customHeight="1">
      <c r="A1389" s="8"/>
      <c r="B1389" s="24"/>
    </row>
    <row r="1390" spans="1:2" ht="15" customHeight="1">
      <c r="A1390" s="25"/>
      <c r="B1390" s="26"/>
    </row>
    <row r="1391" spans="1:2" ht="15" customHeight="1">
      <c r="A1391" s="8"/>
      <c r="B1391" s="24"/>
    </row>
    <row r="1392" spans="1:2" ht="15" customHeight="1">
      <c r="A1392" s="8"/>
      <c r="B1392" s="24"/>
    </row>
    <row r="1393" spans="1:2" ht="15" customHeight="1">
      <c r="A1393" s="8"/>
      <c r="B1393" s="24"/>
    </row>
    <row r="1394" spans="1:2" ht="15" customHeight="1">
      <c r="A1394" s="8"/>
      <c r="B1394" s="24"/>
    </row>
    <row r="1395" spans="1:2" ht="15" customHeight="1">
      <c r="A1395" s="25"/>
      <c r="B1395" s="26"/>
    </row>
    <row r="1396" spans="1:2" ht="15" customHeight="1">
      <c r="A1396" s="8"/>
      <c r="B1396" s="24"/>
    </row>
    <row r="1397" spans="1:2" ht="15" customHeight="1">
      <c r="A1397" s="8"/>
      <c r="B1397" s="24"/>
    </row>
    <row r="1398" spans="1:2" ht="15" customHeight="1">
      <c r="A1398" s="8"/>
      <c r="B1398" s="24"/>
    </row>
    <row r="1399" spans="1:2" ht="15" customHeight="1">
      <c r="A1399" s="8"/>
      <c r="B1399" s="24"/>
    </row>
    <row r="1400" spans="1:2" ht="15" customHeight="1">
      <c r="A1400" s="8"/>
      <c r="B1400" s="24"/>
    </row>
    <row r="1401" spans="1:2" ht="15" customHeight="1">
      <c r="A1401" s="8"/>
      <c r="B1401" s="24"/>
    </row>
    <row r="1402" spans="1:2" ht="15" customHeight="1">
      <c r="A1402" s="8"/>
      <c r="B1402" s="24"/>
    </row>
    <row r="1403" spans="1:2" ht="15" customHeight="1">
      <c r="A1403" s="8"/>
      <c r="B1403" s="24"/>
    </row>
    <row r="1404" spans="1:2" ht="15" customHeight="1">
      <c r="A1404" s="8"/>
      <c r="B1404" s="24"/>
    </row>
    <row r="1405" spans="1:2" ht="15" customHeight="1">
      <c r="A1405" s="8"/>
      <c r="B1405" s="24"/>
    </row>
    <row r="1406" spans="1:2" ht="15" customHeight="1">
      <c r="A1406" s="8"/>
      <c r="B1406" s="24"/>
    </row>
    <row r="1407" spans="1:2" ht="15" customHeight="1">
      <c r="A1407" s="8"/>
      <c r="B1407" s="24"/>
    </row>
    <row r="1408" spans="1:2" ht="15" customHeight="1">
      <c r="A1408" s="8"/>
      <c r="B1408" s="24"/>
    </row>
    <row r="1409" spans="1:2" ht="15" customHeight="1">
      <c r="A1409" s="8"/>
      <c r="B1409" s="24"/>
    </row>
    <row r="1410" spans="1:2" ht="15" customHeight="1">
      <c r="A1410" s="8"/>
      <c r="B1410" s="24"/>
    </row>
    <row r="1411" spans="1:2" ht="15" customHeight="1">
      <c r="A1411" s="8"/>
      <c r="B1411" s="24"/>
    </row>
    <row r="1412" spans="1:2" ht="15" customHeight="1">
      <c r="A1412" s="8"/>
      <c r="B1412" s="24"/>
    </row>
    <row r="1413" spans="1:2" ht="15" customHeight="1">
      <c r="A1413" s="8"/>
      <c r="B1413" s="24"/>
    </row>
    <row r="1414" spans="1:2" ht="15" customHeight="1">
      <c r="A1414" s="8"/>
      <c r="B1414" s="24"/>
    </row>
    <row r="1415" spans="1:2" ht="15" customHeight="1">
      <c r="A1415" s="8"/>
      <c r="B1415" s="24"/>
    </row>
    <row r="1416" spans="1:2" ht="15" customHeight="1">
      <c r="A1416" s="8"/>
      <c r="B1416" s="24"/>
    </row>
    <row r="1417" spans="1:2" ht="15" customHeight="1">
      <c r="A1417" s="8"/>
      <c r="B1417" s="24"/>
    </row>
    <row r="1418" spans="1:2" ht="15" customHeight="1">
      <c r="A1418" s="8"/>
      <c r="B1418" s="24"/>
    </row>
    <row r="1419" spans="1:2" ht="15" customHeight="1">
      <c r="A1419" s="8"/>
      <c r="B1419" s="24"/>
    </row>
    <row r="1420" spans="1:2" ht="15" customHeight="1">
      <c r="A1420" s="8"/>
      <c r="B1420" s="24"/>
    </row>
    <row r="1421" spans="1:2" ht="15" customHeight="1">
      <c r="A1421" s="8"/>
      <c r="B1421" s="24"/>
    </row>
    <row r="1422" spans="1:2" ht="15" customHeight="1">
      <c r="A1422" s="8"/>
      <c r="B1422" s="24"/>
    </row>
    <row r="1423" spans="1:2" ht="15" customHeight="1">
      <c r="A1423" s="8"/>
      <c r="B1423" s="24"/>
    </row>
    <row r="1424" spans="1:2" ht="15" customHeight="1">
      <c r="A1424" s="25"/>
      <c r="B1424" s="26"/>
    </row>
    <row r="1425" spans="1:2" ht="15" customHeight="1">
      <c r="A1425" s="8"/>
      <c r="B1425" s="24"/>
    </row>
    <row r="1426" spans="1:2" ht="15" customHeight="1">
      <c r="A1426" s="25"/>
      <c r="B1426" s="26"/>
    </row>
    <row r="1427" spans="1:2" ht="15" customHeight="1">
      <c r="A1427" s="8"/>
      <c r="B1427" s="24"/>
    </row>
    <row r="1428" spans="1:2" ht="15" customHeight="1">
      <c r="A1428" s="8"/>
      <c r="B1428" s="24"/>
    </row>
    <row r="1429" spans="1:2" ht="15" customHeight="1">
      <c r="A1429" s="8"/>
      <c r="B1429" s="24"/>
    </row>
    <row r="1430" spans="1:2" ht="15" customHeight="1">
      <c r="A1430" s="8"/>
      <c r="B1430" s="24"/>
    </row>
    <row r="1431" spans="1:2" ht="15" customHeight="1">
      <c r="A1431" s="8"/>
      <c r="B1431" s="24"/>
    </row>
    <row r="1432" spans="1:2" ht="15" customHeight="1">
      <c r="A1432" s="8"/>
      <c r="B1432" s="24"/>
    </row>
    <row r="1433" spans="1:2" ht="15" customHeight="1">
      <c r="A1433" s="8"/>
      <c r="B1433" s="24"/>
    </row>
    <row r="1434" spans="1:2" ht="15" customHeight="1">
      <c r="A1434" s="8"/>
      <c r="B1434" s="24"/>
    </row>
    <row r="1435" spans="1:2" ht="15" customHeight="1">
      <c r="A1435" s="8"/>
      <c r="B1435" s="24"/>
    </row>
    <row r="1436" spans="1:2" ht="15" customHeight="1">
      <c r="A1436" s="8"/>
      <c r="B1436" s="24"/>
    </row>
    <row r="1437" spans="1:2" ht="15" customHeight="1">
      <c r="A1437" s="8"/>
      <c r="B1437" s="24"/>
    </row>
    <row r="1438" spans="1:2" ht="15" customHeight="1">
      <c r="A1438" s="8"/>
      <c r="B1438" s="24"/>
    </row>
    <row r="1439" spans="1:2" ht="15" customHeight="1">
      <c r="A1439" s="8"/>
      <c r="B1439" s="24"/>
    </row>
    <row r="1440" spans="1:2" ht="15" customHeight="1">
      <c r="A1440" s="8"/>
      <c r="B1440" s="24"/>
    </row>
    <row r="1441" spans="1:2" ht="15" customHeight="1">
      <c r="A1441" s="8"/>
      <c r="B1441" s="24"/>
    </row>
    <row r="1442" spans="1:2" ht="15" customHeight="1">
      <c r="A1442" s="8"/>
      <c r="B1442" s="24"/>
    </row>
    <row r="1443" spans="1:2" ht="15" customHeight="1">
      <c r="A1443" s="8"/>
      <c r="B1443" s="24"/>
    </row>
    <row r="1444" spans="1:2" ht="15" customHeight="1">
      <c r="A1444" s="8"/>
      <c r="B1444" s="24"/>
    </row>
    <row r="1445" spans="1:2" ht="15" customHeight="1">
      <c r="A1445" s="8"/>
      <c r="B1445" s="24"/>
    </row>
    <row r="1446" spans="1:2" ht="15" customHeight="1">
      <c r="A1446" s="8"/>
      <c r="B1446" s="24"/>
    </row>
    <row r="1447" spans="1:2" ht="15" customHeight="1">
      <c r="A1447" s="8"/>
      <c r="B1447" s="24"/>
    </row>
    <row r="1448" spans="1:2" ht="15" customHeight="1">
      <c r="A1448" s="8"/>
      <c r="B1448" s="24"/>
    </row>
    <row r="1449" spans="1:2" ht="15" customHeight="1">
      <c r="A1449" s="8"/>
      <c r="B1449" s="24"/>
    </row>
    <row r="1450" spans="1:2" ht="15" customHeight="1">
      <c r="A1450" s="8"/>
      <c r="B1450" s="24"/>
    </row>
    <row r="1451" spans="1:2" ht="15" customHeight="1">
      <c r="A1451" s="8"/>
      <c r="B1451" s="24"/>
    </row>
    <row r="1452" spans="1:2" ht="15" customHeight="1">
      <c r="A1452" s="8"/>
      <c r="B1452" s="24"/>
    </row>
    <row r="1453" spans="1:2" ht="15" customHeight="1">
      <c r="A1453" s="8"/>
      <c r="B1453" s="24"/>
    </row>
    <row r="1454" spans="1:2" ht="15" customHeight="1">
      <c r="A1454" s="8"/>
      <c r="B1454" s="24"/>
    </row>
    <row r="1455" spans="1:2" ht="15" customHeight="1">
      <c r="A1455" s="8"/>
      <c r="B1455" s="24"/>
    </row>
    <row r="1456" spans="1:2" ht="15" customHeight="1">
      <c r="A1456" s="8"/>
      <c r="B1456" s="24"/>
    </row>
    <row r="1457" spans="1:2" ht="15" customHeight="1">
      <c r="A1457" s="8"/>
      <c r="B1457" s="24"/>
    </row>
    <row r="1458" spans="1:2" ht="15" customHeight="1">
      <c r="A1458" s="8"/>
      <c r="B1458" s="24"/>
    </row>
    <row r="1459" spans="1:2" ht="15" customHeight="1">
      <c r="A1459" s="8"/>
      <c r="B1459" s="24"/>
    </row>
    <row r="1460" spans="1:2" ht="15" customHeight="1">
      <c r="A1460" s="8"/>
      <c r="B1460" s="24"/>
    </row>
    <row r="1461" spans="1:2" ht="15" customHeight="1">
      <c r="A1461" s="8"/>
      <c r="B1461" s="24"/>
    </row>
    <row r="1462" spans="1:2" ht="15" customHeight="1">
      <c r="A1462" s="8"/>
      <c r="B1462" s="24"/>
    </row>
    <row r="1463" spans="1:2" ht="15" customHeight="1">
      <c r="A1463" s="8"/>
      <c r="B1463" s="24"/>
    </row>
    <row r="1464" spans="1:2" ht="15" customHeight="1">
      <c r="A1464" s="8"/>
      <c r="B1464" s="24"/>
    </row>
    <row r="1465" spans="1:2" ht="15" customHeight="1">
      <c r="A1465" s="8"/>
      <c r="B1465" s="24"/>
    </row>
    <row r="1466" spans="1:2" ht="15" customHeight="1">
      <c r="A1466" s="8"/>
      <c r="B1466" s="24"/>
    </row>
    <row r="1467" spans="1:2" ht="15" customHeight="1">
      <c r="A1467" s="8"/>
      <c r="B1467" s="24"/>
    </row>
    <row r="1468" spans="1:2" ht="15" customHeight="1">
      <c r="A1468" s="8"/>
      <c r="B1468" s="24"/>
    </row>
    <row r="1469" spans="1:2" ht="15" customHeight="1">
      <c r="A1469" s="8"/>
      <c r="B1469" s="24"/>
    </row>
    <row r="1470" spans="1:2" ht="15" customHeight="1">
      <c r="A1470" s="8"/>
      <c r="B1470" s="24"/>
    </row>
    <row r="1471" spans="1:2" ht="15" customHeight="1">
      <c r="A1471" s="8"/>
      <c r="B1471" s="24"/>
    </row>
    <row r="1472" spans="1:2" ht="15" customHeight="1">
      <c r="A1472" s="8"/>
      <c r="B1472" s="24"/>
    </row>
    <row r="1473" spans="1:2" ht="15" customHeight="1">
      <c r="A1473" s="8"/>
      <c r="B1473" s="24"/>
    </row>
    <row r="1474" spans="1:2" ht="15" customHeight="1">
      <c r="A1474" s="8"/>
      <c r="B1474" s="24"/>
    </row>
    <row r="1475" spans="1:2" ht="15" customHeight="1">
      <c r="A1475" s="8"/>
      <c r="B1475" s="24"/>
    </row>
    <row r="1476" spans="1:2" ht="15" customHeight="1">
      <c r="A1476" s="8"/>
      <c r="B1476" s="24"/>
    </row>
    <row r="1477" spans="1:2" ht="15" customHeight="1">
      <c r="A1477" s="8"/>
      <c r="B1477" s="24"/>
    </row>
    <row r="1478" spans="1:2" ht="15" customHeight="1">
      <c r="A1478" s="8"/>
      <c r="B1478" s="24"/>
    </row>
    <row r="1479" spans="1:2" ht="15" customHeight="1">
      <c r="A1479" s="8"/>
      <c r="B1479" s="24"/>
    </row>
    <row r="1480" spans="1:2" ht="15" customHeight="1">
      <c r="A1480" s="8"/>
      <c r="B1480" s="24"/>
    </row>
    <row r="1481" spans="1:2" ht="15" customHeight="1">
      <c r="A1481" s="8"/>
      <c r="B1481" s="24"/>
    </row>
    <row r="1482" spans="1:2" ht="15" customHeight="1">
      <c r="A1482" s="8"/>
      <c r="B1482" s="24"/>
    </row>
    <row r="1483" spans="1:2" ht="15" customHeight="1">
      <c r="A1483" s="8"/>
      <c r="B1483" s="24"/>
    </row>
    <row r="1484" spans="1:2" ht="15" customHeight="1">
      <c r="A1484" s="8"/>
      <c r="B1484" s="24"/>
    </row>
    <row r="1485" spans="1:2" ht="15" customHeight="1">
      <c r="A1485" s="8"/>
      <c r="B1485" s="24"/>
    </row>
    <row r="1486" spans="1:2" ht="15" customHeight="1">
      <c r="A1486" s="8"/>
      <c r="B1486" s="24"/>
    </row>
    <row r="1487" spans="1:2" ht="15" customHeight="1">
      <c r="A1487" s="8"/>
      <c r="B1487" s="24"/>
    </row>
    <row r="1488" spans="1:2" ht="15" customHeight="1">
      <c r="A1488" s="8"/>
      <c r="B1488" s="24"/>
    </row>
    <row r="1489" spans="1:2" ht="15" customHeight="1">
      <c r="A1489" s="8"/>
      <c r="B1489" s="24"/>
    </row>
    <row r="1490" spans="1:2" ht="15" customHeight="1">
      <c r="A1490" s="8"/>
      <c r="B1490" s="24"/>
    </row>
    <row r="1491" spans="1:2" ht="15" customHeight="1">
      <c r="A1491" s="8"/>
      <c r="B1491" s="24"/>
    </row>
    <row r="1492" spans="1:2" ht="15" customHeight="1">
      <c r="A1492" s="8"/>
      <c r="B1492" s="24"/>
    </row>
    <row r="1493" spans="1:2" ht="15" customHeight="1">
      <c r="A1493" s="8"/>
      <c r="B1493" s="24"/>
    </row>
    <row r="1494" spans="1:2" ht="15" customHeight="1">
      <c r="A1494" s="8"/>
      <c r="B1494" s="24"/>
    </row>
    <row r="1495" spans="1:2" ht="15" customHeight="1">
      <c r="A1495" s="8"/>
      <c r="B1495" s="24"/>
    </row>
    <row r="1496" spans="1:2" ht="15" customHeight="1">
      <c r="A1496" s="8"/>
      <c r="B1496" s="24"/>
    </row>
    <row r="1497" spans="1:2" ht="15" customHeight="1">
      <c r="A1497" s="8"/>
      <c r="B1497" s="24"/>
    </row>
    <row r="1498" spans="1:2" ht="15" customHeight="1">
      <c r="A1498" s="8"/>
      <c r="B1498" s="24"/>
    </row>
    <row r="1499" spans="1:2" ht="15" customHeight="1">
      <c r="A1499" s="8"/>
      <c r="B1499" s="24"/>
    </row>
    <row r="1500" spans="1:2" ht="15" customHeight="1">
      <c r="A1500" s="8"/>
      <c r="B1500" s="24"/>
    </row>
    <row r="1501" spans="1:2" ht="15" customHeight="1">
      <c r="A1501" s="8"/>
      <c r="B1501" s="24"/>
    </row>
    <row r="1502" spans="1:2" ht="15" customHeight="1">
      <c r="A1502" s="8"/>
      <c r="B1502" s="24"/>
    </row>
    <row r="1503" spans="1:2" ht="15" customHeight="1">
      <c r="A1503" s="8"/>
      <c r="B1503" s="24"/>
    </row>
    <row r="1504" spans="1:2" ht="15" customHeight="1">
      <c r="A1504" s="8"/>
      <c r="B1504" s="24"/>
    </row>
    <row r="1505" spans="1:2" ht="15" customHeight="1">
      <c r="A1505" s="8"/>
      <c r="B1505" s="24"/>
    </row>
    <row r="1506" spans="1:2" ht="15" customHeight="1">
      <c r="A1506" s="8"/>
      <c r="B1506" s="24"/>
    </row>
    <row r="1507" spans="1:2" ht="15" customHeight="1">
      <c r="A1507" s="8"/>
      <c r="B1507" s="24"/>
    </row>
    <row r="1508" spans="1:2" ht="15" customHeight="1">
      <c r="A1508" s="8"/>
      <c r="B1508" s="24"/>
    </row>
    <row r="1509" spans="1:2" ht="15" customHeight="1">
      <c r="A1509" s="8"/>
      <c r="B1509" s="24"/>
    </row>
    <row r="1510" spans="1:2" ht="15" customHeight="1">
      <c r="A1510" s="8"/>
      <c r="B1510" s="24"/>
    </row>
    <row r="1511" spans="1:2" ht="15" customHeight="1">
      <c r="A1511" s="8"/>
      <c r="B1511" s="24"/>
    </row>
    <row r="1512" spans="1:2" ht="15" customHeight="1">
      <c r="A1512" s="8"/>
      <c r="B1512" s="24"/>
    </row>
    <row r="1513" spans="1:2" ht="15" customHeight="1">
      <c r="A1513" s="8"/>
      <c r="B1513" s="24"/>
    </row>
    <row r="1514" spans="1:2" ht="15" customHeight="1">
      <c r="A1514" s="8"/>
      <c r="B1514" s="24"/>
    </row>
    <row r="1515" spans="1:2" ht="15" customHeight="1">
      <c r="A1515" s="8"/>
      <c r="B1515" s="24"/>
    </row>
    <row r="1516" spans="1:2" ht="15" customHeight="1">
      <c r="A1516" s="8"/>
      <c r="B1516" s="24"/>
    </row>
    <row r="1517" spans="1:2" ht="15" customHeight="1">
      <c r="A1517" s="8"/>
      <c r="B1517" s="24"/>
    </row>
    <row r="1518" spans="1:2" ht="15" customHeight="1">
      <c r="A1518" s="8"/>
      <c r="B1518" s="24"/>
    </row>
    <row r="1519" spans="1:2" ht="15" customHeight="1">
      <c r="A1519" s="8"/>
      <c r="B1519" s="24"/>
    </row>
    <row r="1520" spans="1:2" ht="15" customHeight="1">
      <c r="A1520" s="8"/>
      <c r="B1520" s="24"/>
    </row>
    <row r="1521" spans="1:2" ht="15" customHeight="1">
      <c r="A1521" s="8"/>
      <c r="B1521" s="24"/>
    </row>
    <row r="1522" spans="1:2" ht="15" customHeight="1">
      <c r="A1522" s="8"/>
      <c r="B1522" s="24"/>
    </row>
    <row r="1523" spans="1:2" ht="15" customHeight="1">
      <c r="A1523" s="8"/>
      <c r="B1523" s="24"/>
    </row>
    <row r="1524" spans="1:2" ht="15" customHeight="1">
      <c r="A1524" s="8"/>
      <c r="B1524" s="24"/>
    </row>
    <row r="1525" spans="1:2" ht="15" customHeight="1">
      <c r="A1525" s="8"/>
      <c r="B1525" s="24"/>
    </row>
    <row r="1526" spans="1:2" ht="15" customHeight="1">
      <c r="A1526" s="8"/>
      <c r="B1526" s="24"/>
    </row>
    <row r="1527" spans="1:2" ht="15" customHeight="1">
      <c r="A1527" s="8"/>
      <c r="B1527" s="24"/>
    </row>
    <row r="1528" spans="1:2" ht="15" customHeight="1">
      <c r="A1528" s="8"/>
      <c r="B1528" s="24"/>
    </row>
    <row r="1529" spans="1:2" ht="15" customHeight="1">
      <c r="A1529" s="25"/>
      <c r="B1529" s="26"/>
    </row>
    <row r="1530" spans="1:2" ht="15" customHeight="1">
      <c r="A1530" s="8"/>
      <c r="B1530" s="24"/>
    </row>
    <row r="1531" spans="1:2" ht="15" customHeight="1">
      <c r="A1531" s="8"/>
      <c r="B1531" s="24"/>
    </row>
    <row r="1532" spans="1:2" ht="15" customHeight="1">
      <c r="A1532" s="8"/>
      <c r="B1532" s="24"/>
    </row>
    <row r="1533" spans="1:2" ht="15" customHeight="1">
      <c r="A1533" s="8"/>
      <c r="B1533" s="24"/>
    </row>
    <row r="1534" spans="1:2" ht="15" customHeight="1">
      <c r="A1534" s="25"/>
      <c r="B1534" s="26"/>
    </row>
    <row r="1535" spans="1:2" ht="15" customHeight="1">
      <c r="A1535" s="8"/>
      <c r="B1535" s="24"/>
    </row>
    <row r="1536" spans="1:2" ht="15" customHeight="1">
      <c r="A1536" s="8"/>
      <c r="B1536" s="24"/>
    </row>
    <row r="1537" spans="1:2" ht="15" customHeight="1">
      <c r="A1537" s="8"/>
      <c r="B1537" s="24"/>
    </row>
    <row r="1538" spans="1:2" ht="15" customHeight="1">
      <c r="A1538" s="8"/>
      <c r="B1538" s="24"/>
    </row>
    <row r="1539" spans="1:2" ht="15" customHeight="1">
      <c r="A1539" s="25"/>
      <c r="B1539" s="26"/>
    </row>
    <row r="1540" spans="1:2" ht="15" customHeight="1">
      <c r="A1540" s="8"/>
      <c r="B1540" s="24"/>
    </row>
    <row r="1541" spans="1:2" ht="15" customHeight="1">
      <c r="A1541" s="8"/>
      <c r="B1541" s="24"/>
    </row>
    <row r="1542" spans="1:2" ht="15" customHeight="1">
      <c r="A1542" s="8"/>
      <c r="B1542" s="24"/>
    </row>
    <row r="1543" spans="1:2" ht="15" customHeight="1">
      <c r="A1543" s="8"/>
      <c r="B1543" s="24"/>
    </row>
    <row r="1544" spans="1:2" ht="15" customHeight="1">
      <c r="A1544" s="8"/>
      <c r="B1544" s="24"/>
    </row>
    <row r="1545" spans="1:2" ht="15" customHeight="1">
      <c r="A1545" s="8"/>
      <c r="B1545" s="24"/>
    </row>
    <row r="1546" spans="1:2" ht="15" customHeight="1">
      <c r="A1546" s="8"/>
      <c r="B1546" s="24"/>
    </row>
    <row r="1547" spans="1:2" ht="15" customHeight="1">
      <c r="A1547" s="8"/>
      <c r="B1547" s="24"/>
    </row>
    <row r="1548" spans="1:2" ht="15" customHeight="1">
      <c r="A1548" s="8"/>
      <c r="B1548" s="24"/>
    </row>
    <row r="1549" spans="1:2" ht="15" customHeight="1">
      <c r="A1549" s="8"/>
      <c r="B1549" s="24"/>
    </row>
    <row r="1550" spans="1:2" ht="15" customHeight="1">
      <c r="A1550" s="8"/>
      <c r="B1550" s="24"/>
    </row>
    <row r="1551" spans="1:2" ht="15" customHeight="1">
      <c r="A1551" s="8"/>
      <c r="B1551" s="24"/>
    </row>
    <row r="1552" spans="1:2" ht="15" customHeight="1">
      <c r="A1552" s="8"/>
      <c r="B1552" s="24"/>
    </row>
    <row r="1553" spans="1:2" ht="15" customHeight="1">
      <c r="A1553" s="8"/>
      <c r="B1553" s="24"/>
    </row>
    <row r="1554" spans="1:2" ht="15" customHeight="1">
      <c r="A1554" s="8"/>
      <c r="B1554" s="24"/>
    </row>
    <row r="1555" spans="1:2" ht="15" customHeight="1">
      <c r="A1555" s="8"/>
      <c r="B1555" s="24"/>
    </row>
    <row r="1556" spans="1:2" ht="15" customHeight="1">
      <c r="A1556" s="8"/>
      <c r="B1556" s="24"/>
    </row>
    <row r="1557" spans="1:2" ht="15" customHeight="1">
      <c r="A1557" s="8"/>
      <c r="B1557" s="24"/>
    </row>
    <row r="1558" spans="1:2" ht="15" customHeight="1">
      <c r="A1558" s="8"/>
      <c r="B1558" s="24"/>
    </row>
    <row r="1559" spans="1:2" ht="15" customHeight="1">
      <c r="A1559" s="8"/>
      <c r="B1559" s="24"/>
    </row>
    <row r="1560" spans="1:2" ht="15" customHeight="1">
      <c r="A1560" s="8"/>
      <c r="B1560" s="24"/>
    </row>
    <row r="1561" spans="1:2" ht="15" customHeight="1">
      <c r="A1561" s="8"/>
      <c r="B1561" s="24"/>
    </row>
    <row r="1562" spans="1:2" ht="15" customHeight="1">
      <c r="A1562" s="8"/>
      <c r="B1562" s="24"/>
    </row>
    <row r="1563" spans="1:2" ht="15" customHeight="1">
      <c r="A1563" s="8"/>
      <c r="B1563" s="24"/>
    </row>
    <row r="1564" spans="1:2" ht="15" customHeight="1">
      <c r="A1564" s="8"/>
      <c r="B1564" s="24"/>
    </row>
    <row r="1565" spans="1:2" ht="15" customHeight="1">
      <c r="A1565" s="8"/>
      <c r="B1565" s="24"/>
    </row>
    <row r="1566" spans="1:2" ht="15" customHeight="1">
      <c r="A1566" s="25"/>
      <c r="B1566" s="26"/>
    </row>
    <row r="1567" spans="1:2" ht="15" customHeight="1">
      <c r="A1567" s="8"/>
      <c r="B1567" s="24"/>
    </row>
    <row r="1568" spans="1:2" ht="15" customHeight="1">
      <c r="A1568" s="8"/>
      <c r="B1568" s="24"/>
    </row>
    <row r="1569" spans="1:2" ht="15" customHeight="1">
      <c r="A1569" s="8"/>
      <c r="B1569" s="24"/>
    </row>
    <row r="1570" spans="1:2" ht="15" customHeight="1">
      <c r="A1570" s="8"/>
      <c r="B1570" s="24"/>
    </row>
    <row r="1571" spans="1:2" ht="15" customHeight="1">
      <c r="A1571" s="8"/>
      <c r="B1571" s="24"/>
    </row>
    <row r="1572" spans="1:2" ht="15" customHeight="1">
      <c r="A1572" s="8"/>
      <c r="B1572" s="24"/>
    </row>
    <row r="1573" spans="1:2" ht="15" customHeight="1">
      <c r="A1573" s="8"/>
      <c r="B1573" s="24"/>
    </row>
    <row r="1574" spans="1:2" ht="15" customHeight="1">
      <c r="A1574" s="8"/>
      <c r="B1574" s="24"/>
    </row>
    <row r="1575" spans="1:2" ht="15" customHeight="1">
      <c r="A1575" s="8"/>
      <c r="B1575" s="24"/>
    </row>
    <row r="1576" spans="1:2" ht="15" customHeight="1">
      <c r="A1576" s="8"/>
      <c r="B1576" s="24"/>
    </row>
    <row r="1577" spans="1:2" ht="15" customHeight="1">
      <c r="A1577" s="8"/>
      <c r="B1577" s="24"/>
    </row>
    <row r="1578" spans="1:2" ht="15" customHeight="1">
      <c r="A1578" s="8"/>
      <c r="B1578" s="24"/>
    </row>
    <row r="1579" spans="1:2" ht="15" customHeight="1">
      <c r="A1579" s="8"/>
      <c r="B1579" s="24"/>
    </row>
    <row r="1580" spans="1:2" ht="15" customHeight="1">
      <c r="A1580" s="8"/>
      <c r="B1580" s="24"/>
    </row>
    <row r="1581" spans="1:2" ht="15" customHeight="1">
      <c r="A1581" s="8"/>
      <c r="B1581" s="24"/>
    </row>
    <row r="1582" spans="1:2" ht="15" customHeight="1">
      <c r="A1582" s="8"/>
      <c r="B1582" s="24"/>
    </row>
    <row r="1583" spans="1:2" ht="15" customHeight="1">
      <c r="A1583" s="25"/>
      <c r="B1583" s="26"/>
    </row>
    <row r="1584" spans="1:2" ht="15" customHeight="1">
      <c r="A1584" s="25"/>
      <c r="B1584" s="26"/>
    </row>
    <row r="1585" spans="1:2" ht="15" customHeight="1">
      <c r="A1585" s="25"/>
      <c r="B1585" s="26"/>
    </row>
    <row r="1586" spans="1:2" ht="15" customHeight="1">
      <c r="A1586" s="8"/>
      <c r="B1586" s="24"/>
    </row>
    <row r="1587" spans="1:2" ht="15" customHeight="1">
      <c r="A1587" s="8"/>
      <c r="B1587" s="24"/>
    </row>
    <row r="1588" spans="1:2" ht="15" customHeight="1">
      <c r="A1588" s="8"/>
      <c r="B1588" s="24"/>
    </row>
    <row r="1589" spans="1:2" ht="15" customHeight="1">
      <c r="A1589" s="8"/>
      <c r="B1589" s="24"/>
    </row>
    <row r="1590" spans="1:2" ht="15" customHeight="1">
      <c r="A1590" s="8"/>
      <c r="B1590" s="24"/>
    </row>
    <row r="1591" spans="1:2" ht="15" customHeight="1">
      <c r="A1591" s="8"/>
      <c r="B1591" s="24"/>
    </row>
    <row r="1592" spans="1:2" ht="15" customHeight="1">
      <c r="A1592" s="8"/>
      <c r="B1592" s="24"/>
    </row>
    <row r="1593" spans="1:2" ht="15" customHeight="1">
      <c r="A1593" s="8"/>
      <c r="B1593" s="24"/>
    </row>
    <row r="1594" spans="1:2" ht="15" customHeight="1">
      <c r="A1594" s="25"/>
      <c r="B1594" s="26"/>
    </row>
    <row r="1595" spans="1:2" ht="15" customHeight="1">
      <c r="A1595" s="8"/>
      <c r="B1595" s="24"/>
    </row>
    <row r="1596" spans="1:2" ht="15" customHeight="1">
      <c r="A1596" s="8"/>
      <c r="B1596" s="24"/>
    </row>
    <row r="1597" spans="1:2" ht="15" customHeight="1">
      <c r="A1597" s="8"/>
      <c r="B1597" s="24"/>
    </row>
    <row r="1598" spans="1:2" ht="15" customHeight="1">
      <c r="A1598" s="8"/>
      <c r="B1598" s="24"/>
    </row>
    <row r="1599" spans="1:2" ht="15" customHeight="1">
      <c r="A1599" s="8"/>
      <c r="B1599" s="24"/>
    </row>
    <row r="1600" spans="1:2" ht="15" customHeight="1">
      <c r="A1600" s="8"/>
      <c r="B1600" s="24"/>
    </row>
    <row r="1601" spans="1:2" ht="15" customHeight="1">
      <c r="A1601" s="8"/>
      <c r="B1601" s="24"/>
    </row>
    <row r="1602" spans="1:2" ht="15" customHeight="1">
      <c r="A1602" s="8"/>
      <c r="B1602" s="24"/>
    </row>
    <row r="1603" spans="1:2" ht="15" customHeight="1">
      <c r="A1603" s="8"/>
      <c r="B1603" s="24"/>
    </row>
    <row r="1604" spans="1:2" ht="15" customHeight="1">
      <c r="A1604" s="25"/>
      <c r="B1604" s="26"/>
    </row>
    <row r="1605" spans="1:2" ht="15" customHeight="1">
      <c r="A1605" s="8"/>
      <c r="B1605" s="24"/>
    </row>
    <row r="1606" spans="1:2" ht="15" customHeight="1">
      <c r="A1606" s="8"/>
      <c r="B1606" s="24"/>
    </row>
    <row r="1607" spans="1:2" ht="15" customHeight="1">
      <c r="A1607" s="8"/>
      <c r="B1607" s="24"/>
    </row>
    <row r="1608" spans="1:2" ht="15" customHeight="1">
      <c r="A1608" s="25"/>
      <c r="B1608" s="26"/>
    </row>
    <row r="1609" spans="1:2" ht="15" customHeight="1">
      <c r="A1609" s="25"/>
      <c r="B1609" s="26"/>
    </row>
    <row r="1610" spans="1:2" ht="15" customHeight="1">
      <c r="A1610" s="8"/>
      <c r="B1610" s="24"/>
    </row>
    <row r="1611" spans="1:2" ht="15" customHeight="1">
      <c r="A1611" s="8"/>
      <c r="B1611" s="24"/>
    </row>
    <row r="1612" spans="1:2" ht="15" customHeight="1">
      <c r="A1612" s="8"/>
      <c r="B1612" s="24"/>
    </row>
    <row r="1613" spans="1:2" ht="15" customHeight="1">
      <c r="A1613" s="8"/>
      <c r="B1613" s="24"/>
    </row>
    <row r="1614" spans="1:2" ht="15" customHeight="1">
      <c r="A1614" s="8"/>
      <c r="B1614" s="24"/>
    </row>
    <row r="1615" spans="1:2" ht="15" customHeight="1">
      <c r="A1615" s="8"/>
      <c r="B1615" s="24"/>
    </row>
    <row r="1616" spans="1:2" ht="15" customHeight="1">
      <c r="A1616" s="8"/>
      <c r="B1616" s="24"/>
    </row>
    <row r="1617" spans="1:2" ht="15" customHeight="1">
      <c r="A1617" s="25"/>
      <c r="B1617" s="26"/>
    </row>
    <row r="1618" spans="1:2" ht="15" customHeight="1">
      <c r="A1618" s="8"/>
      <c r="B1618" s="24"/>
    </row>
    <row r="1619" spans="1:2" ht="15" customHeight="1">
      <c r="A1619" s="8"/>
      <c r="B1619" s="24"/>
    </row>
    <row r="1620" spans="1:2" ht="15" customHeight="1">
      <c r="A1620" s="8"/>
      <c r="B1620" s="24"/>
    </row>
    <row r="1621" spans="1:2" ht="15" customHeight="1">
      <c r="A1621" s="8"/>
      <c r="B1621" s="24"/>
    </row>
    <row r="1622" spans="1:2" ht="15" customHeight="1">
      <c r="A1622" s="8"/>
      <c r="B1622" s="24"/>
    </row>
    <row r="1623" spans="1:2" ht="15" customHeight="1">
      <c r="A1623" s="8"/>
      <c r="B1623" s="24"/>
    </row>
    <row r="1624" spans="1:2" ht="15" customHeight="1">
      <c r="A1624" s="8"/>
      <c r="B1624" s="24"/>
    </row>
    <row r="1625" spans="1:2" ht="15" customHeight="1">
      <c r="A1625" s="8"/>
      <c r="B1625" s="24"/>
    </row>
    <row r="1626" spans="1:2" ht="15" customHeight="1">
      <c r="A1626" s="8"/>
      <c r="B1626" s="24"/>
    </row>
    <row r="1627" spans="1:2" ht="15" customHeight="1">
      <c r="A1627" s="8"/>
      <c r="B1627" s="24"/>
    </row>
    <row r="1628" spans="1:2" ht="15" customHeight="1">
      <c r="A1628" s="8"/>
      <c r="B1628" s="24"/>
    </row>
    <row r="1629" spans="1:2" ht="15" customHeight="1">
      <c r="A1629" s="8"/>
      <c r="B1629" s="24"/>
    </row>
    <row r="1630" spans="1:2" ht="15" customHeight="1">
      <c r="A1630" s="8"/>
      <c r="B1630" s="24"/>
    </row>
    <row r="1631" spans="1:2" ht="15" customHeight="1">
      <c r="A1631" s="8"/>
      <c r="B1631" s="24"/>
    </row>
    <row r="1632" spans="1:2" ht="15" customHeight="1">
      <c r="A1632" s="8"/>
      <c r="B1632" s="24"/>
    </row>
    <row r="1633" spans="1:2" ht="15" customHeight="1">
      <c r="A1633" s="8"/>
      <c r="B1633" s="24"/>
    </row>
    <row r="1634" spans="1:2" ht="15" customHeight="1">
      <c r="A1634" s="8"/>
      <c r="B1634" s="24"/>
    </row>
    <row r="1635" spans="1:2" ht="15" customHeight="1">
      <c r="A1635" s="8"/>
      <c r="B1635" s="24"/>
    </row>
    <row r="1636" spans="1:2" ht="15" customHeight="1">
      <c r="A1636" s="8"/>
      <c r="B1636" s="24"/>
    </row>
    <row r="1637" spans="1:2" ht="15" customHeight="1">
      <c r="A1637" s="8"/>
      <c r="B1637" s="24"/>
    </row>
    <row r="1638" spans="1:2" ht="15" customHeight="1">
      <c r="A1638" s="8"/>
      <c r="B1638" s="24"/>
    </row>
    <row r="1639" spans="1:2" ht="15" customHeight="1">
      <c r="A1639" s="8"/>
      <c r="B1639" s="24"/>
    </row>
    <row r="1640" spans="1:2" ht="15" customHeight="1">
      <c r="A1640" s="8"/>
      <c r="B1640" s="24"/>
    </row>
    <row r="1641" spans="1:2" ht="15" customHeight="1">
      <c r="A1641" s="8"/>
      <c r="B1641" s="24"/>
    </row>
    <row r="1642" spans="1:2" ht="15" customHeight="1">
      <c r="A1642" s="8"/>
      <c r="B1642" s="24"/>
    </row>
    <row r="1643" spans="1:2" ht="15" customHeight="1">
      <c r="A1643" s="8"/>
      <c r="B1643" s="24"/>
    </row>
    <row r="1644" spans="1:2" ht="15" customHeight="1">
      <c r="A1644" s="8"/>
      <c r="B1644" s="24"/>
    </row>
    <row r="1645" spans="1:2" ht="15" customHeight="1">
      <c r="A1645" s="8"/>
      <c r="B1645" s="24"/>
    </row>
    <row r="1646" spans="1:2" ht="15" customHeight="1">
      <c r="A1646" s="8"/>
      <c r="B1646" s="24"/>
    </row>
    <row r="1647" spans="1:2" ht="15" customHeight="1">
      <c r="A1647" s="8"/>
      <c r="B1647" s="24"/>
    </row>
    <row r="1648" spans="1:2" ht="15" customHeight="1">
      <c r="A1648" s="8"/>
      <c r="B1648" s="24"/>
    </row>
    <row r="1649" spans="1:2" ht="15" customHeight="1">
      <c r="A1649" s="8"/>
      <c r="B1649" s="24"/>
    </row>
    <row r="1650" spans="1:2" ht="15" customHeight="1">
      <c r="A1650" s="8"/>
      <c r="B1650" s="24"/>
    </row>
    <row r="1651" spans="1:2" ht="15" customHeight="1">
      <c r="A1651" s="25"/>
      <c r="B1651" s="26"/>
    </row>
    <row r="1652" spans="1:2" ht="15" customHeight="1">
      <c r="A1652" s="25"/>
      <c r="B1652" s="26"/>
    </row>
    <row r="1653" spans="1:2" ht="15" customHeight="1">
      <c r="A1653" s="25"/>
      <c r="B1653" s="26"/>
    </row>
    <row r="1654" spans="1:2" ht="15" customHeight="1">
      <c r="A1654" s="8"/>
      <c r="B1654" s="24"/>
    </row>
    <row r="1655" spans="1:2" ht="15" customHeight="1">
      <c r="A1655" s="8"/>
      <c r="B1655" s="24"/>
    </row>
    <row r="1656" spans="1:2" ht="15" customHeight="1">
      <c r="A1656" s="8"/>
      <c r="B1656" s="24"/>
    </row>
    <row r="1657" spans="1:2" ht="15" customHeight="1">
      <c r="A1657" s="8"/>
      <c r="B1657" s="24"/>
    </row>
    <row r="1658" spans="1:2" ht="15" customHeight="1">
      <c r="A1658" s="8"/>
      <c r="B1658" s="24"/>
    </row>
    <row r="1659" spans="1:2" ht="15" customHeight="1">
      <c r="A1659" s="8"/>
      <c r="B1659" s="24"/>
    </row>
    <row r="1660" spans="1:2" ht="15" customHeight="1">
      <c r="A1660" s="8"/>
      <c r="B1660" s="24"/>
    </row>
    <row r="1661" spans="1:2" ht="15" customHeight="1">
      <c r="A1661" s="8"/>
      <c r="B1661" s="24"/>
    </row>
    <row r="1662" spans="1:2" ht="15" customHeight="1">
      <c r="A1662" s="8"/>
      <c r="B1662" s="24"/>
    </row>
    <row r="1663" spans="1:2" ht="15" customHeight="1">
      <c r="A1663" s="8"/>
      <c r="B1663" s="24"/>
    </row>
    <row r="1664" spans="1:2" ht="15" customHeight="1">
      <c r="A1664" s="8"/>
      <c r="B1664" s="24"/>
    </row>
    <row r="1665" spans="1:2" ht="15" customHeight="1">
      <c r="A1665" s="8"/>
      <c r="B1665" s="24"/>
    </row>
    <row r="1666" spans="1:2" ht="15" customHeight="1">
      <c r="A1666" s="8"/>
      <c r="B1666" s="24"/>
    </row>
    <row r="1667" spans="1:2" ht="15" customHeight="1">
      <c r="A1667" s="8"/>
      <c r="B1667" s="24"/>
    </row>
    <row r="1668" spans="1:2" ht="15" customHeight="1">
      <c r="A1668" s="8"/>
      <c r="B1668" s="24"/>
    </row>
    <row r="1669" spans="1:2" ht="15" customHeight="1">
      <c r="A1669" s="8"/>
      <c r="B1669" s="24"/>
    </row>
    <row r="1670" spans="1:2" ht="15" customHeight="1">
      <c r="A1670" s="8"/>
      <c r="B1670" s="24"/>
    </row>
    <row r="1671" spans="1:2" ht="15" customHeight="1">
      <c r="A1671" s="8"/>
      <c r="B1671" s="24"/>
    </row>
    <row r="1672" spans="1:2" ht="15" customHeight="1">
      <c r="A1672" s="8"/>
      <c r="B1672" s="24"/>
    </row>
    <row r="1673" spans="1:2" ht="15" customHeight="1">
      <c r="A1673" s="8"/>
      <c r="B1673" s="24"/>
    </row>
    <row r="1674" spans="1:2" ht="15" customHeight="1">
      <c r="A1674" s="8"/>
      <c r="B1674" s="24"/>
    </row>
    <row r="1675" spans="1:2" ht="15" customHeight="1">
      <c r="A1675" s="8"/>
      <c r="B1675" s="24"/>
    </row>
    <row r="1676" spans="1:2" ht="15" customHeight="1">
      <c r="A1676" s="8"/>
      <c r="B1676" s="24"/>
    </row>
    <row r="1677" spans="1:2" ht="15" customHeight="1">
      <c r="A1677" s="8"/>
      <c r="B1677" s="24"/>
    </row>
    <row r="1678" spans="1:2" ht="15" customHeight="1">
      <c r="A1678" s="8"/>
      <c r="B1678" s="24"/>
    </row>
    <row r="1679" spans="1:2" ht="15" customHeight="1">
      <c r="A1679" s="8"/>
      <c r="B1679" s="24"/>
    </row>
    <row r="1680" spans="1:2" ht="15" customHeight="1">
      <c r="A1680" s="8"/>
      <c r="B1680" s="24"/>
    </row>
    <row r="1681" spans="1:2" ht="15" customHeight="1">
      <c r="A1681" s="8"/>
      <c r="B1681" s="24"/>
    </row>
    <row r="1682" spans="1:2" ht="15" customHeight="1">
      <c r="A1682" s="8"/>
      <c r="B1682" s="24"/>
    </row>
    <row r="1683" spans="1:2" ht="15" customHeight="1">
      <c r="A1683" s="8"/>
      <c r="B1683" s="24"/>
    </row>
    <row r="1684" spans="1:2" ht="15" customHeight="1">
      <c r="A1684" s="8"/>
      <c r="B1684" s="24"/>
    </row>
    <row r="1685" spans="1:2" ht="15" customHeight="1">
      <c r="A1685" s="8"/>
      <c r="B1685" s="24"/>
    </row>
    <row r="1686" spans="1:2" ht="15" customHeight="1">
      <c r="A1686" s="8"/>
      <c r="B1686" s="24"/>
    </row>
    <row r="1687" spans="1:2" ht="15" customHeight="1">
      <c r="A1687" s="8"/>
      <c r="B1687" s="24"/>
    </row>
    <row r="1688" spans="1:2" ht="15" customHeight="1">
      <c r="A1688" s="8"/>
      <c r="B1688" s="24"/>
    </row>
    <row r="1689" spans="1:2" ht="15" customHeight="1">
      <c r="A1689" s="8"/>
      <c r="B1689" s="24"/>
    </row>
    <row r="1690" spans="1:2" ht="15" customHeight="1">
      <c r="A1690" s="8"/>
      <c r="B1690" s="24"/>
    </row>
    <row r="1691" spans="1:2" ht="15" customHeight="1">
      <c r="A1691" s="8"/>
      <c r="B1691" s="24"/>
    </row>
    <row r="1692" spans="1:2" ht="15" customHeight="1">
      <c r="A1692" s="8"/>
      <c r="B1692" s="24"/>
    </row>
    <row r="1693" spans="1:2" ht="15" customHeight="1">
      <c r="A1693" s="8"/>
      <c r="B1693" s="24"/>
    </row>
    <row r="1694" spans="1:2" ht="15" customHeight="1">
      <c r="A1694" s="8"/>
      <c r="B1694" s="24"/>
    </row>
    <row r="1695" spans="1:2" ht="15" customHeight="1">
      <c r="A1695" s="8"/>
      <c r="B1695" s="24"/>
    </row>
    <row r="1696" spans="1:2" ht="15" customHeight="1">
      <c r="A1696" s="8"/>
      <c r="B1696" s="24"/>
    </row>
    <row r="1697" spans="1:2" ht="15" customHeight="1">
      <c r="A1697" s="8"/>
      <c r="B1697" s="24"/>
    </row>
    <row r="1698" spans="1:2" ht="15" customHeight="1">
      <c r="A1698" s="8"/>
      <c r="B1698" s="24"/>
    </row>
    <row r="1699" spans="1:2" ht="15" customHeight="1">
      <c r="A1699" s="8"/>
      <c r="B1699" s="24"/>
    </row>
    <row r="1700" spans="1:2" ht="15" customHeight="1">
      <c r="A1700" s="8"/>
      <c r="B1700" s="24"/>
    </row>
    <row r="1701" spans="1:2" ht="15" customHeight="1">
      <c r="A1701" s="8"/>
      <c r="B1701" s="24"/>
    </row>
    <row r="1702" spans="1:2" ht="15" customHeight="1">
      <c r="A1702" s="8"/>
      <c r="B1702" s="24"/>
    </row>
    <row r="1703" spans="1:2" ht="15" customHeight="1">
      <c r="A1703" s="8"/>
      <c r="B1703" s="24"/>
    </row>
    <row r="1704" spans="1:2" ht="15" customHeight="1">
      <c r="A1704" s="8"/>
      <c r="B1704" s="24"/>
    </row>
    <row r="1705" spans="1:2" ht="15" customHeight="1">
      <c r="A1705" s="8"/>
      <c r="B1705" s="24"/>
    </row>
    <row r="1706" spans="1:2" ht="15" customHeight="1">
      <c r="A1706" s="8"/>
      <c r="B1706" s="24"/>
    </row>
    <row r="1707" spans="1:2" ht="15" customHeight="1">
      <c r="A1707" s="8"/>
      <c r="B1707" s="24"/>
    </row>
    <row r="1708" spans="1:2" ht="15" customHeight="1">
      <c r="A1708" s="8"/>
      <c r="B1708" s="24"/>
    </row>
    <row r="1709" spans="1:2" ht="15" customHeight="1">
      <c r="A1709" s="8"/>
      <c r="B1709" s="24"/>
    </row>
    <row r="1710" spans="1:2" ht="15" customHeight="1">
      <c r="A1710" s="8"/>
      <c r="B1710" s="24"/>
    </row>
    <row r="1711" spans="1:2" ht="15" customHeight="1">
      <c r="A1711" s="8"/>
      <c r="B1711" s="24"/>
    </row>
    <row r="1712" spans="1:2" ht="15" customHeight="1">
      <c r="A1712" s="8"/>
      <c r="B1712" s="24"/>
    </row>
    <row r="1713" spans="1:2" ht="15" customHeight="1">
      <c r="A1713" s="8"/>
      <c r="B1713" s="24"/>
    </row>
    <row r="1714" spans="1:2" ht="15" customHeight="1">
      <c r="A1714" s="8"/>
      <c r="B1714" s="24"/>
    </row>
    <row r="1715" spans="1:2" ht="15" customHeight="1">
      <c r="A1715" s="8"/>
      <c r="B1715" s="24"/>
    </row>
    <row r="1716" spans="1:2" ht="15" customHeight="1">
      <c r="A1716" s="8"/>
      <c r="B1716" s="24"/>
    </row>
    <row r="1717" spans="1:2" ht="15" customHeight="1">
      <c r="A1717" s="8"/>
      <c r="B1717" s="24"/>
    </row>
    <row r="1718" spans="1:2" ht="15" customHeight="1">
      <c r="A1718" s="8"/>
      <c r="B1718" s="24"/>
    </row>
    <row r="1719" spans="1:2" ht="15" customHeight="1">
      <c r="A1719" s="8"/>
      <c r="B1719" s="24"/>
    </row>
    <row r="1720" spans="1:2" ht="15" customHeight="1">
      <c r="A1720" s="8"/>
      <c r="B1720" s="24"/>
    </row>
    <row r="1721" spans="1:2" ht="15" customHeight="1">
      <c r="A1721" s="8"/>
      <c r="B1721" s="24"/>
    </row>
    <row r="1722" spans="1:2" ht="15" customHeight="1">
      <c r="A1722" s="8"/>
      <c r="B1722" s="24"/>
    </row>
    <row r="1723" spans="1:2" ht="15" customHeight="1">
      <c r="A1723" s="8"/>
      <c r="B1723" s="24"/>
    </row>
    <row r="1724" spans="1:2" ht="15" customHeight="1">
      <c r="A1724" s="8"/>
      <c r="B1724" s="24"/>
    </row>
    <row r="1725" spans="1:2" ht="15" customHeight="1">
      <c r="A1725" s="8"/>
      <c r="B1725" s="24"/>
    </row>
    <row r="1726" spans="1:2" ht="15" customHeight="1">
      <c r="A1726" s="8"/>
      <c r="B1726" s="24"/>
    </row>
    <row r="1727" spans="1:2" ht="15" customHeight="1">
      <c r="A1727" s="8"/>
      <c r="B1727" s="24"/>
    </row>
    <row r="1728" spans="1:2" ht="15" customHeight="1">
      <c r="A1728" s="8"/>
      <c r="B1728" s="24"/>
    </row>
    <row r="1729" spans="1:2" ht="15" customHeight="1">
      <c r="A1729" s="8"/>
      <c r="B1729" s="24"/>
    </row>
    <row r="1730" spans="1:2" ht="15" customHeight="1">
      <c r="A1730" s="8"/>
      <c r="B1730" s="24"/>
    </row>
    <row r="1731" spans="1:2" ht="15" customHeight="1">
      <c r="A1731" s="8"/>
      <c r="B1731" s="24"/>
    </row>
    <row r="1732" spans="1:2" ht="15" customHeight="1">
      <c r="A1732" s="8"/>
      <c r="B1732" s="24"/>
    </row>
    <row r="1733" spans="1:2" ht="15" customHeight="1">
      <c r="A1733" s="8"/>
      <c r="B1733" s="24"/>
    </row>
    <row r="1734" spans="1:2" ht="15" customHeight="1">
      <c r="A1734" s="8"/>
      <c r="B1734" s="24"/>
    </row>
    <row r="1735" spans="1:2" ht="15" customHeight="1">
      <c r="A1735" s="8"/>
      <c r="B1735" s="24"/>
    </row>
    <row r="1736" spans="1:2" ht="15" customHeight="1">
      <c r="A1736" s="8"/>
      <c r="B1736" s="24"/>
    </row>
    <row r="1737" spans="1:2" ht="15" customHeight="1">
      <c r="A1737" s="8"/>
      <c r="B1737" s="24"/>
    </row>
    <row r="1738" spans="1:2" ht="15" customHeight="1">
      <c r="A1738" s="8"/>
      <c r="B1738" s="24"/>
    </row>
    <row r="1739" spans="1:2" ht="15" customHeight="1">
      <c r="A1739" s="8"/>
      <c r="B1739" s="24"/>
    </row>
    <row r="1740" spans="1:2" ht="15" customHeight="1">
      <c r="A1740" s="8"/>
      <c r="B1740" s="24"/>
    </row>
    <row r="1741" spans="1:2" ht="15" customHeight="1">
      <c r="A1741" s="8"/>
      <c r="B1741" s="24"/>
    </row>
    <row r="1742" spans="1:2" ht="15" customHeight="1">
      <c r="A1742" s="8"/>
      <c r="B1742" s="24"/>
    </row>
    <row r="1743" spans="1:2" ht="15" customHeight="1">
      <c r="A1743" s="8"/>
      <c r="B1743" s="24"/>
    </row>
    <row r="1744" spans="1:2" ht="15" customHeight="1">
      <c r="A1744" s="8"/>
      <c r="B1744" s="24"/>
    </row>
    <row r="1745" spans="1:2" ht="15" customHeight="1">
      <c r="A1745" s="8"/>
      <c r="B1745" s="24"/>
    </row>
    <row r="1746" spans="1:2" ht="15" customHeight="1">
      <c r="A1746" s="8"/>
      <c r="B1746" s="24"/>
    </row>
    <row r="1747" spans="1:2" ht="15" customHeight="1">
      <c r="A1747" s="8"/>
      <c r="B1747" s="24"/>
    </row>
    <row r="1748" spans="1:2" ht="15" customHeight="1">
      <c r="A1748" s="8"/>
      <c r="B1748" s="24"/>
    </row>
    <row r="1749" spans="1:2" ht="15" customHeight="1">
      <c r="A1749" s="8"/>
      <c r="B1749" s="24"/>
    </row>
    <row r="1750" spans="1:2" ht="15" customHeight="1">
      <c r="A1750" s="8"/>
      <c r="B1750" s="24"/>
    </row>
    <row r="1751" spans="1:2" ht="15" customHeight="1">
      <c r="A1751" s="8"/>
      <c r="B1751" s="24"/>
    </row>
    <row r="1752" spans="1:2" ht="15" customHeight="1">
      <c r="A1752" s="8"/>
      <c r="B1752" s="24"/>
    </row>
    <row r="1753" spans="1:2" ht="15" customHeight="1">
      <c r="A1753" s="8"/>
      <c r="B1753" s="24"/>
    </row>
    <row r="1754" spans="1:2" ht="15" customHeight="1">
      <c r="A1754" s="8"/>
      <c r="B1754" s="24"/>
    </row>
    <row r="1755" spans="1:2" ht="15" customHeight="1">
      <c r="A1755" s="8"/>
      <c r="B1755" s="24"/>
    </row>
    <row r="1756" spans="1:2" ht="15" customHeight="1">
      <c r="A1756" s="8"/>
      <c r="B1756" s="24"/>
    </row>
    <row r="1757" spans="1:2" ht="15" customHeight="1">
      <c r="A1757" s="8"/>
      <c r="B1757" s="24"/>
    </row>
    <row r="1758" spans="1:2" ht="15" customHeight="1">
      <c r="A1758" s="8"/>
      <c r="B1758" s="24"/>
    </row>
    <row r="1759" spans="1:2" ht="15" customHeight="1">
      <c r="A1759" s="8"/>
      <c r="B1759" s="24"/>
    </row>
    <row r="1760" spans="1:2" ht="15" customHeight="1">
      <c r="A1760" s="8"/>
      <c r="B1760" s="24"/>
    </row>
    <row r="1761" spans="1:2" ht="15" customHeight="1">
      <c r="A1761" s="8"/>
      <c r="B1761" s="24"/>
    </row>
    <row r="1762" spans="1:2" ht="15" customHeight="1">
      <c r="A1762" s="8"/>
      <c r="B1762" s="24"/>
    </row>
    <row r="1763" spans="1:2" ht="15" customHeight="1">
      <c r="A1763" s="8"/>
      <c r="B1763" s="24"/>
    </row>
    <row r="1764" spans="1:2" ht="15" customHeight="1">
      <c r="A1764" s="8"/>
      <c r="B1764" s="24"/>
    </row>
    <row r="1765" spans="1:2" ht="15" customHeight="1">
      <c r="A1765" s="8"/>
      <c r="B1765" s="24"/>
    </row>
    <row r="1766" spans="1:2" ht="15" customHeight="1">
      <c r="A1766" s="8"/>
      <c r="B1766" s="24"/>
    </row>
    <row r="1767" spans="1:2" ht="15" customHeight="1">
      <c r="A1767" s="8"/>
      <c r="B1767" s="24"/>
    </row>
    <row r="1768" spans="1:2" ht="15" customHeight="1">
      <c r="A1768" s="8"/>
      <c r="B1768" s="24"/>
    </row>
    <row r="1769" spans="1:2" ht="15" customHeight="1">
      <c r="A1769" s="8"/>
      <c r="B1769" s="24"/>
    </row>
    <row r="1770" spans="1:2" ht="15" customHeight="1">
      <c r="A1770" s="8"/>
      <c r="B1770" s="24"/>
    </row>
    <row r="1771" spans="1:2" ht="15" customHeight="1">
      <c r="A1771" s="8"/>
      <c r="B1771" s="24"/>
    </row>
    <row r="1772" spans="1:2" ht="15" customHeight="1">
      <c r="A1772" s="8"/>
      <c r="B1772" s="24"/>
    </row>
    <row r="1773" spans="1:2" ht="15" customHeight="1">
      <c r="A1773" s="8"/>
      <c r="B1773" s="24"/>
    </row>
    <row r="1774" spans="1:2" ht="15" customHeight="1">
      <c r="A1774" s="8"/>
      <c r="B1774" s="24"/>
    </row>
    <row r="1775" spans="1:2" ht="15" customHeight="1">
      <c r="A1775" s="8"/>
      <c r="B1775" s="24"/>
    </row>
    <row r="1776" spans="1:2" ht="15" customHeight="1">
      <c r="A1776" s="8"/>
      <c r="B1776" s="24"/>
    </row>
    <row r="1777" spans="1:2" ht="15" customHeight="1">
      <c r="A1777" s="8"/>
      <c r="B1777" s="24"/>
    </row>
    <row r="1778" spans="1:2" ht="15" customHeight="1">
      <c r="A1778" s="8"/>
      <c r="B1778" s="24"/>
    </row>
    <row r="1779" spans="1:2" ht="15" customHeight="1">
      <c r="A1779" s="25"/>
      <c r="B1779" s="26"/>
    </row>
    <row r="1780" spans="1:2" ht="15" customHeight="1">
      <c r="A1780" s="8"/>
      <c r="B1780" s="24"/>
    </row>
    <row r="1781" spans="1:2" ht="15" customHeight="1">
      <c r="A1781" s="8"/>
      <c r="B1781" s="24"/>
    </row>
    <row r="1782" spans="1:2" ht="15" customHeight="1">
      <c r="A1782" s="8"/>
      <c r="B1782" s="24"/>
    </row>
    <row r="1783" spans="1:2" ht="15" customHeight="1">
      <c r="A1783" s="8"/>
      <c r="B1783" s="24"/>
    </row>
    <row r="1784" spans="1:2" ht="15" customHeight="1">
      <c r="A1784" s="8"/>
      <c r="B1784" s="24"/>
    </row>
    <row r="1785" spans="1:2" ht="15" customHeight="1">
      <c r="A1785" s="8"/>
      <c r="B1785" s="24"/>
    </row>
    <row r="1786" spans="1:2" ht="15" customHeight="1">
      <c r="A1786" s="8"/>
      <c r="B1786" s="24"/>
    </row>
    <row r="1787" spans="1:2" ht="15" customHeight="1">
      <c r="A1787" s="8"/>
      <c r="B1787" s="24"/>
    </row>
    <row r="1788" spans="1:2" ht="15" customHeight="1">
      <c r="A1788" s="8"/>
      <c r="B1788" s="24"/>
    </row>
    <row r="1789" spans="1:2" ht="15" customHeight="1">
      <c r="A1789" s="8"/>
      <c r="B1789" s="24"/>
    </row>
    <row r="1790" spans="1:2" ht="15" customHeight="1">
      <c r="A1790" s="8"/>
      <c r="B1790" s="24"/>
    </row>
    <row r="1791" spans="1:2" ht="15" customHeight="1">
      <c r="A1791" s="25"/>
      <c r="B1791" s="26"/>
    </row>
    <row r="1792" spans="1:2" ht="15" customHeight="1">
      <c r="A1792" s="8"/>
      <c r="B1792" s="24"/>
    </row>
    <row r="1793" spans="1:2" ht="15" customHeight="1">
      <c r="A1793" s="8"/>
      <c r="B1793" s="24"/>
    </row>
    <row r="1794" spans="1:2" ht="15" customHeight="1">
      <c r="A1794" s="8"/>
      <c r="B1794" s="24"/>
    </row>
    <row r="1795" spans="1:2" ht="15" customHeight="1">
      <c r="A1795" s="8"/>
      <c r="B1795" s="24"/>
    </row>
    <row r="1796" spans="1:2" ht="15" customHeight="1">
      <c r="A1796" s="8"/>
      <c r="B1796" s="24"/>
    </row>
    <row r="1797" spans="1:2" ht="15" customHeight="1">
      <c r="A1797" s="8"/>
      <c r="B1797" s="24"/>
    </row>
    <row r="1798" spans="1:2" ht="15" customHeight="1">
      <c r="A1798" s="8"/>
      <c r="B1798" s="24"/>
    </row>
    <row r="1799" spans="1:2" ht="15" customHeight="1">
      <c r="A1799" s="8"/>
      <c r="B1799" s="24"/>
    </row>
    <row r="1800" spans="1:2" ht="15" customHeight="1">
      <c r="A1800" s="8"/>
      <c r="B1800" s="24"/>
    </row>
    <row r="1801" spans="1:2" ht="15" customHeight="1">
      <c r="A1801" s="8"/>
      <c r="B1801" s="24"/>
    </row>
    <row r="1802" spans="1:2" ht="15" customHeight="1">
      <c r="A1802" s="8"/>
      <c r="B1802" s="24"/>
    </row>
    <row r="1803" spans="1:2" ht="15" customHeight="1">
      <c r="A1803" s="8"/>
      <c r="B1803" s="24"/>
    </row>
    <row r="1804" spans="1:2" ht="15" customHeight="1">
      <c r="A1804" s="8"/>
      <c r="B1804" s="24"/>
    </row>
    <row r="1805" spans="1:2" ht="15" customHeight="1">
      <c r="A1805" s="8"/>
      <c r="B1805" s="24"/>
    </row>
    <row r="1806" spans="1:2" ht="15" customHeight="1">
      <c r="A1806" s="8"/>
      <c r="B1806" s="24"/>
    </row>
    <row r="1807" spans="1:2" ht="15" customHeight="1">
      <c r="A1807" s="8"/>
      <c r="B1807" s="24"/>
    </row>
    <row r="1808" spans="1:2" ht="15" customHeight="1">
      <c r="A1808" s="8"/>
      <c r="B1808" s="24"/>
    </row>
    <row r="1809" spans="1:2" ht="15" customHeight="1">
      <c r="A1809" s="8"/>
      <c r="B1809" s="24"/>
    </row>
    <row r="1810" spans="1:2" ht="15" customHeight="1">
      <c r="A1810" s="8"/>
      <c r="B1810" s="24"/>
    </row>
    <row r="1811" spans="1:2" ht="15" customHeight="1">
      <c r="A1811" s="8"/>
      <c r="B1811" s="24"/>
    </row>
    <row r="1812" spans="1:2" ht="15" customHeight="1">
      <c r="A1812" s="8"/>
      <c r="B1812" s="24"/>
    </row>
    <row r="1813" spans="1:2" ht="15" customHeight="1">
      <c r="A1813" s="8"/>
      <c r="B1813" s="24"/>
    </row>
    <row r="1814" spans="1:2" ht="15" customHeight="1">
      <c r="A1814" s="8"/>
      <c r="B1814" s="24"/>
    </row>
    <row r="1815" spans="1:2" ht="15" customHeight="1">
      <c r="A1815" s="8"/>
      <c r="B1815" s="24"/>
    </row>
    <row r="1816" spans="1:2" ht="15" customHeight="1">
      <c r="A1816" s="8"/>
      <c r="B1816" s="24"/>
    </row>
    <row r="1817" spans="1:2" ht="15" customHeight="1">
      <c r="A1817" s="8"/>
      <c r="B1817" s="24"/>
    </row>
    <row r="1818" spans="1:2" ht="15" customHeight="1">
      <c r="A1818" s="8"/>
      <c r="B1818" s="24"/>
    </row>
    <row r="1819" spans="1:2" ht="15" customHeight="1">
      <c r="A1819" s="8"/>
      <c r="B1819" s="24"/>
    </row>
    <row r="1820" spans="1:2" ht="15" customHeight="1">
      <c r="A1820" s="8"/>
      <c r="B1820" s="24"/>
    </row>
    <row r="1821" spans="1:2" ht="15" customHeight="1">
      <c r="A1821" s="8"/>
      <c r="B1821" s="24"/>
    </row>
    <row r="1822" spans="1:2" ht="15" customHeight="1">
      <c r="A1822" s="8"/>
      <c r="B1822" s="24"/>
    </row>
    <row r="1823" spans="1:2" ht="15" customHeight="1">
      <c r="A1823" s="8"/>
      <c r="B1823" s="24"/>
    </row>
    <row r="1824" spans="1:2" ht="15" customHeight="1">
      <c r="A1824" s="8"/>
      <c r="B1824" s="24"/>
    </row>
    <row r="1825" spans="1:2" ht="15" customHeight="1">
      <c r="A1825" s="8"/>
      <c r="B1825" s="24"/>
    </row>
    <row r="1826" spans="1:2" ht="15" customHeight="1">
      <c r="A1826" s="8"/>
      <c r="B1826" s="24"/>
    </row>
    <row r="1827" spans="1:2" ht="15" customHeight="1">
      <c r="A1827" s="8"/>
      <c r="B1827" s="24"/>
    </row>
    <row r="1828" spans="1:2" ht="15" customHeight="1">
      <c r="A1828" s="8"/>
      <c r="B1828" s="24"/>
    </row>
    <row r="1829" spans="1:2" ht="15" customHeight="1">
      <c r="A1829" s="8"/>
      <c r="B1829" s="24"/>
    </row>
    <row r="1830" spans="1:2" ht="15" customHeight="1">
      <c r="A1830" s="8"/>
      <c r="B1830" s="24"/>
    </row>
    <row r="1831" spans="1:2" ht="15" customHeight="1">
      <c r="A1831" s="8"/>
      <c r="B1831" s="24"/>
    </row>
    <row r="1832" spans="1:2" ht="15" customHeight="1">
      <c r="A1832" s="8"/>
      <c r="B1832" s="24"/>
    </row>
    <row r="1833" spans="1:2" ht="15" customHeight="1">
      <c r="A1833" s="8"/>
      <c r="B1833" s="24"/>
    </row>
    <row r="1834" spans="1:2" ht="15" customHeight="1">
      <c r="A1834" s="8"/>
      <c r="B1834" s="24"/>
    </row>
    <row r="1835" spans="1:2" ht="15" customHeight="1">
      <c r="A1835" s="8"/>
      <c r="B1835" s="24"/>
    </row>
    <row r="1836" spans="1:2" ht="15" customHeight="1">
      <c r="A1836" s="8"/>
      <c r="B1836" s="24"/>
    </row>
    <row r="1837" spans="1:2" ht="15" customHeight="1">
      <c r="A1837" s="8"/>
      <c r="B1837" s="24"/>
    </row>
    <row r="1838" spans="1:2" ht="15" customHeight="1">
      <c r="A1838" s="8"/>
      <c r="B1838" s="24"/>
    </row>
    <row r="1839" spans="1:2" ht="15" customHeight="1">
      <c r="A1839" s="8"/>
      <c r="B1839" s="24"/>
    </row>
    <row r="1840" spans="1:2" ht="15" customHeight="1">
      <c r="A1840" s="8"/>
      <c r="B1840" s="24"/>
    </row>
    <row r="1841" spans="1:2" ht="15" customHeight="1">
      <c r="A1841" s="8"/>
      <c r="B1841" s="24"/>
    </row>
    <row r="1842" spans="1:2" ht="15" customHeight="1">
      <c r="A1842" s="8"/>
      <c r="B1842" s="24"/>
    </row>
    <row r="1843" spans="1:2" ht="15" customHeight="1">
      <c r="A1843" s="8"/>
      <c r="B1843" s="24"/>
    </row>
    <row r="1844" spans="1:2" ht="15" customHeight="1">
      <c r="A1844" s="8"/>
      <c r="B1844" s="24"/>
    </row>
    <row r="1845" spans="1:2" ht="15" customHeight="1">
      <c r="A1845" s="8"/>
      <c r="B1845" s="24"/>
    </row>
    <row r="1846" spans="1:2" ht="15" customHeight="1">
      <c r="A1846" s="8"/>
      <c r="B1846" s="24"/>
    </row>
    <row r="1847" spans="1:2" ht="15" customHeight="1">
      <c r="A1847" s="8"/>
      <c r="B1847" s="24"/>
    </row>
    <row r="1848" spans="1:2" ht="15" customHeight="1">
      <c r="A1848" s="8"/>
      <c r="B1848" s="24"/>
    </row>
    <row r="1849" spans="1:2" ht="15" customHeight="1">
      <c r="A1849" s="8"/>
      <c r="B1849" s="24"/>
    </row>
    <row r="1850" spans="1:2" ht="15" customHeight="1">
      <c r="A1850" s="8"/>
      <c r="B1850" s="24"/>
    </row>
    <row r="1851" spans="1:2" ht="15" customHeight="1">
      <c r="A1851" s="8"/>
      <c r="B1851" s="24"/>
    </row>
    <row r="1852" spans="1:2" ht="15" customHeight="1">
      <c r="A1852" s="8"/>
      <c r="B1852" s="24"/>
    </row>
    <row r="1853" spans="1:2" ht="15" customHeight="1">
      <c r="A1853" s="8"/>
      <c r="B1853" s="24"/>
    </row>
    <row r="1854" spans="1:2" ht="15" customHeight="1">
      <c r="A1854" s="8"/>
      <c r="B1854" s="24"/>
    </row>
    <row r="1855" spans="1:2" ht="15" customHeight="1">
      <c r="A1855" s="8"/>
      <c r="B1855" s="24"/>
    </row>
    <row r="1856" spans="1:2" ht="15" customHeight="1">
      <c r="A1856" s="8"/>
      <c r="B1856" s="24"/>
    </row>
    <row r="1857" spans="1:2" ht="15" customHeight="1">
      <c r="A1857" s="8"/>
      <c r="B1857" s="24"/>
    </row>
    <row r="1858" spans="1:2" ht="15" customHeight="1">
      <c r="A1858" s="8"/>
      <c r="B1858" s="24"/>
    </row>
    <row r="1859" spans="1:2" ht="15" customHeight="1">
      <c r="A1859" s="8"/>
      <c r="B1859" s="24"/>
    </row>
    <row r="1860" spans="1:2" ht="15" customHeight="1">
      <c r="A1860" s="8"/>
      <c r="B1860" s="24"/>
    </row>
    <row r="1861" spans="1:2" ht="15" customHeight="1">
      <c r="A1861" s="8"/>
      <c r="B1861" s="24"/>
    </row>
    <row r="1862" spans="1:2" ht="15" customHeight="1">
      <c r="A1862" s="8"/>
      <c r="B1862" s="24"/>
    </row>
    <row r="1863" spans="1:2" ht="15" customHeight="1">
      <c r="A1863" s="8"/>
      <c r="B1863" s="24"/>
    </row>
    <row r="1864" spans="1:2" ht="15" customHeight="1">
      <c r="A1864" s="8"/>
      <c r="B1864" s="24"/>
    </row>
    <row r="1865" spans="1:2" ht="15" customHeight="1">
      <c r="A1865" s="8"/>
      <c r="B1865" s="24"/>
    </row>
    <row r="1866" spans="1:2" ht="15" customHeight="1">
      <c r="A1866" s="8"/>
      <c r="B1866" s="24"/>
    </row>
    <row r="1867" spans="1:2" ht="15" customHeight="1">
      <c r="A1867" s="8"/>
      <c r="B1867" s="24"/>
    </row>
    <row r="1868" spans="1:2" ht="15" customHeight="1">
      <c r="A1868" s="8"/>
      <c r="B1868" s="24"/>
    </row>
    <row r="1869" spans="1:2" ht="15" customHeight="1">
      <c r="A1869" s="8"/>
      <c r="B1869" s="24"/>
    </row>
    <row r="1870" spans="1:2" ht="15" customHeight="1">
      <c r="A1870" s="8"/>
      <c r="B1870" s="24"/>
    </row>
    <row r="1871" spans="1:2" ht="15" customHeight="1">
      <c r="A1871" s="8"/>
      <c r="B1871" s="24"/>
    </row>
    <row r="1872" spans="1:2" ht="15" customHeight="1">
      <c r="A1872" s="8"/>
      <c r="B1872" s="24"/>
    </row>
    <row r="1873" spans="1:2" ht="15" customHeight="1">
      <c r="A1873" s="8"/>
      <c r="B1873" s="24"/>
    </row>
    <row r="1874" spans="1:2" ht="15" customHeight="1">
      <c r="A1874" s="8"/>
      <c r="B1874" s="24"/>
    </row>
    <row r="1875" spans="1:2" ht="15" customHeight="1">
      <c r="A1875" s="8"/>
      <c r="B1875" s="24"/>
    </row>
    <row r="1876" spans="1:2" ht="15" customHeight="1">
      <c r="A1876" s="8"/>
      <c r="B1876" s="24"/>
    </row>
    <row r="1877" spans="1:2" ht="15" customHeight="1">
      <c r="A1877" s="8"/>
      <c r="B1877" s="24"/>
    </row>
    <row r="1878" spans="1:2" ht="15" customHeight="1">
      <c r="A1878" s="8"/>
      <c r="B1878" s="24"/>
    </row>
    <row r="1879" spans="1:2" ht="15" customHeight="1">
      <c r="A1879" s="8"/>
      <c r="B1879" s="24"/>
    </row>
    <row r="1880" spans="1:2" ht="15" customHeight="1">
      <c r="A1880" s="8"/>
      <c r="B1880" s="24"/>
    </row>
    <row r="1881" spans="1:2" ht="15" customHeight="1">
      <c r="A1881" s="8"/>
      <c r="B1881" s="24"/>
    </row>
    <row r="1882" spans="1:2" ht="15" customHeight="1">
      <c r="A1882" s="8"/>
      <c r="B1882" s="24"/>
    </row>
    <row r="1883" spans="1:2" ht="15" customHeight="1">
      <c r="A1883" s="8"/>
      <c r="B1883" s="24"/>
    </row>
    <row r="1884" spans="1:2" ht="15" customHeight="1">
      <c r="A1884" s="8"/>
      <c r="B1884" s="24"/>
    </row>
    <row r="1885" spans="1:2" ht="15" customHeight="1">
      <c r="A1885" s="8"/>
      <c r="B1885" s="24"/>
    </row>
    <row r="1886" spans="1:2" ht="15" customHeight="1">
      <c r="A1886" s="8"/>
      <c r="B1886" s="24"/>
    </row>
    <row r="1887" spans="1:2" ht="15" customHeight="1">
      <c r="A1887" s="8"/>
      <c r="B1887" s="24"/>
    </row>
    <row r="1888" spans="1:2" ht="15" customHeight="1">
      <c r="A1888" s="8"/>
      <c r="B1888" s="24"/>
    </row>
    <row r="1889" spans="1:2" ht="15" customHeight="1">
      <c r="A1889" s="8"/>
      <c r="B1889" s="24"/>
    </row>
    <row r="1890" spans="1:2" ht="15" customHeight="1">
      <c r="A1890" s="8"/>
      <c r="B1890" s="24"/>
    </row>
    <row r="1891" spans="1:2" ht="15" customHeight="1">
      <c r="A1891" s="8"/>
      <c r="B1891" s="24"/>
    </row>
    <row r="1892" spans="1:2" ht="15" customHeight="1">
      <c r="A1892" s="8"/>
      <c r="B1892" s="24"/>
    </row>
    <row r="1893" spans="1:2" ht="15" customHeight="1">
      <c r="A1893" s="8"/>
      <c r="B1893" s="24"/>
    </row>
    <row r="1894" spans="1:2" ht="15" customHeight="1">
      <c r="A1894" s="8"/>
      <c r="B1894" s="24"/>
    </row>
    <row r="1895" spans="1:2" ht="15" customHeight="1">
      <c r="A1895" s="8"/>
      <c r="B1895" s="24"/>
    </row>
    <row r="1896" spans="1:2" ht="15" customHeight="1">
      <c r="A1896" s="8"/>
      <c r="B1896" s="24"/>
    </row>
    <row r="1897" spans="1:2" ht="15" customHeight="1">
      <c r="A1897" s="8"/>
      <c r="B1897" s="24"/>
    </row>
    <row r="1898" spans="1:2" ht="15" customHeight="1">
      <c r="A1898" s="8"/>
      <c r="B1898" s="24"/>
    </row>
    <row r="1899" spans="1:2" ht="15" customHeight="1">
      <c r="A1899" s="8"/>
      <c r="B1899" s="24"/>
    </row>
    <row r="1900" spans="1:2" ht="15" customHeight="1">
      <c r="A1900" s="8"/>
      <c r="B1900" s="24"/>
    </row>
    <row r="1901" spans="1:2" ht="15" customHeight="1">
      <c r="A1901" s="8"/>
      <c r="B1901" s="24"/>
    </row>
    <row r="1902" spans="1:2" ht="15" customHeight="1">
      <c r="A1902" s="8"/>
      <c r="B1902" s="24"/>
    </row>
    <row r="1903" spans="1:2" ht="15" customHeight="1">
      <c r="A1903" s="8"/>
      <c r="B1903" s="24"/>
    </row>
    <row r="1904" spans="1:2" ht="15" customHeight="1">
      <c r="A1904" s="8"/>
      <c r="B1904" s="24"/>
    </row>
    <row r="1905" spans="1:2" ht="15" customHeight="1">
      <c r="A1905" s="8"/>
      <c r="B1905" s="24"/>
    </row>
    <row r="1906" spans="1:2" ht="15" customHeight="1">
      <c r="A1906" s="8"/>
      <c r="B1906" s="24"/>
    </row>
    <row r="1907" spans="1:2" ht="15" customHeight="1">
      <c r="A1907" s="8"/>
      <c r="B1907" s="24"/>
    </row>
    <row r="1908" spans="1:2" ht="15" customHeight="1">
      <c r="A1908" s="8"/>
      <c r="B1908" s="24"/>
    </row>
    <row r="1909" spans="1:2" ht="15" customHeight="1">
      <c r="A1909" s="8"/>
      <c r="B1909" s="24"/>
    </row>
    <row r="1910" spans="1:2" ht="15" customHeight="1">
      <c r="A1910" s="8"/>
      <c r="B1910" s="24"/>
    </row>
    <row r="1911" spans="1:2" ht="15" customHeight="1">
      <c r="A1911" s="8"/>
      <c r="B1911" s="24"/>
    </row>
    <row r="1912" spans="1:2" ht="15" customHeight="1">
      <c r="A1912" s="8"/>
      <c r="B1912" s="24"/>
    </row>
    <row r="1913" spans="1:2" ht="15" customHeight="1">
      <c r="A1913" s="8"/>
      <c r="B1913" s="24"/>
    </row>
    <row r="1914" spans="1:2" ht="15" customHeight="1">
      <c r="A1914" s="8"/>
      <c r="B1914" s="24"/>
    </row>
    <row r="1915" spans="1:2" ht="15" customHeight="1">
      <c r="A1915" s="8"/>
      <c r="B1915" s="24"/>
    </row>
    <row r="1916" spans="1:2" ht="15" customHeight="1">
      <c r="A1916" s="8"/>
      <c r="B1916" s="24"/>
    </row>
    <row r="1917" spans="1:2" ht="15" customHeight="1">
      <c r="A1917" s="8"/>
      <c r="B1917" s="24"/>
    </row>
    <row r="1918" spans="1:2" ht="15" customHeight="1">
      <c r="A1918" s="8"/>
      <c r="B1918" s="24"/>
    </row>
    <row r="1919" spans="1:2" ht="15" customHeight="1">
      <c r="A1919" s="8"/>
      <c r="B1919" s="24"/>
    </row>
    <row r="1920" spans="1:2" ht="15" customHeight="1">
      <c r="A1920" s="8"/>
      <c r="B1920" s="24"/>
    </row>
    <row r="1921" spans="1:2" ht="15" customHeight="1">
      <c r="A1921" s="8"/>
      <c r="B1921" s="24"/>
    </row>
    <row r="1922" spans="1:2" ht="15" customHeight="1">
      <c r="A1922" s="8"/>
      <c r="B1922" s="24"/>
    </row>
    <row r="1923" spans="1:2" ht="15" customHeight="1">
      <c r="A1923" s="8"/>
      <c r="B1923" s="24"/>
    </row>
    <row r="1924" spans="1:2" ht="15" customHeight="1">
      <c r="A1924" s="8"/>
      <c r="B1924" s="24"/>
    </row>
    <row r="1925" spans="1:2" ht="15" customHeight="1">
      <c r="A1925" s="8"/>
      <c r="B1925" s="24"/>
    </row>
    <row r="1926" spans="1:2" ht="15" customHeight="1">
      <c r="A1926" s="8"/>
      <c r="B1926" s="24"/>
    </row>
    <row r="1927" spans="1:2" ht="15" customHeight="1">
      <c r="A1927" s="8"/>
      <c r="B1927" s="24"/>
    </row>
    <row r="1928" spans="1:2" ht="15" customHeight="1">
      <c r="A1928" s="8"/>
      <c r="B1928" s="24"/>
    </row>
    <row r="1929" spans="1:2" ht="15" customHeight="1">
      <c r="A1929" s="8"/>
      <c r="B1929" s="24"/>
    </row>
    <row r="1930" spans="1:2" ht="15" customHeight="1">
      <c r="A1930" s="8"/>
      <c r="B1930" s="24"/>
    </row>
    <row r="1931" spans="1:2" ht="15" customHeight="1">
      <c r="A1931" s="8"/>
      <c r="B1931" s="24"/>
    </row>
    <row r="1932" spans="1:2" ht="15" customHeight="1">
      <c r="A1932" s="8"/>
      <c r="B1932" s="24"/>
    </row>
    <row r="1933" spans="1:2" ht="15" customHeight="1">
      <c r="A1933" s="8"/>
      <c r="B1933" s="24"/>
    </row>
    <row r="1934" spans="1:2" ht="15" customHeight="1">
      <c r="A1934" s="8"/>
      <c r="B1934" s="24"/>
    </row>
    <row r="1935" spans="1:2" ht="15" customHeight="1">
      <c r="A1935" s="8"/>
      <c r="B1935" s="24"/>
    </row>
    <row r="1936" spans="1:2" ht="15" customHeight="1">
      <c r="A1936" s="8"/>
      <c r="B1936" s="24"/>
    </row>
    <row r="1937" spans="1:2" ht="15" customHeight="1">
      <c r="A1937" s="8"/>
      <c r="B1937" s="24"/>
    </row>
    <row r="1938" spans="1:2" ht="15" customHeight="1">
      <c r="A1938" s="8"/>
      <c r="B1938" s="24"/>
    </row>
    <row r="1939" spans="1:2" ht="15" customHeight="1">
      <c r="A1939" s="8"/>
      <c r="B1939" s="24"/>
    </row>
    <row r="1940" spans="1:2" ht="15" customHeight="1">
      <c r="A1940" s="8"/>
      <c r="B1940" s="24"/>
    </row>
    <row r="1941" spans="1:2" ht="15" customHeight="1">
      <c r="A1941" s="8"/>
      <c r="B1941" s="24"/>
    </row>
    <row r="1942" spans="1:2" ht="15" customHeight="1">
      <c r="A1942" s="8"/>
      <c r="B1942" s="24"/>
    </row>
    <row r="1943" spans="1:2" ht="15" customHeight="1">
      <c r="A1943" s="8"/>
      <c r="B1943" s="24"/>
    </row>
    <row r="1944" spans="1:2" ht="15" customHeight="1">
      <c r="A1944" s="8"/>
      <c r="B1944" s="24"/>
    </row>
    <row r="1945" spans="1:2" ht="15" customHeight="1">
      <c r="A1945" s="8"/>
      <c r="B1945" s="24"/>
    </row>
    <row r="1946" spans="1:2" ht="15" customHeight="1">
      <c r="A1946" s="8"/>
      <c r="B1946" s="24"/>
    </row>
    <row r="1947" spans="1:2" ht="15" customHeight="1">
      <c r="A1947" s="8"/>
      <c r="B1947" s="24"/>
    </row>
    <row r="1948" spans="1:2" ht="15" customHeight="1">
      <c r="A1948" s="8"/>
      <c r="B1948" s="24"/>
    </row>
    <row r="1949" spans="1:2" ht="15" customHeight="1">
      <c r="A1949" s="8"/>
      <c r="B1949" s="24"/>
    </row>
    <row r="1950" spans="1:2" ht="15" customHeight="1">
      <c r="A1950" s="8"/>
      <c r="B1950" s="24"/>
    </row>
    <row r="1951" spans="1:2" ht="15" customHeight="1">
      <c r="A1951" s="8"/>
      <c r="B1951" s="24"/>
    </row>
    <row r="1952" spans="1:2" ht="15" customHeight="1">
      <c r="A1952" s="8"/>
      <c r="B1952" s="24"/>
    </row>
    <row r="1953" spans="1:2" ht="15" customHeight="1">
      <c r="A1953" s="8"/>
      <c r="B1953" s="24"/>
    </row>
    <row r="1954" spans="1:2" ht="15" customHeight="1">
      <c r="A1954" s="8"/>
      <c r="B1954" s="24"/>
    </row>
    <row r="1955" spans="1:2" ht="15" customHeight="1">
      <c r="A1955" s="8"/>
      <c r="B1955" s="24"/>
    </row>
    <row r="1956" spans="1:2" ht="15" customHeight="1">
      <c r="A1956" s="8"/>
      <c r="B1956" s="24"/>
    </row>
    <row r="1957" spans="1:2" ht="15" customHeight="1">
      <c r="A1957" s="8"/>
      <c r="B1957" s="24"/>
    </row>
    <row r="1958" spans="1:2" ht="15" customHeight="1">
      <c r="A1958" s="8"/>
      <c r="B1958" s="24"/>
    </row>
    <row r="1959" spans="1:2" ht="15" customHeight="1">
      <c r="A1959" s="8"/>
      <c r="B1959" s="24"/>
    </row>
    <row r="1960" spans="1:2" ht="15" customHeight="1">
      <c r="A1960" s="8"/>
      <c r="B1960" s="24"/>
    </row>
    <row r="1961" spans="1:2" ht="15" customHeight="1">
      <c r="A1961" s="8"/>
      <c r="B1961" s="24"/>
    </row>
    <row r="1962" spans="1:2" ht="15" customHeight="1">
      <c r="A1962" s="8"/>
      <c r="B1962" s="24"/>
    </row>
    <row r="1963" spans="1:2" ht="15" customHeight="1">
      <c r="A1963" s="8"/>
      <c r="B1963" s="24"/>
    </row>
    <row r="1964" spans="1:2" ht="15" customHeight="1">
      <c r="A1964" s="8"/>
      <c r="B1964" s="24"/>
    </row>
    <row r="1965" spans="1:2" ht="15" customHeight="1">
      <c r="A1965" s="8"/>
      <c r="B1965" s="24"/>
    </row>
    <row r="1966" spans="1:2" ht="15" customHeight="1">
      <c r="A1966" s="8"/>
      <c r="B1966" s="24"/>
    </row>
    <row r="1967" spans="1:2" ht="15" customHeight="1">
      <c r="A1967" s="8"/>
      <c r="B1967" s="24"/>
    </row>
    <row r="1968" spans="1:2" ht="15" customHeight="1">
      <c r="A1968" s="8"/>
      <c r="B1968" s="24"/>
    </row>
    <row r="1969" spans="1:2" ht="15" customHeight="1">
      <c r="A1969" s="8"/>
      <c r="B1969" s="24"/>
    </row>
    <row r="1970" spans="1:2" ht="15" customHeight="1">
      <c r="A1970" s="8"/>
      <c r="B1970" s="24"/>
    </row>
    <row r="1971" spans="1:2" ht="15" customHeight="1">
      <c r="A1971" s="8"/>
      <c r="B1971" s="24"/>
    </row>
    <row r="1972" spans="1:2" ht="15" customHeight="1">
      <c r="A1972" s="8"/>
      <c r="B1972" s="24"/>
    </row>
    <row r="1973" spans="1:2" ht="15" customHeight="1">
      <c r="A1973" s="8"/>
      <c r="B1973" s="24"/>
    </row>
    <row r="1974" spans="1:2" ht="15" customHeight="1">
      <c r="A1974" s="8"/>
      <c r="B1974" s="24"/>
    </row>
    <row r="1975" spans="1:2" ht="15" customHeight="1">
      <c r="A1975" s="8"/>
      <c r="B1975" s="24"/>
    </row>
    <row r="1976" spans="1:2" ht="15" customHeight="1">
      <c r="A1976" s="8"/>
      <c r="B1976" s="24"/>
    </row>
    <row r="1977" spans="1:2" ht="15" customHeight="1">
      <c r="A1977" s="8"/>
      <c r="B1977" s="24"/>
    </row>
    <row r="1978" spans="1:2" ht="15" customHeight="1">
      <c r="A1978" s="8"/>
      <c r="B1978" s="24"/>
    </row>
    <row r="1979" spans="1:2" ht="15" customHeight="1">
      <c r="A1979" s="8"/>
      <c r="B1979" s="24"/>
    </row>
    <row r="1980" spans="1:2" ht="15" customHeight="1">
      <c r="A1980" s="8"/>
      <c r="B1980" s="24"/>
    </row>
    <row r="1981" spans="1:2" ht="15" customHeight="1">
      <c r="A1981" s="8"/>
      <c r="B1981" s="24"/>
    </row>
    <row r="1982" spans="1:2" ht="15" customHeight="1">
      <c r="A1982" s="8"/>
      <c r="B1982" s="24"/>
    </row>
    <row r="1983" spans="1:2" ht="15" customHeight="1">
      <c r="A1983" s="8"/>
      <c r="B1983" s="24"/>
    </row>
    <row r="1984" spans="1:2" ht="15" customHeight="1">
      <c r="A1984" s="8"/>
      <c r="B1984" s="24"/>
    </row>
    <row r="1985" spans="1:2" ht="15" customHeight="1">
      <c r="A1985" s="8"/>
      <c r="B1985" s="24"/>
    </row>
    <row r="1986" spans="1:2" ht="15" customHeight="1">
      <c r="A1986" s="8"/>
      <c r="B1986" s="24"/>
    </row>
    <row r="1987" spans="1:2" ht="15" customHeight="1">
      <c r="A1987" s="8"/>
      <c r="B1987" s="24"/>
    </row>
    <row r="1988" spans="1:2" ht="15" customHeight="1">
      <c r="A1988" s="8"/>
      <c r="B1988" s="24"/>
    </row>
    <row r="1989" spans="1:2" ht="15" customHeight="1">
      <c r="A1989" s="8"/>
      <c r="B1989" s="24"/>
    </row>
    <row r="1990" spans="1:2" ht="15" customHeight="1">
      <c r="A1990" s="8"/>
      <c r="B1990" s="24"/>
    </row>
    <row r="1991" spans="1:2" ht="15" customHeight="1">
      <c r="A1991" s="8"/>
      <c r="B1991" s="24"/>
    </row>
    <row r="1992" spans="1:2" ht="15" customHeight="1">
      <c r="A1992" s="8"/>
      <c r="B1992" s="24"/>
    </row>
    <row r="1993" spans="1:2" ht="15" customHeight="1">
      <c r="A1993" s="8"/>
      <c r="B1993" s="24"/>
    </row>
    <row r="1994" spans="1:2" ht="15" customHeight="1">
      <c r="A1994" s="8"/>
      <c r="B1994" s="24"/>
    </row>
    <row r="1995" spans="1:2" ht="15" customHeight="1">
      <c r="A1995" s="8"/>
      <c r="B1995" s="24"/>
    </row>
    <row r="1996" spans="1:2" ht="15" customHeight="1">
      <c r="A1996" s="8"/>
      <c r="B1996" s="24"/>
    </row>
    <row r="1997" spans="1:2" ht="15" customHeight="1">
      <c r="A1997" s="8"/>
      <c r="B1997" s="24"/>
    </row>
    <row r="1998" spans="1:2" ht="15" customHeight="1">
      <c r="A1998" s="8"/>
      <c r="B1998" s="24"/>
    </row>
    <row r="1999" spans="1:2" ht="15" customHeight="1">
      <c r="A1999" s="8"/>
      <c r="B1999" s="24"/>
    </row>
    <row r="2000" spans="1:2" ht="15" customHeight="1">
      <c r="A2000" s="8"/>
      <c r="B2000" s="24"/>
    </row>
    <row r="2001" spans="1:2" ht="15" customHeight="1">
      <c r="A2001" s="8"/>
      <c r="B2001" s="24"/>
    </row>
    <row r="2002" spans="1:2" ht="15" customHeight="1">
      <c r="A2002" s="8"/>
      <c r="B2002" s="24"/>
    </row>
    <row r="2003" spans="1:2" ht="15" customHeight="1">
      <c r="A2003" s="8"/>
      <c r="B2003" s="24"/>
    </row>
    <row r="2004" spans="1:2" ht="15" customHeight="1">
      <c r="A2004" s="8"/>
      <c r="B2004" s="24"/>
    </row>
    <row r="2005" spans="1:2" ht="15" customHeight="1">
      <c r="A2005" s="8"/>
      <c r="B2005" s="24"/>
    </row>
    <row r="2006" spans="1:2" ht="15" customHeight="1">
      <c r="A2006" s="8"/>
      <c r="B2006" s="24"/>
    </row>
    <row r="2007" spans="1:2" ht="15" customHeight="1">
      <c r="A2007" s="8"/>
      <c r="B2007" s="24"/>
    </row>
    <row r="2008" spans="1:2" ht="15" customHeight="1">
      <c r="A2008" s="8"/>
      <c r="B2008" s="24"/>
    </row>
    <row r="2009" spans="1:2" ht="15" customHeight="1">
      <c r="A2009" s="8"/>
      <c r="B2009" s="24"/>
    </row>
    <row r="2010" spans="1:2" ht="15" customHeight="1">
      <c r="A2010" s="8"/>
      <c r="B2010" s="24"/>
    </row>
    <row r="2011" spans="1:2" ht="15" customHeight="1">
      <c r="A2011" s="8"/>
      <c r="B2011" s="24"/>
    </row>
    <row r="2012" spans="1:2" ht="15" customHeight="1">
      <c r="A2012" s="8"/>
      <c r="B2012" s="24"/>
    </row>
    <row r="2013" spans="1:2" ht="15" customHeight="1">
      <c r="A2013" s="8"/>
      <c r="B2013" s="24"/>
    </row>
    <row r="2014" spans="1:2" ht="15" customHeight="1">
      <c r="A2014" s="8"/>
      <c r="B2014" s="24"/>
    </row>
    <row r="2015" spans="1:2" ht="15" customHeight="1">
      <c r="A2015" s="8"/>
      <c r="B2015" s="24"/>
    </row>
    <row r="2016" spans="1:2" ht="15" customHeight="1">
      <c r="A2016" s="8"/>
      <c r="B2016" s="24"/>
    </row>
    <row r="2017" spans="1:2" ht="15" customHeight="1">
      <c r="A2017" s="8"/>
      <c r="B2017" s="24"/>
    </row>
    <row r="2018" spans="1:2" ht="15" customHeight="1">
      <c r="A2018" s="8"/>
      <c r="B2018" s="24"/>
    </row>
    <row r="2019" spans="1:2" ht="15" customHeight="1">
      <c r="A2019" s="8"/>
      <c r="B2019" s="24"/>
    </row>
    <row r="2020" spans="1:2" ht="15" customHeight="1">
      <c r="A2020" s="8"/>
      <c r="B2020" s="24"/>
    </row>
    <row r="2021" spans="1:2" ht="15" customHeight="1">
      <c r="A2021" s="8"/>
      <c r="B2021" s="24"/>
    </row>
    <row r="2022" spans="1:2" ht="15" customHeight="1">
      <c r="A2022" s="8"/>
      <c r="B2022" s="24"/>
    </row>
    <row r="2023" spans="1:2" ht="15" customHeight="1">
      <c r="A2023" s="8"/>
      <c r="B2023" s="24"/>
    </row>
    <row r="2024" spans="1:2" ht="15" customHeight="1">
      <c r="A2024" s="8"/>
      <c r="B2024" s="24"/>
    </row>
    <row r="2025" spans="1:2" ht="15" customHeight="1">
      <c r="A2025" s="8"/>
      <c r="B2025" s="24"/>
    </row>
    <row r="2026" spans="1:2" ht="15" customHeight="1">
      <c r="A2026" s="8"/>
      <c r="B2026" s="24"/>
    </row>
    <row r="2027" spans="1:2" ht="15" customHeight="1">
      <c r="A2027" s="8"/>
      <c r="B2027" s="24"/>
    </row>
    <row r="2028" spans="1:2" ht="15" customHeight="1">
      <c r="A2028" s="8"/>
      <c r="B2028" s="24"/>
    </row>
    <row r="2029" spans="1:2" ht="15" customHeight="1">
      <c r="A2029" s="8"/>
      <c r="B2029" s="24"/>
    </row>
    <row r="2030" spans="1:2" ht="15" customHeight="1">
      <c r="A2030" s="8"/>
      <c r="B2030" s="24"/>
    </row>
    <row r="2031" spans="1:2" ht="15" customHeight="1">
      <c r="A2031" s="8"/>
      <c r="B2031" s="24"/>
    </row>
    <row r="2032" spans="1:2" ht="15" customHeight="1">
      <c r="A2032" s="8"/>
      <c r="B2032" s="24"/>
    </row>
    <row r="2033" spans="1:2" ht="15" customHeight="1">
      <c r="A2033" s="8"/>
      <c r="B2033" s="24"/>
    </row>
    <row r="2034" spans="1:2" ht="15" customHeight="1">
      <c r="A2034" s="8"/>
      <c r="B2034" s="24"/>
    </row>
    <row r="2035" spans="1:2" ht="15" customHeight="1">
      <c r="A2035" s="8"/>
      <c r="B2035" s="24"/>
    </row>
    <row r="2036" spans="1:2" ht="15" customHeight="1">
      <c r="A2036" s="8"/>
      <c r="B2036" s="24"/>
    </row>
    <row r="2037" spans="1:2" ht="15" customHeight="1">
      <c r="A2037" s="8"/>
      <c r="B2037" s="24"/>
    </row>
    <row r="2038" spans="1:2" ht="15" customHeight="1">
      <c r="A2038" s="8"/>
      <c r="B2038" s="24"/>
    </row>
    <row r="2039" spans="1:2" ht="15" customHeight="1">
      <c r="A2039" s="8"/>
      <c r="B2039" s="24"/>
    </row>
    <row r="2040" spans="1:2" ht="15" customHeight="1">
      <c r="A2040" s="8"/>
      <c r="B2040" s="24"/>
    </row>
    <row r="2041" spans="1:2" ht="15" customHeight="1">
      <c r="A2041" s="8"/>
      <c r="B2041" s="24"/>
    </row>
    <row r="2042" spans="1:2" ht="15" customHeight="1">
      <c r="A2042" s="8"/>
      <c r="B2042" s="24"/>
    </row>
    <row r="2043" spans="1:2" ht="15" customHeight="1">
      <c r="A2043" s="8"/>
      <c r="B2043" s="24"/>
    </row>
    <row r="2044" spans="1:2" ht="15" customHeight="1">
      <c r="A2044" s="8"/>
      <c r="B2044" s="24"/>
    </row>
    <row r="2045" spans="1:2" ht="15" customHeight="1">
      <c r="A2045" s="8"/>
      <c r="B2045" s="24"/>
    </row>
    <row r="2046" spans="1:2" ht="15" customHeight="1">
      <c r="A2046" s="8"/>
      <c r="B2046" s="24"/>
    </row>
    <row r="2047" spans="1:2" ht="15" customHeight="1">
      <c r="A2047" s="8"/>
      <c r="B2047" s="24"/>
    </row>
    <row r="2048" spans="1:2" ht="15" customHeight="1">
      <c r="A2048" s="8"/>
      <c r="B2048" s="24"/>
    </row>
    <row r="2049" spans="1:2" ht="15" customHeight="1">
      <c r="A2049" s="8"/>
      <c r="B2049" s="24"/>
    </row>
    <row r="2050" spans="1:2" ht="15" customHeight="1">
      <c r="A2050" s="8"/>
      <c r="B2050" s="24"/>
    </row>
    <row r="2051" spans="1:2" ht="15" customHeight="1">
      <c r="A2051" s="8"/>
      <c r="B2051" s="24"/>
    </row>
    <row r="2052" spans="1:2" ht="15" customHeight="1">
      <c r="A2052" s="8"/>
      <c r="B2052" s="24"/>
    </row>
    <row r="2053" spans="1:2" ht="15" customHeight="1">
      <c r="A2053" s="8"/>
      <c r="B2053" s="24"/>
    </row>
    <row r="2054" spans="1:2" ht="15" customHeight="1">
      <c r="A2054" s="8"/>
      <c r="B2054" s="24"/>
    </row>
    <row r="2055" spans="1:2" ht="15" customHeight="1">
      <c r="A2055" s="8"/>
      <c r="B2055" s="24"/>
    </row>
    <row r="2056" spans="1:2" ht="15" customHeight="1">
      <c r="A2056" s="8"/>
      <c r="B2056" s="24"/>
    </row>
    <row r="2057" spans="1:2" ht="15" customHeight="1">
      <c r="A2057" s="8"/>
      <c r="B2057" s="24"/>
    </row>
    <row r="2058" spans="1:2" ht="15" customHeight="1">
      <c r="A2058" s="8"/>
      <c r="B2058" s="24"/>
    </row>
    <row r="2059" spans="1:2" ht="15" customHeight="1">
      <c r="A2059" s="8"/>
      <c r="B2059" s="24"/>
    </row>
    <row r="2060" spans="1:2" ht="15" customHeight="1">
      <c r="A2060" s="8"/>
      <c r="B2060" s="24"/>
    </row>
    <row r="2061" spans="1:2" ht="15" customHeight="1">
      <c r="A2061" s="8"/>
      <c r="B2061" s="24"/>
    </row>
    <row r="2062" spans="1:2" ht="15" customHeight="1">
      <c r="A2062" s="8"/>
      <c r="B2062" s="24"/>
    </row>
    <row r="2063" spans="1:2" ht="15" customHeight="1">
      <c r="A2063" s="8"/>
      <c r="B2063" s="24"/>
    </row>
    <row r="2064" spans="1:2" ht="15" customHeight="1">
      <c r="A2064" s="8"/>
      <c r="B2064" s="24"/>
    </row>
    <row r="2065" spans="1:2" ht="15" customHeight="1">
      <c r="A2065" s="8"/>
      <c r="B2065" s="24"/>
    </row>
    <row r="2066" spans="1:2" ht="15" customHeight="1">
      <c r="A2066" s="8"/>
      <c r="B2066" s="24"/>
    </row>
    <row r="2067" spans="1:2" ht="15" customHeight="1">
      <c r="A2067" s="8"/>
      <c r="B2067" s="24"/>
    </row>
    <row r="2068" spans="1:2" ht="15" customHeight="1">
      <c r="A2068" s="8"/>
      <c r="B2068" s="24"/>
    </row>
    <row r="2069" spans="1:2" ht="15" customHeight="1">
      <c r="A2069" s="8"/>
      <c r="B2069" s="24"/>
    </row>
    <row r="2070" spans="1:2" ht="15" customHeight="1">
      <c r="A2070" s="8"/>
      <c r="B2070" s="24"/>
    </row>
    <row r="2071" spans="1:2" ht="15" customHeight="1">
      <c r="A2071" s="8"/>
      <c r="B2071" s="24"/>
    </row>
    <row r="2072" spans="1:2" ht="15" customHeight="1">
      <c r="A2072" s="8"/>
      <c r="B2072" s="24"/>
    </row>
    <row r="2073" spans="1:2" ht="15" customHeight="1">
      <c r="A2073" s="8"/>
      <c r="B2073" s="24"/>
    </row>
    <row r="2074" spans="1:2" ht="15" customHeight="1">
      <c r="A2074" s="8"/>
      <c r="B2074" s="24"/>
    </row>
    <row r="2075" spans="1:2" ht="15" customHeight="1">
      <c r="A2075" s="8"/>
      <c r="B2075" s="24"/>
    </row>
    <row r="2076" spans="1:2" ht="15" customHeight="1">
      <c r="A2076" s="8"/>
      <c r="B2076" s="24"/>
    </row>
    <row r="2077" spans="1:2" ht="15" customHeight="1">
      <c r="A2077" s="8"/>
      <c r="B2077" s="24"/>
    </row>
    <row r="2078" spans="1:2" ht="15" customHeight="1">
      <c r="A2078" s="8"/>
      <c r="B2078" s="24"/>
    </row>
    <row r="2079" spans="1:2" ht="15" customHeight="1">
      <c r="A2079" s="8"/>
      <c r="B2079" s="24"/>
    </row>
    <row r="2080" spans="1:2" ht="15" customHeight="1">
      <c r="A2080" s="8"/>
      <c r="B2080" s="24"/>
    </row>
    <row r="2081" spans="1:2" ht="15" customHeight="1">
      <c r="A2081" s="8"/>
      <c r="B2081" s="24"/>
    </row>
    <row r="2082" spans="1:2" ht="15" customHeight="1">
      <c r="A2082" s="8"/>
      <c r="B2082" s="24"/>
    </row>
    <row r="2083" spans="1:2" ht="15" customHeight="1">
      <c r="A2083" s="8"/>
      <c r="B2083" s="24"/>
    </row>
    <row r="2084" spans="1:2" ht="15" customHeight="1">
      <c r="A2084" s="8"/>
      <c r="B2084" s="24"/>
    </row>
    <row r="2085" spans="1:2" ht="15" customHeight="1">
      <c r="A2085" s="8"/>
      <c r="B2085" s="24"/>
    </row>
    <row r="2086" spans="1:2" ht="15" customHeight="1">
      <c r="A2086" s="8"/>
      <c r="B2086" s="24"/>
    </row>
    <row r="2087" spans="1:2" ht="15" customHeight="1">
      <c r="A2087" s="8"/>
      <c r="B2087" s="24"/>
    </row>
    <row r="2088" spans="1:2" ht="15" customHeight="1">
      <c r="A2088" s="8"/>
      <c r="B2088" s="24"/>
    </row>
    <row r="2089" spans="1:2" ht="15" customHeight="1">
      <c r="A2089" s="8"/>
      <c r="B2089" s="24"/>
    </row>
    <row r="2090" spans="1:2" ht="15" customHeight="1">
      <c r="A2090" s="8"/>
      <c r="B2090" s="24"/>
    </row>
    <row r="2091" spans="1:2" ht="15" customHeight="1">
      <c r="A2091" s="8"/>
      <c r="B2091" s="24"/>
    </row>
    <row r="2092" spans="1:2" ht="15" customHeight="1">
      <c r="A2092" s="8"/>
      <c r="B2092" s="24"/>
    </row>
    <row r="2093" spans="1:2" ht="15" customHeight="1">
      <c r="A2093" s="8"/>
      <c r="B2093" s="24"/>
    </row>
    <row r="2094" spans="1:2" ht="15" customHeight="1">
      <c r="A2094" s="8"/>
      <c r="B2094" s="24"/>
    </row>
    <row r="2095" spans="1:2" ht="15" customHeight="1">
      <c r="A2095" s="8"/>
      <c r="B2095" s="24"/>
    </row>
    <row r="2096" spans="1:2" ht="15" customHeight="1">
      <c r="A2096" s="8"/>
      <c r="B2096" s="24"/>
    </row>
    <row r="2097" spans="1:2" ht="15" customHeight="1">
      <c r="A2097" s="8"/>
      <c r="B2097" s="24"/>
    </row>
    <row r="2098" spans="1:2" ht="15" customHeight="1">
      <c r="A2098" s="8"/>
      <c r="B2098" s="24"/>
    </row>
    <row r="2099" spans="1:2" ht="15" customHeight="1">
      <c r="A2099" s="8"/>
      <c r="B2099" s="24"/>
    </row>
    <row r="2100" spans="1:2" ht="15" customHeight="1">
      <c r="A2100" s="8"/>
      <c r="B2100" s="24"/>
    </row>
    <row r="2101" spans="1:2" ht="15" customHeight="1">
      <c r="A2101" s="8"/>
      <c r="B2101" s="24"/>
    </row>
    <row r="2102" spans="1:2" ht="15" customHeight="1">
      <c r="A2102" s="8"/>
      <c r="B2102" s="24"/>
    </row>
    <row r="2103" spans="1:2" ht="15" customHeight="1">
      <c r="A2103" s="8"/>
      <c r="B2103" s="24"/>
    </row>
    <row r="2104" spans="1:2" ht="15" customHeight="1">
      <c r="A2104" s="8"/>
      <c r="B2104" s="24"/>
    </row>
    <row r="2105" spans="1:2" ht="15" customHeight="1">
      <c r="A2105" s="8"/>
      <c r="B2105" s="24"/>
    </row>
    <row r="2106" spans="1:2" ht="15" customHeight="1">
      <c r="A2106" s="8"/>
      <c r="B2106" s="24"/>
    </row>
    <row r="2107" spans="1:2" ht="15" customHeight="1">
      <c r="A2107" s="8"/>
      <c r="B2107" s="24"/>
    </row>
    <row r="2108" spans="1:2" ht="15" customHeight="1">
      <c r="A2108" s="8"/>
      <c r="B2108" s="24"/>
    </row>
    <row r="2109" spans="1:2" ht="15" customHeight="1">
      <c r="A2109" s="8"/>
      <c r="B2109" s="24"/>
    </row>
    <row r="2110" spans="1:2" ht="15" customHeight="1">
      <c r="A2110" s="8"/>
      <c r="B2110" s="24"/>
    </row>
    <row r="2111" spans="1:2" ht="15" customHeight="1">
      <c r="A2111" s="8"/>
      <c r="B2111" s="24"/>
    </row>
    <row r="2112" spans="1:2" ht="15" customHeight="1">
      <c r="A2112" s="8"/>
      <c r="B2112" s="24"/>
    </row>
    <row r="2113" spans="1:2" ht="15" customHeight="1">
      <c r="A2113" s="8"/>
      <c r="B2113" s="24"/>
    </row>
    <row r="2114" spans="1:2" ht="15" customHeight="1">
      <c r="A2114" s="8"/>
      <c r="B2114" s="24"/>
    </row>
    <row r="2115" spans="1:2" ht="15" customHeight="1">
      <c r="A2115" s="8"/>
      <c r="B2115" s="24"/>
    </row>
    <row r="2116" spans="1:2" ht="15" customHeight="1">
      <c r="A2116" s="8"/>
      <c r="B2116" s="24"/>
    </row>
    <row r="2117" spans="1:2" ht="15" customHeight="1">
      <c r="A2117" s="8"/>
      <c r="B2117" s="24"/>
    </row>
    <row r="2118" spans="1:2" ht="15" customHeight="1">
      <c r="A2118" s="8"/>
      <c r="B2118" s="24"/>
    </row>
    <row r="2119" spans="1:2" ht="15" customHeight="1">
      <c r="A2119" s="8"/>
      <c r="B2119" s="24"/>
    </row>
    <row r="2120" spans="1:2" ht="15" customHeight="1">
      <c r="A2120" s="8"/>
      <c r="B2120" s="24"/>
    </row>
    <row r="2121" spans="1:2" ht="15" customHeight="1">
      <c r="A2121" s="8"/>
      <c r="B2121" s="24"/>
    </row>
    <row r="2122" spans="1:2" ht="15" customHeight="1">
      <c r="A2122" s="8"/>
      <c r="B2122" s="24"/>
    </row>
    <row r="2123" spans="1:2" ht="15" customHeight="1">
      <c r="A2123" s="8"/>
      <c r="B2123" s="24"/>
    </row>
    <row r="2124" spans="1:2" ht="15" customHeight="1">
      <c r="A2124" s="8"/>
      <c r="B2124" s="24"/>
    </row>
    <row r="2125" spans="1:2" ht="15" customHeight="1">
      <c r="A2125" s="8"/>
      <c r="B2125" s="24"/>
    </row>
    <row r="2126" spans="1:2" ht="15" customHeight="1">
      <c r="A2126" s="8"/>
      <c r="B2126" s="24"/>
    </row>
    <row r="2127" spans="1:2" ht="15" customHeight="1">
      <c r="A2127" s="8"/>
      <c r="B2127" s="24"/>
    </row>
    <row r="2128" spans="1:2" ht="15" customHeight="1">
      <c r="A2128" s="8"/>
      <c r="B2128" s="24"/>
    </row>
    <row r="2129" spans="1:2" ht="15" customHeight="1">
      <c r="A2129" s="8"/>
      <c r="B2129" s="24"/>
    </row>
    <row r="2130" spans="1:2" ht="15" customHeight="1">
      <c r="A2130" s="8"/>
      <c r="B2130" s="24"/>
    </row>
    <row r="2131" spans="1:2" ht="15" customHeight="1">
      <c r="A2131" s="8"/>
      <c r="B2131" s="24"/>
    </row>
    <row r="2132" spans="1:2" ht="15" customHeight="1">
      <c r="A2132" s="8"/>
      <c r="B2132" s="24"/>
    </row>
    <row r="2133" spans="1:2" ht="15" customHeight="1">
      <c r="A2133" s="8"/>
      <c r="B2133" s="24"/>
    </row>
    <row r="2134" spans="1:2" ht="15" customHeight="1">
      <c r="A2134" s="8"/>
      <c r="B2134" s="24"/>
    </row>
    <row r="2135" spans="1:2" ht="15" customHeight="1">
      <c r="A2135" s="8"/>
      <c r="B2135" s="24"/>
    </row>
    <row r="2136" spans="1:2" ht="15" customHeight="1">
      <c r="A2136" s="8"/>
      <c r="B2136" s="24"/>
    </row>
    <row r="2137" spans="1:2" ht="15" customHeight="1">
      <c r="A2137" s="8"/>
      <c r="B2137" s="24"/>
    </row>
    <row r="2138" spans="1:2" ht="15" customHeight="1">
      <c r="A2138" s="8"/>
      <c r="B2138" s="24"/>
    </row>
    <row r="2139" spans="1:2" ht="15" customHeight="1">
      <c r="A2139" s="8"/>
      <c r="B2139" s="24"/>
    </row>
    <row r="2140" spans="1:2" ht="15" customHeight="1">
      <c r="A2140" s="8"/>
      <c r="B2140" s="24"/>
    </row>
    <row r="2141" spans="1:2" ht="15" customHeight="1">
      <c r="A2141" s="8"/>
      <c r="B2141" s="24"/>
    </row>
    <row r="2142" spans="1:2" ht="15" customHeight="1">
      <c r="A2142" s="8"/>
      <c r="B2142" s="24"/>
    </row>
    <row r="2143" spans="1:2" ht="15" customHeight="1">
      <c r="A2143" s="8"/>
      <c r="B2143" s="24"/>
    </row>
    <row r="2144" spans="1:2" ht="15" customHeight="1">
      <c r="A2144" s="8"/>
      <c r="B2144" s="24"/>
    </row>
    <row r="2145" spans="1:2" ht="15" customHeight="1">
      <c r="A2145" s="8"/>
      <c r="B2145" s="24"/>
    </row>
    <row r="2146" spans="1:2" ht="15" customHeight="1">
      <c r="A2146" s="8"/>
      <c r="B2146" s="24"/>
    </row>
    <row r="2147" spans="1:2" ht="15" customHeight="1">
      <c r="A2147" s="8"/>
      <c r="B2147" s="24"/>
    </row>
    <row r="2148" spans="1:2" ht="15" customHeight="1">
      <c r="A2148" s="8"/>
      <c r="B2148" s="24"/>
    </row>
    <row r="2149" spans="1:2" ht="15" customHeight="1">
      <c r="A2149" s="8"/>
      <c r="B2149" s="24"/>
    </row>
    <row r="2150" spans="1:2" ht="15" customHeight="1">
      <c r="A2150" s="8"/>
      <c r="B2150" s="24"/>
    </row>
    <row r="2151" spans="1:2" ht="15" customHeight="1">
      <c r="A2151" s="8"/>
      <c r="B2151" s="24"/>
    </row>
    <row r="2152" spans="1:2" ht="15" customHeight="1">
      <c r="A2152" s="8"/>
      <c r="B2152" s="24"/>
    </row>
    <row r="2153" spans="1:2" ht="15" customHeight="1">
      <c r="A2153" s="8"/>
      <c r="B2153" s="24"/>
    </row>
    <row r="2154" spans="1:2" ht="15" customHeight="1">
      <c r="A2154" s="8"/>
      <c r="B2154" s="24"/>
    </row>
    <row r="2155" spans="1:2" ht="15" customHeight="1">
      <c r="A2155" s="8"/>
      <c r="B2155" s="24"/>
    </row>
    <row r="2156" spans="1:2" ht="15" customHeight="1">
      <c r="A2156" s="8"/>
      <c r="B2156" s="24"/>
    </row>
    <row r="2157" spans="1:2" ht="15" customHeight="1">
      <c r="A2157" s="8"/>
      <c r="B2157" s="24"/>
    </row>
    <row r="2158" spans="1:2" ht="15" customHeight="1">
      <c r="A2158" s="8"/>
      <c r="B2158" s="24"/>
    </row>
    <row r="2159" spans="1:2" ht="15" customHeight="1">
      <c r="A2159" s="8"/>
      <c r="B2159" s="24"/>
    </row>
    <row r="2160" spans="1:2" ht="15" customHeight="1">
      <c r="A2160" s="8"/>
      <c r="B2160" s="24"/>
    </row>
    <row r="2161" spans="1:2" ht="15" customHeight="1">
      <c r="A2161" s="8"/>
      <c r="B2161" s="24"/>
    </row>
    <row r="2162" spans="1:2" ht="15" customHeight="1">
      <c r="A2162" s="8"/>
      <c r="B2162" s="24"/>
    </row>
    <row r="2163" spans="1:2" ht="15" customHeight="1">
      <c r="A2163" s="8"/>
      <c r="B2163" s="24"/>
    </row>
    <row r="2164" spans="1:2" ht="15" customHeight="1">
      <c r="A2164" s="8"/>
      <c r="B2164" s="24"/>
    </row>
    <row r="2165" spans="1:2" ht="15" customHeight="1">
      <c r="A2165" s="8"/>
      <c r="B2165" s="24"/>
    </row>
    <row r="2166" spans="1:2" ht="15" customHeight="1">
      <c r="A2166" s="8"/>
      <c r="B2166" s="24"/>
    </row>
    <row r="2167" spans="1:2" ht="15" customHeight="1">
      <c r="A2167" s="8"/>
      <c r="B2167" s="24"/>
    </row>
    <row r="2168" spans="1:2" ht="15" customHeight="1">
      <c r="A2168" s="8"/>
      <c r="B2168" s="24"/>
    </row>
    <row r="2169" spans="1:2" ht="15" customHeight="1">
      <c r="A2169" s="8"/>
      <c r="B2169" s="24"/>
    </row>
    <row r="2170" spans="1:2" ht="15" customHeight="1">
      <c r="A2170" s="8"/>
      <c r="B2170" s="24"/>
    </row>
    <row r="2171" spans="1:2" ht="15" customHeight="1">
      <c r="A2171" s="8"/>
      <c r="B2171" s="24"/>
    </row>
    <row r="2172" spans="1:2" ht="15" customHeight="1">
      <c r="A2172" s="8"/>
      <c r="B2172" s="24"/>
    </row>
    <row r="2173" spans="1:2" ht="15" customHeight="1">
      <c r="A2173" s="8"/>
      <c r="B2173" s="24"/>
    </row>
    <row r="2174" spans="1:2" ht="15" customHeight="1">
      <c r="A2174" s="8"/>
      <c r="B2174" s="24"/>
    </row>
    <row r="2175" spans="1:2" ht="15" customHeight="1">
      <c r="A2175" s="8"/>
      <c r="B2175" s="24"/>
    </row>
    <row r="2176" spans="1:2" ht="15" customHeight="1">
      <c r="A2176" s="8"/>
      <c r="B2176" s="24"/>
    </row>
    <row r="2177" spans="1:2" ht="15" customHeight="1">
      <c r="A2177" s="8"/>
      <c r="B2177" s="24"/>
    </row>
    <row r="2178" spans="1:2" ht="15" customHeight="1">
      <c r="A2178" s="8"/>
      <c r="B2178" s="24"/>
    </row>
    <row r="2179" spans="1:2" ht="15" customHeight="1">
      <c r="A2179" s="8"/>
      <c r="B2179" s="24"/>
    </row>
    <row r="2180" spans="1:2" ht="15" customHeight="1">
      <c r="A2180" s="8"/>
      <c r="B2180" s="24"/>
    </row>
    <row r="2181" spans="1:2" ht="15" customHeight="1">
      <c r="A2181" s="25"/>
      <c r="B2181" s="26"/>
    </row>
    <row r="2182" spans="1:2" ht="15" customHeight="1">
      <c r="A2182" s="8"/>
      <c r="B2182" s="24"/>
    </row>
    <row r="2183" spans="1:2" ht="15" customHeight="1">
      <c r="A2183" s="8"/>
      <c r="B2183" s="24"/>
    </row>
    <row r="2184" spans="1:2" ht="15" customHeight="1">
      <c r="A2184" s="8"/>
      <c r="B2184" s="24"/>
    </row>
    <row r="2185" spans="1:2" ht="15" customHeight="1">
      <c r="A2185" s="25"/>
      <c r="B2185" s="26"/>
    </row>
    <row r="2186" spans="1:2" ht="15" customHeight="1">
      <c r="A2186" s="8"/>
      <c r="B2186" s="24"/>
    </row>
    <row r="2187" spans="1:2" ht="15" customHeight="1">
      <c r="A2187" s="8"/>
      <c r="B2187" s="24"/>
    </row>
    <row r="2188" spans="1:2" ht="15" customHeight="1">
      <c r="A2188" s="8"/>
      <c r="B2188" s="24"/>
    </row>
    <row r="2189" spans="1:2" ht="15" customHeight="1">
      <c r="A2189" s="8"/>
      <c r="B2189" s="24"/>
    </row>
    <row r="2190" spans="1:2" ht="15" customHeight="1">
      <c r="A2190" s="8"/>
      <c r="B2190" s="24"/>
    </row>
    <row r="2191" spans="1:2" ht="15" customHeight="1">
      <c r="A2191" s="8"/>
      <c r="B2191" s="24"/>
    </row>
    <row r="2192" spans="1:2" ht="15" customHeight="1">
      <c r="A2192" s="8"/>
      <c r="B2192" s="24"/>
    </row>
    <row r="2193" spans="1:2" ht="15" customHeight="1">
      <c r="A2193" s="8"/>
      <c r="B2193" s="24"/>
    </row>
    <row r="2194" spans="1:2" ht="15" customHeight="1">
      <c r="A2194" s="25"/>
      <c r="B2194" s="26"/>
    </row>
    <row r="2195" spans="1:2" ht="15" customHeight="1">
      <c r="A2195" s="8"/>
      <c r="B2195" s="24"/>
    </row>
    <row r="2196" spans="1:2" ht="15" customHeight="1">
      <c r="A2196" s="8"/>
      <c r="B2196" s="24"/>
    </row>
    <row r="2197" spans="1:2" ht="15" customHeight="1">
      <c r="A2197" s="8"/>
      <c r="B2197" s="24"/>
    </row>
    <row r="2198" spans="1:2" ht="15" customHeight="1">
      <c r="A2198" s="8"/>
      <c r="B2198" s="24"/>
    </row>
    <row r="2199" spans="1:2" ht="15" customHeight="1">
      <c r="A2199" s="25"/>
      <c r="B2199" s="26"/>
    </row>
    <row r="2200" spans="1:2" ht="15" customHeight="1">
      <c r="A2200" s="8"/>
      <c r="B2200" s="24"/>
    </row>
    <row r="2201" spans="1:2" ht="15" customHeight="1">
      <c r="A2201" s="8"/>
      <c r="B2201" s="24"/>
    </row>
    <row r="2202" spans="1:2" ht="15" customHeight="1">
      <c r="A2202" s="8"/>
      <c r="B2202" s="24"/>
    </row>
    <row r="2203" spans="1:2" ht="15" customHeight="1">
      <c r="A2203" s="8"/>
      <c r="B2203" s="24"/>
    </row>
    <row r="2204" spans="1:2" ht="15" customHeight="1">
      <c r="A2204" s="8"/>
      <c r="B2204" s="24"/>
    </row>
    <row r="2205" spans="1:2" ht="15" customHeight="1">
      <c r="A2205" s="8"/>
      <c r="B2205" s="24"/>
    </row>
    <row r="2206" spans="1:2" ht="15" customHeight="1">
      <c r="A2206" s="8"/>
      <c r="B2206" s="24"/>
    </row>
    <row r="2207" spans="1:2" ht="15" customHeight="1">
      <c r="A2207" s="8"/>
      <c r="B2207" s="24"/>
    </row>
    <row r="2208" spans="1:2" ht="15" customHeight="1">
      <c r="A2208" s="8"/>
      <c r="B2208" s="24"/>
    </row>
    <row r="2209" spans="1:2" ht="15" customHeight="1">
      <c r="A2209" s="8"/>
      <c r="B2209" s="24"/>
    </row>
    <row r="2210" spans="1:2" ht="15" customHeight="1">
      <c r="A2210" s="8"/>
      <c r="B2210" s="24"/>
    </row>
    <row r="2211" spans="1:2" ht="15" customHeight="1">
      <c r="A2211" s="8"/>
      <c r="B2211" s="24"/>
    </row>
    <row r="2212" spans="1:2" ht="15" customHeight="1">
      <c r="A2212" s="8"/>
      <c r="B2212" s="24"/>
    </row>
    <row r="2213" spans="1:2" ht="15" customHeight="1">
      <c r="A2213" s="8"/>
      <c r="B2213" s="24"/>
    </row>
    <row r="2214" spans="1:2" ht="15" customHeight="1">
      <c r="A2214" s="8"/>
      <c r="B2214" s="24"/>
    </row>
    <row r="2215" spans="1:2" ht="15" customHeight="1">
      <c r="A2215" s="8"/>
      <c r="B2215" s="24"/>
    </row>
    <row r="2216" spans="1:2" ht="15" customHeight="1">
      <c r="A2216" s="8"/>
      <c r="B2216" s="24"/>
    </row>
    <row r="2217" spans="1:2" ht="15" customHeight="1">
      <c r="A2217" s="8"/>
      <c r="B2217" s="24"/>
    </row>
    <row r="2218" spans="1:2" ht="15" customHeight="1">
      <c r="A2218" s="8"/>
      <c r="B2218" s="24"/>
    </row>
    <row r="2219" spans="1:2" ht="15" customHeight="1">
      <c r="A2219" s="8"/>
      <c r="B2219" s="24"/>
    </row>
    <row r="2220" spans="1:2" ht="15" customHeight="1">
      <c r="A2220" s="8"/>
      <c r="B2220" s="24"/>
    </row>
    <row r="2221" spans="1:2" ht="15" customHeight="1">
      <c r="A2221" s="8"/>
      <c r="B2221" s="24"/>
    </row>
    <row r="2222" spans="1:2" ht="15" customHeight="1">
      <c r="A2222" s="8"/>
      <c r="B2222" s="24"/>
    </row>
    <row r="2223" spans="1:2" ht="15" customHeight="1">
      <c r="A2223" s="8"/>
      <c r="B2223" s="24"/>
    </row>
    <row r="2224" spans="1:2" ht="15" customHeight="1">
      <c r="A2224" s="8"/>
      <c r="B2224" s="24"/>
    </row>
    <row r="2225" spans="1:2" ht="15" customHeight="1">
      <c r="A2225" s="8"/>
      <c r="B2225" s="24"/>
    </row>
    <row r="2226" spans="1:2" ht="15" customHeight="1">
      <c r="A2226" s="8"/>
      <c r="B2226" s="24"/>
    </row>
    <row r="2227" spans="1:2" ht="15" customHeight="1">
      <c r="A2227" s="8"/>
      <c r="B2227" s="24"/>
    </row>
    <row r="2228" spans="1:2" ht="15" customHeight="1">
      <c r="A2228" s="8"/>
      <c r="B2228" s="24"/>
    </row>
    <row r="2229" spans="1:2" ht="15" customHeight="1">
      <c r="A2229" s="8"/>
      <c r="B2229" s="24"/>
    </row>
    <row r="2230" spans="1:2" ht="15" customHeight="1">
      <c r="A2230" s="8"/>
      <c r="B2230" s="24"/>
    </row>
    <row r="2231" spans="1:2" ht="15" customHeight="1">
      <c r="A2231" s="8"/>
      <c r="B2231" s="24"/>
    </row>
    <row r="2232" spans="1:2" ht="15" customHeight="1">
      <c r="A2232" s="8"/>
      <c r="B2232" s="24"/>
    </row>
    <row r="2233" spans="1:2" ht="15" customHeight="1">
      <c r="A2233" s="8"/>
      <c r="B2233" s="24"/>
    </row>
    <row r="2234" spans="1:2" ht="15" customHeight="1">
      <c r="A2234" s="8"/>
      <c r="B2234" s="24"/>
    </row>
    <row r="2235" spans="1:2" ht="15" customHeight="1">
      <c r="A2235" s="8"/>
      <c r="B2235" s="24"/>
    </row>
    <row r="2236" spans="1:2" ht="15" customHeight="1">
      <c r="A2236" s="8"/>
      <c r="B2236" s="24"/>
    </row>
    <row r="2237" spans="1:2" ht="15" customHeight="1">
      <c r="A2237" s="8"/>
      <c r="B2237" s="24"/>
    </row>
    <row r="2238" spans="1:2" ht="15" customHeight="1">
      <c r="A2238" s="8"/>
      <c r="B2238" s="24"/>
    </row>
    <row r="2239" spans="1:2" ht="15" customHeight="1">
      <c r="A2239" s="8"/>
      <c r="B2239" s="24"/>
    </row>
    <row r="2240" spans="1:2" ht="15" customHeight="1">
      <c r="A2240" s="8"/>
      <c r="B2240" s="24"/>
    </row>
    <row r="2241" spans="1:2" ht="15" customHeight="1">
      <c r="A2241" s="8"/>
      <c r="B2241" s="24"/>
    </row>
    <row r="2242" spans="1:2" ht="15" customHeight="1">
      <c r="A2242" s="8"/>
      <c r="B2242" s="24"/>
    </row>
    <row r="2243" spans="1:2" ht="15" customHeight="1">
      <c r="A2243" s="8"/>
      <c r="B2243" s="24"/>
    </row>
    <row r="2244" spans="1:2" ht="15" customHeight="1">
      <c r="A2244" s="8"/>
      <c r="B2244" s="24"/>
    </row>
    <row r="2245" spans="1:2" ht="15" customHeight="1">
      <c r="A2245" s="8"/>
      <c r="B2245" s="24"/>
    </row>
    <row r="2246" spans="1:2" ht="15" customHeight="1">
      <c r="A2246" s="8"/>
      <c r="B2246" s="24"/>
    </row>
    <row r="2247" spans="1:2" ht="15" customHeight="1">
      <c r="A2247" s="8"/>
      <c r="B2247" s="24"/>
    </row>
    <row r="2248" spans="1:2" ht="15" customHeight="1">
      <c r="A2248" s="8"/>
      <c r="B2248" s="24"/>
    </row>
    <row r="2249" spans="1:2" ht="15" customHeight="1">
      <c r="A2249" s="8"/>
      <c r="B2249" s="24"/>
    </row>
    <row r="2250" spans="1:2" ht="15" customHeight="1">
      <c r="A2250" s="8"/>
      <c r="B2250" s="24"/>
    </row>
    <row r="2251" spans="1:2" ht="15" customHeight="1">
      <c r="A2251" s="8"/>
      <c r="B2251" s="24"/>
    </row>
    <row r="2252" spans="1:2" ht="15" customHeight="1">
      <c r="A2252" s="8"/>
      <c r="B2252" s="24"/>
    </row>
    <row r="2253" spans="1:2" ht="15" customHeight="1">
      <c r="A2253" s="8"/>
      <c r="B2253" s="24"/>
    </row>
    <row r="2254" spans="1:2" ht="15" customHeight="1">
      <c r="A2254" s="8"/>
      <c r="B2254" s="24"/>
    </row>
    <row r="2255" spans="1:2" ht="15" customHeight="1">
      <c r="A2255" s="8"/>
      <c r="B2255" s="24"/>
    </row>
    <row r="2256" spans="1:2" ht="15" customHeight="1">
      <c r="A2256" s="8"/>
      <c r="B2256" s="24"/>
    </row>
    <row r="2257" spans="1:2" ht="15" customHeight="1">
      <c r="A2257" s="8"/>
      <c r="B2257" s="24"/>
    </row>
    <row r="2258" spans="1:2" ht="15" customHeight="1">
      <c r="A2258" s="8"/>
      <c r="B2258" s="24"/>
    </row>
    <row r="2259" spans="1:2" ht="15" customHeight="1">
      <c r="A2259" s="8"/>
      <c r="B2259" s="24"/>
    </row>
    <row r="2260" spans="1:2" ht="15" customHeight="1">
      <c r="A2260" s="8"/>
      <c r="B2260" s="24"/>
    </row>
    <row r="2261" spans="1:2" ht="15" customHeight="1">
      <c r="A2261" s="8"/>
      <c r="B2261" s="24"/>
    </row>
    <row r="2262" spans="1:2" ht="15" customHeight="1">
      <c r="A2262" s="8"/>
      <c r="B2262" s="24"/>
    </row>
    <row r="2263" spans="1:2" ht="15" customHeight="1">
      <c r="A2263" s="8"/>
      <c r="B2263" s="24"/>
    </row>
    <row r="2264" spans="1:2" ht="15" customHeight="1">
      <c r="A2264" s="8"/>
      <c r="B2264" s="24"/>
    </row>
    <row r="2265" spans="1:2" ht="15" customHeight="1">
      <c r="A2265" s="8"/>
      <c r="B2265" s="24"/>
    </row>
    <row r="2266" spans="1:2" ht="15" customHeight="1">
      <c r="A2266" s="8"/>
      <c r="B2266" s="24"/>
    </row>
    <row r="2267" spans="1:2" ht="15" customHeight="1">
      <c r="A2267" s="8"/>
      <c r="B2267" s="24"/>
    </row>
    <row r="2268" spans="1:2" ht="15" customHeight="1">
      <c r="A2268" s="8"/>
      <c r="B2268" s="24"/>
    </row>
    <row r="2269" spans="1:2" ht="15" customHeight="1">
      <c r="A2269" s="8"/>
      <c r="B2269" s="24"/>
    </row>
    <row r="2270" spans="1:2" ht="15" customHeight="1">
      <c r="A2270" s="8"/>
      <c r="B2270" s="24"/>
    </row>
    <row r="2271" spans="1:2" ht="15" customHeight="1">
      <c r="A2271" s="8"/>
      <c r="B2271" s="24"/>
    </row>
    <row r="2272" spans="1:2" ht="15" customHeight="1">
      <c r="A2272" s="8"/>
      <c r="B2272" s="24"/>
    </row>
    <row r="2273" spans="1:2" ht="15" customHeight="1">
      <c r="A2273" s="8"/>
      <c r="B2273" s="24"/>
    </row>
    <row r="2274" spans="1:2" ht="15" customHeight="1">
      <c r="A2274" s="8"/>
      <c r="B2274" s="24"/>
    </row>
    <row r="2275" spans="1:2" ht="15" customHeight="1">
      <c r="A2275" s="8"/>
      <c r="B2275" s="24"/>
    </row>
    <row r="2276" spans="1:2" ht="15" customHeight="1">
      <c r="A2276" s="8"/>
      <c r="B2276" s="24"/>
    </row>
    <row r="2277" spans="1:2" ht="15" customHeight="1">
      <c r="A2277" s="8"/>
      <c r="B2277" s="24"/>
    </row>
    <row r="2278" spans="1:2" ht="15" customHeight="1">
      <c r="A2278" s="8"/>
      <c r="B2278" s="24"/>
    </row>
    <row r="2279" spans="1:2" ht="15" customHeight="1">
      <c r="A2279" s="8"/>
      <c r="B2279" s="24"/>
    </row>
    <row r="2280" spans="1:2" ht="15" customHeight="1">
      <c r="A2280" s="8"/>
      <c r="B2280" s="24"/>
    </row>
    <row r="2281" spans="1:2" ht="15" customHeight="1">
      <c r="A2281" s="8"/>
      <c r="B2281" s="24"/>
    </row>
    <row r="2282" spans="1:2" ht="15" customHeight="1">
      <c r="A2282" s="8"/>
      <c r="B2282" s="24"/>
    </row>
    <row r="2283" spans="1:2" ht="15" customHeight="1">
      <c r="A2283" s="8"/>
      <c r="B2283" s="24"/>
    </row>
    <row r="2284" spans="1:2" ht="15" customHeight="1">
      <c r="A2284" s="8"/>
      <c r="B2284" s="24"/>
    </row>
    <row r="2285" spans="1:2" ht="15" customHeight="1">
      <c r="A2285" s="8"/>
      <c r="B2285" s="24"/>
    </row>
    <row r="2286" spans="1:2" ht="15" customHeight="1">
      <c r="A2286" s="8"/>
      <c r="B2286" s="24"/>
    </row>
    <row r="2287" spans="1:2" ht="15" customHeight="1">
      <c r="A2287" s="8"/>
      <c r="B2287" s="24"/>
    </row>
    <row r="2288" spans="1:2" ht="15" customHeight="1">
      <c r="A2288" s="8"/>
      <c r="B2288" s="24"/>
    </row>
    <row r="2289" spans="1:2" ht="15" customHeight="1">
      <c r="A2289" s="8"/>
      <c r="B2289" s="24"/>
    </row>
    <row r="2290" spans="1:2" ht="15" customHeight="1">
      <c r="A2290" s="8"/>
      <c r="B2290" s="24"/>
    </row>
    <row r="2291" spans="1:2" ht="15" customHeight="1">
      <c r="A2291" s="8"/>
      <c r="B2291" s="24"/>
    </row>
    <row r="2292" spans="1:2" ht="15" customHeight="1">
      <c r="A2292" s="8"/>
      <c r="B2292" s="24"/>
    </row>
    <row r="2293" spans="1:2" ht="15" customHeight="1">
      <c r="A2293" s="8"/>
      <c r="B2293" s="24"/>
    </row>
    <row r="2294" spans="1:2" ht="15" customHeight="1">
      <c r="A2294" s="8"/>
      <c r="B2294" s="24"/>
    </row>
    <row r="2295" spans="1:2" ht="15" customHeight="1">
      <c r="A2295" s="8"/>
      <c r="B2295" s="24"/>
    </row>
    <row r="2296" spans="1:2" ht="15" customHeight="1">
      <c r="A2296" s="8"/>
      <c r="B2296" s="24"/>
    </row>
    <row r="2297" spans="1:2" ht="15" customHeight="1">
      <c r="A2297" s="8"/>
      <c r="B2297" s="24"/>
    </row>
    <row r="2298" spans="1:2" ht="15" customHeight="1">
      <c r="A2298" s="8"/>
      <c r="B2298" s="24"/>
    </row>
    <row r="2299" spans="1:2" ht="15" customHeight="1">
      <c r="A2299" s="8"/>
      <c r="B2299" s="24"/>
    </row>
    <row r="2300" spans="1:2" ht="15" customHeight="1">
      <c r="A2300" s="8"/>
      <c r="B2300" s="24"/>
    </row>
    <row r="2301" spans="1:2" ht="15" customHeight="1">
      <c r="A2301" s="8"/>
      <c r="B2301" s="24"/>
    </row>
    <row r="2302" spans="1:2" ht="15" customHeight="1">
      <c r="A2302" s="8"/>
      <c r="B2302" s="24"/>
    </row>
    <row r="2303" spans="1:2" ht="15" customHeight="1">
      <c r="A2303" s="8"/>
      <c r="B2303" s="24"/>
    </row>
    <row r="2304" spans="1:2" ht="15" customHeight="1">
      <c r="A2304" s="8"/>
      <c r="B2304" s="24"/>
    </row>
    <row r="2305" spans="1:2" ht="15" customHeight="1">
      <c r="A2305" s="8"/>
      <c r="B2305" s="24"/>
    </row>
    <row r="2306" spans="1:2" ht="15" customHeight="1">
      <c r="A2306" s="8"/>
      <c r="B2306" s="24"/>
    </row>
    <row r="2307" spans="1:2" ht="15" customHeight="1">
      <c r="A2307" s="8"/>
      <c r="B2307" s="24"/>
    </row>
    <row r="2308" spans="1:2" ht="15" customHeight="1">
      <c r="A2308" s="8"/>
      <c r="B2308" s="24"/>
    </row>
    <row r="2309" spans="1:2" ht="15" customHeight="1">
      <c r="A2309" s="8"/>
      <c r="B2309" s="24"/>
    </row>
    <row r="2310" spans="1:2" ht="15" customHeight="1">
      <c r="A2310" s="8"/>
      <c r="B2310" s="24"/>
    </row>
    <row r="2311" spans="1:2" ht="15" customHeight="1">
      <c r="A2311" s="8"/>
      <c r="B2311" s="24"/>
    </row>
    <row r="2312" spans="1:2" ht="15" customHeight="1">
      <c r="A2312" s="8"/>
      <c r="B2312" s="24"/>
    </row>
    <row r="2313" spans="1:2" ht="15" customHeight="1">
      <c r="A2313" s="8"/>
      <c r="B2313" s="24"/>
    </row>
    <row r="2314" spans="1:2" ht="15" customHeight="1">
      <c r="A2314" s="8"/>
      <c r="B2314" s="24"/>
    </row>
    <row r="2315" spans="1:2" ht="15" customHeight="1">
      <c r="A2315" s="8"/>
      <c r="B2315" s="24"/>
    </row>
    <row r="2316" spans="1:2" ht="15" customHeight="1">
      <c r="A2316" s="8"/>
      <c r="B2316" s="24"/>
    </row>
    <row r="2317" spans="1:2" ht="15" customHeight="1">
      <c r="A2317" s="8"/>
      <c r="B2317" s="24"/>
    </row>
    <row r="2318" spans="1:2" ht="15" customHeight="1">
      <c r="A2318" s="8"/>
      <c r="B2318" s="24"/>
    </row>
    <row r="2319" spans="1:2" ht="15" customHeight="1">
      <c r="A2319" s="8"/>
      <c r="B2319" s="24"/>
    </row>
    <row r="2320" spans="1:2" ht="15" customHeight="1">
      <c r="A2320" s="8"/>
      <c r="B2320" s="24"/>
    </row>
    <row r="2321" spans="1:2" ht="15" customHeight="1">
      <c r="A2321" s="8"/>
      <c r="B2321" s="24"/>
    </row>
    <row r="2322" spans="1:2" ht="15" customHeight="1">
      <c r="A2322" s="8"/>
      <c r="B2322" s="24"/>
    </row>
    <row r="2323" spans="1:2" ht="15" customHeight="1">
      <c r="A2323" s="8"/>
      <c r="B2323" s="24"/>
    </row>
    <row r="2324" spans="1:2" ht="15" customHeight="1">
      <c r="A2324" s="8"/>
      <c r="B2324" s="24"/>
    </row>
    <row r="2325" spans="1:2" ht="15" customHeight="1">
      <c r="A2325" s="8"/>
      <c r="B2325" s="24"/>
    </row>
    <row r="2326" spans="1:2" ht="15" customHeight="1">
      <c r="A2326" s="8"/>
      <c r="B2326" s="24"/>
    </row>
    <row r="2327" spans="1:2" ht="15" customHeight="1">
      <c r="A2327" s="8"/>
      <c r="B2327" s="24"/>
    </row>
    <row r="2328" spans="1:2" ht="15" customHeight="1">
      <c r="A2328" s="8"/>
      <c r="B2328" s="24"/>
    </row>
    <row r="2329" spans="1:2" ht="15" customHeight="1">
      <c r="A2329" s="8"/>
      <c r="B2329" s="24"/>
    </row>
    <row r="2330" spans="1:2" ht="15" customHeight="1">
      <c r="A2330" s="8"/>
      <c r="B2330" s="24"/>
    </row>
    <row r="2331" spans="1:2" ht="15" customHeight="1">
      <c r="A2331" s="8"/>
      <c r="B2331" s="24"/>
    </row>
    <row r="2332" spans="1:2" ht="15" customHeight="1">
      <c r="A2332" s="8"/>
      <c r="B2332" s="24"/>
    </row>
    <row r="2333" spans="1:2" ht="15" customHeight="1">
      <c r="A2333" s="8"/>
      <c r="B2333" s="24"/>
    </row>
    <row r="2334" spans="1:2" ht="15" customHeight="1">
      <c r="A2334" s="8"/>
      <c r="B2334" s="24"/>
    </row>
    <row r="2335" spans="1:2" ht="15" customHeight="1">
      <c r="A2335" s="8"/>
      <c r="B2335" s="24"/>
    </row>
    <row r="2336" spans="1:2" ht="15" customHeight="1">
      <c r="A2336" s="8"/>
      <c r="B2336" s="24"/>
    </row>
    <row r="2337" spans="1:2" ht="15" customHeight="1">
      <c r="A2337" s="8"/>
      <c r="B2337" s="24"/>
    </row>
    <row r="2338" spans="1:2" ht="15" customHeight="1">
      <c r="A2338" s="8"/>
      <c r="B2338" s="24"/>
    </row>
    <row r="2339" spans="1:2" ht="15" customHeight="1">
      <c r="A2339" s="8"/>
      <c r="B2339" s="24"/>
    </row>
    <row r="2340" spans="1:2" ht="15" customHeight="1">
      <c r="A2340" s="8"/>
      <c r="B2340" s="24"/>
    </row>
    <row r="2341" spans="1:2" ht="15" customHeight="1">
      <c r="A2341" s="8"/>
      <c r="B2341" s="24"/>
    </row>
    <row r="2342" spans="1:2" ht="15" customHeight="1">
      <c r="A2342" s="8"/>
      <c r="B2342" s="24"/>
    </row>
    <row r="2343" spans="1:2" ht="15" customHeight="1">
      <c r="A2343" s="8"/>
      <c r="B2343" s="24"/>
    </row>
    <row r="2344" spans="1:2" ht="15" customHeight="1">
      <c r="A2344" s="8"/>
      <c r="B2344" s="24"/>
    </row>
    <row r="2345" spans="1:2" ht="15" customHeight="1">
      <c r="A2345" s="8"/>
      <c r="B2345" s="24"/>
    </row>
    <row r="2346" spans="1:2" ht="15" customHeight="1">
      <c r="A2346" s="8"/>
      <c r="B2346" s="24"/>
    </row>
    <row r="2347" spans="1:2" ht="15" customHeight="1">
      <c r="A2347" s="8"/>
      <c r="B2347" s="24"/>
    </row>
    <row r="2348" spans="1:2" ht="15" customHeight="1">
      <c r="A2348" s="8"/>
      <c r="B2348" s="24"/>
    </row>
    <row r="2349" spans="1:2" ht="15" customHeight="1">
      <c r="A2349" s="8"/>
      <c r="B2349" s="24"/>
    </row>
    <row r="2350" spans="1:2" ht="15" customHeight="1">
      <c r="A2350" s="8"/>
      <c r="B2350" s="24"/>
    </row>
    <row r="2351" spans="1:2" ht="15" customHeight="1">
      <c r="A2351" s="8"/>
      <c r="B2351" s="24"/>
    </row>
    <row r="2352" spans="1:2" ht="15" customHeight="1">
      <c r="A2352" s="8"/>
      <c r="B2352" s="24"/>
    </row>
    <row r="2353" spans="1:2" ht="15" customHeight="1">
      <c r="A2353" s="8"/>
      <c r="B2353" s="24"/>
    </row>
    <row r="2354" spans="1:2" ht="15" customHeight="1">
      <c r="A2354" s="8"/>
      <c r="B2354" s="24"/>
    </row>
    <row r="2355" spans="1:2" ht="15" customHeight="1">
      <c r="A2355" s="8"/>
      <c r="B2355" s="24"/>
    </row>
    <row r="2356" spans="1:2" ht="15" customHeight="1">
      <c r="A2356" s="8"/>
      <c r="B2356" s="24"/>
    </row>
    <row r="2357" spans="1:2" ht="15" customHeight="1">
      <c r="A2357" s="8"/>
      <c r="B2357" s="24"/>
    </row>
    <row r="2358" spans="1:2" ht="15" customHeight="1">
      <c r="A2358" s="8"/>
      <c r="B2358" s="24"/>
    </row>
    <row r="2359" spans="1:2" ht="15" customHeight="1">
      <c r="A2359" s="8"/>
      <c r="B2359" s="24"/>
    </row>
    <row r="2360" spans="1:2" ht="15" customHeight="1">
      <c r="A2360" s="8"/>
      <c r="B2360" s="24"/>
    </row>
    <row r="2361" spans="1:2" ht="15" customHeight="1">
      <c r="A2361" s="8"/>
      <c r="B2361" s="24"/>
    </row>
    <row r="2362" spans="1:2" ht="15" customHeight="1">
      <c r="A2362" s="8"/>
      <c r="B2362" s="24"/>
    </row>
    <row r="2363" spans="1:2" ht="15" customHeight="1">
      <c r="A2363" s="8"/>
      <c r="B2363" s="24"/>
    </row>
    <row r="2364" spans="1:2" ht="15" customHeight="1">
      <c r="A2364" s="8"/>
      <c r="B2364" s="24"/>
    </row>
    <row r="2365" spans="1:2" ht="15" customHeight="1">
      <c r="A2365" s="8"/>
      <c r="B2365" s="24"/>
    </row>
    <row r="2366" spans="1:2" ht="15" customHeight="1">
      <c r="A2366" s="8"/>
      <c r="B2366" s="24"/>
    </row>
    <row r="2367" spans="1:2" ht="15" customHeight="1">
      <c r="A2367" s="8"/>
      <c r="B2367" s="24"/>
    </row>
    <row r="2368" spans="1:2" ht="15" customHeight="1">
      <c r="A2368" s="8"/>
      <c r="B2368" s="24"/>
    </row>
    <row r="2369" spans="1:2" ht="15" customHeight="1">
      <c r="A2369" s="8"/>
      <c r="B2369" s="24"/>
    </row>
    <row r="2370" spans="1:2" ht="15" customHeight="1">
      <c r="A2370" s="8"/>
      <c r="B2370" s="24"/>
    </row>
    <row r="2371" spans="1:2" ht="15" customHeight="1">
      <c r="A2371" s="8"/>
      <c r="B2371" s="24"/>
    </row>
    <row r="2372" spans="1:2" ht="15" customHeight="1">
      <c r="A2372" s="8"/>
      <c r="B2372" s="24"/>
    </row>
    <row r="2373" spans="1:2" ht="15" customHeight="1">
      <c r="A2373" s="8"/>
      <c r="B2373" s="24"/>
    </row>
    <row r="2374" spans="1:2" ht="15" customHeight="1">
      <c r="A2374" s="8"/>
      <c r="B2374" s="24"/>
    </row>
    <row r="2375" spans="1:2" ht="15" customHeight="1">
      <c r="A2375" s="8"/>
      <c r="B2375" s="24"/>
    </row>
    <row r="2376" spans="1:2" ht="15" customHeight="1">
      <c r="A2376" s="8"/>
      <c r="B2376" s="24"/>
    </row>
    <row r="2377" spans="1:2" ht="15" customHeight="1">
      <c r="A2377" s="8"/>
      <c r="B2377" s="24"/>
    </row>
    <row r="2378" spans="1:2" ht="15" customHeight="1">
      <c r="A2378" s="8"/>
      <c r="B2378" s="24"/>
    </row>
    <row r="2379" spans="1:2" ht="15" customHeight="1">
      <c r="A2379" s="8"/>
      <c r="B2379" s="24"/>
    </row>
    <row r="2380" spans="1:2" ht="15" customHeight="1">
      <c r="A2380" s="25"/>
      <c r="B2380" s="26"/>
    </row>
    <row r="2381" spans="1:2" ht="15" customHeight="1">
      <c r="A2381" s="8"/>
      <c r="B2381" s="24"/>
    </row>
    <row r="2382" spans="1:2" ht="15" customHeight="1">
      <c r="A2382" s="8"/>
      <c r="B2382" s="24"/>
    </row>
    <row r="2383" spans="1:2" ht="15" customHeight="1">
      <c r="A2383" s="8"/>
      <c r="B2383" s="24"/>
    </row>
    <row r="2384" spans="1:2" ht="15" customHeight="1">
      <c r="A2384" s="8"/>
      <c r="B2384" s="24"/>
    </row>
    <row r="2385" spans="1:2" ht="15" customHeight="1">
      <c r="A2385" s="8"/>
      <c r="B2385" s="24"/>
    </row>
    <row r="2386" spans="1:2" ht="15" customHeight="1">
      <c r="A2386" s="8"/>
      <c r="B2386" s="24"/>
    </row>
    <row r="2387" spans="1:2" ht="15" customHeight="1">
      <c r="A2387" s="8"/>
      <c r="B2387" s="24"/>
    </row>
    <row r="2388" spans="1:2" ht="15" customHeight="1">
      <c r="A2388" s="8"/>
      <c r="B2388" s="24"/>
    </row>
    <row r="2389" spans="1:2" ht="15" customHeight="1">
      <c r="A2389" s="8"/>
      <c r="B2389" s="24"/>
    </row>
    <row r="2390" spans="1:2" ht="15" customHeight="1">
      <c r="A2390" s="8"/>
      <c r="B2390" s="24"/>
    </row>
    <row r="2391" spans="1:2" ht="15" customHeight="1">
      <c r="A2391" s="8"/>
      <c r="B2391" s="24"/>
    </row>
    <row r="2392" spans="1:2" ht="15" customHeight="1">
      <c r="A2392" s="8"/>
      <c r="B2392" s="24"/>
    </row>
    <row r="2393" spans="1:2" ht="15" customHeight="1">
      <c r="A2393" s="8"/>
      <c r="B2393" s="24"/>
    </row>
    <row r="2394" spans="1:2" ht="15" customHeight="1">
      <c r="A2394" s="8"/>
      <c r="B2394" s="24"/>
    </row>
    <row r="2395" spans="1:2" ht="15" customHeight="1">
      <c r="A2395" s="8"/>
      <c r="B2395" s="24"/>
    </row>
    <row r="2396" spans="1:2" ht="15" customHeight="1">
      <c r="A2396" s="8"/>
      <c r="B2396" s="24"/>
    </row>
    <row r="2397" spans="1:2" ht="15" customHeight="1">
      <c r="A2397" s="8"/>
      <c r="B2397" s="24"/>
    </row>
    <row r="2398" spans="1:2" ht="15" customHeight="1">
      <c r="A2398" s="8"/>
      <c r="B2398" s="24"/>
    </row>
    <row r="2399" spans="1:2" ht="15" customHeight="1">
      <c r="A2399" s="8"/>
      <c r="B2399" s="24"/>
    </row>
    <row r="2400" spans="1:2" ht="15" customHeight="1">
      <c r="A2400" s="8"/>
      <c r="B2400" s="24"/>
    </row>
    <row r="2401" spans="1:2" ht="15" customHeight="1">
      <c r="A2401" s="8"/>
      <c r="B2401" s="24"/>
    </row>
    <row r="2402" spans="1:2" ht="15" customHeight="1">
      <c r="A2402" s="8"/>
      <c r="B2402" s="24"/>
    </row>
    <row r="2403" spans="1:2" ht="15" customHeight="1">
      <c r="A2403" s="8"/>
      <c r="B2403" s="24"/>
    </row>
    <row r="2404" spans="1:2" ht="15" customHeight="1">
      <c r="A2404" s="8"/>
      <c r="B2404" s="24"/>
    </row>
    <row r="2405" spans="1:2" ht="15" customHeight="1">
      <c r="A2405" s="8"/>
      <c r="B2405" s="24"/>
    </row>
    <row r="2406" spans="1:2" ht="15" customHeight="1">
      <c r="A2406" s="8"/>
      <c r="B2406" s="24"/>
    </row>
    <row r="2407" spans="1:2" ht="15" customHeight="1">
      <c r="A2407" s="8"/>
      <c r="B2407" s="24"/>
    </row>
    <row r="2408" spans="1:2" ht="15" customHeight="1">
      <c r="A2408" s="8"/>
      <c r="B2408" s="24"/>
    </row>
    <row r="2409" spans="1:2" ht="15" customHeight="1">
      <c r="A2409" s="8"/>
      <c r="B2409" s="24"/>
    </row>
    <row r="2410" spans="1:2" ht="15" customHeight="1">
      <c r="A2410" s="8"/>
      <c r="B2410" s="24"/>
    </row>
    <row r="2411" spans="1:2" ht="15" customHeight="1">
      <c r="A2411" s="8"/>
      <c r="B2411" s="24"/>
    </row>
    <row r="2412" spans="1:2" ht="15" customHeight="1">
      <c r="A2412" s="8"/>
      <c r="B2412" s="24"/>
    </row>
    <row r="2413" spans="1:2" ht="15" customHeight="1">
      <c r="A2413" s="8"/>
      <c r="B2413" s="24"/>
    </row>
    <row r="2414" spans="1:2" ht="15" customHeight="1">
      <c r="A2414" s="8"/>
      <c r="B2414" s="24"/>
    </row>
    <row r="2415" spans="1:2" ht="15" customHeight="1">
      <c r="A2415" s="8"/>
      <c r="B2415" s="24"/>
    </row>
    <row r="2416" spans="1:2" ht="15" customHeight="1">
      <c r="A2416" s="8"/>
      <c r="B2416" s="24"/>
    </row>
    <row r="2417" spans="1:2" ht="15" customHeight="1">
      <c r="A2417" s="8"/>
      <c r="B2417" s="24"/>
    </row>
    <row r="2418" spans="1:2" ht="15" customHeight="1">
      <c r="A2418" s="8"/>
      <c r="B2418" s="24"/>
    </row>
    <row r="2419" spans="1:2" ht="15" customHeight="1">
      <c r="A2419" s="8"/>
      <c r="B2419" s="24"/>
    </row>
    <row r="2420" spans="1:2" ht="15" customHeight="1">
      <c r="A2420" s="8"/>
      <c r="B2420" s="24"/>
    </row>
    <row r="2421" spans="1:2" ht="15" customHeight="1">
      <c r="A2421" s="8"/>
      <c r="B2421" s="24"/>
    </row>
    <row r="2422" spans="1:2" ht="15" customHeight="1">
      <c r="A2422" s="8"/>
      <c r="B2422" s="24"/>
    </row>
    <row r="2423" spans="1:2" ht="15" customHeight="1">
      <c r="A2423" s="8"/>
      <c r="B2423" s="24"/>
    </row>
    <row r="2424" spans="1:2" ht="15" customHeight="1">
      <c r="A2424" s="8"/>
      <c r="B2424" s="24"/>
    </row>
    <row r="2425" spans="1:2" ht="15" customHeight="1">
      <c r="A2425" s="8"/>
      <c r="B2425" s="24"/>
    </row>
    <row r="2426" spans="1:2" ht="15" customHeight="1">
      <c r="A2426" s="8"/>
      <c r="B2426" s="24"/>
    </row>
    <row r="2427" spans="1:2" ht="15" customHeight="1">
      <c r="A2427" s="8"/>
      <c r="B2427" s="24"/>
    </row>
    <row r="2428" spans="1:2" ht="15" customHeight="1">
      <c r="A2428" s="8"/>
      <c r="B2428" s="24"/>
    </row>
    <row r="2429" spans="1:2" ht="15" customHeight="1">
      <c r="A2429" s="8"/>
      <c r="B2429" s="24"/>
    </row>
    <row r="2430" spans="1:2" ht="15" customHeight="1">
      <c r="A2430" s="8"/>
      <c r="B2430" s="24"/>
    </row>
    <row r="2431" spans="1:2" ht="15" customHeight="1">
      <c r="A2431" s="8"/>
      <c r="B2431" s="24"/>
    </row>
    <row r="2432" spans="1:2" ht="15" customHeight="1">
      <c r="A2432" s="8"/>
      <c r="B2432" s="24"/>
    </row>
    <row r="2433" spans="1:2" ht="15" customHeight="1">
      <c r="A2433" s="8"/>
      <c r="B2433" s="24"/>
    </row>
    <row r="2434" spans="1:2" ht="15" customHeight="1">
      <c r="A2434" s="8"/>
      <c r="B2434" s="24"/>
    </row>
    <row r="2435" spans="1:2" ht="15" customHeight="1">
      <c r="A2435" s="8"/>
      <c r="B2435" s="24"/>
    </row>
    <row r="2436" spans="1:2" ht="15" customHeight="1">
      <c r="A2436" s="8"/>
      <c r="B2436" s="24"/>
    </row>
    <row r="2437" spans="1:2" ht="15" customHeight="1">
      <c r="A2437" s="8"/>
      <c r="B2437" s="24"/>
    </row>
    <row r="2438" spans="1:2" ht="15" customHeight="1">
      <c r="A2438" s="8"/>
      <c r="B2438" s="24"/>
    </row>
    <row r="2439" spans="1:2" ht="15" customHeight="1">
      <c r="A2439" s="8"/>
      <c r="B2439" s="24"/>
    </row>
    <row r="2440" spans="1:2" ht="15" customHeight="1">
      <c r="A2440" s="8"/>
      <c r="B2440" s="24"/>
    </row>
    <row r="2441" spans="1:2" ht="15" customHeight="1">
      <c r="A2441" s="8"/>
      <c r="B2441" s="24"/>
    </row>
    <row r="2442" spans="1:2" ht="15" customHeight="1">
      <c r="A2442" s="8"/>
      <c r="B2442" s="24"/>
    </row>
    <row r="2443" spans="1:2" ht="15" customHeight="1">
      <c r="A2443" s="8"/>
      <c r="B2443" s="24"/>
    </row>
    <row r="2444" spans="1:2" ht="15" customHeight="1">
      <c r="A2444" s="8"/>
      <c r="B2444" s="24"/>
    </row>
    <row r="2445" spans="1:2" ht="15" customHeight="1">
      <c r="A2445" s="8"/>
      <c r="B2445" s="24"/>
    </row>
    <row r="2446" spans="1:2" ht="15" customHeight="1">
      <c r="A2446" s="8"/>
      <c r="B2446" s="24"/>
    </row>
    <row r="2447" spans="1:2" ht="15" customHeight="1">
      <c r="A2447" s="8"/>
      <c r="B2447" s="24"/>
    </row>
    <row r="2448" spans="1:2" ht="15" customHeight="1">
      <c r="A2448" s="8"/>
      <c r="B2448" s="24"/>
    </row>
    <row r="2449" spans="1:2" ht="15" customHeight="1">
      <c r="A2449" s="8"/>
      <c r="B2449" s="24"/>
    </row>
    <row r="2450" spans="1:2" ht="15" customHeight="1">
      <c r="A2450" s="8"/>
      <c r="B2450" s="24"/>
    </row>
    <row r="2451" spans="1:2" ht="15" customHeight="1">
      <c r="A2451" s="8"/>
      <c r="B2451" s="24"/>
    </row>
    <row r="2452" spans="1:2" ht="15" customHeight="1">
      <c r="A2452" s="8"/>
      <c r="B2452" s="24"/>
    </row>
    <row r="2453" spans="1:2" ht="15" customHeight="1">
      <c r="A2453" s="8"/>
      <c r="B2453" s="24"/>
    </row>
    <row r="2454" spans="1:2" ht="15" customHeight="1">
      <c r="A2454" s="8"/>
      <c r="B2454" s="24"/>
    </row>
    <row r="2455" spans="1:2" ht="15" customHeight="1">
      <c r="A2455" s="8"/>
      <c r="B2455" s="24"/>
    </row>
    <row r="2456" spans="1:2" ht="15" customHeight="1">
      <c r="A2456" s="8"/>
      <c r="B2456" s="24"/>
    </row>
    <row r="2457" spans="1:2" ht="15" customHeight="1">
      <c r="A2457" s="8"/>
      <c r="B2457" s="24"/>
    </row>
    <row r="2458" spans="1:2" ht="15" customHeight="1">
      <c r="A2458" s="8"/>
      <c r="B2458" s="24"/>
    </row>
    <row r="2459" spans="1:2" ht="15" customHeight="1">
      <c r="A2459" s="8"/>
      <c r="B2459" s="24"/>
    </row>
    <row r="2460" spans="1:2" ht="15" customHeight="1">
      <c r="A2460" s="8"/>
      <c r="B2460" s="24"/>
    </row>
    <row r="2461" spans="1:2" ht="15" customHeight="1">
      <c r="A2461" s="8"/>
      <c r="B2461" s="24"/>
    </row>
    <row r="2462" spans="1:2" ht="15" customHeight="1">
      <c r="A2462" s="8"/>
      <c r="B2462" s="24"/>
    </row>
    <row r="2463" spans="1:2" ht="15" customHeight="1">
      <c r="A2463" s="8"/>
      <c r="B2463" s="24"/>
    </row>
    <row r="2464" spans="1:2" ht="15" customHeight="1">
      <c r="A2464" s="8"/>
      <c r="B2464" s="24"/>
    </row>
    <row r="2465" spans="1:2" ht="15" customHeight="1">
      <c r="A2465" s="25"/>
      <c r="B2465" s="26"/>
    </row>
    <row r="2466" spans="1:2" ht="15" customHeight="1">
      <c r="A2466" s="8"/>
      <c r="B2466" s="24"/>
    </row>
    <row r="2467" spans="1:2" ht="15" customHeight="1">
      <c r="A2467" s="8"/>
      <c r="B2467" s="24"/>
    </row>
    <row r="2468" spans="1:2" ht="15" customHeight="1">
      <c r="A2468" s="8"/>
      <c r="B2468" s="24"/>
    </row>
    <row r="2469" spans="1:2" ht="15" customHeight="1">
      <c r="A2469" s="8"/>
      <c r="B2469" s="24"/>
    </row>
    <row r="2470" spans="1:2" ht="15" customHeight="1">
      <c r="A2470" s="8"/>
      <c r="B2470" s="24"/>
    </row>
    <row r="2471" spans="1:2" ht="15" customHeight="1">
      <c r="A2471" s="8"/>
      <c r="B2471" s="24"/>
    </row>
    <row r="2472" spans="1:2" ht="15" customHeight="1">
      <c r="A2472" s="25"/>
      <c r="B2472" s="26"/>
    </row>
    <row r="2473" spans="1:2" ht="15" customHeight="1">
      <c r="A2473" s="8"/>
      <c r="B2473" s="24"/>
    </row>
    <row r="2474" spans="1:2" ht="15" customHeight="1">
      <c r="A2474" s="8"/>
      <c r="B2474" s="24"/>
    </row>
    <row r="2475" spans="1:2" ht="15" customHeight="1">
      <c r="A2475" s="8"/>
      <c r="B2475" s="24"/>
    </row>
    <row r="2476" spans="1:2" ht="15" customHeight="1">
      <c r="A2476" s="25"/>
      <c r="B2476" s="26"/>
    </row>
    <row r="2477" spans="1:2" ht="15" customHeight="1">
      <c r="A2477" s="8"/>
      <c r="B2477" s="24"/>
    </row>
    <row r="2478" spans="1:2" ht="15" customHeight="1">
      <c r="A2478" s="8"/>
      <c r="B2478" s="24"/>
    </row>
    <row r="2479" spans="1:2" ht="15" customHeight="1">
      <c r="A2479" s="8"/>
      <c r="B2479" s="24"/>
    </row>
    <row r="2480" spans="1:2" ht="15" customHeight="1">
      <c r="A2480" s="8"/>
      <c r="B2480" s="24"/>
    </row>
    <row r="2481" spans="1:2" ht="15" customHeight="1">
      <c r="A2481" s="8"/>
      <c r="B2481" s="24"/>
    </row>
    <row r="2482" spans="1:2" ht="15" customHeight="1">
      <c r="A2482" s="8"/>
      <c r="B2482" s="24"/>
    </row>
    <row r="2483" spans="1:2" ht="15" customHeight="1">
      <c r="A2483" s="8"/>
      <c r="B2483" s="24"/>
    </row>
    <row r="2484" spans="1:2" ht="15" customHeight="1">
      <c r="A2484" s="8"/>
      <c r="B2484" s="24"/>
    </row>
    <row r="2485" spans="1:2" ht="15" customHeight="1">
      <c r="A2485" s="8"/>
      <c r="B2485" s="24"/>
    </row>
    <row r="2486" spans="1:2" ht="15" customHeight="1">
      <c r="A2486" s="8"/>
      <c r="B2486" s="24"/>
    </row>
    <row r="2487" spans="1:2" ht="15" customHeight="1">
      <c r="A2487" s="8"/>
      <c r="B2487" s="24"/>
    </row>
    <row r="2488" spans="1:2" ht="15" customHeight="1">
      <c r="A2488" s="8"/>
      <c r="B2488" s="24"/>
    </row>
    <row r="2489" spans="1:2" ht="15" customHeight="1">
      <c r="A2489" s="25"/>
      <c r="B2489" s="26"/>
    </row>
    <row r="2490" spans="1:2" ht="15" customHeight="1">
      <c r="A2490" s="8"/>
      <c r="B2490" s="24"/>
    </row>
    <row r="2491" spans="1:2" ht="15" customHeight="1">
      <c r="A2491" s="8"/>
      <c r="B2491" s="24"/>
    </row>
    <row r="2492" spans="1:2" ht="15" customHeight="1">
      <c r="A2492" s="8"/>
      <c r="B2492" s="24"/>
    </row>
    <row r="2493" spans="1:2" ht="15" customHeight="1">
      <c r="A2493" s="8"/>
      <c r="B2493" s="24"/>
    </row>
    <row r="2494" spans="1:2" ht="15" customHeight="1">
      <c r="A2494" s="8"/>
      <c r="B2494" s="24"/>
    </row>
    <row r="2495" spans="1:2" ht="15" customHeight="1">
      <c r="A2495" s="8"/>
      <c r="B2495" s="24"/>
    </row>
    <row r="2496" spans="1:2" ht="15" customHeight="1">
      <c r="A2496" s="25"/>
      <c r="B2496" s="26"/>
    </row>
    <row r="2497" spans="1:2" ht="15" customHeight="1">
      <c r="A2497" s="8"/>
      <c r="B2497" s="24"/>
    </row>
    <row r="2498" spans="1:2" ht="15" customHeight="1">
      <c r="A2498" s="25"/>
      <c r="B2498" s="26"/>
    </row>
    <row r="2499" spans="1:2" ht="15" customHeight="1">
      <c r="A2499" s="8"/>
      <c r="B2499" s="24"/>
    </row>
    <row r="2500" spans="1:2" ht="15" customHeight="1">
      <c r="A2500" s="8"/>
      <c r="B2500" s="24"/>
    </row>
    <row r="2501" spans="1:2" ht="15" customHeight="1">
      <c r="A2501" s="8"/>
      <c r="B2501" s="24"/>
    </row>
    <row r="2502" spans="1:2" ht="15" customHeight="1">
      <c r="A2502" s="8"/>
      <c r="B2502" s="24"/>
    </row>
    <row r="2503" spans="1:2" ht="15" customHeight="1">
      <c r="A2503" s="8"/>
      <c r="B2503" s="24"/>
    </row>
    <row r="2504" spans="1:2" ht="15" customHeight="1">
      <c r="A2504" s="8"/>
      <c r="B2504" s="24"/>
    </row>
    <row r="2505" spans="1:2" ht="15" customHeight="1">
      <c r="A2505" s="8"/>
      <c r="B2505" s="24"/>
    </row>
    <row r="2506" spans="1:2" ht="15" customHeight="1">
      <c r="A2506" s="8"/>
      <c r="B2506" s="24"/>
    </row>
    <row r="2507" spans="1:2" ht="15" customHeight="1">
      <c r="A2507" s="8"/>
      <c r="B2507" s="24"/>
    </row>
    <row r="2508" spans="1:2" ht="15" customHeight="1">
      <c r="A2508" s="8"/>
      <c r="B2508" s="24"/>
    </row>
    <row r="2509" spans="1:2" ht="15" customHeight="1">
      <c r="A2509" s="8"/>
      <c r="B2509" s="24"/>
    </row>
    <row r="2510" spans="1:2" ht="15" customHeight="1">
      <c r="A2510" s="8"/>
      <c r="B2510" s="24"/>
    </row>
    <row r="2511" spans="1:2" ht="15" customHeight="1">
      <c r="A2511" s="8"/>
      <c r="B2511" s="24"/>
    </row>
    <row r="2512" spans="1:2" ht="15" customHeight="1">
      <c r="A2512" s="8"/>
      <c r="B2512" s="24"/>
    </row>
    <row r="2513" spans="1:2" ht="15" customHeight="1">
      <c r="A2513" s="25"/>
      <c r="B2513" s="26"/>
    </row>
    <row r="2514" spans="1:2" ht="15" customHeight="1">
      <c r="A2514" s="8"/>
      <c r="B2514" s="24"/>
    </row>
    <row r="2515" spans="1:2" ht="15" customHeight="1">
      <c r="A2515" s="8"/>
      <c r="B2515" s="24"/>
    </row>
    <row r="2516" spans="1:2" ht="15" customHeight="1">
      <c r="A2516" s="8"/>
      <c r="B2516" s="24"/>
    </row>
    <row r="2517" spans="1:2" ht="15" customHeight="1">
      <c r="A2517" s="8"/>
      <c r="B2517" s="24"/>
    </row>
    <row r="2518" spans="1:2" ht="15" customHeight="1">
      <c r="A2518" s="8"/>
      <c r="B2518" s="24"/>
    </row>
    <row r="2519" spans="1:2" ht="15" customHeight="1">
      <c r="A2519" s="8"/>
      <c r="B2519" s="24"/>
    </row>
    <row r="2520" spans="1:2" ht="15" customHeight="1">
      <c r="A2520" s="8"/>
      <c r="B2520" s="24"/>
    </row>
    <row r="2521" spans="1:2" ht="15" customHeight="1">
      <c r="A2521" s="8"/>
      <c r="B2521" s="24"/>
    </row>
    <row r="2522" spans="1:2" ht="15" customHeight="1">
      <c r="A2522" s="8"/>
      <c r="B2522" s="24"/>
    </row>
    <row r="2523" spans="1:2" ht="15" customHeight="1">
      <c r="A2523" s="8"/>
      <c r="B2523" s="24"/>
    </row>
    <row r="2524" spans="1:2" ht="15" customHeight="1">
      <c r="A2524" s="8"/>
      <c r="B2524" s="24"/>
    </row>
    <row r="2525" spans="1:2" ht="15" customHeight="1">
      <c r="A2525" s="8"/>
      <c r="B2525" s="24"/>
    </row>
    <row r="2526" spans="1:2" ht="15" customHeight="1">
      <c r="A2526" s="8"/>
      <c r="B2526" s="24"/>
    </row>
    <row r="2527" spans="1:2" ht="15" customHeight="1">
      <c r="A2527" s="25"/>
      <c r="B2527" s="26"/>
    </row>
    <row r="2528" spans="1:2" ht="15" customHeight="1">
      <c r="A2528" s="8"/>
      <c r="B2528" s="24"/>
    </row>
    <row r="2529" spans="1:2" ht="15" customHeight="1">
      <c r="A2529" s="8"/>
      <c r="B2529" s="24"/>
    </row>
    <row r="2530" spans="1:2" ht="15" customHeight="1">
      <c r="A2530" s="25"/>
      <c r="B2530" s="26"/>
    </row>
    <row r="2531" spans="1:2" ht="15" customHeight="1">
      <c r="A2531" s="8"/>
      <c r="B2531" s="24"/>
    </row>
    <row r="2532" spans="1:2" ht="15" customHeight="1">
      <c r="A2532" s="8"/>
      <c r="B2532" s="24"/>
    </row>
    <row r="2533" spans="1:2" ht="15" customHeight="1">
      <c r="A2533" s="8"/>
      <c r="B2533" s="24"/>
    </row>
    <row r="2534" spans="1:2" ht="15" customHeight="1">
      <c r="A2534" s="8"/>
      <c r="B2534" s="24"/>
    </row>
    <row r="2535" spans="1:2" ht="15" customHeight="1">
      <c r="A2535" s="8"/>
      <c r="B2535" s="24"/>
    </row>
    <row r="2536" spans="1:2" ht="15" customHeight="1">
      <c r="A2536" s="8"/>
      <c r="B2536" s="24"/>
    </row>
    <row r="2537" spans="1:2" ht="15" customHeight="1">
      <c r="A2537" s="8"/>
      <c r="B2537" s="24"/>
    </row>
    <row r="2538" spans="1:2" ht="15" customHeight="1">
      <c r="A2538" s="8"/>
      <c r="B2538" s="24"/>
    </row>
    <row r="2539" spans="1:2" ht="15" customHeight="1">
      <c r="A2539" s="8"/>
      <c r="B2539" s="24"/>
    </row>
    <row r="2540" spans="1:2" ht="15" customHeight="1">
      <c r="A2540" s="8"/>
      <c r="B2540" s="24"/>
    </row>
    <row r="2541" spans="1:2" ht="15" customHeight="1">
      <c r="A2541" s="8"/>
      <c r="B2541" s="24"/>
    </row>
    <row r="2542" spans="1:2" ht="15" customHeight="1">
      <c r="A2542" s="8"/>
      <c r="B2542" s="24"/>
    </row>
    <row r="2543" spans="1:2" ht="15" customHeight="1">
      <c r="A2543" s="8"/>
      <c r="B2543" s="24"/>
    </row>
    <row r="2544" spans="1:2" ht="15" customHeight="1">
      <c r="A2544" s="8"/>
      <c r="B2544" s="24"/>
    </row>
    <row r="2545" spans="1:2" ht="15" customHeight="1">
      <c r="A2545" s="8"/>
      <c r="B2545" s="24"/>
    </row>
    <row r="2546" spans="1:2" ht="15" customHeight="1">
      <c r="A2546" s="8"/>
      <c r="B2546" s="24"/>
    </row>
    <row r="2547" spans="1:2" ht="15" customHeight="1">
      <c r="A2547" s="8"/>
      <c r="B2547" s="24"/>
    </row>
    <row r="2548" spans="1:2" ht="15" customHeight="1">
      <c r="A2548" s="8"/>
      <c r="B2548" s="24"/>
    </row>
    <row r="2549" spans="1:2" ht="15" customHeight="1">
      <c r="A2549" s="8"/>
      <c r="B2549" s="24"/>
    </row>
    <row r="2550" spans="1:2" ht="15" customHeight="1">
      <c r="A2550" s="8"/>
      <c r="B2550" s="24"/>
    </row>
    <row r="2551" spans="1:2" ht="15" customHeight="1">
      <c r="A2551" s="8"/>
      <c r="B2551" s="24"/>
    </row>
    <row r="2552" spans="1:2" ht="15" customHeight="1">
      <c r="A2552" s="8"/>
      <c r="B2552" s="24"/>
    </row>
    <row r="2553" spans="1:2" ht="15" customHeight="1">
      <c r="A2553" s="8"/>
      <c r="B2553" s="24"/>
    </row>
    <row r="2554" spans="1:2" ht="15" customHeight="1">
      <c r="A2554" s="8"/>
      <c r="B2554" s="24"/>
    </row>
    <row r="2555" spans="1:2" ht="15" customHeight="1">
      <c r="A2555" s="8"/>
      <c r="B2555" s="24"/>
    </row>
    <row r="2556" spans="1:2" ht="15" customHeight="1">
      <c r="A2556" s="8"/>
      <c r="B2556" s="24"/>
    </row>
    <row r="2557" spans="1:2" ht="15" customHeight="1">
      <c r="A2557" s="8"/>
      <c r="B2557" s="24"/>
    </row>
    <row r="2558" spans="1:2" ht="15" customHeight="1">
      <c r="A2558" s="8"/>
      <c r="B2558" s="24"/>
    </row>
    <row r="2559" spans="1:2" ht="15" customHeight="1">
      <c r="A2559" s="8"/>
      <c r="B2559" s="24"/>
    </row>
    <row r="2560" spans="1:2" ht="15" customHeight="1">
      <c r="A2560" s="8"/>
      <c r="B2560" s="24"/>
    </row>
    <row r="2561" spans="1:2" ht="15" customHeight="1">
      <c r="A2561" s="8"/>
      <c r="B2561" s="24"/>
    </row>
    <row r="2562" spans="1:2" ht="15" customHeight="1">
      <c r="A2562" s="25"/>
      <c r="B2562" s="26"/>
    </row>
    <row r="2563" spans="1:2" ht="15" customHeight="1">
      <c r="A2563" s="8"/>
      <c r="B2563" s="24"/>
    </row>
    <row r="2564" spans="1:2" ht="15" customHeight="1">
      <c r="A2564" s="8"/>
      <c r="B2564" s="24"/>
    </row>
    <row r="2565" spans="1:2" ht="15" customHeight="1">
      <c r="A2565" s="8"/>
      <c r="B2565" s="24"/>
    </row>
    <row r="2566" spans="1:2" ht="15" customHeight="1">
      <c r="A2566" s="8"/>
      <c r="B2566" s="24"/>
    </row>
    <row r="2567" spans="1:2" ht="15" customHeight="1">
      <c r="A2567" s="8"/>
      <c r="B2567" s="24"/>
    </row>
    <row r="2568" spans="1:2" ht="15" customHeight="1">
      <c r="A2568" s="8"/>
      <c r="B2568" s="24"/>
    </row>
    <row r="2569" spans="1:2" ht="15" customHeight="1">
      <c r="A2569" s="8"/>
      <c r="B2569" s="24"/>
    </row>
    <row r="2570" spans="1:2" ht="15" customHeight="1">
      <c r="A2570" s="8"/>
      <c r="B2570" s="24"/>
    </row>
    <row r="2571" spans="1:2" ht="15" customHeight="1">
      <c r="A2571" s="25"/>
      <c r="B2571" s="26"/>
    </row>
    <row r="2572" spans="1:2" ht="15" customHeight="1">
      <c r="A2572" s="8"/>
      <c r="B2572" s="24"/>
    </row>
    <row r="2573" spans="1:2" ht="15" customHeight="1">
      <c r="A2573" s="8"/>
      <c r="B2573" s="24"/>
    </row>
    <row r="2574" spans="1:2" ht="15" customHeight="1">
      <c r="A2574" s="8"/>
      <c r="B2574" s="24"/>
    </row>
    <row r="2575" spans="1:2" ht="15" customHeight="1">
      <c r="A2575" s="8"/>
      <c r="B2575" s="24"/>
    </row>
    <row r="2576" spans="1:2" ht="15" customHeight="1">
      <c r="A2576" s="8"/>
      <c r="B2576" s="24"/>
    </row>
    <row r="2577" spans="1:2" ht="15" customHeight="1">
      <c r="A2577" s="8"/>
      <c r="B2577" s="24"/>
    </row>
    <row r="2578" spans="1:2" ht="15" customHeight="1">
      <c r="A2578" s="25"/>
      <c r="B2578" s="26"/>
    </row>
    <row r="2579" spans="1:2" ht="15" customHeight="1">
      <c r="A2579" s="8"/>
      <c r="B2579" s="24"/>
    </row>
    <row r="2580" spans="1:2" ht="15" customHeight="1">
      <c r="A2580" s="8"/>
      <c r="B2580" s="24"/>
    </row>
    <row r="2581" spans="1:2" ht="15" customHeight="1">
      <c r="A2581" s="8"/>
      <c r="B2581" s="24"/>
    </row>
    <row r="2582" spans="1:2" ht="15" customHeight="1">
      <c r="A2582" s="8"/>
      <c r="B2582" s="24"/>
    </row>
    <row r="2583" spans="1:2" ht="15" customHeight="1">
      <c r="A2583" s="8"/>
      <c r="B2583" s="24"/>
    </row>
    <row r="2584" spans="1:2" ht="15" customHeight="1">
      <c r="A2584" s="8"/>
      <c r="B2584" s="24"/>
    </row>
    <row r="2585" spans="1:2" ht="15" customHeight="1">
      <c r="A2585" s="8"/>
      <c r="B2585" s="24"/>
    </row>
    <row r="2586" spans="1:2" ht="15" customHeight="1">
      <c r="A2586" s="8"/>
      <c r="B2586" s="24"/>
    </row>
    <row r="2587" spans="1:2" ht="15" customHeight="1">
      <c r="A2587" s="8"/>
      <c r="B2587" s="24"/>
    </row>
    <row r="2588" spans="1:2" ht="15" customHeight="1">
      <c r="A2588" s="25"/>
      <c r="B2588" s="26"/>
    </row>
    <row r="2589" spans="1:2" ht="15" customHeight="1">
      <c r="A2589" s="8"/>
      <c r="B2589" s="24"/>
    </row>
    <row r="2590" spans="1:2" ht="15" customHeight="1">
      <c r="A2590" s="8"/>
      <c r="B2590" s="24"/>
    </row>
    <row r="2591" spans="1:2" ht="15" customHeight="1">
      <c r="A2591" s="25"/>
      <c r="B2591" s="26"/>
    </row>
    <row r="2592" spans="1:2" ht="15" customHeight="1">
      <c r="A2592" s="8"/>
      <c r="B2592" s="24"/>
    </row>
    <row r="2593" spans="1:2" ht="15" customHeight="1">
      <c r="A2593" s="8"/>
      <c r="B2593" s="24"/>
    </row>
    <row r="2594" spans="1:2" ht="15" customHeight="1">
      <c r="A2594" s="8"/>
      <c r="B2594" s="24"/>
    </row>
    <row r="2595" spans="1:2" ht="15" customHeight="1">
      <c r="A2595" s="8"/>
      <c r="B2595" s="24"/>
    </row>
    <row r="2596" spans="1:2" ht="15" customHeight="1">
      <c r="A2596" s="8"/>
      <c r="B2596" s="24"/>
    </row>
    <row r="2597" spans="1:2" ht="15" customHeight="1">
      <c r="A2597" s="8"/>
      <c r="B2597" s="24"/>
    </row>
    <row r="2598" spans="1:2" ht="15" customHeight="1">
      <c r="A2598" s="8"/>
      <c r="B2598" s="24"/>
    </row>
    <row r="2599" spans="1:2" ht="15" customHeight="1">
      <c r="A2599" s="25"/>
      <c r="B2599" s="26"/>
    </row>
    <row r="2600" spans="1:2" ht="15" customHeight="1">
      <c r="A2600" s="8"/>
      <c r="B2600" s="24"/>
    </row>
    <row r="2601" spans="1:2" ht="15" customHeight="1">
      <c r="A2601" s="8"/>
      <c r="B2601" s="24"/>
    </row>
    <row r="2602" spans="1:2" ht="15" customHeight="1">
      <c r="A2602" s="8"/>
      <c r="B2602" s="24"/>
    </row>
    <row r="2603" spans="1:2" ht="15" customHeight="1">
      <c r="A2603" s="8"/>
      <c r="B2603" s="24"/>
    </row>
    <row r="2604" spans="1:2" ht="15" customHeight="1">
      <c r="A2604" s="8"/>
      <c r="B2604" s="24"/>
    </row>
    <row r="2605" spans="1:2" ht="15" customHeight="1">
      <c r="A2605" s="8"/>
      <c r="B2605" s="24"/>
    </row>
    <row r="2606" spans="1:2" ht="15" customHeight="1">
      <c r="A2606" s="8"/>
      <c r="B2606" s="24"/>
    </row>
    <row r="2607" spans="1:2" ht="15" customHeight="1">
      <c r="A2607" s="8"/>
      <c r="B2607" s="24"/>
    </row>
    <row r="2608" spans="1:2" ht="15" customHeight="1">
      <c r="A2608" s="8"/>
      <c r="B2608" s="24"/>
    </row>
    <row r="2609" spans="1:2" ht="15" customHeight="1">
      <c r="A2609" s="8"/>
      <c r="B2609" s="24"/>
    </row>
    <row r="2610" spans="1:2" ht="15" customHeight="1">
      <c r="A2610" s="8"/>
      <c r="B2610" s="24"/>
    </row>
    <row r="2611" spans="1:2" ht="15" customHeight="1">
      <c r="A2611" s="8"/>
      <c r="B2611" s="24"/>
    </row>
    <row r="2612" spans="1:2" ht="15" customHeight="1">
      <c r="A2612" s="8"/>
      <c r="B2612" s="24"/>
    </row>
    <row r="2613" spans="1:2" ht="15" customHeight="1">
      <c r="A2613" s="8"/>
      <c r="B2613" s="24"/>
    </row>
    <row r="2614" spans="1:2" ht="15" customHeight="1">
      <c r="A2614" s="8"/>
      <c r="B2614" s="24"/>
    </row>
    <row r="2615" spans="1:2" ht="15" customHeight="1">
      <c r="A2615" s="8"/>
      <c r="B2615" s="24"/>
    </row>
    <row r="2616" spans="1:2" ht="15" customHeight="1">
      <c r="A2616" s="8"/>
      <c r="B2616" s="24"/>
    </row>
    <row r="2617" spans="1:2" ht="15" customHeight="1">
      <c r="A2617" s="8"/>
      <c r="B2617" s="24"/>
    </row>
    <row r="2618" spans="1:2" ht="15" customHeight="1">
      <c r="A2618" s="8"/>
      <c r="B2618" s="24"/>
    </row>
    <row r="2619" spans="1:2" ht="15" customHeight="1">
      <c r="A2619" s="8"/>
      <c r="B2619" s="24"/>
    </row>
    <row r="2620" spans="1:2" ht="15" customHeight="1">
      <c r="A2620" s="8"/>
      <c r="B2620" s="24"/>
    </row>
    <row r="2621" spans="1:2" ht="15" customHeight="1">
      <c r="A2621" s="25"/>
      <c r="B2621" s="26"/>
    </row>
    <row r="2622" spans="1:2" ht="15" customHeight="1">
      <c r="A2622" s="25"/>
      <c r="B2622" s="26"/>
    </row>
    <row r="2623" spans="1:2" ht="15" customHeight="1">
      <c r="A2623" s="8"/>
      <c r="B2623" s="24"/>
    </row>
    <row r="2624" spans="1:2" ht="15" customHeight="1">
      <c r="A2624" s="8"/>
      <c r="B2624" s="24"/>
    </row>
    <row r="2625" spans="1:2" ht="15" customHeight="1">
      <c r="A2625" s="25"/>
      <c r="B2625" s="26"/>
    </row>
    <row r="2626" spans="1:2" ht="15" customHeight="1">
      <c r="A2626" s="25"/>
      <c r="B2626" s="26"/>
    </row>
    <row r="2627" spans="1:2" ht="15" customHeight="1">
      <c r="A2627" s="8"/>
      <c r="B2627" s="24"/>
    </row>
    <row r="2628" spans="1:2" ht="15" customHeight="1">
      <c r="A2628" s="8"/>
      <c r="B2628" s="24"/>
    </row>
    <row r="2629" spans="1:2" ht="15" customHeight="1">
      <c r="A2629" s="8"/>
      <c r="B2629" s="24"/>
    </row>
    <row r="2630" spans="1:2" ht="15" customHeight="1">
      <c r="A2630" s="8"/>
      <c r="B2630" s="24"/>
    </row>
    <row r="2631" spans="1:2" ht="15" customHeight="1">
      <c r="A2631" s="8"/>
      <c r="B2631" s="24"/>
    </row>
    <row r="2632" spans="1:2" ht="15" customHeight="1">
      <c r="A2632" s="8"/>
      <c r="B2632" s="24"/>
    </row>
    <row r="2633" spans="1:2" ht="15" customHeight="1">
      <c r="A2633" s="8"/>
      <c r="B2633" s="24"/>
    </row>
    <row r="2634" spans="1:2" ht="15" customHeight="1">
      <c r="A2634" s="8"/>
      <c r="B2634" s="24"/>
    </row>
    <row r="2635" spans="1:2" ht="15" customHeight="1">
      <c r="A2635" s="8"/>
      <c r="B2635" s="24"/>
    </row>
    <row r="2636" spans="1:2" ht="15" customHeight="1">
      <c r="A2636" s="8"/>
      <c r="B2636" s="24"/>
    </row>
    <row r="2637" spans="1:2" ht="15" customHeight="1">
      <c r="A2637" s="8"/>
      <c r="B2637" s="24"/>
    </row>
    <row r="2638" spans="1:2" ht="15" customHeight="1">
      <c r="A2638" s="8"/>
      <c r="B2638" s="24"/>
    </row>
    <row r="2639" spans="1:2" ht="15" customHeight="1">
      <c r="A2639" s="8"/>
      <c r="B2639" s="24"/>
    </row>
    <row r="2640" spans="1:2" ht="15" customHeight="1">
      <c r="A2640" s="8"/>
      <c r="B2640" s="24"/>
    </row>
    <row r="2641" spans="1:2" ht="15" customHeight="1">
      <c r="A2641" s="8"/>
      <c r="B2641" s="24"/>
    </row>
    <row r="2642" spans="1:2" ht="15" customHeight="1">
      <c r="A2642" s="8"/>
      <c r="B2642" s="24"/>
    </row>
    <row r="2643" spans="1:2" ht="15" customHeight="1">
      <c r="A2643" s="8"/>
      <c r="B2643" s="24"/>
    </row>
    <row r="2644" spans="1:2" ht="15" customHeight="1">
      <c r="A2644" s="8"/>
      <c r="B2644" s="24"/>
    </row>
    <row r="2645" spans="1:2" ht="15" customHeight="1">
      <c r="A2645" s="8"/>
      <c r="B2645" s="24"/>
    </row>
    <row r="2646" spans="1:2" ht="15" customHeight="1">
      <c r="A2646" s="8"/>
      <c r="B2646" s="24"/>
    </row>
    <row r="2647" spans="1:2" ht="15" customHeight="1">
      <c r="A2647" s="8"/>
      <c r="B2647" s="24"/>
    </row>
    <row r="2648" spans="1:2" ht="15" customHeight="1">
      <c r="A2648" s="25"/>
      <c r="B2648" s="26"/>
    </row>
    <row r="2649" spans="1:2" ht="15" customHeight="1">
      <c r="A2649" s="8"/>
      <c r="B2649" s="24"/>
    </row>
    <row r="2650" spans="1:2" ht="15" customHeight="1">
      <c r="A2650" s="8"/>
      <c r="B2650" s="24"/>
    </row>
    <row r="2651" spans="1:2" ht="15" customHeight="1">
      <c r="A2651" s="8"/>
      <c r="B2651" s="24"/>
    </row>
    <row r="2652" spans="1:2" ht="15" customHeight="1">
      <c r="A2652" s="8"/>
      <c r="B2652" s="24"/>
    </row>
    <row r="2653" spans="1:2" ht="15" customHeight="1">
      <c r="A2653" s="8"/>
      <c r="B2653" s="24"/>
    </row>
    <row r="2654" spans="1:2" ht="15" customHeight="1">
      <c r="A2654" s="8"/>
      <c r="B2654" s="24"/>
    </row>
    <row r="2655" spans="1:2" ht="15" customHeight="1">
      <c r="A2655" s="8"/>
      <c r="B2655" s="24"/>
    </row>
    <row r="2656" spans="1:2" ht="15" customHeight="1">
      <c r="A2656" s="8"/>
      <c r="B2656" s="24"/>
    </row>
    <row r="2657" spans="1:2" ht="15" customHeight="1">
      <c r="A2657" s="8"/>
      <c r="B2657" s="24"/>
    </row>
    <row r="2658" spans="1:2" ht="15" customHeight="1">
      <c r="A2658" s="8"/>
      <c r="B2658" s="24"/>
    </row>
    <row r="2659" spans="1:2" ht="15" customHeight="1">
      <c r="A2659" s="8"/>
      <c r="B2659" s="24"/>
    </row>
    <row r="2660" spans="1:2" ht="15" customHeight="1">
      <c r="A2660" s="8"/>
      <c r="B2660" s="24"/>
    </row>
    <row r="2661" spans="1:2" ht="15" customHeight="1">
      <c r="A2661" s="8"/>
      <c r="B2661" s="24"/>
    </row>
    <row r="2662" spans="1:2" ht="15" customHeight="1">
      <c r="A2662" s="8"/>
      <c r="B2662" s="24"/>
    </row>
    <row r="2663" spans="1:2" ht="15" customHeight="1">
      <c r="A2663" s="8"/>
      <c r="B2663" s="24"/>
    </row>
    <row r="2664" spans="1:2" ht="15" customHeight="1">
      <c r="A2664" s="8"/>
      <c r="B2664" s="24"/>
    </row>
    <row r="2665" spans="1:2" ht="15" customHeight="1">
      <c r="A2665" s="8"/>
      <c r="B2665" s="24"/>
    </row>
    <row r="2666" spans="1:2" ht="15" customHeight="1">
      <c r="A2666" s="8"/>
      <c r="B2666" s="24"/>
    </row>
    <row r="2667" spans="1:2" ht="15" customHeight="1">
      <c r="A2667" s="8"/>
      <c r="B2667" s="24"/>
    </row>
    <row r="2668" spans="1:2" ht="15" customHeight="1">
      <c r="A2668" s="8"/>
      <c r="B2668" s="24"/>
    </row>
    <row r="2669" spans="1:2" ht="15" customHeight="1">
      <c r="A2669" s="8"/>
      <c r="B2669" s="24"/>
    </row>
    <row r="2670" spans="1:2" ht="15" customHeight="1">
      <c r="A2670" s="8"/>
      <c r="B2670" s="24"/>
    </row>
    <row r="2671" spans="1:2" ht="15" customHeight="1">
      <c r="A2671" s="8"/>
      <c r="B2671" s="24"/>
    </row>
    <row r="2672" spans="1:2" ht="15" customHeight="1">
      <c r="A2672" s="8"/>
      <c r="B2672" s="24"/>
    </row>
    <row r="2673" spans="1:2" ht="15" customHeight="1">
      <c r="A2673" s="8"/>
      <c r="B2673" s="24"/>
    </row>
    <row r="2674" spans="1:2" ht="15" customHeight="1">
      <c r="A2674" s="8"/>
      <c r="B2674" s="24"/>
    </row>
    <row r="2675" spans="1:2" ht="15" customHeight="1">
      <c r="A2675" s="8"/>
      <c r="B2675" s="24"/>
    </row>
    <row r="2676" spans="1:2" ht="15" customHeight="1">
      <c r="A2676" s="25"/>
      <c r="B2676" s="26"/>
    </row>
    <row r="2677" spans="1:2" ht="15" customHeight="1">
      <c r="A2677" s="8"/>
      <c r="B2677" s="24"/>
    </row>
    <row r="2678" spans="1:2" ht="15" customHeight="1">
      <c r="A2678" s="8"/>
      <c r="B2678" s="24"/>
    </row>
    <row r="2679" spans="1:2" ht="15" customHeight="1">
      <c r="A2679" s="8"/>
      <c r="B2679" s="24"/>
    </row>
    <row r="2680" spans="1:2" ht="15" customHeight="1">
      <c r="A2680" s="8"/>
      <c r="B2680" s="24"/>
    </row>
    <row r="2681" spans="1:2" ht="15" customHeight="1">
      <c r="A2681" s="8"/>
      <c r="B2681" s="24"/>
    </row>
    <row r="2682" spans="1:2" ht="15" customHeight="1">
      <c r="A2682" s="8"/>
      <c r="B2682" s="24"/>
    </row>
    <row r="2683" spans="1:2" ht="15" customHeight="1">
      <c r="A2683" s="8"/>
      <c r="B2683" s="24"/>
    </row>
    <row r="2684" spans="1:2" ht="15" customHeight="1">
      <c r="A2684" s="8"/>
      <c r="B2684" s="24"/>
    </row>
    <row r="2685" spans="1:2" ht="15" customHeight="1">
      <c r="A2685" s="8"/>
      <c r="B2685" s="24"/>
    </row>
    <row r="2686" spans="1:2" ht="15" customHeight="1">
      <c r="A2686" s="8"/>
      <c r="B2686" s="24"/>
    </row>
    <row r="2687" spans="1:2" ht="15" customHeight="1">
      <c r="A2687" s="8"/>
      <c r="B2687" s="24"/>
    </row>
    <row r="2688" spans="1:2" ht="15" customHeight="1">
      <c r="A2688" s="25"/>
      <c r="B2688" s="26"/>
    </row>
    <row r="2689" spans="1:2" ht="15" customHeight="1">
      <c r="A2689" s="8"/>
      <c r="B2689" s="24"/>
    </row>
    <row r="2690" spans="1:2" ht="15" customHeight="1">
      <c r="A2690" s="8"/>
      <c r="B2690" s="24"/>
    </row>
    <row r="2691" spans="1:2" ht="15" customHeight="1">
      <c r="A2691" s="8"/>
      <c r="B2691" s="24"/>
    </row>
    <row r="2692" spans="1:2" ht="15" customHeight="1">
      <c r="A2692" s="8"/>
      <c r="B2692" s="24"/>
    </row>
    <row r="2693" spans="1:2" ht="15" customHeight="1">
      <c r="A2693" s="8"/>
      <c r="B2693" s="24"/>
    </row>
    <row r="2694" spans="1:2" ht="15" customHeight="1">
      <c r="A2694" s="8"/>
      <c r="B2694" s="24"/>
    </row>
    <row r="2695" spans="1:2" ht="15" customHeight="1">
      <c r="A2695" s="8"/>
      <c r="B2695" s="24"/>
    </row>
    <row r="2696" spans="1:2" ht="15" customHeight="1">
      <c r="A2696" s="8"/>
      <c r="B2696" s="24"/>
    </row>
    <row r="2697" spans="1:2" ht="15" customHeight="1">
      <c r="A2697" s="8"/>
      <c r="B2697" s="24"/>
    </row>
    <row r="2698" spans="1:2" ht="15" customHeight="1">
      <c r="A2698" s="8"/>
      <c r="B2698" s="24"/>
    </row>
    <row r="2699" spans="1:2" ht="15" customHeight="1">
      <c r="A2699" s="25"/>
      <c r="B2699" s="26"/>
    </row>
    <row r="2700" spans="1:2" ht="15" customHeight="1">
      <c r="A2700" s="8"/>
      <c r="B2700" s="24"/>
    </row>
    <row r="2701" spans="1:2" ht="15" customHeight="1">
      <c r="A2701" s="8"/>
      <c r="B2701" s="24"/>
    </row>
    <row r="2702" spans="1:2" ht="15" customHeight="1">
      <c r="A2702" s="8"/>
      <c r="B2702" s="24"/>
    </row>
    <row r="2703" spans="1:2" ht="15" customHeight="1">
      <c r="A2703" s="8"/>
      <c r="B2703" s="24"/>
    </row>
    <row r="2704" spans="1:2" ht="15" customHeight="1">
      <c r="A2704" s="8"/>
      <c r="B2704" s="24"/>
    </row>
    <row r="2705" spans="1:2" ht="15" customHeight="1">
      <c r="A2705" s="8"/>
      <c r="B2705" s="24"/>
    </row>
    <row r="2706" spans="1:2" ht="15" customHeight="1">
      <c r="A2706" s="8"/>
      <c r="B2706" s="24"/>
    </row>
    <row r="2707" spans="1:2" ht="15" customHeight="1">
      <c r="A2707" s="8"/>
      <c r="B2707" s="24"/>
    </row>
    <row r="2708" spans="1:2" ht="15" customHeight="1">
      <c r="A2708" s="8"/>
      <c r="B2708" s="24"/>
    </row>
    <row r="2709" spans="1:2" ht="15" customHeight="1">
      <c r="A2709" s="8"/>
      <c r="B2709" s="24"/>
    </row>
    <row r="2710" spans="1:2" ht="15" customHeight="1">
      <c r="A2710" s="8"/>
      <c r="B2710" s="24"/>
    </row>
    <row r="2711" spans="1:2" ht="15" customHeight="1">
      <c r="A2711" s="8"/>
      <c r="B2711" s="24"/>
    </row>
    <row r="2712" spans="1:2" ht="15" customHeight="1">
      <c r="A2712" s="8"/>
      <c r="B2712" s="24"/>
    </row>
    <row r="2713" spans="1:2" ht="15" customHeight="1">
      <c r="A2713" s="8"/>
      <c r="B2713" s="24"/>
    </row>
    <row r="2714" spans="1:2" ht="15" customHeight="1">
      <c r="A2714" s="8"/>
      <c r="B2714" s="24"/>
    </row>
    <row r="2715" spans="1:2" ht="15" customHeight="1">
      <c r="A2715" s="8"/>
      <c r="B2715" s="24"/>
    </row>
    <row r="2716" spans="1:2" ht="15" customHeight="1">
      <c r="A2716" s="8"/>
      <c r="B2716" s="24"/>
    </row>
    <row r="2717" spans="1:2" ht="15" customHeight="1">
      <c r="A2717" s="8"/>
      <c r="B2717" s="24"/>
    </row>
    <row r="2718" spans="1:2" ht="15" customHeight="1">
      <c r="A2718" s="8"/>
      <c r="B2718" s="24"/>
    </row>
    <row r="2719" spans="1:2" ht="15" customHeight="1">
      <c r="A2719" s="8"/>
      <c r="B2719" s="24"/>
    </row>
    <row r="2720" spans="1:2" ht="15" customHeight="1">
      <c r="A2720" s="25"/>
      <c r="B2720" s="26"/>
    </row>
    <row r="2721" spans="1:2" ht="15" customHeight="1">
      <c r="A2721" s="8"/>
      <c r="B2721" s="24"/>
    </row>
    <row r="2722" spans="1:2" ht="15" customHeight="1">
      <c r="A2722" s="8"/>
      <c r="B2722" s="24"/>
    </row>
    <row r="2723" spans="1:2" ht="15" customHeight="1">
      <c r="A2723" s="8"/>
      <c r="B2723" s="24"/>
    </row>
    <row r="2724" spans="1:2" ht="15" customHeight="1">
      <c r="A2724" s="8"/>
      <c r="B2724" s="24"/>
    </row>
    <row r="2725" spans="1:2" ht="15" customHeight="1">
      <c r="A2725" s="8"/>
      <c r="B2725" s="24"/>
    </row>
    <row r="2726" spans="1:2" ht="15" customHeight="1">
      <c r="A2726" s="8"/>
      <c r="B2726" s="24"/>
    </row>
    <row r="2727" spans="1:2" ht="15" customHeight="1">
      <c r="A2727" s="8"/>
      <c r="B2727" s="24"/>
    </row>
    <row r="2728" spans="1:2" ht="15" customHeight="1">
      <c r="A2728" s="8"/>
      <c r="B2728" s="24"/>
    </row>
    <row r="2729" spans="1:2" ht="15" customHeight="1">
      <c r="A2729" s="8"/>
      <c r="B2729" s="24"/>
    </row>
    <row r="2730" spans="1:2" ht="15" customHeight="1">
      <c r="A2730" s="8"/>
      <c r="B2730" s="24"/>
    </row>
    <row r="2731" spans="1:2" ht="15" customHeight="1">
      <c r="A2731" s="8"/>
      <c r="B2731" s="24"/>
    </row>
    <row r="2732" spans="1:2" ht="15" customHeight="1">
      <c r="A2732" s="8"/>
      <c r="B2732" s="24"/>
    </row>
    <row r="2733" spans="1:2" ht="15" customHeight="1">
      <c r="A2733" s="8"/>
      <c r="B2733" s="24"/>
    </row>
    <row r="2734" spans="1:2" ht="15" customHeight="1">
      <c r="A2734" s="8"/>
      <c r="B2734" s="24"/>
    </row>
    <row r="2735" spans="1:2" ht="15" customHeight="1">
      <c r="A2735" s="8"/>
      <c r="B2735" s="24"/>
    </row>
    <row r="2736" spans="1:2" ht="15" customHeight="1">
      <c r="A2736" s="8"/>
      <c r="B2736" s="24"/>
    </row>
    <row r="2737" spans="1:2" ht="15" customHeight="1">
      <c r="A2737" s="8"/>
      <c r="B2737" s="24"/>
    </row>
    <row r="2738" spans="1:2" ht="15" customHeight="1">
      <c r="A2738" s="8"/>
      <c r="B2738" s="24"/>
    </row>
    <row r="2739" spans="1:2" ht="15" customHeight="1">
      <c r="A2739" s="8"/>
      <c r="B2739" s="24"/>
    </row>
    <row r="2740" spans="1:2" ht="15" customHeight="1">
      <c r="A2740" s="8"/>
      <c r="B2740" s="24"/>
    </row>
    <row r="2741" spans="1:2" ht="15" customHeight="1">
      <c r="A2741" s="8"/>
      <c r="B2741" s="24"/>
    </row>
    <row r="2742" spans="1:2" ht="15" customHeight="1">
      <c r="A2742" s="8"/>
      <c r="B2742" s="24"/>
    </row>
    <row r="2743" spans="1:2" ht="15" customHeight="1">
      <c r="A2743" s="8"/>
      <c r="B2743" s="24"/>
    </row>
    <row r="2744" spans="1:2" ht="15" customHeight="1">
      <c r="A2744" s="8"/>
      <c r="B2744" s="24"/>
    </row>
    <row r="2745" spans="1:2" ht="15" customHeight="1">
      <c r="A2745" s="8"/>
      <c r="B2745" s="24"/>
    </row>
    <row r="2746" spans="1:2" ht="15" customHeight="1">
      <c r="A2746" s="8"/>
      <c r="B2746" s="24"/>
    </row>
    <row r="2747" spans="1:2" ht="15" customHeight="1">
      <c r="A2747" s="8"/>
      <c r="B2747" s="24"/>
    </row>
    <row r="2748" spans="1:2" ht="15" customHeight="1">
      <c r="A2748" s="8"/>
      <c r="B2748" s="24"/>
    </row>
    <row r="2749" spans="1:2" ht="15" customHeight="1">
      <c r="A2749" s="8"/>
      <c r="B2749" s="24"/>
    </row>
    <row r="2750" spans="1:2" ht="15" customHeight="1">
      <c r="A2750" s="8"/>
      <c r="B2750" s="24"/>
    </row>
    <row r="2751" spans="1:2" ht="15" customHeight="1">
      <c r="A2751" s="8"/>
      <c r="B2751" s="24"/>
    </row>
    <row r="2752" spans="1:2" ht="15" customHeight="1">
      <c r="A2752" s="8"/>
      <c r="B2752" s="24"/>
    </row>
    <row r="2753" spans="1:2" ht="15" customHeight="1">
      <c r="A2753" s="8"/>
      <c r="B2753" s="24"/>
    </row>
    <row r="2754" spans="1:2" ht="15" customHeight="1">
      <c r="A2754" s="8"/>
      <c r="B2754" s="24"/>
    </row>
    <row r="2755" spans="1:2" ht="15" customHeight="1">
      <c r="A2755" s="8"/>
      <c r="B2755" s="24"/>
    </row>
    <row r="2756" spans="1:2" ht="15" customHeight="1">
      <c r="A2756" s="8"/>
      <c r="B2756" s="24"/>
    </row>
    <row r="2757" spans="1:2" ht="15" customHeight="1">
      <c r="A2757" s="8"/>
      <c r="B2757" s="24"/>
    </row>
    <row r="2758" spans="1:2" ht="15" customHeight="1">
      <c r="A2758" s="8"/>
      <c r="B2758" s="24"/>
    </row>
    <row r="2759" spans="1:2" ht="15" customHeight="1">
      <c r="A2759" s="8"/>
      <c r="B2759" s="24"/>
    </row>
    <row r="2760" spans="1:2" ht="15" customHeight="1">
      <c r="A2760" s="8"/>
      <c r="B2760" s="24"/>
    </row>
    <row r="2761" spans="1:2" ht="15" customHeight="1">
      <c r="A2761" s="8"/>
      <c r="B2761" s="24"/>
    </row>
    <row r="2762" spans="1:2" ht="15" customHeight="1">
      <c r="A2762" s="8"/>
      <c r="B2762" s="24"/>
    </row>
    <row r="2763" spans="1:2" ht="15" customHeight="1">
      <c r="A2763" s="8"/>
      <c r="B2763" s="24"/>
    </row>
    <row r="2764" spans="1:2" ht="15" customHeight="1">
      <c r="A2764" s="8"/>
      <c r="B2764" s="24"/>
    </row>
    <row r="2765" spans="1:2" ht="15" customHeight="1">
      <c r="A2765" s="8"/>
      <c r="B2765" s="24"/>
    </row>
    <row r="2766" spans="1:2" ht="15" customHeight="1">
      <c r="A2766" s="8"/>
      <c r="B2766" s="24"/>
    </row>
    <row r="2767" spans="1:2" ht="15" customHeight="1">
      <c r="A2767" s="8"/>
      <c r="B2767" s="24"/>
    </row>
    <row r="2768" spans="1:2" ht="15" customHeight="1">
      <c r="A2768" s="8"/>
      <c r="B2768" s="24"/>
    </row>
    <row r="2769" spans="1:2" ht="15" customHeight="1">
      <c r="A2769" s="8"/>
      <c r="B2769" s="24"/>
    </row>
    <row r="2770" spans="1:2" ht="15" customHeight="1">
      <c r="A2770" s="8"/>
      <c r="B2770" s="24"/>
    </row>
    <row r="2771" spans="1:2" ht="15" customHeight="1">
      <c r="A2771" s="8"/>
      <c r="B2771" s="24"/>
    </row>
    <row r="2772" spans="1:2" ht="15" customHeight="1">
      <c r="A2772" s="8"/>
      <c r="B2772" s="24"/>
    </row>
    <row r="2773" spans="1:2" ht="15" customHeight="1">
      <c r="A2773" s="8"/>
      <c r="B2773" s="24"/>
    </row>
    <row r="2774" spans="1:2" ht="15" customHeight="1">
      <c r="A2774" s="8"/>
      <c r="B2774" s="24"/>
    </row>
    <row r="2775" spans="1:2" ht="15" customHeight="1">
      <c r="A2775" s="8"/>
      <c r="B2775" s="24"/>
    </row>
    <row r="2776" spans="1:2" ht="15" customHeight="1">
      <c r="A2776" s="8"/>
      <c r="B2776" s="24"/>
    </row>
    <row r="2777" spans="1:2" ht="15" customHeight="1">
      <c r="A2777" s="8"/>
      <c r="B2777" s="24"/>
    </row>
    <row r="2778" spans="1:2" ht="15" customHeight="1">
      <c r="A2778" s="8"/>
      <c r="B2778" s="24"/>
    </row>
    <row r="2779" spans="1:2" ht="15" customHeight="1">
      <c r="A2779" s="8"/>
      <c r="B2779" s="24"/>
    </row>
    <row r="2780" spans="1:2" ht="15" customHeight="1">
      <c r="A2780" s="8"/>
      <c r="B2780" s="24"/>
    </row>
    <row r="2781" spans="1:2" ht="15" customHeight="1">
      <c r="A2781" s="8"/>
      <c r="B2781" s="24"/>
    </row>
    <row r="2782" spans="1:2" ht="15" customHeight="1">
      <c r="A2782" s="8"/>
      <c r="B2782" s="24"/>
    </row>
    <row r="2783" spans="1:2" ht="15" customHeight="1">
      <c r="A2783" s="8"/>
      <c r="B2783" s="24"/>
    </row>
    <row r="2784" spans="1:2" ht="15" customHeight="1">
      <c r="A2784" s="8"/>
      <c r="B2784" s="24"/>
    </row>
    <row r="2785" spans="1:2" ht="15" customHeight="1">
      <c r="A2785" s="8"/>
      <c r="B2785" s="24"/>
    </row>
    <row r="2786" spans="1:2" ht="15" customHeight="1">
      <c r="A2786" s="8"/>
      <c r="B2786" s="24"/>
    </row>
    <row r="2787" spans="1:2" ht="15" customHeight="1">
      <c r="A2787" s="8"/>
      <c r="B2787" s="24"/>
    </row>
    <row r="2788" spans="1:2" ht="15" customHeight="1">
      <c r="A2788" s="8"/>
      <c r="B2788" s="24"/>
    </row>
    <row r="2789" spans="1:2" ht="15" customHeight="1">
      <c r="A2789" s="8"/>
      <c r="B2789" s="24"/>
    </row>
    <row r="2790" spans="1:2" ht="15" customHeight="1">
      <c r="A2790" s="8"/>
      <c r="B2790" s="24"/>
    </row>
    <row r="2791" spans="1:2" ht="15" customHeight="1">
      <c r="A2791" s="8"/>
      <c r="B2791" s="24"/>
    </row>
    <row r="2792" spans="1:2" ht="15" customHeight="1">
      <c r="A2792" s="8"/>
      <c r="B2792" s="24"/>
    </row>
    <row r="2793" spans="1:2" ht="15" customHeight="1">
      <c r="A2793" s="8"/>
      <c r="B2793" s="24"/>
    </row>
    <row r="2794" spans="1:2" ht="15" customHeight="1">
      <c r="A2794" s="8"/>
      <c r="B2794" s="24"/>
    </row>
    <row r="2795" spans="1:2" ht="15" customHeight="1">
      <c r="A2795" s="8"/>
      <c r="B2795" s="24"/>
    </row>
    <row r="2796" spans="1:2" ht="15" customHeight="1">
      <c r="A2796" s="8"/>
      <c r="B2796" s="24"/>
    </row>
    <row r="2797" spans="1:2" ht="15" customHeight="1">
      <c r="A2797" s="8"/>
      <c r="B2797" s="24"/>
    </row>
    <row r="2798" spans="1:2" ht="15" customHeight="1">
      <c r="A2798" s="8"/>
      <c r="B2798" s="24"/>
    </row>
    <row r="2799" spans="1:2" ht="15" customHeight="1">
      <c r="A2799" s="8"/>
      <c r="B2799" s="24"/>
    </row>
    <row r="2800" spans="1:2" ht="15" customHeight="1">
      <c r="A2800" s="8"/>
      <c r="B2800" s="24"/>
    </row>
    <row r="2801" spans="1:2" ht="15" customHeight="1">
      <c r="A2801" s="8"/>
      <c r="B2801" s="24"/>
    </row>
    <row r="2802" spans="1:2" ht="15" customHeight="1">
      <c r="A2802" s="8"/>
      <c r="B2802" s="24"/>
    </row>
    <row r="2803" spans="1:2" ht="15" customHeight="1">
      <c r="A2803" s="8"/>
      <c r="B2803" s="24"/>
    </row>
    <row r="2804" spans="1:2" ht="15" customHeight="1">
      <c r="A2804" s="8"/>
      <c r="B2804" s="24"/>
    </row>
    <row r="2805" spans="1:2" ht="15" customHeight="1">
      <c r="A2805" s="8"/>
      <c r="B2805" s="24"/>
    </row>
    <row r="2806" spans="1:2" ht="15" customHeight="1">
      <c r="A2806" s="8"/>
      <c r="B2806" s="24"/>
    </row>
    <row r="2807" spans="1:2" ht="15" customHeight="1">
      <c r="A2807" s="8"/>
      <c r="B2807" s="24"/>
    </row>
    <row r="2808" spans="1:2" ht="15" customHeight="1">
      <c r="A2808" s="8"/>
      <c r="B2808" s="24"/>
    </row>
    <row r="2809" spans="1:2" ht="15" customHeight="1">
      <c r="A2809" s="8"/>
      <c r="B2809" s="24"/>
    </row>
    <row r="2810" spans="1:2" ht="15" customHeight="1">
      <c r="A2810" s="8"/>
      <c r="B2810" s="24"/>
    </row>
    <row r="2811" spans="1:2" ht="15" customHeight="1">
      <c r="A2811" s="8"/>
      <c r="B2811" s="24"/>
    </row>
    <row r="2812" spans="1:2" ht="15" customHeight="1">
      <c r="A2812" s="8"/>
      <c r="B2812" s="24"/>
    </row>
    <row r="2813" spans="1:2" ht="15" customHeight="1">
      <c r="A2813" s="8"/>
      <c r="B2813" s="24"/>
    </row>
    <row r="2814" spans="1:2" ht="15" customHeight="1">
      <c r="A2814" s="8"/>
      <c r="B2814" s="24"/>
    </row>
    <row r="2815" spans="1:2" ht="15" customHeight="1">
      <c r="A2815" s="8"/>
      <c r="B2815" s="24"/>
    </row>
    <row r="2816" spans="1:2" ht="15" customHeight="1">
      <c r="A2816" s="8"/>
      <c r="B2816" s="24"/>
    </row>
    <row r="2817" spans="1:2" ht="15" customHeight="1">
      <c r="A2817" s="8"/>
      <c r="B2817" s="24"/>
    </row>
    <row r="2818" spans="1:2" ht="15" customHeight="1">
      <c r="A2818" s="8"/>
      <c r="B2818" s="24"/>
    </row>
    <row r="2819" spans="1:2" ht="15" customHeight="1">
      <c r="A2819" s="8"/>
      <c r="B2819" s="24"/>
    </row>
    <row r="2820" spans="1:2" ht="15" customHeight="1">
      <c r="A2820" s="8"/>
      <c r="B2820" s="24"/>
    </row>
    <row r="2821" spans="1:2" ht="15" customHeight="1">
      <c r="A2821" s="8"/>
      <c r="B2821" s="24"/>
    </row>
    <row r="2822" spans="1:2" ht="15" customHeight="1">
      <c r="A2822" s="8"/>
      <c r="B2822" s="24"/>
    </row>
    <row r="2823" spans="1:2" ht="15" customHeight="1">
      <c r="A2823" s="8"/>
      <c r="B2823" s="24"/>
    </row>
    <row r="2824" spans="1:2" ht="15" customHeight="1">
      <c r="A2824" s="8"/>
      <c r="B2824" s="24"/>
    </row>
    <row r="2825" spans="1:2" ht="15" customHeight="1">
      <c r="A2825" s="8"/>
      <c r="B2825" s="24"/>
    </row>
    <row r="2826" spans="1:2" ht="15" customHeight="1">
      <c r="A2826" s="8"/>
      <c r="B2826" s="24"/>
    </row>
    <row r="2827" spans="1:2" ht="15" customHeight="1">
      <c r="A2827" s="8"/>
      <c r="B2827" s="24"/>
    </row>
    <row r="2828" spans="1:2" ht="15" customHeight="1">
      <c r="A2828" s="8"/>
      <c r="B2828" s="24"/>
    </row>
    <row r="2829" spans="1:2" ht="15" customHeight="1">
      <c r="A2829" s="8"/>
      <c r="B2829" s="24"/>
    </row>
    <row r="2830" spans="1:2" ht="15" customHeight="1">
      <c r="A2830" s="8"/>
      <c r="B2830" s="24"/>
    </row>
    <row r="2831" spans="1:2" ht="15" customHeight="1">
      <c r="A2831" s="8"/>
      <c r="B2831" s="24"/>
    </row>
    <row r="2832" spans="1:2" ht="15" customHeight="1">
      <c r="A2832" s="8"/>
      <c r="B2832" s="24"/>
    </row>
    <row r="2833" spans="1:2" ht="15" customHeight="1">
      <c r="A2833" s="8"/>
      <c r="B2833" s="24"/>
    </row>
    <row r="2834" spans="1:2" ht="15" customHeight="1">
      <c r="A2834" s="8"/>
      <c r="B2834" s="24"/>
    </row>
    <row r="2835" spans="1:2" ht="15" customHeight="1">
      <c r="A2835" s="8"/>
      <c r="B2835" s="24"/>
    </row>
    <row r="2836" spans="1:2" ht="15" customHeight="1">
      <c r="A2836" s="8"/>
      <c r="B2836" s="24"/>
    </row>
    <row r="2837" spans="1:2" ht="15" customHeight="1">
      <c r="A2837" s="8"/>
      <c r="B2837" s="24"/>
    </row>
    <row r="2838" spans="1:2" ht="15" customHeight="1">
      <c r="A2838" s="8"/>
      <c r="B2838" s="24"/>
    </row>
    <row r="2839" spans="1:2" ht="15" customHeight="1">
      <c r="A2839" s="8"/>
      <c r="B2839" s="24"/>
    </row>
    <row r="2840" spans="1:2" ht="15" customHeight="1">
      <c r="A2840" s="8"/>
      <c r="B2840" s="24"/>
    </row>
    <row r="2841" spans="1:2" ht="15" customHeight="1">
      <c r="A2841" s="8"/>
      <c r="B2841" s="24"/>
    </row>
    <row r="2842" spans="1:2" ht="15" customHeight="1">
      <c r="A2842" s="8"/>
      <c r="B2842" s="24"/>
    </row>
    <row r="2843" spans="1:2" ht="15" customHeight="1">
      <c r="A2843" s="8"/>
      <c r="B2843" s="24"/>
    </row>
    <row r="2844" spans="1:2" ht="15" customHeight="1">
      <c r="A2844" s="8"/>
      <c r="B2844" s="24"/>
    </row>
    <row r="2845" spans="1:2" ht="15" customHeight="1">
      <c r="A2845" s="8"/>
      <c r="B2845" s="24"/>
    </row>
    <row r="2846" spans="1:2" ht="15" customHeight="1">
      <c r="A2846" s="8"/>
      <c r="B2846" s="24"/>
    </row>
    <row r="2847" spans="1:2" ht="15" customHeight="1">
      <c r="A2847" s="8"/>
      <c r="B2847" s="24"/>
    </row>
    <row r="2848" spans="1:2" ht="15" customHeight="1">
      <c r="A2848" s="8"/>
      <c r="B2848" s="24"/>
    </row>
    <row r="2849" spans="1:2" ht="15" customHeight="1">
      <c r="A2849" s="25"/>
      <c r="B2849" s="26"/>
    </row>
    <row r="2850" spans="1:2" ht="15" customHeight="1">
      <c r="A2850" s="8"/>
      <c r="B2850" s="24"/>
    </row>
    <row r="2851" spans="1:2" ht="15" customHeight="1">
      <c r="A2851" s="8"/>
      <c r="B2851" s="24"/>
    </row>
    <row r="2852" spans="1:2" ht="15" customHeight="1">
      <c r="A2852" s="8"/>
      <c r="B2852" s="24"/>
    </row>
    <row r="2853" spans="1:2" ht="15" customHeight="1">
      <c r="A2853" s="8"/>
      <c r="B2853" s="24"/>
    </row>
    <row r="2854" spans="1:2" ht="15" customHeight="1">
      <c r="A2854" s="8"/>
      <c r="B2854" s="24"/>
    </row>
    <row r="2855" spans="1:2" ht="15" customHeight="1">
      <c r="A2855" s="8"/>
      <c r="B2855" s="24"/>
    </row>
    <row r="2856" spans="1:2" ht="15" customHeight="1">
      <c r="A2856" s="8"/>
      <c r="B2856" s="24"/>
    </row>
    <row r="2857" spans="1:2" ht="15" customHeight="1">
      <c r="A2857" s="8"/>
      <c r="B2857" s="24"/>
    </row>
    <row r="2858" spans="1:2" ht="15" customHeight="1">
      <c r="A2858" s="8"/>
      <c r="B2858" s="24"/>
    </row>
    <row r="2859" spans="1:2" ht="15" customHeight="1">
      <c r="A2859" s="8"/>
      <c r="B2859" s="24"/>
    </row>
    <row r="2860" spans="1:2" ht="15" customHeight="1">
      <c r="A2860" s="8"/>
      <c r="B2860" s="24"/>
    </row>
    <row r="2861" spans="1:2" ht="15" customHeight="1">
      <c r="A2861" s="8"/>
      <c r="B2861" s="24"/>
    </row>
    <row r="2862" spans="1:2" ht="15" customHeight="1">
      <c r="A2862" s="8"/>
      <c r="B2862" s="24"/>
    </row>
    <row r="2863" spans="1:2" ht="15" customHeight="1">
      <c r="A2863" s="25"/>
      <c r="B2863" s="26"/>
    </row>
    <row r="2864" spans="1:2" ht="15" customHeight="1">
      <c r="A2864" s="8"/>
      <c r="B2864" s="24"/>
    </row>
    <row r="2865" spans="1:2" ht="15" customHeight="1">
      <c r="A2865" s="8"/>
      <c r="B2865" s="24"/>
    </row>
    <row r="2866" spans="1:2" ht="15" customHeight="1">
      <c r="A2866" s="8"/>
      <c r="B2866" s="24"/>
    </row>
    <row r="2867" spans="1:2" ht="15" customHeight="1">
      <c r="A2867" s="8"/>
      <c r="B2867" s="24"/>
    </row>
    <row r="2868" spans="1:2" ht="15" customHeight="1">
      <c r="A2868" s="8"/>
      <c r="B2868" s="24"/>
    </row>
    <row r="2869" spans="1:2" ht="15" customHeight="1">
      <c r="A2869" s="8"/>
      <c r="B2869" s="24"/>
    </row>
    <row r="2870" spans="1:2" ht="15" customHeight="1">
      <c r="A2870" s="8"/>
      <c r="B2870" s="24"/>
    </row>
    <row r="2871" spans="1:2" ht="15" customHeight="1">
      <c r="A2871" s="8"/>
      <c r="B2871" s="24"/>
    </row>
    <row r="2872" spans="1:2" ht="15" customHeight="1">
      <c r="A2872" s="8"/>
      <c r="B2872" s="24"/>
    </row>
    <row r="2873" spans="1:2" ht="15" customHeight="1">
      <c r="A2873" s="8"/>
      <c r="B2873" s="24"/>
    </row>
    <row r="2874" spans="1:2" ht="15" customHeight="1">
      <c r="A2874" s="8"/>
      <c r="B2874" s="24"/>
    </row>
    <row r="2875" spans="1:2" ht="15" customHeight="1">
      <c r="A2875" s="8"/>
      <c r="B2875" s="24"/>
    </row>
    <row r="2876" spans="1:2" ht="15" customHeight="1">
      <c r="A2876" s="8"/>
      <c r="B2876" s="24"/>
    </row>
    <row r="2877" spans="1:2" ht="15" customHeight="1">
      <c r="A2877" s="8"/>
      <c r="B2877" s="24"/>
    </row>
    <row r="2878" spans="1:2" ht="15" customHeight="1">
      <c r="A2878" s="8"/>
      <c r="B2878" s="24"/>
    </row>
    <row r="2879" spans="1:2" ht="15" customHeight="1">
      <c r="A2879" s="8"/>
      <c r="B2879" s="24"/>
    </row>
    <row r="2880" spans="1:2" ht="15" customHeight="1">
      <c r="A2880" s="8"/>
      <c r="B2880" s="24"/>
    </row>
    <row r="2881" spans="1:2" ht="15" customHeight="1">
      <c r="A2881" s="8"/>
      <c r="B2881" s="24"/>
    </row>
    <row r="2882" spans="1:2" ht="15" customHeight="1">
      <c r="A2882" s="8"/>
      <c r="B2882" s="24"/>
    </row>
    <row r="2883" spans="1:2" ht="15" customHeight="1">
      <c r="A2883" s="8"/>
      <c r="B2883" s="24"/>
    </row>
    <row r="2884" spans="1:2" ht="15" customHeight="1">
      <c r="A2884" s="8"/>
      <c r="B2884" s="24"/>
    </row>
    <row r="2885" spans="1:2" ht="15" customHeight="1">
      <c r="A2885" s="8"/>
      <c r="B2885" s="24"/>
    </row>
    <row r="2886" spans="1:2" ht="15" customHeight="1">
      <c r="A2886" s="8"/>
      <c r="B2886" s="24"/>
    </row>
    <row r="2887" spans="1:2" ht="15" customHeight="1">
      <c r="A2887" s="8"/>
      <c r="B2887" s="24"/>
    </row>
    <row r="2888" spans="1:2" ht="15" customHeight="1">
      <c r="A2888" s="8"/>
      <c r="B2888" s="24"/>
    </row>
    <row r="2889" spans="1:2" ht="15" customHeight="1">
      <c r="A2889" s="8"/>
      <c r="B2889" s="24"/>
    </row>
    <row r="2890" spans="1:2" ht="15" customHeight="1">
      <c r="A2890" s="8"/>
      <c r="B2890" s="24"/>
    </row>
    <row r="2891" spans="1:2" ht="15" customHeight="1">
      <c r="A2891" s="8"/>
      <c r="B2891" s="24"/>
    </row>
    <row r="2892" spans="1:2" ht="15" customHeight="1">
      <c r="A2892" s="25"/>
      <c r="B2892" s="26"/>
    </row>
    <row r="2893" spans="1:2" ht="15" customHeight="1">
      <c r="A2893" s="8"/>
      <c r="B2893" s="24"/>
    </row>
    <row r="2894" spans="1:2" ht="15" customHeight="1">
      <c r="A2894" s="8"/>
      <c r="B2894" s="24"/>
    </row>
    <row r="2895" spans="1:2" ht="15" customHeight="1">
      <c r="A2895" s="8"/>
      <c r="B2895" s="24"/>
    </row>
    <row r="2896" spans="1:2" ht="15" customHeight="1">
      <c r="A2896" s="8"/>
      <c r="B2896" s="24"/>
    </row>
    <row r="2897" spans="1:2" ht="15" customHeight="1">
      <c r="A2897" s="8"/>
      <c r="B2897" s="24"/>
    </row>
    <row r="2898" spans="1:2" ht="15" customHeight="1">
      <c r="A2898" s="8"/>
      <c r="B2898" s="24"/>
    </row>
    <row r="2899" spans="1:2" ht="15" customHeight="1">
      <c r="A2899" s="8"/>
      <c r="B2899" s="24"/>
    </row>
    <row r="2900" spans="1:2" ht="15" customHeight="1">
      <c r="A2900" s="8"/>
      <c r="B2900" s="24"/>
    </row>
    <row r="2901" spans="1:2" ht="15" customHeight="1">
      <c r="A2901" s="8"/>
      <c r="B2901" s="24"/>
    </row>
    <row r="2902" spans="1:2" ht="15" customHeight="1">
      <c r="A2902" s="8"/>
      <c r="B2902" s="24"/>
    </row>
    <row r="2903" spans="1:2" ht="15" customHeight="1">
      <c r="A2903" s="8"/>
      <c r="B2903" s="24"/>
    </row>
    <row r="2904" spans="1:2" ht="15" customHeight="1">
      <c r="A2904" s="8"/>
      <c r="B2904" s="24"/>
    </row>
    <row r="2905" spans="1:2" ht="15" customHeight="1">
      <c r="A2905" s="8"/>
      <c r="B2905" s="24"/>
    </row>
    <row r="2906" spans="1:2" ht="15" customHeight="1">
      <c r="A2906" s="8"/>
      <c r="B2906" s="24"/>
    </row>
    <row r="2907" spans="1:2" ht="15" customHeight="1">
      <c r="A2907" s="8"/>
      <c r="B2907" s="24"/>
    </row>
    <row r="2908" spans="1:2" ht="15" customHeight="1">
      <c r="A2908" s="8"/>
      <c r="B2908" s="24"/>
    </row>
    <row r="2909" spans="1:2" ht="15" customHeight="1">
      <c r="A2909" s="8"/>
      <c r="B2909" s="24"/>
    </row>
    <row r="2910" spans="1:2" ht="15" customHeight="1">
      <c r="A2910" s="8"/>
      <c r="B2910" s="24"/>
    </row>
    <row r="2911" spans="1:2" ht="15" customHeight="1">
      <c r="A2911" s="8"/>
      <c r="B2911" s="24"/>
    </row>
    <row r="2912" spans="1:2" ht="15" customHeight="1">
      <c r="A2912" s="8"/>
      <c r="B2912" s="24"/>
    </row>
    <row r="2913" spans="1:2" ht="15" customHeight="1">
      <c r="A2913" s="8"/>
      <c r="B2913" s="24"/>
    </row>
    <row r="2914" spans="1:2" ht="15" customHeight="1">
      <c r="A2914" s="8"/>
      <c r="B2914" s="24"/>
    </row>
    <row r="2915" spans="1:2" ht="15" customHeight="1">
      <c r="A2915" s="8"/>
      <c r="B2915" s="24"/>
    </row>
    <row r="2916" spans="1:2" ht="15" customHeight="1">
      <c r="A2916" s="8"/>
      <c r="B2916" s="24"/>
    </row>
    <row r="2917" spans="1:2" ht="15" customHeight="1">
      <c r="A2917" s="8"/>
      <c r="B2917" s="24"/>
    </row>
    <row r="2918" spans="1:2" ht="15" customHeight="1">
      <c r="A2918" s="8"/>
      <c r="B2918" s="24"/>
    </row>
    <row r="2919" spans="1:2" ht="15" customHeight="1">
      <c r="A2919" s="8"/>
      <c r="B2919" s="24"/>
    </row>
    <row r="2920" spans="1:2" ht="15" customHeight="1">
      <c r="A2920" s="8"/>
      <c r="B2920" s="24"/>
    </row>
    <row r="2921" spans="1:2" ht="15" customHeight="1">
      <c r="A2921" s="8"/>
      <c r="B2921" s="24"/>
    </row>
    <row r="2922" spans="1:2" ht="15" customHeight="1">
      <c r="A2922" s="8"/>
      <c r="B2922" s="24"/>
    </row>
    <row r="2923" spans="1:2" ht="15" customHeight="1">
      <c r="A2923" s="8"/>
      <c r="B2923" s="24"/>
    </row>
    <row r="2924" spans="1:2" ht="15" customHeight="1">
      <c r="A2924" s="25"/>
      <c r="B2924" s="26"/>
    </row>
    <row r="2925" spans="1:2" ht="15" customHeight="1">
      <c r="A2925" s="8"/>
      <c r="B2925" s="24"/>
    </row>
    <row r="2926" spans="1:2" ht="15" customHeight="1">
      <c r="A2926" s="8"/>
      <c r="B2926" s="24"/>
    </row>
    <row r="2927" spans="1:2" ht="15" customHeight="1">
      <c r="A2927" s="8"/>
      <c r="B2927" s="24"/>
    </row>
    <row r="2928" spans="1:2" ht="15" customHeight="1">
      <c r="A2928" s="8"/>
      <c r="B2928" s="24"/>
    </row>
    <row r="2929" spans="1:2" ht="15" customHeight="1">
      <c r="A2929" s="8"/>
      <c r="B2929" s="24"/>
    </row>
    <row r="2930" spans="1:2" ht="15" customHeight="1">
      <c r="A2930" s="8"/>
      <c r="B2930" s="24"/>
    </row>
    <row r="2931" spans="1:2" ht="15" customHeight="1">
      <c r="A2931" s="8"/>
      <c r="B2931" s="24"/>
    </row>
    <row r="2932" spans="1:2" ht="15" customHeight="1">
      <c r="A2932" s="8"/>
      <c r="B2932" s="24"/>
    </row>
    <row r="2933" spans="1:2" ht="15" customHeight="1">
      <c r="A2933" s="25"/>
      <c r="B2933" s="26"/>
    </row>
    <row r="2934" spans="1:2" ht="15" customHeight="1">
      <c r="A2934" s="25"/>
      <c r="B2934" s="26"/>
    </row>
    <row r="2935" spans="1:2" ht="15" customHeight="1">
      <c r="A2935" s="8"/>
      <c r="B2935" s="24"/>
    </row>
    <row r="2936" spans="1:2" ht="15" customHeight="1">
      <c r="A2936" s="8"/>
      <c r="B2936" s="24"/>
    </row>
    <row r="2937" spans="1:2" ht="15" customHeight="1">
      <c r="A2937" s="8"/>
      <c r="B2937" s="24"/>
    </row>
    <row r="2938" spans="1:2" ht="15" customHeight="1">
      <c r="A2938" s="8"/>
      <c r="B2938" s="24"/>
    </row>
    <row r="2939" spans="1:2" ht="15" customHeight="1">
      <c r="A2939" s="8"/>
      <c r="B2939" s="24"/>
    </row>
    <row r="2940" spans="1:2" ht="15" customHeight="1">
      <c r="A2940" s="8"/>
      <c r="B2940" s="24"/>
    </row>
    <row r="2941" spans="1:2" ht="15" customHeight="1">
      <c r="A2941" s="8"/>
      <c r="B2941" s="24"/>
    </row>
    <row r="2942" spans="1:2" ht="15" customHeight="1">
      <c r="A2942" s="8"/>
      <c r="B2942" s="24"/>
    </row>
    <row r="2943" spans="1:2" ht="15" customHeight="1">
      <c r="A2943" s="8"/>
      <c r="B2943" s="24"/>
    </row>
    <row r="2944" spans="1:2" ht="15" customHeight="1">
      <c r="A2944" s="8"/>
      <c r="B2944" s="24"/>
    </row>
    <row r="2945" spans="1:2" ht="15" customHeight="1">
      <c r="A2945" s="8"/>
      <c r="B2945" s="24"/>
    </row>
    <row r="2946" spans="1:2" ht="15" customHeight="1">
      <c r="A2946" s="25"/>
      <c r="B2946" s="26"/>
    </row>
    <row r="2947" spans="1:2" ht="15" customHeight="1">
      <c r="A2947" s="8"/>
      <c r="B2947" s="24"/>
    </row>
    <row r="2948" spans="1:2" ht="15" customHeight="1">
      <c r="A2948" s="8"/>
      <c r="B2948" s="24"/>
    </row>
    <row r="2949" spans="1:2" ht="15" customHeight="1">
      <c r="A2949" s="8"/>
      <c r="B2949" s="24"/>
    </row>
    <row r="2950" spans="1:2" ht="15" customHeight="1">
      <c r="A2950" s="8"/>
      <c r="B2950" s="24"/>
    </row>
    <row r="2951" spans="1:2" ht="15" customHeight="1">
      <c r="A2951" s="8"/>
      <c r="B2951" s="24"/>
    </row>
    <row r="2952" spans="1:2" ht="15" customHeight="1">
      <c r="A2952" s="8"/>
      <c r="B2952" s="24"/>
    </row>
    <row r="2953" spans="1:2" ht="15" customHeight="1">
      <c r="A2953" s="8"/>
      <c r="B2953" s="24"/>
    </row>
    <row r="2954" spans="1:2" ht="15" customHeight="1">
      <c r="A2954" s="8"/>
      <c r="B2954" s="24"/>
    </row>
    <row r="2955" spans="1:2" ht="15" customHeight="1">
      <c r="A2955" s="8"/>
      <c r="B2955" s="24"/>
    </row>
    <row r="2956" spans="1:2" ht="15" customHeight="1">
      <c r="A2956" s="8"/>
      <c r="B2956" s="24"/>
    </row>
    <row r="2957" spans="1:2" ht="15" customHeight="1">
      <c r="A2957" s="25"/>
      <c r="B2957" s="26"/>
    </row>
    <row r="2958" spans="1:2" ht="15" customHeight="1">
      <c r="A2958" s="8"/>
      <c r="B2958" s="24"/>
    </row>
    <row r="2959" spans="1:2" ht="15" customHeight="1">
      <c r="A2959" s="8"/>
      <c r="B2959" s="24"/>
    </row>
    <row r="2960" spans="1:2" ht="15" customHeight="1">
      <c r="A2960" s="8"/>
      <c r="B2960" s="24"/>
    </row>
    <row r="2961" spans="1:2" ht="15" customHeight="1">
      <c r="A2961" s="8"/>
      <c r="B2961" s="24"/>
    </row>
    <row r="2962" spans="1:2" ht="15" customHeight="1">
      <c r="A2962" s="8"/>
      <c r="B2962" s="24"/>
    </row>
    <row r="2963" spans="1:2" ht="15" customHeight="1">
      <c r="A2963" s="8"/>
      <c r="B2963" s="24"/>
    </row>
    <row r="2964" spans="1:2" ht="15" customHeight="1">
      <c r="A2964" s="8"/>
      <c r="B2964" s="24"/>
    </row>
    <row r="2965" spans="1:2" ht="15" customHeight="1">
      <c r="A2965" s="8"/>
      <c r="B2965" s="24"/>
    </row>
    <row r="2966" spans="1:2" ht="15" customHeight="1">
      <c r="A2966" s="8"/>
      <c r="B2966" s="24"/>
    </row>
    <row r="2967" spans="1:2" ht="15" customHeight="1">
      <c r="A2967" s="8"/>
      <c r="B2967" s="24"/>
    </row>
    <row r="2968" spans="1:2" ht="15" customHeight="1">
      <c r="A2968" s="8"/>
      <c r="B2968" s="24"/>
    </row>
    <row r="2969" spans="1:2" ht="15" customHeight="1">
      <c r="A2969" s="8"/>
      <c r="B2969" s="24"/>
    </row>
    <row r="2970" spans="1:2" ht="15" customHeight="1">
      <c r="A2970" s="8"/>
      <c r="B2970" s="24"/>
    </row>
    <row r="2971" spans="1:2" ht="15" customHeight="1">
      <c r="A2971" s="8"/>
      <c r="B2971" s="24"/>
    </row>
    <row r="2972" spans="1:2" ht="15" customHeight="1">
      <c r="A2972" s="8"/>
      <c r="B2972" s="24"/>
    </row>
    <row r="2973" spans="1:2" ht="15" customHeight="1">
      <c r="A2973" s="8"/>
      <c r="B2973" s="24"/>
    </row>
    <row r="2974" spans="1:2" ht="15" customHeight="1">
      <c r="A2974" s="8"/>
      <c r="B2974" s="24"/>
    </row>
    <row r="2975" spans="1:2" ht="15" customHeight="1">
      <c r="A2975" s="25"/>
      <c r="B2975" s="26"/>
    </row>
    <row r="2976" spans="1:2" ht="15" customHeight="1">
      <c r="A2976" s="25"/>
      <c r="B2976" s="26"/>
    </row>
    <row r="2977" spans="1:2" ht="15" customHeight="1">
      <c r="A2977" s="8"/>
      <c r="B2977" s="24"/>
    </row>
    <row r="2978" spans="1:2" ht="15" customHeight="1">
      <c r="A2978" s="8"/>
      <c r="B2978" s="24"/>
    </row>
    <row r="2979" spans="1:2" ht="15" customHeight="1">
      <c r="A2979" s="8"/>
      <c r="B2979" s="24"/>
    </row>
    <row r="2980" spans="1:2" ht="15" customHeight="1">
      <c r="A2980" s="8"/>
      <c r="B2980" s="24"/>
    </row>
    <row r="2981" spans="1:2" ht="15" customHeight="1">
      <c r="A2981" s="8"/>
      <c r="B2981" s="24"/>
    </row>
    <row r="2982" spans="1:2" ht="15" customHeight="1">
      <c r="A2982" s="8"/>
      <c r="B2982" s="24"/>
    </row>
    <row r="2983" spans="1:2" ht="15" customHeight="1">
      <c r="A2983" s="25"/>
      <c r="B2983" s="26"/>
    </row>
    <row r="2984" spans="1:2" ht="15" customHeight="1">
      <c r="A2984" s="8"/>
      <c r="B2984" s="24"/>
    </row>
    <row r="2985" spans="1:2" ht="15" customHeight="1">
      <c r="A2985" s="8"/>
      <c r="B2985" s="24"/>
    </row>
    <row r="2986" spans="1:2" ht="15" customHeight="1">
      <c r="A2986" s="8"/>
      <c r="B2986" s="24"/>
    </row>
    <row r="2987" spans="1:2" ht="15" customHeight="1">
      <c r="A2987" s="8"/>
      <c r="B2987" s="24"/>
    </row>
    <row r="2988" spans="1:2" ht="15" customHeight="1">
      <c r="A2988" s="8"/>
      <c r="B2988" s="24"/>
    </row>
    <row r="2989" spans="1:2" ht="15" customHeight="1">
      <c r="A2989" s="25"/>
      <c r="B2989" s="26"/>
    </row>
    <row r="2990" spans="1:2" ht="15" customHeight="1">
      <c r="A2990" s="8"/>
      <c r="B2990" s="24"/>
    </row>
    <row r="2991" spans="1:2" ht="15" customHeight="1">
      <c r="A2991" s="8"/>
      <c r="B2991" s="24"/>
    </row>
    <row r="2992" spans="1:2" ht="15" customHeight="1">
      <c r="A2992" s="8"/>
      <c r="B2992" s="24"/>
    </row>
    <row r="2993" spans="1:2" ht="15" customHeight="1">
      <c r="A2993" s="8"/>
      <c r="B2993" s="24"/>
    </row>
    <row r="2994" spans="1:2" ht="15" customHeight="1">
      <c r="A2994" s="8"/>
      <c r="B2994" s="24"/>
    </row>
    <row r="2995" spans="1:2" ht="15" customHeight="1">
      <c r="A2995" s="8"/>
      <c r="B2995" s="24"/>
    </row>
    <row r="2996" spans="1:2" ht="15" customHeight="1">
      <c r="A2996" s="8"/>
      <c r="B2996" s="24"/>
    </row>
    <row r="2997" spans="1:2" ht="15" customHeight="1">
      <c r="A2997" s="25"/>
      <c r="B2997" s="26"/>
    </row>
    <row r="2998" spans="1:2" ht="15" customHeight="1">
      <c r="A2998" s="8"/>
      <c r="B2998" s="24"/>
    </row>
    <row r="2999" spans="1:2" ht="15" customHeight="1">
      <c r="A2999" s="8"/>
      <c r="B2999" s="24"/>
    </row>
    <row r="3000" spans="1:2" ht="15" customHeight="1">
      <c r="A3000" s="8"/>
      <c r="B3000" s="24"/>
    </row>
    <row r="3001" spans="1:2" ht="15" customHeight="1">
      <c r="A3001" s="8"/>
      <c r="B3001" s="24"/>
    </row>
    <row r="3002" spans="1:2" ht="15" customHeight="1">
      <c r="A3002" s="8"/>
      <c r="B3002" s="24"/>
    </row>
    <row r="3003" spans="1:2" ht="15" customHeight="1">
      <c r="A3003" s="8"/>
      <c r="B3003" s="24"/>
    </row>
    <row r="3004" spans="1:2" ht="15" customHeight="1">
      <c r="A3004" s="8"/>
      <c r="B3004" s="24"/>
    </row>
    <row r="3005" spans="1:2" ht="15" customHeight="1">
      <c r="A3005" s="8"/>
      <c r="B3005" s="24"/>
    </row>
    <row r="3006" spans="1:2" ht="15" customHeight="1">
      <c r="A3006" s="8"/>
      <c r="B3006" s="24"/>
    </row>
    <row r="3007" spans="1:2" ht="15" customHeight="1">
      <c r="A3007" s="8"/>
      <c r="B3007" s="24"/>
    </row>
    <row r="3008" spans="1:2" ht="15" customHeight="1">
      <c r="A3008" s="8"/>
      <c r="B3008" s="24"/>
    </row>
    <row r="3009" spans="1:2" ht="15" customHeight="1">
      <c r="A3009" s="8"/>
      <c r="B3009" s="24"/>
    </row>
    <row r="3010" spans="1:2" ht="15" customHeight="1">
      <c r="A3010" s="8"/>
      <c r="B3010" s="24"/>
    </row>
    <row r="3011" spans="1:2" ht="15" customHeight="1">
      <c r="A3011" s="8"/>
      <c r="B3011" s="24"/>
    </row>
    <row r="3012" spans="1:2" ht="15" customHeight="1">
      <c r="A3012" s="8"/>
      <c r="B3012" s="24"/>
    </row>
    <row r="3013" spans="1:2" ht="15" customHeight="1">
      <c r="A3013" s="8"/>
      <c r="B3013" s="24"/>
    </row>
    <row r="3014" spans="1:2" ht="15" customHeight="1">
      <c r="A3014" s="25"/>
      <c r="B3014" s="26"/>
    </row>
    <row r="3015" spans="1:2" ht="15" customHeight="1">
      <c r="A3015" s="8"/>
      <c r="B3015" s="24"/>
    </row>
    <row r="3016" spans="1:2" ht="15" customHeight="1">
      <c r="A3016" s="25"/>
      <c r="B3016" s="26"/>
    </row>
    <row r="3017" spans="1:2" ht="15" customHeight="1">
      <c r="A3017" s="8"/>
      <c r="B3017" s="24"/>
    </row>
    <row r="3018" spans="1:2" ht="15" customHeight="1">
      <c r="A3018" s="8"/>
      <c r="B3018" s="24"/>
    </row>
    <row r="3019" spans="1:2" ht="15" customHeight="1">
      <c r="A3019" s="8"/>
      <c r="B3019" s="24"/>
    </row>
    <row r="3020" spans="1:2" ht="15" customHeight="1">
      <c r="A3020" s="8"/>
      <c r="B3020" s="24"/>
    </row>
    <row r="3021" spans="1:2" ht="15" customHeight="1">
      <c r="A3021" s="8"/>
      <c r="B3021" s="24"/>
    </row>
    <row r="3022" spans="1:2" ht="15" customHeight="1">
      <c r="A3022" s="8"/>
      <c r="B3022" s="24"/>
    </row>
    <row r="3023" spans="1:2" ht="15" customHeight="1">
      <c r="A3023" s="8"/>
      <c r="B3023" s="24"/>
    </row>
    <row r="3024" spans="1:2" ht="15" customHeight="1">
      <c r="A3024" s="8"/>
      <c r="B3024" s="24"/>
    </row>
    <row r="3025" spans="1:2" ht="15" customHeight="1">
      <c r="A3025" s="8"/>
      <c r="B3025" s="24"/>
    </row>
    <row r="3026" spans="1:2" ht="15" customHeight="1">
      <c r="A3026" s="8"/>
      <c r="B3026" s="24"/>
    </row>
    <row r="3027" spans="1:2" ht="15" customHeight="1">
      <c r="A3027" s="8"/>
      <c r="B3027" s="24"/>
    </row>
    <row r="3028" spans="1:2" ht="15" customHeight="1">
      <c r="A3028" s="8"/>
      <c r="B3028" s="24"/>
    </row>
    <row r="3029" spans="1:2" ht="15" customHeight="1">
      <c r="A3029" s="8"/>
      <c r="B3029" s="24"/>
    </row>
    <row r="3030" spans="1:2" ht="15" customHeight="1">
      <c r="A3030" s="8"/>
      <c r="B3030" s="24"/>
    </row>
    <row r="3031" spans="1:2" ht="15" customHeight="1">
      <c r="A3031" s="25"/>
      <c r="B3031" s="26"/>
    </row>
    <row r="3032" spans="1:2" ht="15" customHeight="1">
      <c r="A3032" s="8"/>
      <c r="B3032" s="24"/>
    </row>
    <row r="3033" spans="1:2" ht="15" customHeight="1">
      <c r="A3033" s="8"/>
      <c r="B3033" s="24"/>
    </row>
    <row r="3034" spans="1:2" ht="15" customHeight="1">
      <c r="A3034" s="8"/>
      <c r="B3034" s="24"/>
    </row>
    <row r="3035" spans="1:2" ht="15" customHeight="1">
      <c r="A3035" s="8"/>
      <c r="B3035" s="24"/>
    </row>
    <row r="3036" spans="1:2" ht="15" customHeight="1">
      <c r="A3036" s="8"/>
      <c r="B3036" s="24"/>
    </row>
    <row r="3037" spans="1:2" ht="15" customHeight="1">
      <c r="A3037" s="8"/>
      <c r="B3037" s="24"/>
    </row>
    <row r="3038" spans="1:2" ht="15" customHeight="1">
      <c r="A3038" s="8"/>
      <c r="B3038" s="24"/>
    </row>
    <row r="3039" spans="1:2" ht="15" customHeight="1">
      <c r="A3039" s="8"/>
      <c r="B3039" s="24"/>
    </row>
    <row r="3040" spans="1:2" ht="15" customHeight="1">
      <c r="A3040" s="8"/>
      <c r="B3040" s="24"/>
    </row>
    <row r="3041" spans="1:2" ht="15" customHeight="1">
      <c r="A3041" s="8"/>
      <c r="B3041" s="24"/>
    </row>
    <row r="3042" spans="1:2" ht="15" customHeight="1">
      <c r="A3042" s="8"/>
      <c r="B3042" s="24"/>
    </row>
    <row r="3043" spans="1:2" ht="15" customHeight="1">
      <c r="A3043" s="8"/>
      <c r="B3043" s="24"/>
    </row>
    <row r="3044" spans="1:2" ht="15" customHeight="1">
      <c r="A3044" s="8"/>
      <c r="B3044" s="24"/>
    </row>
    <row r="3045" spans="1:2" ht="15" customHeight="1">
      <c r="A3045" s="8"/>
      <c r="B3045" s="24"/>
    </row>
    <row r="3046" spans="1:2" ht="15" customHeight="1">
      <c r="A3046" s="8"/>
      <c r="B3046" s="24"/>
    </row>
    <row r="3047" spans="1:2" ht="15" customHeight="1">
      <c r="A3047" s="8"/>
      <c r="B3047" s="24"/>
    </row>
    <row r="3048" spans="1:2" ht="15" customHeight="1">
      <c r="A3048" s="8"/>
      <c r="B3048" s="24"/>
    </row>
    <row r="3049" spans="1:2" ht="15" customHeight="1">
      <c r="A3049" s="8"/>
      <c r="B3049" s="24"/>
    </row>
    <row r="3050" spans="1:2" ht="15" customHeight="1">
      <c r="A3050" s="8"/>
      <c r="B3050" s="24"/>
    </row>
    <row r="3051" spans="1:2" ht="15" customHeight="1">
      <c r="A3051" s="8"/>
      <c r="B3051" s="24"/>
    </row>
    <row r="3052" spans="1:2" ht="15" customHeight="1">
      <c r="A3052" s="8"/>
      <c r="B3052" s="24"/>
    </row>
    <row r="3053" spans="1:2" ht="15" customHeight="1">
      <c r="A3053" s="8"/>
      <c r="B3053" s="24"/>
    </row>
    <row r="3054" spans="1:2" ht="15" customHeight="1">
      <c r="A3054" s="8"/>
      <c r="B3054" s="24"/>
    </row>
    <row r="3055" spans="1:2" ht="15" customHeight="1">
      <c r="A3055" s="8"/>
      <c r="B3055" s="24"/>
    </row>
    <row r="3056" spans="1:2" ht="15" customHeight="1">
      <c r="A3056" s="25"/>
      <c r="B3056" s="26"/>
    </row>
    <row r="3057" spans="1:2" ht="15" customHeight="1">
      <c r="A3057" s="8"/>
      <c r="B3057" s="24"/>
    </row>
    <row r="3058" spans="1:2" ht="15" customHeight="1">
      <c r="A3058" s="8"/>
      <c r="B3058" s="24"/>
    </row>
    <row r="3059" spans="1:2" ht="15" customHeight="1">
      <c r="A3059" s="8"/>
      <c r="B3059" s="24"/>
    </row>
    <row r="3060" spans="1:2" ht="15" customHeight="1">
      <c r="A3060" s="8"/>
      <c r="B3060" s="24"/>
    </row>
    <row r="3061" spans="1:2" ht="15" customHeight="1">
      <c r="A3061" s="8"/>
      <c r="B3061" s="24"/>
    </row>
    <row r="3062" spans="1:2" ht="15" customHeight="1">
      <c r="A3062" s="8"/>
      <c r="B3062" s="24"/>
    </row>
    <row r="3063" spans="1:2" ht="15" customHeight="1">
      <c r="A3063" s="8"/>
      <c r="B3063" s="24"/>
    </row>
    <row r="3064" spans="1:2" ht="15" customHeight="1">
      <c r="A3064" s="8"/>
      <c r="B3064" s="24"/>
    </row>
    <row r="3065" spans="1:2" ht="15" customHeight="1">
      <c r="A3065" s="8"/>
      <c r="B3065" s="24"/>
    </row>
    <row r="3066" spans="1:2" ht="15" customHeight="1">
      <c r="A3066" s="8"/>
      <c r="B3066" s="24"/>
    </row>
    <row r="3067" spans="1:2" ht="15" customHeight="1">
      <c r="A3067" s="8"/>
      <c r="B3067" s="24"/>
    </row>
    <row r="3068" spans="1:2" ht="15" customHeight="1">
      <c r="A3068" s="8"/>
      <c r="B3068" s="24"/>
    </row>
    <row r="3069" spans="1:2" ht="15" customHeight="1">
      <c r="A3069" s="8"/>
      <c r="B3069" s="24"/>
    </row>
    <row r="3070" spans="1:2" ht="15" customHeight="1">
      <c r="A3070" s="8"/>
      <c r="B3070" s="24"/>
    </row>
    <row r="3071" spans="1:2" ht="15" customHeight="1">
      <c r="A3071" s="8"/>
      <c r="B3071" s="24"/>
    </row>
    <row r="3072" spans="1:2" ht="15" customHeight="1">
      <c r="A3072" s="8"/>
      <c r="B3072" s="24"/>
    </row>
    <row r="3073" spans="1:2" ht="15" customHeight="1">
      <c r="A3073" s="8"/>
      <c r="B3073" s="24"/>
    </row>
    <row r="3074" spans="1:2" ht="15" customHeight="1">
      <c r="A3074" s="8"/>
      <c r="B3074" s="24"/>
    </row>
    <row r="3075" spans="1:2" ht="15" customHeight="1">
      <c r="A3075" s="8"/>
      <c r="B3075" s="24"/>
    </row>
    <row r="3076" spans="1:2" ht="15" customHeight="1">
      <c r="A3076" s="8"/>
      <c r="B3076" s="24"/>
    </row>
    <row r="3077" spans="1:2" ht="15" customHeight="1">
      <c r="A3077" s="8"/>
      <c r="B3077" s="24"/>
    </row>
    <row r="3078" spans="1:2" ht="15" customHeight="1">
      <c r="A3078" s="25"/>
      <c r="B3078" s="26"/>
    </row>
    <row r="3079" spans="1:2" ht="15" customHeight="1">
      <c r="A3079" s="8"/>
      <c r="B3079" s="24"/>
    </row>
    <row r="3080" spans="1:2" ht="15" customHeight="1">
      <c r="A3080" s="8"/>
      <c r="B3080" s="24"/>
    </row>
    <row r="3081" spans="1:2" ht="15" customHeight="1">
      <c r="A3081" s="8"/>
      <c r="B3081" s="24"/>
    </row>
    <row r="3082" spans="1:2" ht="15" customHeight="1">
      <c r="A3082" s="8"/>
      <c r="B3082" s="24"/>
    </row>
    <row r="3083" spans="1:2" ht="15" customHeight="1">
      <c r="A3083" s="8"/>
      <c r="B3083" s="24"/>
    </row>
    <row r="3084" spans="1:2" ht="15" customHeight="1">
      <c r="A3084" s="8"/>
      <c r="B3084" s="24"/>
    </row>
    <row r="3085" spans="1:2" ht="15" customHeight="1">
      <c r="A3085" s="8"/>
      <c r="B3085" s="24"/>
    </row>
    <row r="3086" spans="1:2" ht="15" customHeight="1">
      <c r="A3086" s="8"/>
      <c r="B3086" s="24"/>
    </row>
    <row r="3087" spans="1:2" ht="15" customHeight="1">
      <c r="A3087" s="8"/>
      <c r="B3087" s="24"/>
    </row>
    <row r="3088" spans="1:2" ht="15" customHeight="1">
      <c r="A3088" s="8"/>
      <c r="B3088" s="24"/>
    </row>
    <row r="3089" spans="1:2" ht="15" customHeight="1">
      <c r="A3089" s="8"/>
      <c r="B3089" s="24"/>
    </row>
    <row r="3090" spans="1:2" ht="15" customHeight="1">
      <c r="A3090" s="8"/>
      <c r="B3090" s="24"/>
    </row>
    <row r="3091" spans="1:2" ht="15" customHeight="1">
      <c r="A3091" s="8"/>
      <c r="B3091" s="24"/>
    </row>
    <row r="3092" spans="1:2" ht="15" customHeight="1">
      <c r="A3092" s="8"/>
      <c r="B3092" s="24"/>
    </row>
    <row r="3093" spans="1:2" ht="15" customHeight="1">
      <c r="A3093" s="8"/>
      <c r="B3093" s="24"/>
    </row>
    <row r="3094" spans="1:2" ht="15" customHeight="1">
      <c r="A3094" s="8"/>
      <c r="B3094" s="24"/>
    </row>
    <row r="3095" spans="1:2" ht="15" customHeight="1">
      <c r="A3095" s="8"/>
      <c r="B3095" s="24"/>
    </row>
    <row r="3096" spans="1:2" ht="15" customHeight="1">
      <c r="A3096" s="8"/>
      <c r="B3096" s="24"/>
    </row>
    <row r="3097" spans="1:2" ht="15" customHeight="1">
      <c r="A3097" s="8"/>
      <c r="B3097" s="24"/>
    </row>
    <row r="3098" spans="1:2" ht="15" customHeight="1">
      <c r="A3098" s="8"/>
      <c r="B3098" s="24"/>
    </row>
    <row r="3099" spans="1:2" ht="15" customHeight="1">
      <c r="A3099" s="8"/>
      <c r="B3099" s="24"/>
    </row>
    <row r="3100" spans="1:2" ht="15" customHeight="1">
      <c r="A3100" s="8"/>
      <c r="B3100" s="24"/>
    </row>
    <row r="3101" spans="1:2" ht="15" customHeight="1">
      <c r="A3101" s="8"/>
      <c r="B3101" s="24"/>
    </row>
    <row r="3102" spans="1:2" ht="15" customHeight="1">
      <c r="A3102" s="8"/>
      <c r="B3102" s="24"/>
    </row>
    <row r="3103" spans="1:2" ht="15" customHeight="1">
      <c r="A3103" s="8"/>
      <c r="B3103" s="24"/>
    </row>
    <row r="3104" spans="1:2" ht="15" customHeight="1">
      <c r="A3104" s="8"/>
      <c r="B3104" s="24"/>
    </row>
    <row r="3105" spans="1:2" ht="15" customHeight="1">
      <c r="A3105" s="8"/>
      <c r="B3105" s="24"/>
    </row>
    <row r="3106" spans="1:2" ht="15" customHeight="1">
      <c r="A3106" s="8"/>
      <c r="B3106" s="24"/>
    </row>
    <row r="3107" spans="1:2" ht="15" customHeight="1">
      <c r="A3107" s="8"/>
      <c r="B3107" s="24"/>
    </row>
    <row r="3108" spans="1:2" ht="15" customHeight="1">
      <c r="A3108" s="8"/>
      <c r="B3108" s="24"/>
    </row>
    <row r="3109" spans="1:2" ht="15" customHeight="1">
      <c r="A3109" s="8"/>
      <c r="B3109" s="24"/>
    </row>
    <row r="3110" spans="1:2" ht="15" customHeight="1">
      <c r="A3110" s="8"/>
      <c r="B3110" s="24"/>
    </row>
    <row r="3111" spans="1:2" ht="15" customHeight="1">
      <c r="A3111" s="8"/>
      <c r="B3111" s="24"/>
    </row>
    <row r="3112" spans="1:2" ht="15" customHeight="1">
      <c r="A3112" s="8"/>
      <c r="B3112" s="24"/>
    </row>
    <row r="3113" spans="1:2" ht="15" customHeight="1">
      <c r="A3113" s="8"/>
      <c r="B3113" s="24"/>
    </row>
    <row r="3114" spans="1:2" ht="15" customHeight="1">
      <c r="A3114" s="8"/>
      <c r="B3114" s="24"/>
    </row>
    <row r="3115" spans="1:2" ht="15" customHeight="1">
      <c r="A3115" s="8"/>
      <c r="B3115" s="24"/>
    </row>
    <row r="3116" spans="1:2" ht="15" customHeight="1">
      <c r="A3116" s="8"/>
      <c r="B3116" s="24"/>
    </row>
    <row r="3117" spans="1:2" ht="15" customHeight="1">
      <c r="A3117" s="8"/>
      <c r="B3117" s="24"/>
    </row>
    <row r="3118" spans="1:2" ht="15" customHeight="1">
      <c r="A3118" s="8"/>
      <c r="B3118" s="24"/>
    </row>
    <row r="3119" spans="1:2" ht="15" customHeight="1">
      <c r="A3119" s="8"/>
      <c r="B3119" s="24"/>
    </row>
    <row r="3120" spans="1:2" ht="15" customHeight="1">
      <c r="A3120" s="8"/>
      <c r="B3120" s="24"/>
    </row>
    <row r="3121" spans="1:2" ht="15" customHeight="1">
      <c r="A3121" s="8"/>
      <c r="B3121" s="24"/>
    </row>
    <row r="3122" spans="1:2" ht="15" customHeight="1">
      <c r="A3122" s="8"/>
      <c r="B3122" s="24"/>
    </row>
    <row r="3123" spans="1:2" ht="15" customHeight="1">
      <c r="A3123" s="8"/>
      <c r="B3123" s="24"/>
    </row>
    <row r="3124" spans="1:2" ht="15" customHeight="1">
      <c r="A3124" s="8"/>
      <c r="B3124" s="24"/>
    </row>
    <row r="3125" spans="1:2" ht="15" customHeight="1">
      <c r="A3125" s="8"/>
      <c r="B3125" s="24"/>
    </row>
    <row r="3126" spans="1:2" ht="15" customHeight="1">
      <c r="A3126" s="8"/>
      <c r="B3126" s="24"/>
    </row>
    <row r="3127" spans="1:2" ht="15" customHeight="1">
      <c r="A3127" s="25"/>
      <c r="B3127" s="26"/>
    </row>
    <row r="3128" spans="1:2" ht="15" customHeight="1">
      <c r="A3128" s="8"/>
      <c r="B3128" s="24"/>
    </row>
    <row r="3129" spans="1:2" ht="15" customHeight="1">
      <c r="A3129" s="8"/>
      <c r="B3129" s="24"/>
    </row>
    <row r="3130" spans="1:2" ht="15" customHeight="1">
      <c r="A3130" s="8"/>
      <c r="B3130" s="24"/>
    </row>
    <row r="3131" spans="1:2" ht="15" customHeight="1">
      <c r="A3131" s="8"/>
      <c r="B3131" s="24"/>
    </row>
    <row r="3132" spans="1:2" ht="15" customHeight="1">
      <c r="A3132" s="8"/>
      <c r="B3132" s="24"/>
    </row>
    <row r="3133" spans="1:2" ht="15" customHeight="1">
      <c r="A3133" s="8"/>
      <c r="B3133" s="24"/>
    </row>
    <row r="3134" spans="1:2" ht="15" customHeight="1">
      <c r="A3134" s="8"/>
      <c r="B3134" s="24"/>
    </row>
    <row r="3135" spans="1:2" ht="15" customHeight="1">
      <c r="A3135" s="8"/>
      <c r="B3135" s="24"/>
    </row>
    <row r="3136" spans="1:2" ht="15" customHeight="1">
      <c r="A3136" s="25"/>
      <c r="B3136" s="26"/>
    </row>
    <row r="3137" spans="1:2" ht="15" customHeight="1">
      <c r="A3137" s="8"/>
      <c r="B3137" s="24"/>
    </row>
    <row r="3138" spans="1:2" ht="15" customHeight="1">
      <c r="A3138" s="8"/>
      <c r="B3138" s="24"/>
    </row>
    <row r="3139" spans="1:2" ht="15" customHeight="1">
      <c r="A3139" s="8"/>
      <c r="B3139" s="24"/>
    </row>
    <row r="3140" spans="1:2" ht="15" customHeight="1">
      <c r="A3140" s="8"/>
      <c r="B3140" s="24"/>
    </row>
    <row r="3141" spans="1:2" ht="15" customHeight="1">
      <c r="A3141" s="8"/>
      <c r="B3141" s="24"/>
    </row>
    <row r="3142" spans="1:2" ht="15" customHeight="1">
      <c r="A3142" s="8"/>
      <c r="B3142" s="24"/>
    </row>
    <row r="3143" spans="1:2" ht="15" customHeight="1">
      <c r="A3143" s="8"/>
      <c r="B3143" s="24"/>
    </row>
    <row r="3144" spans="1:2" ht="15" customHeight="1">
      <c r="A3144" s="8"/>
      <c r="B3144" s="24"/>
    </row>
    <row r="3145" spans="1:2" ht="15" customHeight="1">
      <c r="A3145" s="8"/>
      <c r="B3145" s="24"/>
    </row>
    <row r="3146" spans="1:2" ht="15" customHeight="1">
      <c r="A3146" s="8"/>
      <c r="B3146" s="24"/>
    </row>
    <row r="3147" spans="1:2" ht="15" customHeight="1">
      <c r="A3147" s="8"/>
      <c r="B3147" s="24"/>
    </row>
    <row r="3148" spans="1:2" ht="15" customHeight="1">
      <c r="A3148" s="8"/>
      <c r="B3148" s="24"/>
    </row>
    <row r="3149" spans="1:2" ht="15" customHeight="1">
      <c r="A3149" s="8"/>
      <c r="B3149" s="24"/>
    </row>
    <row r="3150" spans="1:2" ht="15" customHeight="1">
      <c r="A3150" s="8"/>
      <c r="B3150" s="24"/>
    </row>
    <row r="3151" spans="1:2" ht="15" customHeight="1">
      <c r="A3151" s="8"/>
      <c r="B3151" s="24"/>
    </row>
    <row r="3152" spans="1:2" ht="15" customHeight="1">
      <c r="A3152" s="8"/>
      <c r="B3152" s="24"/>
    </row>
    <row r="3153" spans="1:2" ht="15" customHeight="1">
      <c r="A3153" s="8"/>
      <c r="B3153" s="24"/>
    </row>
    <row r="3154" spans="1:2" ht="15" customHeight="1">
      <c r="A3154" s="8"/>
      <c r="B3154" s="24"/>
    </row>
    <row r="3155" spans="1:2" ht="15" customHeight="1">
      <c r="A3155" s="8"/>
      <c r="B3155" s="24"/>
    </row>
    <row r="3156" spans="1:2" ht="15" customHeight="1">
      <c r="A3156" s="8"/>
      <c r="B3156" s="24"/>
    </row>
    <row r="3157" spans="1:2" ht="15" customHeight="1">
      <c r="A3157" s="8"/>
      <c r="B3157" s="24"/>
    </row>
    <row r="3158" spans="1:2" ht="15" customHeight="1">
      <c r="A3158" s="8"/>
      <c r="B3158" s="24"/>
    </row>
    <row r="3159" spans="1:2" ht="15" customHeight="1">
      <c r="A3159" s="8"/>
      <c r="B3159" s="24"/>
    </row>
    <row r="3160" spans="1:2" ht="15" customHeight="1">
      <c r="A3160" s="8"/>
      <c r="B3160" s="24"/>
    </row>
    <row r="3161" spans="1:2" ht="15" customHeight="1">
      <c r="A3161" s="8"/>
      <c r="B3161" s="24"/>
    </row>
    <row r="3162" spans="1:2" ht="15" customHeight="1">
      <c r="A3162" s="8"/>
      <c r="B3162" s="24"/>
    </row>
    <row r="3163" spans="1:2" ht="15" customHeight="1">
      <c r="A3163" s="8"/>
      <c r="B3163" s="24"/>
    </row>
    <row r="3164" spans="1:2" ht="15" customHeight="1">
      <c r="A3164" s="8"/>
      <c r="B3164" s="24"/>
    </row>
    <row r="3165" spans="1:2" ht="15" customHeight="1">
      <c r="A3165" s="8"/>
      <c r="B3165" s="24"/>
    </row>
    <row r="3166" spans="1:2" ht="15" customHeight="1">
      <c r="A3166" s="25"/>
      <c r="B3166" s="26"/>
    </row>
    <row r="3167" spans="1:2" ht="15" customHeight="1">
      <c r="A3167" s="8"/>
      <c r="B3167" s="24"/>
    </row>
    <row r="3168" spans="1:2" ht="15" customHeight="1">
      <c r="A3168" s="8"/>
      <c r="B3168" s="24"/>
    </row>
    <row r="3169" spans="1:2" ht="15" customHeight="1">
      <c r="A3169" s="8"/>
      <c r="B3169" s="24"/>
    </row>
    <row r="3170" spans="1:2" ht="15" customHeight="1">
      <c r="A3170" s="8"/>
      <c r="B3170" s="24"/>
    </row>
    <row r="3171" spans="1:2" ht="15" customHeight="1">
      <c r="A3171" s="8"/>
      <c r="B3171" s="24"/>
    </row>
    <row r="3172" spans="1:2" ht="15" customHeight="1">
      <c r="A3172" s="8"/>
      <c r="B3172" s="24"/>
    </row>
    <row r="3173" spans="1:2" ht="15" customHeight="1">
      <c r="A3173" s="8"/>
      <c r="B3173" s="24"/>
    </row>
    <row r="3174" spans="1:2" ht="15" customHeight="1">
      <c r="A3174" s="8"/>
      <c r="B3174" s="24"/>
    </row>
    <row r="3175" spans="1:2" ht="15" customHeight="1">
      <c r="A3175" s="8"/>
      <c r="B3175" s="24"/>
    </row>
    <row r="3176" spans="1:2" ht="15" customHeight="1">
      <c r="A3176" s="8"/>
      <c r="B3176" s="24"/>
    </row>
    <row r="3177" spans="1:2" ht="15" customHeight="1">
      <c r="A3177" s="8"/>
      <c r="B3177" s="24"/>
    </row>
    <row r="3178" spans="1:2" ht="15" customHeight="1">
      <c r="A3178" s="8"/>
      <c r="B3178" s="24"/>
    </row>
    <row r="3179" spans="1:2" ht="15" customHeight="1">
      <c r="A3179" s="8"/>
      <c r="B3179" s="24"/>
    </row>
    <row r="3180" spans="1:2" ht="15" customHeight="1">
      <c r="A3180" s="8"/>
      <c r="B3180" s="24"/>
    </row>
    <row r="3181" spans="1:2" ht="15" customHeight="1">
      <c r="A3181" s="8"/>
      <c r="B3181" s="24"/>
    </row>
    <row r="3182" spans="1:2" ht="15" customHeight="1">
      <c r="A3182" s="8"/>
      <c r="B3182" s="24"/>
    </row>
    <row r="3183" spans="1:2" ht="15" customHeight="1">
      <c r="A3183" s="8"/>
      <c r="B3183" s="24"/>
    </row>
    <row r="3184" spans="1:2" ht="15" customHeight="1">
      <c r="A3184" s="8"/>
      <c r="B3184" s="24"/>
    </row>
    <row r="3185" spans="1:2" ht="15" customHeight="1">
      <c r="A3185" s="8"/>
      <c r="B3185" s="24"/>
    </row>
    <row r="3186" spans="1:2" ht="15" customHeight="1">
      <c r="A3186" s="25"/>
      <c r="B3186" s="26"/>
    </row>
    <row r="3187" spans="1:2" ht="15" customHeight="1">
      <c r="A3187" s="25"/>
      <c r="B3187" s="26"/>
    </row>
    <row r="3188" spans="1:2" ht="15" customHeight="1">
      <c r="A3188" s="25"/>
      <c r="B3188" s="26"/>
    </row>
    <row r="3189" spans="1:2" ht="15" customHeight="1">
      <c r="A3189" s="25"/>
      <c r="B3189" s="26"/>
    </row>
    <row r="3190" spans="1:2" ht="15" customHeight="1">
      <c r="A3190" s="8"/>
      <c r="B3190" s="24"/>
    </row>
    <row r="3191" spans="1:2" ht="15" customHeight="1">
      <c r="A3191" s="8"/>
      <c r="B3191" s="24"/>
    </row>
    <row r="3192" spans="1:2" ht="15" customHeight="1">
      <c r="A3192" s="8"/>
      <c r="B3192" s="24"/>
    </row>
    <row r="3193" spans="1:2" ht="15" customHeight="1">
      <c r="A3193" s="8"/>
      <c r="B3193" s="24"/>
    </row>
    <row r="3194" spans="1:2" ht="15" customHeight="1">
      <c r="A3194" s="8"/>
      <c r="B3194" s="24"/>
    </row>
    <row r="3195" spans="1:2" ht="15" customHeight="1">
      <c r="A3195" s="8"/>
      <c r="B3195" s="24"/>
    </row>
    <row r="3196" spans="1:2" ht="15" customHeight="1">
      <c r="A3196" s="8"/>
      <c r="B3196" s="24"/>
    </row>
    <row r="3197" spans="1:2" ht="15" customHeight="1">
      <c r="A3197" s="25"/>
      <c r="B3197" s="26"/>
    </row>
    <row r="3198" spans="1:2" ht="15" customHeight="1">
      <c r="A3198" s="8"/>
      <c r="B3198" s="24"/>
    </row>
    <row r="3199" spans="1:2" ht="15" customHeight="1">
      <c r="A3199" s="8"/>
      <c r="B3199" s="24"/>
    </row>
    <row r="3200" spans="1:2" ht="15" customHeight="1">
      <c r="A3200" s="8"/>
      <c r="B3200" s="24"/>
    </row>
    <row r="3201" spans="1:2" ht="15" customHeight="1">
      <c r="A3201" s="8"/>
      <c r="B3201" s="24"/>
    </row>
    <row r="3202" spans="1:2" ht="15" customHeight="1">
      <c r="A3202" s="8"/>
      <c r="B3202" s="24"/>
    </row>
    <row r="3203" spans="1:2" ht="15" customHeight="1">
      <c r="A3203" s="8"/>
      <c r="B3203" s="24"/>
    </row>
    <row r="3204" spans="1:2" ht="15" customHeight="1">
      <c r="A3204" s="8"/>
      <c r="B3204" s="24"/>
    </row>
    <row r="3205" spans="1:2" ht="15" customHeight="1">
      <c r="A3205" s="8"/>
      <c r="B3205" s="24"/>
    </row>
    <row r="3206" spans="1:2" ht="15" customHeight="1">
      <c r="A3206" s="8"/>
      <c r="B3206" s="24"/>
    </row>
    <row r="3207" spans="1:2" ht="15" customHeight="1">
      <c r="A3207" s="8"/>
      <c r="B3207" s="24"/>
    </row>
    <row r="3208" spans="1:2" ht="15" customHeight="1">
      <c r="A3208" s="8"/>
      <c r="B3208" s="24"/>
    </row>
    <row r="3209" spans="1:2" ht="15" customHeight="1">
      <c r="A3209" s="8"/>
      <c r="B3209" s="24"/>
    </row>
    <row r="3210" spans="1:2" ht="15" customHeight="1">
      <c r="A3210" s="8"/>
      <c r="B3210" s="24"/>
    </row>
    <row r="3211" spans="1:2" ht="15" customHeight="1">
      <c r="A3211" s="8"/>
      <c r="B3211" s="24"/>
    </row>
    <row r="3212" spans="1:2" ht="15" customHeight="1">
      <c r="A3212" s="8"/>
      <c r="B3212" s="24"/>
    </row>
    <row r="3213" spans="1:2" ht="15" customHeight="1">
      <c r="A3213" s="8"/>
      <c r="B3213" s="24"/>
    </row>
    <row r="3214" spans="1:2" ht="15" customHeight="1">
      <c r="A3214" s="8"/>
      <c r="B3214" s="24"/>
    </row>
    <row r="3215" spans="1:2" ht="15" customHeight="1">
      <c r="A3215" s="8"/>
      <c r="B3215" s="24"/>
    </row>
    <row r="3216" spans="1:2" ht="15" customHeight="1">
      <c r="A3216" s="8"/>
      <c r="B3216" s="24"/>
    </row>
    <row r="3217" spans="1:2" ht="15" customHeight="1">
      <c r="A3217" s="8"/>
      <c r="B3217" s="24"/>
    </row>
    <row r="3218" spans="1:2" ht="15" customHeight="1">
      <c r="A3218" s="8"/>
      <c r="B3218" s="24"/>
    </row>
    <row r="3219" spans="1:2" ht="15" customHeight="1">
      <c r="A3219" s="8"/>
      <c r="B3219" s="24"/>
    </row>
    <row r="3220" spans="1:2" ht="15" customHeight="1">
      <c r="A3220" s="8"/>
      <c r="B3220" s="24"/>
    </row>
    <row r="3221" spans="1:2" ht="15" customHeight="1">
      <c r="A3221" s="8"/>
      <c r="B3221" s="24"/>
    </row>
    <row r="3222" spans="1:2" ht="15" customHeight="1">
      <c r="A3222" s="8"/>
      <c r="B3222" s="24"/>
    </row>
    <row r="3223" spans="1:2" ht="15" customHeight="1">
      <c r="A3223" s="8"/>
      <c r="B3223" s="24"/>
    </row>
    <row r="3224" spans="1:2" ht="15" customHeight="1">
      <c r="A3224" s="8"/>
      <c r="B3224" s="24"/>
    </row>
    <row r="3225" spans="1:2" ht="15" customHeight="1">
      <c r="A3225" s="8"/>
      <c r="B3225" s="24"/>
    </row>
    <row r="3226" spans="1:2" ht="15" customHeight="1">
      <c r="A3226" s="8"/>
      <c r="B3226" s="24"/>
    </row>
    <row r="3227" spans="1:2" ht="15" customHeight="1">
      <c r="A3227" s="8"/>
      <c r="B3227" s="24"/>
    </row>
    <row r="3228" spans="1:2" ht="15" customHeight="1">
      <c r="A3228" s="8"/>
      <c r="B3228" s="24"/>
    </row>
    <row r="3229" spans="1:2" ht="15" customHeight="1">
      <c r="A3229" s="8"/>
      <c r="B3229" s="24"/>
    </row>
    <row r="3230" spans="1:2" ht="15" customHeight="1">
      <c r="A3230" s="8"/>
      <c r="B3230" s="24"/>
    </row>
    <row r="3231" spans="1:2" ht="15" customHeight="1">
      <c r="A3231" s="8"/>
      <c r="B3231" s="24"/>
    </row>
    <row r="3232" spans="1:2" ht="15" customHeight="1">
      <c r="A3232" s="8"/>
      <c r="B3232" s="24"/>
    </row>
    <row r="3233" spans="1:2" ht="15" customHeight="1">
      <c r="A3233" s="8"/>
      <c r="B3233" s="24"/>
    </row>
    <row r="3234" spans="1:2" ht="15" customHeight="1">
      <c r="A3234" s="8"/>
      <c r="B3234" s="24"/>
    </row>
    <row r="3235" spans="1:2" ht="15" customHeight="1">
      <c r="A3235" s="8"/>
      <c r="B3235" s="24"/>
    </row>
    <row r="3236" spans="1:2" ht="15" customHeight="1">
      <c r="A3236" s="8"/>
      <c r="B3236" s="24"/>
    </row>
    <row r="3237" spans="1:2" ht="15" customHeight="1">
      <c r="A3237" s="8"/>
      <c r="B3237" s="24"/>
    </row>
    <row r="3238" spans="1:2" ht="15" customHeight="1">
      <c r="A3238" s="8"/>
      <c r="B3238" s="24"/>
    </row>
    <row r="3239" spans="1:2" ht="15" customHeight="1">
      <c r="A3239" s="8"/>
      <c r="B3239" s="24"/>
    </row>
    <row r="3240" spans="1:2" ht="15" customHeight="1">
      <c r="A3240" s="8"/>
      <c r="B3240" s="24"/>
    </row>
    <row r="3241" spans="1:2" ht="15" customHeight="1">
      <c r="A3241" s="8"/>
      <c r="B3241" s="24"/>
    </row>
    <row r="3242" spans="1:2" ht="15" customHeight="1">
      <c r="A3242" s="8"/>
      <c r="B3242" s="24"/>
    </row>
    <row r="3243" spans="1:2" ht="15" customHeight="1">
      <c r="A3243" s="8"/>
      <c r="B3243" s="24"/>
    </row>
    <row r="3244" spans="1:2" ht="15" customHeight="1">
      <c r="A3244" s="8"/>
      <c r="B3244" s="24"/>
    </row>
    <row r="3245" spans="1:2" ht="15" customHeight="1">
      <c r="A3245" s="8"/>
      <c r="B3245" s="24"/>
    </row>
    <row r="3246" spans="1:2" ht="15" customHeight="1">
      <c r="A3246" s="8"/>
      <c r="B3246" s="24"/>
    </row>
    <row r="3247" spans="1:2" ht="15" customHeight="1">
      <c r="A3247" s="8"/>
      <c r="B3247" s="24"/>
    </row>
    <row r="3248" spans="1:2" ht="15" customHeight="1">
      <c r="A3248" s="8"/>
      <c r="B3248" s="24"/>
    </row>
    <row r="3249" spans="1:2" ht="15" customHeight="1">
      <c r="A3249" s="8"/>
      <c r="B3249" s="24"/>
    </row>
    <row r="3250" spans="1:2" ht="15" customHeight="1">
      <c r="A3250" s="8"/>
      <c r="B3250" s="24"/>
    </row>
    <row r="3251" spans="1:2" ht="15" customHeight="1">
      <c r="A3251" s="8"/>
      <c r="B3251" s="24"/>
    </row>
    <row r="3252" spans="1:2" ht="15" customHeight="1">
      <c r="A3252" s="8"/>
      <c r="B3252" s="24"/>
    </row>
    <row r="3253" spans="1:2" ht="15" customHeight="1">
      <c r="A3253" s="8"/>
      <c r="B3253" s="24"/>
    </row>
    <row r="3254" spans="1:2" ht="15" customHeight="1">
      <c r="A3254" s="8"/>
      <c r="B3254" s="24"/>
    </row>
    <row r="3255" spans="1:2" ht="15" customHeight="1">
      <c r="A3255" s="8"/>
      <c r="B3255" s="24"/>
    </row>
    <row r="3256" spans="1:2" ht="15" customHeight="1">
      <c r="A3256" s="8"/>
      <c r="B3256" s="24"/>
    </row>
    <row r="3257" spans="1:2" ht="15" customHeight="1">
      <c r="A3257" s="8"/>
      <c r="B3257" s="24"/>
    </row>
    <row r="3258" spans="1:2" ht="15" customHeight="1">
      <c r="A3258" s="8"/>
      <c r="B3258" s="24"/>
    </row>
    <row r="3259" spans="1:2" ht="15" customHeight="1">
      <c r="A3259" s="8"/>
      <c r="B3259" s="24"/>
    </row>
    <row r="3260" spans="1:2" ht="15" customHeight="1">
      <c r="A3260" s="8"/>
      <c r="B3260" s="24"/>
    </row>
    <row r="3261" spans="1:2" ht="15" customHeight="1">
      <c r="A3261" s="8"/>
      <c r="B3261" s="24"/>
    </row>
    <row r="3262" spans="1:2" ht="15" customHeight="1">
      <c r="A3262" s="8"/>
      <c r="B3262" s="24"/>
    </row>
    <row r="3263" spans="1:2" ht="15" customHeight="1">
      <c r="A3263" s="8"/>
      <c r="B3263" s="24"/>
    </row>
    <row r="3264" spans="1:2" ht="15" customHeight="1">
      <c r="A3264" s="8"/>
      <c r="B3264" s="24"/>
    </row>
    <row r="3265" spans="1:2" ht="15" customHeight="1">
      <c r="A3265" s="8"/>
      <c r="B3265" s="24"/>
    </row>
    <row r="3266" spans="1:2" ht="15" customHeight="1">
      <c r="A3266" s="8"/>
      <c r="B3266" s="24"/>
    </row>
    <row r="3267" spans="1:2" ht="15" customHeight="1">
      <c r="A3267" s="8"/>
      <c r="B3267" s="24"/>
    </row>
    <row r="3268" spans="1:2" ht="15" customHeight="1">
      <c r="A3268" s="8"/>
      <c r="B3268" s="24"/>
    </row>
    <row r="3269" spans="1:2" ht="15" customHeight="1">
      <c r="A3269" s="8"/>
      <c r="B3269" s="24"/>
    </row>
    <row r="3270" spans="1:2" ht="15" customHeight="1">
      <c r="A3270" s="8"/>
      <c r="B3270" s="24"/>
    </row>
    <row r="3271" spans="1:2" ht="15" customHeight="1">
      <c r="A3271" s="8"/>
      <c r="B3271" s="24"/>
    </row>
    <row r="3272" spans="1:2" ht="15" customHeight="1">
      <c r="A3272" s="8"/>
      <c r="B3272" s="24"/>
    </row>
    <row r="3273" spans="1:2" ht="15" customHeight="1">
      <c r="A3273" s="8"/>
      <c r="B3273" s="24"/>
    </row>
    <row r="3274" spans="1:2" ht="15" customHeight="1">
      <c r="A3274" s="8"/>
      <c r="B3274" s="24"/>
    </row>
    <row r="3275" spans="1:2" ht="15" customHeight="1">
      <c r="A3275" s="8"/>
      <c r="B3275" s="24"/>
    </row>
    <row r="3276" spans="1:2" ht="15" customHeight="1">
      <c r="A3276" s="8"/>
      <c r="B3276" s="24"/>
    </row>
    <row r="3277" spans="1:2" ht="15" customHeight="1">
      <c r="A3277" s="8"/>
      <c r="B3277" s="24"/>
    </row>
    <row r="3278" spans="1:2" ht="15" customHeight="1">
      <c r="A3278" s="8"/>
      <c r="B3278" s="24"/>
    </row>
    <row r="3279" spans="1:2" ht="15" customHeight="1">
      <c r="A3279" s="8"/>
      <c r="B3279" s="24"/>
    </row>
    <row r="3280" spans="1:2" ht="15" customHeight="1">
      <c r="A3280" s="8"/>
      <c r="B3280" s="24"/>
    </row>
    <row r="3281" spans="1:2" ht="15" customHeight="1">
      <c r="A3281" s="8"/>
      <c r="B3281" s="24"/>
    </row>
    <row r="3282" spans="1:2" ht="15" customHeight="1">
      <c r="A3282" s="8"/>
      <c r="B3282" s="24"/>
    </row>
    <row r="3283" spans="1:2" ht="15" customHeight="1">
      <c r="A3283" s="8"/>
      <c r="B3283" s="24"/>
    </row>
    <row r="3284" spans="1:2" ht="15" customHeight="1">
      <c r="A3284" s="8"/>
      <c r="B3284" s="24"/>
    </row>
    <row r="3285" spans="1:2" ht="15" customHeight="1">
      <c r="A3285" s="8"/>
      <c r="B3285" s="24"/>
    </row>
    <row r="3286" spans="1:2" ht="15" customHeight="1">
      <c r="A3286" s="8"/>
      <c r="B3286" s="24"/>
    </row>
    <row r="3287" spans="1:2" ht="15" customHeight="1">
      <c r="A3287" s="8"/>
      <c r="B3287" s="24"/>
    </row>
    <row r="3288" spans="1:2" ht="15" customHeight="1">
      <c r="A3288" s="8"/>
      <c r="B3288" s="24"/>
    </row>
    <row r="3289" spans="1:2" ht="15" customHeight="1">
      <c r="A3289" s="8"/>
      <c r="B3289" s="24"/>
    </row>
    <row r="3290" spans="1:2" ht="15" customHeight="1">
      <c r="A3290" s="8"/>
      <c r="B3290" s="24"/>
    </row>
    <row r="3291" spans="1:2" ht="15" customHeight="1">
      <c r="A3291" s="8"/>
      <c r="B3291" s="24"/>
    </row>
    <row r="3292" spans="1:2" ht="15" customHeight="1">
      <c r="A3292" s="8"/>
      <c r="B3292" s="24"/>
    </row>
    <row r="3293" spans="1:2" ht="15" customHeight="1">
      <c r="A3293" s="8"/>
      <c r="B3293" s="24"/>
    </row>
    <row r="3294" spans="1:2" ht="15" customHeight="1">
      <c r="A3294" s="8"/>
      <c r="B3294" s="24"/>
    </row>
    <row r="3295" spans="1:2" ht="15" customHeight="1">
      <c r="A3295" s="8"/>
      <c r="B3295" s="24"/>
    </row>
    <row r="3296" spans="1:2" ht="15" customHeight="1">
      <c r="A3296" s="8"/>
      <c r="B3296" s="24"/>
    </row>
    <row r="3297" spans="1:2" ht="15" customHeight="1">
      <c r="A3297" s="8"/>
      <c r="B3297" s="24"/>
    </row>
    <row r="3298" spans="1:2" ht="15" customHeight="1">
      <c r="A3298" s="8"/>
      <c r="B3298" s="24"/>
    </row>
    <row r="3299" spans="1:2" ht="15" customHeight="1">
      <c r="A3299" s="8"/>
      <c r="B3299" s="24"/>
    </row>
    <row r="3300" spans="1:2" ht="15" customHeight="1">
      <c r="A3300" s="8"/>
      <c r="B3300" s="24"/>
    </row>
    <row r="3301" spans="1:2" ht="15" customHeight="1">
      <c r="A3301" s="8"/>
      <c r="B3301" s="24"/>
    </row>
    <row r="3302" spans="1:2" ht="15" customHeight="1">
      <c r="A3302" s="8"/>
      <c r="B3302" s="24"/>
    </row>
    <row r="3303" spans="1:2" ht="15" customHeight="1">
      <c r="A3303" s="8"/>
      <c r="B3303" s="24"/>
    </row>
    <row r="3304" spans="1:2" ht="15" customHeight="1">
      <c r="A3304" s="8"/>
      <c r="B3304" s="24"/>
    </row>
    <row r="3305" spans="1:2" ht="15" customHeight="1">
      <c r="A3305" s="8"/>
      <c r="B3305" s="24"/>
    </row>
    <row r="3306" spans="1:2" ht="15" customHeight="1">
      <c r="A3306" s="8"/>
      <c r="B3306" s="24"/>
    </row>
    <row r="3307" spans="1:2" ht="15" customHeight="1">
      <c r="A3307" s="8"/>
      <c r="B3307" s="24"/>
    </row>
    <row r="3308" spans="1:2" ht="15" customHeight="1">
      <c r="A3308" s="8"/>
      <c r="B3308" s="24"/>
    </row>
    <row r="3309" spans="1:2" ht="15" customHeight="1">
      <c r="A3309" s="8"/>
      <c r="B3309" s="24"/>
    </row>
    <row r="3310" spans="1:2" ht="15" customHeight="1">
      <c r="A3310" s="8"/>
      <c r="B3310" s="24"/>
    </row>
    <row r="3311" spans="1:2" ht="15" customHeight="1">
      <c r="A3311" s="8"/>
      <c r="B3311" s="24"/>
    </row>
    <row r="3312" spans="1:2" ht="15" customHeight="1">
      <c r="A3312" s="8"/>
      <c r="B3312" s="24"/>
    </row>
    <row r="3313" spans="1:2" ht="15" customHeight="1">
      <c r="A3313" s="8"/>
      <c r="B3313" s="24"/>
    </row>
    <row r="3314" spans="1:2" ht="15" customHeight="1">
      <c r="A3314" s="8"/>
      <c r="B3314" s="24"/>
    </row>
    <row r="3315" spans="1:2" ht="15" customHeight="1">
      <c r="A3315" s="8"/>
      <c r="B3315" s="24"/>
    </row>
    <row r="3316" spans="1:2" ht="15" customHeight="1">
      <c r="A3316" s="8"/>
      <c r="B3316" s="24"/>
    </row>
    <row r="3317" spans="1:2" ht="15" customHeight="1">
      <c r="A3317" s="8"/>
      <c r="B3317" s="24"/>
    </row>
    <row r="3318" spans="1:2" ht="15" customHeight="1">
      <c r="A3318" s="8"/>
      <c r="B3318" s="24"/>
    </row>
    <row r="3319" spans="1:2" ht="15" customHeight="1">
      <c r="A3319" s="8"/>
      <c r="B3319" s="24"/>
    </row>
    <row r="3320" spans="1:2" ht="15" customHeight="1">
      <c r="A3320" s="8"/>
      <c r="B3320" s="24"/>
    </row>
    <row r="3321" spans="1:2" ht="15" customHeight="1">
      <c r="A3321" s="8"/>
      <c r="B3321" s="24"/>
    </row>
    <row r="3322" spans="1:2" ht="15" customHeight="1">
      <c r="A3322" s="8"/>
      <c r="B3322" s="24"/>
    </row>
    <row r="3323" spans="1:2" ht="15" customHeight="1">
      <c r="A3323" s="8"/>
      <c r="B3323" s="24"/>
    </row>
    <row r="3324" spans="1:2" ht="15" customHeight="1">
      <c r="A3324" s="8"/>
      <c r="B3324" s="24"/>
    </row>
    <row r="3325" spans="1:2" ht="15" customHeight="1">
      <c r="A3325" s="8"/>
      <c r="B3325" s="24"/>
    </row>
    <row r="3326" spans="1:2" ht="15" customHeight="1">
      <c r="A3326" s="8"/>
      <c r="B3326" s="24"/>
    </row>
    <row r="3327" spans="1:2" ht="15" customHeight="1">
      <c r="A3327" s="8"/>
      <c r="B3327" s="24"/>
    </row>
    <row r="3328" spans="1:2" ht="15" customHeight="1">
      <c r="A3328" s="8"/>
      <c r="B3328" s="24"/>
    </row>
    <row r="3329" spans="1:2" ht="15" customHeight="1">
      <c r="A3329" s="8"/>
      <c r="B3329" s="24"/>
    </row>
    <row r="3330" spans="1:2" ht="15" customHeight="1">
      <c r="A3330" s="8"/>
      <c r="B3330" s="24"/>
    </row>
    <row r="3331" spans="1:2" ht="15" customHeight="1">
      <c r="A3331" s="8"/>
      <c r="B3331" s="24"/>
    </row>
    <row r="3332" spans="1:2" ht="15" customHeight="1">
      <c r="A3332" s="8"/>
      <c r="B3332" s="24"/>
    </row>
    <row r="3333" spans="1:2" ht="15" customHeight="1">
      <c r="A3333" s="8"/>
      <c r="B3333" s="24"/>
    </row>
    <row r="3334" spans="1:2" ht="15" customHeight="1">
      <c r="A3334" s="8"/>
      <c r="B3334" s="24"/>
    </row>
    <row r="3335" spans="1:2" ht="15" customHeight="1">
      <c r="A3335" s="8"/>
      <c r="B3335" s="24"/>
    </row>
    <row r="3336" spans="1:2" ht="15" customHeight="1">
      <c r="A3336" s="8"/>
      <c r="B3336" s="24"/>
    </row>
    <row r="3337" spans="1:2" ht="15" customHeight="1">
      <c r="A3337" s="8"/>
      <c r="B3337" s="24"/>
    </row>
    <row r="3338" spans="1:2" ht="15" customHeight="1">
      <c r="A3338" s="8"/>
      <c r="B3338" s="24"/>
    </row>
    <row r="3339" spans="1:2" ht="15" customHeight="1">
      <c r="A3339" s="8"/>
      <c r="B3339" s="24"/>
    </row>
    <row r="3340" spans="1:2" ht="15" customHeight="1">
      <c r="A3340" s="8"/>
      <c r="B3340" s="24"/>
    </row>
    <row r="3341" spans="1:2" ht="15" customHeight="1">
      <c r="A3341" s="8"/>
      <c r="B3341" s="24"/>
    </row>
    <row r="3342" spans="1:2" ht="15" customHeight="1">
      <c r="A3342" s="8"/>
      <c r="B3342" s="24"/>
    </row>
    <row r="3343" spans="1:2" ht="15" customHeight="1">
      <c r="A3343" s="8"/>
      <c r="B3343" s="24"/>
    </row>
    <row r="3344" spans="1:2" ht="15" customHeight="1">
      <c r="A3344" s="8"/>
      <c r="B3344" s="24"/>
    </row>
    <row r="3345" spans="1:2" ht="15" customHeight="1">
      <c r="A3345" s="8"/>
      <c r="B3345" s="24"/>
    </row>
    <row r="3346" spans="1:2" ht="15" customHeight="1">
      <c r="A3346" s="8"/>
      <c r="B3346" s="24"/>
    </row>
    <row r="3347" spans="1:2" ht="15" customHeight="1">
      <c r="A3347" s="8"/>
      <c r="B3347" s="24"/>
    </row>
    <row r="3348" spans="1:2" ht="15" customHeight="1">
      <c r="A3348" s="8"/>
      <c r="B3348" s="24"/>
    </row>
    <row r="3349" spans="1:2" ht="15" customHeight="1">
      <c r="A3349" s="8"/>
      <c r="B3349" s="24"/>
    </row>
    <row r="3350" spans="1:2" ht="15" customHeight="1">
      <c r="A3350" s="8"/>
      <c r="B3350" s="24"/>
    </row>
    <row r="3351" spans="1:2" ht="15" customHeight="1">
      <c r="A3351" s="8"/>
      <c r="B3351" s="24"/>
    </row>
    <row r="3352" spans="1:2" ht="15" customHeight="1">
      <c r="A3352" s="8"/>
      <c r="B3352" s="24"/>
    </row>
    <row r="3353" spans="1:2" ht="15" customHeight="1">
      <c r="A3353" s="8"/>
      <c r="B3353" s="24"/>
    </row>
    <row r="3354" spans="1:2" ht="15" customHeight="1">
      <c r="A3354" s="8"/>
      <c r="B3354" s="24"/>
    </row>
    <row r="3355" spans="1:2" ht="15" customHeight="1">
      <c r="A3355" s="8"/>
      <c r="B3355" s="24"/>
    </row>
    <row r="3356" spans="1:2" ht="15" customHeight="1">
      <c r="A3356" s="8"/>
      <c r="B3356" s="24"/>
    </row>
    <row r="3357" spans="1:2" ht="15" customHeight="1">
      <c r="A3357" s="8"/>
      <c r="B3357" s="24"/>
    </row>
    <row r="3358" spans="1:2" ht="15" customHeight="1">
      <c r="A3358" s="8"/>
      <c r="B3358" s="24"/>
    </row>
    <row r="3359" spans="1:2" ht="15" customHeight="1">
      <c r="A3359" s="8"/>
      <c r="B3359" s="24"/>
    </row>
    <row r="3360" spans="1:2" ht="15" customHeight="1">
      <c r="A3360" s="8"/>
      <c r="B3360" s="24"/>
    </row>
    <row r="3361" spans="1:2" ht="15" customHeight="1">
      <c r="A3361" s="8"/>
      <c r="B3361" s="24"/>
    </row>
    <row r="3362" spans="1:2" ht="15" customHeight="1">
      <c r="A3362" s="8"/>
      <c r="B3362" s="24"/>
    </row>
    <row r="3363" spans="1:2" ht="15" customHeight="1">
      <c r="A3363" s="8"/>
      <c r="B3363" s="24"/>
    </row>
    <row r="3364" spans="1:2" ht="15" customHeight="1">
      <c r="A3364" s="8"/>
      <c r="B3364" s="24"/>
    </row>
    <row r="3365" spans="1:2" ht="15" customHeight="1">
      <c r="A3365" s="8"/>
      <c r="B3365" s="24"/>
    </row>
    <row r="3366" spans="1:2" ht="15" customHeight="1">
      <c r="A3366" s="8"/>
      <c r="B3366" s="24"/>
    </row>
    <row r="3367" spans="1:2" ht="15" customHeight="1">
      <c r="A3367" s="8"/>
      <c r="B3367" s="24"/>
    </row>
    <row r="3368" spans="1:2" ht="15" customHeight="1">
      <c r="A3368" s="8"/>
      <c r="B3368" s="24"/>
    </row>
    <row r="3369" spans="1:2" ht="15" customHeight="1">
      <c r="A3369" s="8"/>
      <c r="B3369" s="24"/>
    </row>
    <row r="3370" spans="1:2" ht="15" customHeight="1">
      <c r="A3370" s="8"/>
      <c r="B3370" s="24"/>
    </row>
    <row r="3371" spans="1:2" ht="15" customHeight="1">
      <c r="A3371" s="8"/>
      <c r="B3371" s="24"/>
    </row>
    <row r="3372" spans="1:2" ht="15" customHeight="1">
      <c r="A3372" s="8"/>
      <c r="B3372" s="24"/>
    </row>
    <row r="3373" spans="1:2" ht="15" customHeight="1">
      <c r="A3373" s="8"/>
      <c r="B3373" s="24"/>
    </row>
    <row r="3374" spans="1:2" ht="15" customHeight="1">
      <c r="A3374" s="8"/>
      <c r="B3374" s="24"/>
    </row>
    <row r="3375" spans="1:2" ht="15" customHeight="1">
      <c r="A3375" s="8"/>
      <c r="B3375" s="24"/>
    </row>
    <row r="3376" spans="1:2" ht="15" customHeight="1">
      <c r="A3376" s="8"/>
      <c r="B3376" s="24"/>
    </row>
    <row r="3377" spans="1:2" ht="15" customHeight="1">
      <c r="A3377" s="8"/>
      <c r="B3377" s="24"/>
    </row>
    <row r="3378" spans="1:2" ht="15" customHeight="1">
      <c r="A3378" s="8"/>
      <c r="B3378" s="24"/>
    </row>
    <row r="3379" spans="1:2" ht="15" customHeight="1">
      <c r="A3379" s="8"/>
      <c r="B3379" s="24"/>
    </row>
    <row r="3380" spans="1:2" ht="15" customHeight="1">
      <c r="A3380" s="8"/>
      <c r="B3380" s="24"/>
    </row>
    <row r="3381" spans="1:2" ht="15" customHeight="1">
      <c r="A3381" s="8"/>
      <c r="B3381" s="24"/>
    </row>
    <row r="3382" spans="1:2" ht="15" customHeight="1">
      <c r="A3382" s="8"/>
      <c r="B3382" s="24"/>
    </row>
    <row r="3383" spans="1:2" ht="15" customHeight="1">
      <c r="A3383" s="8"/>
      <c r="B3383" s="24"/>
    </row>
    <row r="3384" spans="1:2" ht="15" customHeight="1">
      <c r="A3384" s="8"/>
      <c r="B3384" s="24"/>
    </row>
    <row r="3385" spans="1:2" ht="15" customHeight="1">
      <c r="A3385" s="8"/>
      <c r="B3385" s="24"/>
    </row>
    <row r="3386" spans="1:2" ht="15" customHeight="1">
      <c r="A3386" s="8"/>
      <c r="B3386" s="24"/>
    </row>
    <row r="3387" spans="1:2" ht="15" customHeight="1">
      <c r="A3387" s="8"/>
      <c r="B3387" s="24"/>
    </row>
    <row r="3388" spans="1:2" ht="15" customHeight="1">
      <c r="A3388" s="8"/>
      <c r="B3388" s="24"/>
    </row>
    <row r="3389" spans="1:2" ht="15" customHeight="1">
      <c r="A3389" s="8"/>
      <c r="B3389" s="24"/>
    </row>
    <row r="3390" spans="1:2" ht="15" customHeight="1">
      <c r="A3390" s="8"/>
      <c r="B3390" s="24"/>
    </row>
    <row r="3391" spans="1:2" ht="15" customHeight="1">
      <c r="A3391" s="8"/>
      <c r="B3391" s="24"/>
    </row>
    <row r="3392" spans="1:2" ht="15" customHeight="1">
      <c r="A3392" s="8"/>
      <c r="B3392" s="24"/>
    </row>
    <row r="3393" spans="1:2" ht="15" customHeight="1">
      <c r="A3393" s="8"/>
      <c r="B3393" s="24"/>
    </row>
    <row r="3394" spans="1:2" ht="15" customHeight="1">
      <c r="A3394" s="8"/>
      <c r="B3394" s="24"/>
    </row>
    <row r="3395" spans="1:2" ht="15" customHeight="1">
      <c r="A3395" s="8"/>
      <c r="B3395" s="24"/>
    </row>
    <row r="3396" spans="1:2" ht="15" customHeight="1">
      <c r="A3396" s="8"/>
      <c r="B3396" s="24"/>
    </row>
    <row r="3397" spans="1:2" ht="15" customHeight="1">
      <c r="A3397" s="8"/>
      <c r="B3397" s="24"/>
    </row>
    <row r="3398" spans="1:2" ht="15" customHeight="1">
      <c r="A3398" s="8"/>
      <c r="B3398" s="24"/>
    </row>
    <row r="3399" spans="1:2" ht="15" customHeight="1">
      <c r="A3399" s="8"/>
      <c r="B3399" s="24"/>
    </row>
    <row r="3400" spans="1:2" ht="15" customHeight="1">
      <c r="A3400" s="8"/>
      <c r="B3400" s="24"/>
    </row>
    <row r="3401" spans="1:2" ht="15" customHeight="1">
      <c r="A3401" s="8"/>
      <c r="B3401" s="24"/>
    </row>
    <row r="3402" spans="1:2" ht="15" customHeight="1">
      <c r="A3402" s="8"/>
      <c r="B3402" s="24"/>
    </row>
    <row r="3403" spans="1:2" ht="15" customHeight="1">
      <c r="A3403" s="8"/>
      <c r="B3403" s="24"/>
    </row>
    <row r="3404" spans="1:2" ht="15" customHeight="1">
      <c r="A3404" s="8"/>
      <c r="B3404" s="24"/>
    </row>
    <row r="3405" spans="1:2" ht="15" customHeight="1">
      <c r="A3405" s="8"/>
      <c r="B3405" s="24"/>
    </row>
    <row r="3406" spans="1:2" ht="15" customHeight="1">
      <c r="A3406" s="8"/>
      <c r="B3406" s="24"/>
    </row>
    <row r="3407" spans="1:2" ht="15" customHeight="1">
      <c r="A3407" s="8"/>
      <c r="B3407" s="24"/>
    </row>
    <row r="3408" spans="1:2" ht="15" customHeight="1">
      <c r="A3408" s="8"/>
      <c r="B3408" s="24"/>
    </row>
    <row r="3409" spans="1:2" ht="15" customHeight="1">
      <c r="A3409" s="8"/>
      <c r="B3409" s="24"/>
    </row>
    <row r="3410" spans="1:2" ht="15" customHeight="1">
      <c r="A3410" s="8"/>
      <c r="B3410" s="24"/>
    </row>
    <row r="3411" spans="1:2" ht="15" customHeight="1">
      <c r="A3411" s="8"/>
      <c r="B3411" s="24"/>
    </row>
    <row r="3412" spans="1:2" ht="15" customHeight="1">
      <c r="A3412" s="8"/>
      <c r="B3412" s="24"/>
    </row>
    <row r="3413" spans="1:2" ht="15" customHeight="1">
      <c r="A3413" s="8"/>
      <c r="B3413" s="24"/>
    </row>
    <row r="3414" spans="1:2" ht="15" customHeight="1">
      <c r="A3414" s="8"/>
      <c r="B3414" s="24"/>
    </row>
    <row r="3415" spans="1:2" ht="15" customHeight="1">
      <c r="A3415" s="8"/>
      <c r="B3415" s="24"/>
    </row>
    <row r="3416" spans="1:2" ht="15" customHeight="1">
      <c r="A3416" s="8"/>
      <c r="B3416" s="24"/>
    </row>
    <row r="3417" spans="1:2" ht="15" customHeight="1">
      <c r="A3417" s="8"/>
      <c r="B3417" s="24"/>
    </row>
    <row r="3418" spans="1:2" ht="15" customHeight="1">
      <c r="A3418" s="8"/>
      <c r="B3418" s="24"/>
    </row>
    <row r="3419" spans="1:2" ht="15" customHeight="1">
      <c r="A3419" s="8"/>
      <c r="B3419" s="24"/>
    </row>
    <row r="3420" spans="1:2" ht="15" customHeight="1">
      <c r="A3420" s="8"/>
      <c r="B3420" s="24"/>
    </row>
    <row r="3421" spans="1:2" ht="15" customHeight="1">
      <c r="A3421" s="8"/>
      <c r="B3421" s="24"/>
    </row>
    <row r="3422" spans="1:2" ht="15" customHeight="1">
      <c r="A3422" s="8"/>
      <c r="B3422" s="24"/>
    </row>
    <row r="3423" spans="1:2" ht="15" customHeight="1">
      <c r="A3423" s="8"/>
      <c r="B3423" s="24"/>
    </row>
    <row r="3424" spans="1:2" ht="15" customHeight="1">
      <c r="A3424" s="8"/>
      <c r="B3424" s="24"/>
    </row>
    <row r="3425" spans="1:2" ht="15" customHeight="1">
      <c r="A3425" s="8"/>
      <c r="B3425" s="24"/>
    </row>
    <row r="3426" spans="1:2" ht="15" customHeight="1">
      <c r="A3426" s="8"/>
      <c r="B3426" s="24"/>
    </row>
    <row r="3427" spans="1:2" ht="15" customHeight="1">
      <c r="A3427" s="8"/>
      <c r="B3427" s="24"/>
    </row>
    <row r="3428" spans="1:2" ht="15" customHeight="1">
      <c r="A3428" s="8"/>
      <c r="B3428" s="24"/>
    </row>
    <row r="3429" spans="1:2" ht="15" customHeight="1">
      <c r="A3429" s="8"/>
      <c r="B3429" s="24"/>
    </row>
    <row r="3430" spans="1:2" ht="15" customHeight="1">
      <c r="A3430" s="8"/>
      <c r="B3430" s="24"/>
    </row>
    <row r="3431" spans="1:2" ht="15" customHeight="1">
      <c r="A3431" s="8"/>
      <c r="B3431" s="24"/>
    </row>
    <row r="3432" spans="1:2" ht="15" customHeight="1">
      <c r="A3432" s="8"/>
      <c r="B3432" s="24"/>
    </row>
    <row r="3433" spans="1:2" ht="15" customHeight="1">
      <c r="A3433" s="8"/>
      <c r="B3433" s="24"/>
    </row>
    <row r="3434" spans="1:2" ht="15" customHeight="1">
      <c r="A3434" s="8"/>
      <c r="B3434" s="24"/>
    </row>
    <row r="3435" spans="1:2" ht="15" customHeight="1">
      <c r="A3435" s="8"/>
      <c r="B3435" s="24"/>
    </row>
    <row r="3436" spans="1:2" ht="15" customHeight="1">
      <c r="A3436" s="8"/>
      <c r="B3436" s="24"/>
    </row>
    <row r="3437" spans="1:2" ht="15" customHeight="1">
      <c r="A3437" s="8"/>
      <c r="B3437" s="24"/>
    </row>
    <row r="3438" spans="1:2" ht="15" customHeight="1">
      <c r="A3438" s="8"/>
      <c r="B3438" s="24"/>
    </row>
    <row r="3439" spans="1:2" ht="15" customHeight="1">
      <c r="A3439" s="8"/>
      <c r="B3439" s="24"/>
    </row>
    <row r="3440" spans="1:2" ht="15" customHeight="1">
      <c r="A3440" s="8"/>
      <c r="B3440" s="24"/>
    </row>
    <row r="3441" spans="1:2" ht="15" customHeight="1">
      <c r="A3441" s="8"/>
      <c r="B3441" s="24"/>
    </row>
    <row r="3442" spans="1:2" ht="15" customHeight="1">
      <c r="A3442" s="8"/>
      <c r="B3442" s="24"/>
    </row>
    <row r="3443" spans="1:2" ht="15" customHeight="1">
      <c r="A3443" s="8"/>
      <c r="B3443" s="24"/>
    </row>
    <row r="3444" spans="1:2" ht="15" customHeight="1">
      <c r="A3444" s="8"/>
      <c r="B3444" s="24"/>
    </row>
    <row r="3445" spans="1:2" ht="15" customHeight="1">
      <c r="A3445" s="8"/>
      <c r="B3445" s="24"/>
    </row>
    <row r="3446" spans="1:2" ht="15" customHeight="1">
      <c r="A3446" s="8"/>
      <c r="B3446" s="24"/>
    </row>
    <row r="3447" spans="1:2" ht="15" customHeight="1">
      <c r="A3447" s="8"/>
      <c r="B3447" s="24"/>
    </row>
    <row r="3448" spans="1:2" ht="15" customHeight="1">
      <c r="A3448" s="8"/>
      <c r="B3448" s="24"/>
    </row>
    <row r="3449" spans="1:2" ht="15" customHeight="1">
      <c r="A3449" s="8"/>
      <c r="B3449" s="24"/>
    </row>
    <row r="3450" spans="1:2" ht="15" customHeight="1">
      <c r="A3450" s="8"/>
      <c r="B3450" s="24"/>
    </row>
    <row r="3451" spans="1:2" ht="15" customHeight="1">
      <c r="A3451" s="8"/>
      <c r="B3451" s="24"/>
    </row>
    <row r="3452" spans="1:2" ht="15" customHeight="1">
      <c r="A3452" s="8"/>
      <c r="B3452" s="24"/>
    </row>
    <row r="3453" spans="1:2" ht="15" customHeight="1">
      <c r="A3453" s="8"/>
      <c r="B3453" s="24"/>
    </row>
    <row r="3454" spans="1:2" ht="15" customHeight="1">
      <c r="A3454" s="8"/>
      <c r="B3454" s="24"/>
    </row>
    <row r="3455" spans="1:2" ht="15" customHeight="1">
      <c r="A3455" s="8"/>
      <c r="B3455" s="24"/>
    </row>
    <row r="3456" spans="1:2" ht="15" customHeight="1">
      <c r="A3456" s="8"/>
      <c r="B3456" s="24"/>
    </row>
    <row r="3457" spans="1:2" ht="15" customHeight="1">
      <c r="A3457" s="8"/>
      <c r="B3457" s="24"/>
    </row>
    <row r="3458" spans="1:2" ht="15" customHeight="1">
      <c r="A3458" s="8"/>
      <c r="B3458" s="24"/>
    </row>
    <row r="3459" spans="1:2" ht="15" customHeight="1">
      <c r="A3459" s="8"/>
      <c r="B3459" s="24"/>
    </row>
    <row r="3460" spans="1:2" ht="15" customHeight="1">
      <c r="A3460" s="8"/>
      <c r="B3460" s="24"/>
    </row>
    <row r="3461" spans="1:2" ht="15" customHeight="1">
      <c r="A3461" s="8"/>
      <c r="B3461" s="24"/>
    </row>
    <row r="3462" spans="1:2" ht="15" customHeight="1">
      <c r="A3462" s="8"/>
      <c r="B3462" s="24"/>
    </row>
    <row r="3463" spans="1:2" ht="15" customHeight="1">
      <c r="A3463" s="8"/>
      <c r="B3463" s="24"/>
    </row>
    <row r="3464" spans="1:2" ht="15" customHeight="1">
      <c r="A3464" s="8"/>
      <c r="B3464" s="24"/>
    </row>
    <row r="3465" spans="1:2" ht="15" customHeight="1">
      <c r="A3465" s="8"/>
      <c r="B3465" s="24"/>
    </row>
    <row r="3466" spans="1:2" ht="15" customHeight="1">
      <c r="A3466" s="8"/>
      <c r="B3466" s="24"/>
    </row>
    <row r="3467" spans="1:2" ht="15" customHeight="1">
      <c r="A3467" s="8"/>
      <c r="B3467" s="24"/>
    </row>
    <row r="3468" spans="1:2" ht="15" customHeight="1">
      <c r="A3468" s="8"/>
      <c r="B3468" s="24"/>
    </row>
    <row r="3469" spans="1:2" ht="15" customHeight="1">
      <c r="A3469" s="8"/>
      <c r="B3469" s="24"/>
    </row>
    <row r="3470" spans="1:2" ht="15" customHeight="1">
      <c r="A3470" s="8"/>
      <c r="B3470" s="24"/>
    </row>
    <row r="3471" spans="1:2" ht="15" customHeight="1">
      <c r="A3471" s="8"/>
      <c r="B3471" s="24"/>
    </row>
    <row r="3472" spans="1:2" ht="15" customHeight="1">
      <c r="A3472" s="8"/>
      <c r="B3472" s="24"/>
    </row>
    <row r="3473" spans="1:2" ht="15" customHeight="1">
      <c r="A3473" s="8"/>
      <c r="B3473" s="24"/>
    </row>
    <row r="3474" spans="1:2" ht="15" customHeight="1">
      <c r="A3474" s="8"/>
      <c r="B3474" s="24"/>
    </row>
    <row r="3475" spans="1:2" ht="15" customHeight="1">
      <c r="A3475" s="8"/>
      <c r="B3475" s="24"/>
    </row>
    <row r="3476" spans="1:2" ht="15" customHeight="1">
      <c r="A3476" s="8"/>
      <c r="B3476" s="24"/>
    </row>
    <row r="3477" spans="1:2" ht="15" customHeight="1">
      <c r="A3477" s="8"/>
      <c r="B3477" s="24"/>
    </row>
    <row r="3478" spans="1:2" ht="15" customHeight="1">
      <c r="A3478" s="8"/>
      <c r="B3478" s="24"/>
    </row>
    <row r="3479" spans="1:2" ht="15" customHeight="1">
      <c r="A3479" s="8"/>
      <c r="B3479" s="24"/>
    </row>
    <row r="3480" spans="1:2" ht="15" customHeight="1">
      <c r="A3480" s="8"/>
      <c r="B3480" s="24"/>
    </row>
    <row r="3481" spans="1:2" ht="15" customHeight="1">
      <c r="A3481" s="8"/>
      <c r="B3481" s="24"/>
    </row>
    <row r="3482" spans="1:2" ht="15" customHeight="1">
      <c r="A3482" s="8"/>
      <c r="B3482" s="24"/>
    </row>
    <row r="3483" spans="1:2" ht="15" customHeight="1">
      <c r="A3483" s="8"/>
      <c r="B3483" s="24"/>
    </row>
    <row r="3484" spans="1:2" ht="15" customHeight="1">
      <c r="A3484" s="8"/>
      <c r="B3484" s="24"/>
    </row>
    <row r="3485" spans="1:2" ht="15" customHeight="1">
      <c r="A3485" s="8"/>
      <c r="B3485" s="24"/>
    </row>
    <row r="3486" spans="1:2" ht="15" customHeight="1">
      <c r="A3486" s="8"/>
      <c r="B3486" s="24"/>
    </row>
    <row r="3487" spans="1:2" ht="15" customHeight="1">
      <c r="A3487" s="8"/>
      <c r="B3487" s="24"/>
    </row>
    <row r="3488" spans="1:2" ht="15" customHeight="1">
      <c r="A3488" s="8"/>
      <c r="B3488" s="24"/>
    </row>
    <row r="3489" spans="1:2" ht="15" customHeight="1">
      <c r="A3489" s="8"/>
      <c r="B3489" s="24"/>
    </row>
    <row r="3490" spans="1:2" ht="15" customHeight="1">
      <c r="A3490" s="8"/>
      <c r="B3490" s="24"/>
    </row>
    <row r="3491" spans="1:2" ht="15" customHeight="1">
      <c r="A3491" s="8"/>
      <c r="B3491" s="24"/>
    </row>
    <row r="3492" spans="1:2" ht="15" customHeight="1">
      <c r="A3492" s="8"/>
      <c r="B3492" s="24"/>
    </row>
    <row r="3493" spans="1:2" ht="15" customHeight="1">
      <c r="A3493" s="8"/>
      <c r="B3493" s="24"/>
    </row>
    <row r="3494" spans="1:2" ht="15" customHeight="1">
      <c r="A3494" s="8"/>
      <c r="B3494" s="24"/>
    </row>
    <row r="3495" spans="1:2" ht="15" customHeight="1">
      <c r="A3495" s="8"/>
      <c r="B3495" s="24"/>
    </row>
    <row r="3496" spans="1:2" ht="15" customHeight="1">
      <c r="A3496" s="8"/>
      <c r="B3496" s="24"/>
    </row>
    <row r="3497" spans="1:2" ht="15" customHeight="1">
      <c r="A3497" s="8"/>
      <c r="B3497" s="24"/>
    </row>
    <row r="3498" spans="1:2" ht="15" customHeight="1">
      <c r="A3498" s="8"/>
      <c r="B3498" s="24"/>
    </row>
    <row r="3499" spans="1:2" ht="15" customHeight="1">
      <c r="A3499" s="8"/>
      <c r="B3499" s="24"/>
    </row>
    <row r="3500" spans="1:2" ht="15" customHeight="1">
      <c r="A3500" s="8"/>
      <c r="B3500" s="24"/>
    </row>
    <row r="3501" spans="1:2" ht="15" customHeight="1">
      <c r="A3501" s="8"/>
      <c r="B3501" s="24"/>
    </row>
    <row r="3502" spans="1:2" ht="15" customHeight="1">
      <c r="A3502" s="8"/>
      <c r="B3502" s="24"/>
    </row>
    <row r="3503" spans="1:2" ht="15" customHeight="1">
      <c r="A3503" s="8"/>
      <c r="B3503" s="24"/>
    </row>
    <row r="3504" spans="1:2" ht="15" customHeight="1">
      <c r="A3504" s="8"/>
      <c r="B3504" s="24"/>
    </row>
    <row r="3505" spans="1:2" ht="15" customHeight="1">
      <c r="A3505" s="8"/>
      <c r="B3505" s="24"/>
    </row>
    <row r="3506" spans="1:2" ht="15" customHeight="1">
      <c r="A3506" s="8"/>
      <c r="B3506" s="24"/>
    </row>
    <row r="3507" spans="1:2" ht="15" customHeight="1">
      <c r="A3507" s="8"/>
      <c r="B3507" s="24"/>
    </row>
    <row r="3508" spans="1:2" ht="15" customHeight="1">
      <c r="A3508" s="8"/>
      <c r="B3508" s="24"/>
    </row>
    <row r="3509" spans="1:2" ht="15" customHeight="1">
      <c r="A3509" s="8"/>
      <c r="B3509" s="24"/>
    </row>
    <row r="3510" spans="1:2" ht="15" customHeight="1">
      <c r="A3510" s="8"/>
      <c r="B3510" s="24"/>
    </row>
    <row r="3511" spans="1:2" ht="15" customHeight="1">
      <c r="A3511" s="8"/>
      <c r="B3511" s="24"/>
    </row>
    <row r="3512" spans="1:2" ht="15" customHeight="1">
      <c r="A3512" s="8"/>
      <c r="B3512" s="24"/>
    </row>
    <row r="3513" spans="1:2" ht="15" customHeight="1">
      <c r="A3513" s="8"/>
      <c r="B3513" s="24"/>
    </row>
    <row r="3514" spans="1:2" ht="15" customHeight="1">
      <c r="A3514" s="8"/>
      <c r="B3514" s="24"/>
    </row>
    <row r="3515" spans="1:2" ht="15" customHeight="1">
      <c r="A3515" s="8"/>
      <c r="B3515" s="24"/>
    </row>
    <row r="3516" spans="1:2" ht="15" customHeight="1">
      <c r="A3516" s="8"/>
      <c r="B3516" s="24"/>
    </row>
    <row r="3517" spans="1:2" ht="15" customHeight="1">
      <c r="A3517" s="8"/>
      <c r="B3517" s="24"/>
    </row>
    <row r="3518" spans="1:2" ht="15" customHeight="1">
      <c r="A3518" s="25"/>
      <c r="B3518" s="26"/>
    </row>
    <row r="3519" spans="1:2" ht="15" customHeight="1">
      <c r="A3519" s="8"/>
      <c r="B3519" s="24"/>
    </row>
    <row r="3520" spans="1:2" ht="15" customHeight="1">
      <c r="A3520" s="8"/>
      <c r="B3520" s="24"/>
    </row>
    <row r="3521" spans="1:2" ht="15" customHeight="1">
      <c r="A3521" s="25"/>
      <c r="B3521" s="26"/>
    </row>
    <row r="3522" spans="1:2" ht="15" customHeight="1">
      <c r="A3522" s="8"/>
      <c r="B3522" s="24"/>
    </row>
    <row r="3523" spans="1:2" ht="15" customHeight="1">
      <c r="A3523" s="8"/>
      <c r="B3523" s="24"/>
    </row>
    <row r="3524" spans="1:2" ht="15" customHeight="1">
      <c r="A3524" s="25"/>
      <c r="B3524" s="26"/>
    </row>
    <row r="3525" spans="1:2" ht="15" customHeight="1">
      <c r="A3525" s="8"/>
      <c r="B3525" s="24"/>
    </row>
    <row r="3526" spans="1:2" ht="15" customHeight="1">
      <c r="A3526" s="8"/>
      <c r="B3526" s="24"/>
    </row>
    <row r="3527" spans="1:2" ht="15" customHeight="1">
      <c r="A3527" s="8"/>
      <c r="B3527" s="24"/>
    </row>
    <row r="3528" spans="1:2" ht="15" customHeight="1">
      <c r="A3528" s="8"/>
      <c r="B3528" s="24"/>
    </row>
    <row r="3529" spans="1:2" ht="15" customHeight="1">
      <c r="A3529" s="8"/>
      <c r="B3529" s="24"/>
    </row>
    <row r="3530" spans="1:2" ht="15" customHeight="1">
      <c r="A3530" s="8"/>
      <c r="B3530" s="24"/>
    </row>
    <row r="3531" spans="1:2" ht="15" customHeight="1">
      <c r="A3531" s="8"/>
      <c r="B3531" s="24"/>
    </row>
    <row r="3532" spans="1:2" ht="15" customHeight="1">
      <c r="A3532" s="8"/>
      <c r="B3532" s="24"/>
    </row>
    <row r="3533" spans="1:2" ht="15" customHeight="1">
      <c r="A3533" s="8"/>
      <c r="B3533" s="24"/>
    </row>
    <row r="3534" spans="1:2" ht="15" customHeight="1">
      <c r="A3534" s="8"/>
      <c r="B3534" s="24"/>
    </row>
    <row r="3535" spans="1:2" ht="15" customHeight="1">
      <c r="A3535" s="8"/>
      <c r="B3535" s="24"/>
    </row>
    <row r="3536" spans="1:2" ht="15" customHeight="1">
      <c r="A3536" s="8"/>
      <c r="B3536" s="24"/>
    </row>
    <row r="3537" spans="1:2" ht="15" customHeight="1">
      <c r="A3537" s="8"/>
      <c r="B3537" s="24"/>
    </row>
    <row r="3538" spans="1:2" ht="15" customHeight="1">
      <c r="A3538" s="8"/>
      <c r="B3538" s="24"/>
    </row>
    <row r="3539" spans="1:2" ht="15" customHeight="1">
      <c r="A3539" s="8"/>
      <c r="B3539" s="24"/>
    </row>
    <row r="3540" spans="1:2" ht="15" customHeight="1">
      <c r="A3540" s="8"/>
      <c r="B3540" s="24"/>
    </row>
    <row r="3541" spans="1:2" ht="15" customHeight="1">
      <c r="A3541" s="8"/>
      <c r="B3541" s="24"/>
    </row>
    <row r="3542" spans="1:2" ht="15" customHeight="1">
      <c r="A3542" s="8"/>
      <c r="B3542" s="24"/>
    </row>
    <row r="3543" spans="1:2" ht="15" customHeight="1">
      <c r="A3543" s="8"/>
      <c r="B3543" s="24"/>
    </row>
    <row r="3544" spans="1:2" ht="15" customHeight="1">
      <c r="A3544" s="8"/>
      <c r="B3544" s="24"/>
    </row>
    <row r="3545" spans="1:2" ht="15" customHeight="1">
      <c r="A3545" s="8"/>
      <c r="B3545" s="24"/>
    </row>
    <row r="3546" spans="1:2" ht="15" customHeight="1">
      <c r="A3546" s="8"/>
      <c r="B3546" s="24"/>
    </row>
    <row r="3547" spans="1:2" ht="15" customHeight="1">
      <c r="A3547" s="8"/>
      <c r="B3547" s="24"/>
    </row>
    <row r="3548" spans="1:2" ht="15" customHeight="1">
      <c r="A3548" s="8"/>
      <c r="B3548" s="24"/>
    </row>
    <row r="3549" spans="1:2" ht="15" customHeight="1">
      <c r="A3549" s="8"/>
      <c r="B3549" s="24"/>
    </row>
    <row r="3550" spans="1:2" ht="15" customHeight="1">
      <c r="A3550" s="8"/>
      <c r="B3550" s="24"/>
    </row>
    <row r="3551" spans="1:2" ht="15" customHeight="1">
      <c r="A3551" s="8"/>
      <c r="B3551" s="24"/>
    </row>
    <row r="3552" spans="1:2" ht="15" customHeight="1">
      <c r="A3552" s="8"/>
      <c r="B3552" s="24"/>
    </row>
    <row r="3553" spans="1:2" ht="15" customHeight="1">
      <c r="A3553" s="8"/>
      <c r="B3553" s="24"/>
    </row>
    <row r="3554" spans="1:2" ht="15" customHeight="1">
      <c r="A3554" s="8"/>
      <c r="B3554" s="24"/>
    </row>
    <row r="3555" spans="1:2" ht="15" customHeight="1">
      <c r="A3555" s="8"/>
      <c r="B3555" s="24"/>
    </row>
    <row r="3556" spans="1:2" ht="15" customHeight="1">
      <c r="A3556" s="8"/>
      <c r="B3556" s="24"/>
    </row>
    <row r="3557" spans="1:2" ht="15" customHeight="1">
      <c r="A3557" s="8"/>
      <c r="B3557" s="24"/>
    </row>
    <row r="3558" spans="1:2" ht="15" customHeight="1">
      <c r="A3558" s="8"/>
      <c r="B3558" s="24"/>
    </row>
    <row r="3559" spans="1:2" ht="15" customHeight="1">
      <c r="A3559" s="8"/>
      <c r="B3559" s="24"/>
    </row>
    <row r="3560" spans="1:2" ht="15" customHeight="1">
      <c r="A3560" s="8"/>
      <c r="B3560" s="24"/>
    </row>
    <row r="3561" spans="1:2" ht="15" customHeight="1">
      <c r="A3561" s="8"/>
      <c r="B3561" s="24"/>
    </row>
    <row r="3562" spans="1:2" ht="15" customHeight="1">
      <c r="A3562" s="8"/>
      <c r="B3562" s="24"/>
    </row>
    <row r="3563" spans="1:2" ht="15" customHeight="1">
      <c r="A3563" s="8"/>
      <c r="B3563" s="24"/>
    </row>
    <row r="3564" spans="1:2" ht="15" customHeight="1">
      <c r="A3564" s="8"/>
      <c r="B3564" s="24"/>
    </row>
    <row r="3565" spans="1:2" ht="15" customHeight="1">
      <c r="A3565" s="8"/>
      <c r="B3565" s="24"/>
    </row>
    <row r="3566" spans="1:2" ht="15" customHeight="1">
      <c r="A3566" s="8"/>
      <c r="B3566" s="24"/>
    </row>
    <row r="3567" spans="1:2" ht="15" customHeight="1">
      <c r="A3567" s="8"/>
      <c r="B3567" s="24"/>
    </row>
    <row r="3568" spans="1:2" ht="15" customHeight="1">
      <c r="A3568" s="25"/>
      <c r="B3568" s="26"/>
    </row>
    <row r="3569" spans="1:2" ht="15" customHeight="1">
      <c r="A3569" s="8"/>
      <c r="B3569" s="24"/>
    </row>
    <row r="3570" spans="1:2" ht="15" customHeight="1">
      <c r="A3570" s="8"/>
      <c r="B3570" s="24"/>
    </row>
    <row r="3571" spans="1:2" ht="15" customHeight="1">
      <c r="A3571" s="25"/>
      <c r="B3571" s="26"/>
    </row>
    <row r="3572" spans="1:2" ht="15" customHeight="1">
      <c r="A3572" s="8"/>
      <c r="B3572" s="24"/>
    </row>
    <row r="3573" spans="1:2" ht="15" customHeight="1">
      <c r="A3573" s="8"/>
      <c r="B3573" s="24"/>
    </row>
    <row r="3574" spans="1:2" ht="15" customHeight="1">
      <c r="A3574" s="8"/>
      <c r="B3574" s="24"/>
    </row>
    <row r="3575" spans="1:2" ht="15" customHeight="1">
      <c r="A3575" s="8"/>
      <c r="B3575" s="24"/>
    </row>
    <row r="3576" spans="1:2" ht="15" customHeight="1">
      <c r="A3576" s="8"/>
      <c r="B3576" s="24"/>
    </row>
    <row r="3577" spans="1:2" ht="15" customHeight="1">
      <c r="A3577" s="8"/>
      <c r="B3577" s="24"/>
    </row>
    <row r="3578" spans="1:2" ht="15" customHeight="1">
      <c r="A3578" s="25"/>
      <c r="B3578" s="26"/>
    </row>
    <row r="3579" spans="1:2" ht="15" customHeight="1">
      <c r="A3579" s="8"/>
      <c r="B3579" s="24"/>
    </row>
    <row r="3580" spans="1:2" ht="15" customHeight="1">
      <c r="A3580" s="8"/>
      <c r="B3580" s="24"/>
    </row>
    <row r="3581" spans="1:2" ht="15" customHeight="1">
      <c r="A3581" s="8"/>
      <c r="B3581" s="24"/>
    </row>
    <row r="3582" spans="1:2" ht="15" customHeight="1">
      <c r="A3582" s="8"/>
      <c r="B3582" s="24"/>
    </row>
    <row r="3583" spans="1:2" ht="15" customHeight="1">
      <c r="A3583" s="8"/>
      <c r="B3583" s="24"/>
    </row>
    <row r="3584" spans="1:2" ht="15" customHeight="1">
      <c r="A3584" s="8"/>
      <c r="B3584" s="24"/>
    </row>
    <row r="3585" spans="1:2" ht="15" customHeight="1">
      <c r="A3585" s="8"/>
      <c r="B3585" s="24"/>
    </row>
    <row r="3586" spans="1:2" ht="15" customHeight="1">
      <c r="A3586" s="8"/>
      <c r="B3586" s="24"/>
    </row>
    <row r="3587" spans="1:2" ht="15" customHeight="1">
      <c r="A3587" s="25"/>
      <c r="B3587" s="26"/>
    </row>
    <row r="3588" spans="1:2" ht="15" customHeight="1">
      <c r="A3588" s="8"/>
      <c r="B3588" s="24"/>
    </row>
    <row r="3589" spans="1:2" ht="15" customHeight="1">
      <c r="A3589" s="8"/>
      <c r="B3589" s="24"/>
    </row>
    <row r="3590" spans="1:2" ht="15" customHeight="1">
      <c r="A3590" s="8"/>
      <c r="B3590" s="24"/>
    </row>
    <row r="3591" spans="1:2" ht="15" customHeight="1">
      <c r="A3591" s="8"/>
      <c r="B3591" s="24"/>
    </row>
    <row r="3592" spans="1:2" ht="15" customHeight="1">
      <c r="A3592" s="8"/>
      <c r="B3592" s="24"/>
    </row>
    <row r="3593" spans="1:2" ht="15" customHeight="1">
      <c r="A3593" s="8"/>
      <c r="B3593" s="24"/>
    </row>
    <row r="3594" spans="1:2" ht="15" customHeight="1">
      <c r="A3594" s="25"/>
      <c r="B3594" s="26"/>
    </row>
    <row r="3595" spans="1:2" ht="15" customHeight="1">
      <c r="A3595" s="8"/>
      <c r="B3595" s="24"/>
    </row>
    <row r="3596" spans="1:2" ht="15" customHeight="1">
      <c r="A3596" s="8"/>
      <c r="B3596" s="24"/>
    </row>
    <row r="3597" spans="1:2" ht="15" customHeight="1">
      <c r="A3597" s="8"/>
      <c r="B3597" s="24"/>
    </row>
    <row r="3598" spans="1:2" ht="15" customHeight="1">
      <c r="A3598" s="8"/>
      <c r="B3598" s="24"/>
    </row>
    <row r="3599" spans="1:2" ht="15" customHeight="1">
      <c r="A3599" s="8"/>
      <c r="B3599" s="24"/>
    </row>
    <row r="3600" spans="1:2" ht="15" customHeight="1">
      <c r="A3600" s="8"/>
      <c r="B3600" s="24"/>
    </row>
    <row r="3601" spans="1:2" ht="15" customHeight="1">
      <c r="A3601" s="8"/>
      <c r="B3601" s="24"/>
    </row>
    <row r="3602" spans="1:2" ht="15" customHeight="1">
      <c r="A3602" s="8"/>
      <c r="B3602" s="24"/>
    </row>
    <row r="3603" spans="1:2" ht="15" customHeight="1">
      <c r="A3603" s="8"/>
      <c r="B3603" s="24"/>
    </row>
    <row r="3604" spans="1:2" ht="15" customHeight="1">
      <c r="A3604" s="8"/>
      <c r="B3604" s="24"/>
    </row>
    <row r="3605" spans="1:2" ht="15" customHeight="1">
      <c r="A3605" s="8"/>
      <c r="B3605" s="24"/>
    </row>
    <row r="3606" spans="1:2" ht="15" customHeight="1">
      <c r="A3606" s="8"/>
      <c r="B3606" s="24"/>
    </row>
    <row r="3607" spans="1:2" ht="15" customHeight="1">
      <c r="A3607" s="8"/>
      <c r="B3607" s="24"/>
    </row>
    <row r="3608" spans="1:2" ht="15" customHeight="1">
      <c r="A3608" s="8"/>
      <c r="B3608" s="24"/>
    </row>
    <row r="3609" spans="1:2" ht="15" customHeight="1">
      <c r="A3609" s="8"/>
      <c r="B3609" s="24"/>
    </row>
    <row r="3610" spans="1:2" ht="15" customHeight="1">
      <c r="A3610" s="8"/>
      <c r="B3610" s="24"/>
    </row>
    <row r="3611" spans="1:2" ht="15" customHeight="1">
      <c r="A3611" s="8"/>
      <c r="B3611" s="24"/>
    </row>
    <row r="3612" spans="1:2" ht="15" customHeight="1">
      <c r="A3612" s="25"/>
      <c r="B3612" s="26"/>
    </row>
    <row r="3613" spans="1:2" ht="15" customHeight="1">
      <c r="A3613" s="8"/>
      <c r="B3613" s="24"/>
    </row>
    <row r="3614" spans="1:2" ht="15" customHeight="1">
      <c r="A3614" s="8"/>
      <c r="B3614" s="24"/>
    </row>
    <row r="3615" spans="1:2" ht="15" customHeight="1">
      <c r="A3615" s="8"/>
      <c r="B3615" s="24"/>
    </row>
    <row r="3616" spans="1:2" ht="15" customHeight="1">
      <c r="A3616" s="8"/>
      <c r="B3616" s="24"/>
    </row>
    <row r="3617" spans="1:2" ht="15" customHeight="1">
      <c r="A3617" s="8"/>
      <c r="B3617" s="24"/>
    </row>
    <row r="3618" spans="1:2" ht="15" customHeight="1">
      <c r="A3618" s="8"/>
      <c r="B3618" s="24"/>
    </row>
    <row r="3619" spans="1:2" ht="15" customHeight="1">
      <c r="A3619" s="8"/>
      <c r="B3619" s="24"/>
    </row>
    <row r="3620" spans="1:2" ht="15" customHeight="1">
      <c r="A3620" s="8"/>
      <c r="B3620" s="24"/>
    </row>
    <row r="3621" spans="1:2" ht="15" customHeight="1">
      <c r="A3621" s="8"/>
      <c r="B3621" s="24"/>
    </row>
    <row r="3622" spans="1:2" ht="15" customHeight="1">
      <c r="A3622" s="8"/>
      <c r="B3622" s="24"/>
    </row>
    <row r="3623" spans="1:2" ht="15" customHeight="1">
      <c r="A3623" s="8"/>
      <c r="B3623" s="24"/>
    </row>
    <row r="3624" spans="1:2" ht="15" customHeight="1">
      <c r="A3624" s="8"/>
      <c r="B3624" s="24"/>
    </row>
    <row r="3625" spans="1:2" ht="15" customHeight="1">
      <c r="A3625" s="8"/>
      <c r="B3625" s="24"/>
    </row>
    <row r="3626" spans="1:2" ht="15" customHeight="1">
      <c r="A3626" s="8"/>
      <c r="B3626" s="24"/>
    </row>
    <row r="3627" spans="1:2" ht="15" customHeight="1">
      <c r="A3627" s="8"/>
      <c r="B3627" s="24"/>
    </row>
    <row r="3628" spans="1:2" ht="15" customHeight="1">
      <c r="A3628" s="8"/>
      <c r="B3628" s="24"/>
    </row>
    <row r="3629" spans="1:2" ht="15" customHeight="1">
      <c r="A3629" s="8"/>
      <c r="B3629" s="24"/>
    </row>
    <row r="3630" spans="1:2" ht="15" customHeight="1">
      <c r="A3630" s="8"/>
      <c r="B3630" s="24"/>
    </row>
    <row r="3631" spans="1:2" ht="15" customHeight="1">
      <c r="A3631" s="8"/>
      <c r="B3631" s="24"/>
    </row>
    <row r="3632" spans="1:2" ht="15" customHeight="1">
      <c r="A3632" s="8"/>
      <c r="B3632" s="24"/>
    </row>
    <row r="3633" spans="1:2" ht="15" customHeight="1">
      <c r="A3633" s="8"/>
      <c r="B3633" s="24"/>
    </row>
    <row r="3634" spans="1:2" ht="15" customHeight="1">
      <c r="A3634" s="8"/>
      <c r="B3634" s="24"/>
    </row>
    <row r="3635" spans="1:2" ht="15" customHeight="1">
      <c r="A3635" s="8"/>
      <c r="B3635" s="24"/>
    </row>
    <row r="3636" spans="1:2" ht="15" customHeight="1">
      <c r="A3636" s="8"/>
      <c r="B3636" s="24"/>
    </row>
    <row r="3637" spans="1:2" ht="15" customHeight="1">
      <c r="A3637" s="8"/>
      <c r="B3637" s="24"/>
    </row>
    <row r="3638" spans="1:2" ht="15" customHeight="1">
      <c r="A3638" s="8"/>
      <c r="B3638" s="24"/>
    </row>
    <row r="3639" spans="1:2" ht="15" customHeight="1">
      <c r="A3639" s="8"/>
      <c r="B3639" s="24"/>
    </row>
    <row r="3640" spans="1:2" ht="15" customHeight="1">
      <c r="A3640" s="8"/>
      <c r="B3640" s="24"/>
    </row>
    <row r="3641" spans="1:2" ht="15" customHeight="1">
      <c r="A3641" s="8"/>
      <c r="B3641" s="24"/>
    </row>
    <row r="3642" spans="1:2" ht="15" customHeight="1">
      <c r="A3642" s="8"/>
      <c r="B3642" s="24"/>
    </row>
    <row r="3643" spans="1:2" ht="15" customHeight="1">
      <c r="A3643" s="8"/>
      <c r="B3643" s="24"/>
    </row>
    <row r="3644" spans="1:2" ht="15" customHeight="1">
      <c r="A3644" s="8"/>
      <c r="B3644" s="24"/>
    </row>
    <row r="3645" spans="1:2" ht="15" customHeight="1">
      <c r="A3645" s="8"/>
      <c r="B3645" s="24"/>
    </row>
    <row r="3646" spans="1:2" ht="15" customHeight="1">
      <c r="A3646" s="8"/>
      <c r="B3646" s="24"/>
    </row>
    <row r="3647" spans="1:2" ht="15" customHeight="1">
      <c r="A3647" s="8"/>
      <c r="B3647" s="24"/>
    </row>
    <row r="3648" spans="1:2" ht="15" customHeight="1">
      <c r="A3648" s="8"/>
      <c r="B3648" s="24"/>
    </row>
    <row r="3649" spans="1:2" ht="15" customHeight="1">
      <c r="A3649" s="8"/>
      <c r="B3649" s="24"/>
    </row>
    <row r="3650" spans="1:2" ht="15" customHeight="1">
      <c r="A3650" s="8"/>
      <c r="B3650" s="24"/>
    </row>
    <row r="3651" spans="1:2" ht="15" customHeight="1">
      <c r="A3651" s="8"/>
      <c r="B3651" s="24"/>
    </row>
    <row r="3652" spans="1:2" ht="15" customHeight="1">
      <c r="A3652" s="8"/>
      <c r="B3652" s="24"/>
    </row>
    <row r="3653" spans="1:2" ht="15" customHeight="1">
      <c r="A3653" s="8"/>
      <c r="B3653" s="24"/>
    </row>
    <row r="3654" spans="1:2" ht="15" customHeight="1">
      <c r="A3654" s="8"/>
      <c r="B3654" s="24"/>
    </row>
    <row r="3655" spans="1:2" ht="15" customHeight="1">
      <c r="A3655" s="8"/>
      <c r="B3655" s="24"/>
    </row>
    <row r="3656" spans="1:2" ht="15" customHeight="1">
      <c r="A3656" s="8"/>
      <c r="B3656" s="24"/>
    </row>
    <row r="3657" spans="1:2" ht="15" customHeight="1">
      <c r="A3657" s="8"/>
      <c r="B3657" s="24"/>
    </row>
    <row r="3658" spans="1:2" ht="15" customHeight="1">
      <c r="A3658" s="8"/>
      <c r="B3658" s="24"/>
    </row>
    <row r="3659" spans="1:2" ht="15" customHeight="1">
      <c r="A3659" s="8"/>
      <c r="B3659" s="24"/>
    </row>
    <row r="3660" spans="1:2" ht="15" customHeight="1">
      <c r="A3660" s="8"/>
      <c r="B3660" s="24"/>
    </row>
    <row r="3661" spans="1:2" ht="15" customHeight="1">
      <c r="A3661" s="8"/>
      <c r="B3661" s="24"/>
    </row>
    <row r="3662" spans="1:2" ht="15" customHeight="1">
      <c r="A3662" s="8"/>
      <c r="B3662" s="24"/>
    </row>
    <row r="3663" spans="1:2" ht="15" customHeight="1">
      <c r="A3663" s="8"/>
      <c r="B3663" s="24"/>
    </row>
    <row r="3664" spans="1:2" ht="15" customHeight="1">
      <c r="A3664" s="8"/>
      <c r="B3664" s="24"/>
    </row>
    <row r="3665" spans="1:2" ht="15" customHeight="1">
      <c r="A3665" s="8"/>
      <c r="B3665" s="24"/>
    </row>
    <row r="3666" spans="1:2" ht="15" customHeight="1">
      <c r="A3666" s="8"/>
      <c r="B3666" s="24"/>
    </row>
    <row r="3667" spans="1:2" ht="15" customHeight="1">
      <c r="A3667" s="8"/>
      <c r="B3667" s="24"/>
    </row>
    <row r="3668" spans="1:2" ht="15" customHeight="1">
      <c r="A3668" s="8"/>
      <c r="B3668" s="24"/>
    </row>
    <row r="3669" spans="1:2" ht="15" customHeight="1">
      <c r="A3669" s="8"/>
      <c r="B3669" s="24"/>
    </row>
    <row r="3670" spans="1:2" ht="15" customHeight="1">
      <c r="A3670" s="8"/>
      <c r="B3670" s="24"/>
    </row>
    <row r="3671" spans="1:2" ht="15" customHeight="1">
      <c r="A3671" s="8"/>
      <c r="B3671" s="24"/>
    </row>
    <row r="3672" spans="1:2" ht="15" customHeight="1">
      <c r="A3672" s="8"/>
      <c r="B3672" s="24"/>
    </row>
    <row r="3673" spans="1:2" ht="15" customHeight="1">
      <c r="A3673" s="8"/>
      <c r="B3673" s="24"/>
    </row>
    <row r="3674" spans="1:2" ht="15" customHeight="1">
      <c r="A3674" s="8"/>
      <c r="B3674" s="24"/>
    </row>
    <row r="3675" spans="1:2" ht="15" customHeight="1">
      <c r="A3675" s="8"/>
      <c r="B3675" s="24"/>
    </row>
    <row r="3676" spans="1:2" ht="15" customHeight="1">
      <c r="A3676" s="8"/>
      <c r="B3676" s="24"/>
    </row>
    <row r="3677" spans="1:2" ht="15" customHeight="1">
      <c r="A3677" s="8"/>
      <c r="B3677" s="24"/>
    </row>
    <row r="3678" spans="1:2" ht="15" customHeight="1">
      <c r="A3678" s="8"/>
      <c r="B3678" s="24"/>
    </row>
    <row r="3679" spans="1:2" ht="15" customHeight="1">
      <c r="A3679" s="8"/>
      <c r="B3679" s="24"/>
    </row>
    <row r="3680" spans="1:2" ht="15" customHeight="1">
      <c r="A3680" s="8"/>
      <c r="B3680" s="24"/>
    </row>
    <row r="3681" spans="1:2" ht="15" customHeight="1">
      <c r="A3681" s="8"/>
      <c r="B3681" s="24"/>
    </row>
    <row r="3682" spans="1:2" ht="15" customHeight="1">
      <c r="A3682" s="8"/>
      <c r="B3682" s="24"/>
    </row>
    <row r="3683" spans="1:2" ht="15" customHeight="1">
      <c r="A3683" s="8"/>
      <c r="B3683" s="24"/>
    </row>
    <row r="3684" spans="1:2" ht="15" customHeight="1">
      <c r="A3684" s="8"/>
      <c r="B3684" s="24"/>
    </row>
    <row r="3685" spans="1:2" ht="15" customHeight="1">
      <c r="A3685" s="8"/>
      <c r="B3685" s="24"/>
    </row>
    <row r="3686" spans="1:2" ht="15" customHeight="1">
      <c r="A3686" s="8"/>
      <c r="B3686" s="24"/>
    </row>
    <row r="3687" spans="1:2" ht="15" customHeight="1">
      <c r="A3687" s="8"/>
      <c r="B3687" s="24"/>
    </row>
    <row r="3688" spans="1:2" ht="15" customHeight="1">
      <c r="A3688" s="8"/>
      <c r="B3688" s="24"/>
    </row>
    <row r="3689" spans="1:2" ht="15" customHeight="1">
      <c r="A3689" s="8"/>
      <c r="B3689" s="24"/>
    </row>
    <row r="3690" spans="1:2" ht="15" customHeight="1">
      <c r="A3690" s="8"/>
      <c r="B3690" s="24"/>
    </row>
    <row r="3691" spans="1:2" ht="15" customHeight="1">
      <c r="A3691" s="8"/>
      <c r="B3691" s="24"/>
    </row>
    <row r="3692" spans="1:2" ht="15" customHeight="1">
      <c r="A3692" s="8"/>
      <c r="B3692" s="24"/>
    </row>
    <row r="3693" spans="1:2" ht="15" customHeight="1">
      <c r="A3693" s="8"/>
      <c r="B3693" s="24"/>
    </row>
    <row r="3694" spans="1:2" ht="15" customHeight="1">
      <c r="A3694" s="8"/>
      <c r="B3694" s="24"/>
    </row>
    <row r="3695" spans="1:2" ht="15" customHeight="1">
      <c r="A3695" s="8"/>
      <c r="B3695" s="24"/>
    </row>
    <row r="3696" spans="1:2" ht="15" customHeight="1">
      <c r="A3696" s="8"/>
      <c r="B3696" s="24"/>
    </row>
    <row r="3697" spans="1:2" ht="15" customHeight="1">
      <c r="A3697" s="8"/>
      <c r="B3697" s="24"/>
    </row>
    <row r="3698" spans="1:2" ht="15" customHeight="1">
      <c r="A3698" s="8"/>
      <c r="B3698" s="24"/>
    </row>
    <row r="3699" spans="1:2" ht="15" customHeight="1">
      <c r="A3699" s="8"/>
      <c r="B3699" s="24"/>
    </row>
    <row r="3700" spans="1:2" ht="15" customHeight="1">
      <c r="A3700" s="8"/>
      <c r="B3700" s="24"/>
    </row>
    <row r="3701" spans="1:2" ht="15" customHeight="1">
      <c r="A3701" s="8"/>
      <c r="B3701" s="24"/>
    </row>
    <row r="3702" spans="1:2" ht="15" customHeight="1">
      <c r="A3702" s="8"/>
      <c r="B3702" s="24"/>
    </row>
    <row r="3703" spans="1:2" ht="15" customHeight="1">
      <c r="A3703" s="8"/>
      <c r="B3703" s="24"/>
    </row>
    <row r="3704" spans="1:2" ht="15" customHeight="1">
      <c r="A3704" s="8"/>
      <c r="B3704" s="24"/>
    </row>
    <row r="3705" spans="1:2" ht="15" customHeight="1">
      <c r="A3705" s="8"/>
      <c r="B3705" s="24"/>
    </row>
    <row r="3706" spans="1:2" ht="15" customHeight="1">
      <c r="A3706" s="8"/>
      <c r="B3706" s="24"/>
    </row>
    <row r="3707" spans="1:2" ht="15" customHeight="1">
      <c r="A3707" s="8"/>
      <c r="B3707" s="24"/>
    </row>
    <row r="3708" spans="1:2" ht="15" customHeight="1">
      <c r="A3708" s="8"/>
      <c r="B3708" s="24"/>
    </row>
    <row r="3709" spans="1:2" ht="15" customHeight="1">
      <c r="A3709" s="8"/>
      <c r="B3709" s="24"/>
    </row>
    <row r="3710" spans="1:2" ht="15" customHeight="1">
      <c r="A3710" s="8"/>
      <c r="B3710" s="24"/>
    </row>
    <row r="3711" spans="1:2" ht="15" customHeight="1">
      <c r="A3711" s="8"/>
      <c r="B3711" s="24"/>
    </row>
    <row r="3712" spans="1:2" ht="15" customHeight="1">
      <c r="A3712" s="8"/>
      <c r="B3712" s="24"/>
    </row>
    <row r="3713" spans="1:2" ht="15" customHeight="1">
      <c r="A3713" s="8"/>
      <c r="B3713" s="24"/>
    </row>
    <row r="3714" spans="1:2" ht="15" customHeight="1">
      <c r="A3714" s="8"/>
      <c r="B3714" s="24"/>
    </row>
    <row r="3715" spans="1:2" ht="15" customHeight="1">
      <c r="A3715" s="8"/>
      <c r="B3715" s="24"/>
    </row>
    <row r="3716" spans="1:2" ht="15" customHeight="1">
      <c r="A3716" s="8"/>
      <c r="B3716" s="24"/>
    </row>
    <row r="3717" spans="1:2" ht="15" customHeight="1">
      <c r="A3717" s="8"/>
      <c r="B3717" s="24"/>
    </row>
    <row r="3718" spans="1:2" ht="15" customHeight="1">
      <c r="A3718" s="8"/>
      <c r="B3718" s="24"/>
    </row>
    <row r="3719" spans="1:2" ht="15" customHeight="1">
      <c r="A3719" s="8"/>
      <c r="B3719" s="24"/>
    </row>
    <row r="3720" spans="1:2" ht="15" customHeight="1">
      <c r="A3720" s="8"/>
      <c r="B3720" s="24"/>
    </row>
    <row r="3721" spans="1:2" ht="15" customHeight="1">
      <c r="A3721" s="8"/>
      <c r="B3721" s="24"/>
    </row>
    <row r="3722" spans="1:2" ht="15" customHeight="1">
      <c r="A3722" s="8"/>
      <c r="B3722" s="24"/>
    </row>
    <row r="3723" spans="1:2" ht="15" customHeight="1">
      <c r="A3723" s="8"/>
      <c r="B3723" s="24"/>
    </row>
    <row r="3724" spans="1:2" ht="15" customHeight="1">
      <c r="A3724" s="8"/>
      <c r="B3724" s="24"/>
    </row>
    <row r="3725" spans="1:2" ht="15" customHeight="1">
      <c r="A3725" s="8"/>
      <c r="B3725" s="24"/>
    </row>
    <row r="3726" spans="1:2" ht="15" customHeight="1">
      <c r="A3726" s="8"/>
      <c r="B3726" s="24"/>
    </row>
    <row r="3727" spans="1:2" ht="15" customHeight="1">
      <c r="A3727" s="8"/>
      <c r="B3727" s="24"/>
    </row>
    <row r="3728" spans="1:2" ht="15" customHeight="1">
      <c r="A3728" s="8"/>
      <c r="B3728" s="24"/>
    </row>
    <row r="3729" spans="1:2" ht="15" customHeight="1">
      <c r="A3729" s="8"/>
      <c r="B3729" s="24"/>
    </row>
    <row r="3730" spans="1:2" ht="15" customHeight="1">
      <c r="A3730" s="8"/>
      <c r="B3730" s="24"/>
    </row>
    <row r="3731" spans="1:2" ht="15" customHeight="1">
      <c r="A3731" s="8"/>
      <c r="B3731" s="24"/>
    </row>
    <row r="3732" spans="1:2" ht="15" customHeight="1">
      <c r="A3732" s="8"/>
      <c r="B3732" s="24"/>
    </row>
    <row r="3733" spans="1:2" ht="15" customHeight="1">
      <c r="A3733" s="8"/>
      <c r="B3733" s="24"/>
    </row>
    <row r="3734" spans="1:2" ht="15" customHeight="1">
      <c r="A3734" s="8"/>
      <c r="B3734" s="24"/>
    </row>
    <row r="3735" spans="1:2" ht="15" customHeight="1">
      <c r="A3735" s="8"/>
      <c r="B3735" s="24"/>
    </row>
    <row r="3736" spans="1:2" ht="15" customHeight="1">
      <c r="A3736" s="8"/>
      <c r="B3736" s="24"/>
    </row>
    <row r="3737" spans="1:2" ht="15" customHeight="1">
      <c r="A3737" s="8"/>
      <c r="B3737" s="24"/>
    </row>
    <row r="3738" spans="1:2" ht="15" customHeight="1">
      <c r="A3738" s="8"/>
      <c r="B3738" s="24"/>
    </row>
    <row r="3739" spans="1:2" ht="15" customHeight="1">
      <c r="A3739" s="8"/>
      <c r="B3739" s="24"/>
    </row>
    <row r="3740" spans="1:2" ht="15" customHeight="1">
      <c r="A3740" s="8"/>
      <c r="B3740" s="24"/>
    </row>
    <row r="3741" spans="1:2" ht="15" customHeight="1">
      <c r="A3741" s="8"/>
      <c r="B3741" s="24"/>
    </row>
    <row r="3742" spans="1:2" ht="15" customHeight="1">
      <c r="A3742" s="8"/>
      <c r="B3742" s="24"/>
    </row>
    <row r="3743" spans="1:2" ht="15" customHeight="1">
      <c r="A3743" s="8"/>
      <c r="B3743" s="24"/>
    </row>
    <row r="3744" spans="1:2" ht="15" customHeight="1">
      <c r="A3744" s="8"/>
      <c r="B3744" s="24"/>
    </row>
    <row r="3745" spans="1:2" ht="15" customHeight="1">
      <c r="A3745" s="8"/>
      <c r="B3745" s="24"/>
    </row>
    <row r="3746" spans="1:2" ht="15" customHeight="1">
      <c r="A3746" s="8"/>
      <c r="B3746" s="24"/>
    </row>
    <row r="3747" spans="1:2" ht="15" customHeight="1">
      <c r="A3747" s="8"/>
      <c r="B3747" s="24"/>
    </row>
    <row r="3748" spans="1:2" ht="15" customHeight="1">
      <c r="A3748" s="8"/>
      <c r="B3748" s="24"/>
    </row>
    <row r="3749" spans="1:2" ht="15" customHeight="1">
      <c r="A3749" s="8"/>
      <c r="B3749" s="24"/>
    </row>
    <row r="3750" spans="1:2" ht="15" customHeight="1">
      <c r="A3750" s="8"/>
      <c r="B3750" s="24"/>
    </row>
    <row r="3751" spans="1:2" ht="15" customHeight="1">
      <c r="A3751" s="8"/>
      <c r="B3751" s="24"/>
    </row>
    <row r="3752" spans="1:2" ht="15" customHeight="1">
      <c r="A3752" s="8"/>
      <c r="B3752" s="24"/>
    </row>
    <row r="3753" spans="1:2" ht="15" customHeight="1">
      <c r="A3753" s="27"/>
      <c r="B3753" s="24"/>
    </row>
    <row r="3754" spans="1:2" ht="15" customHeight="1">
      <c r="A3754" s="8"/>
      <c r="B3754" s="24"/>
    </row>
    <row r="3755" spans="1:2" ht="15" customHeight="1">
      <c r="A3755" s="8"/>
      <c r="B3755" s="24"/>
    </row>
    <row r="3756" spans="1:2" ht="15" customHeight="1">
      <c r="A3756" s="8"/>
      <c r="B3756" s="24"/>
    </row>
    <row r="3757" spans="1:2" ht="15" customHeight="1">
      <c r="A3757" s="8"/>
      <c r="B3757" s="24"/>
    </row>
    <row r="3758" spans="1:2" ht="15" customHeight="1">
      <c r="A3758" s="8"/>
      <c r="B3758" s="24"/>
    </row>
    <row r="3759" spans="1:2" ht="15" customHeight="1">
      <c r="A3759" s="8"/>
      <c r="B3759" s="24"/>
    </row>
    <row r="3760" spans="1:2" ht="15" customHeight="1">
      <c r="A3760" s="8"/>
      <c r="B3760" s="24"/>
    </row>
    <row r="3761" spans="1:2" ht="15" customHeight="1">
      <c r="A3761" s="8"/>
      <c r="B3761" s="24"/>
    </row>
    <row r="3762" spans="1:2" ht="15" customHeight="1">
      <c r="A3762" s="8"/>
      <c r="B3762" s="24"/>
    </row>
    <row r="3763" spans="1:2" ht="15" customHeight="1">
      <c r="A3763" s="8"/>
      <c r="B3763" s="24"/>
    </row>
    <row r="3764" spans="1:2" ht="15" customHeight="1">
      <c r="A3764" s="8"/>
      <c r="B3764" s="24"/>
    </row>
    <row r="3765" spans="1:2" ht="15" customHeight="1">
      <c r="A3765" s="8"/>
      <c r="B3765" s="24"/>
    </row>
    <row r="3766" spans="1:2" ht="15" customHeight="1">
      <c r="A3766" s="8"/>
      <c r="B3766" s="24"/>
    </row>
    <row r="3767" spans="1:2" ht="15" customHeight="1">
      <c r="A3767" s="8"/>
      <c r="B3767" s="24"/>
    </row>
    <row r="3768" spans="1:2" ht="15" customHeight="1">
      <c r="A3768" s="8"/>
      <c r="B3768" s="24"/>
    </row>
    <row r="3769" spans="1:2" ht="15" customHeight="1">
      <c r="A3769" s="8"/>
      <c r="B3769" s="24"/>
    </row>
    <row r="3770" spans="1:2" ht="15" customHeight="1">
      <c r="A3770" s="8"/>
      <c r="B3770" s="24"/>
    </row>
    <row r="3771" spans="1:2" ht="15" customHeight="1">
      <c r="A3771" s="8"/>
      <c r="B3771" s="24"/>
    </row>
    <row r="3772" spans="1:2" ht="15" customHeight="1">
      <c r="A3772" s="8"/>
      <c r="B3772" s="24"/>
    </row>
    <row r="3773" spans="1:2" ht="15" customHeight="1">
      <c r="A3773" s="8"/>
      <c r="B3773" s="24"/>
    </row>
    <row r="3774" spans="1:2" ht="15" customHeight="1">
      <c r="A3774" s="8"/>
      <c r="B3774" s="24"/>
    </row>
    <row r="3775" spans="1:2" ht="15" customHeight="1">
      <c r="A3775" s="8"/>
      <c r="B3775" s="24"/>
    </row>
    <row r="3776" spans="1:2" ht="15" customHeight="1">
      <c r="A3776" s="8"/>
      <c r="B3776" s="24"/>
    </row>
    <row r="3777" spans="1:2" ht="15" customHeight="1">
      <c r="A3777" s="8"/>
      <c r="B3777" s="24"/>
    </row>
    <row r="3778" spans="1:2" ht="15" customHeight="1">
      <c r="A3778" s="8"/>
      <c r="B3778" s="24"/>
    </row>
    <row r="3779" spans="1:2" ht="15" customHeight="1">
      <c r="A3779" s="8"/>
      <c r="B3779" s="24"/>
    </row>
    <row r="3780" spans="1:2" ht="15" customHeight="1">
      <c r="A3780" s="8"/>
      <c r="B3780" s="24"/>
    </row>
    <row r="3781" spans="1:2" ht="15" customHeight="1">
      <c r="A3781" s="8"/>
      <c r="B3781" s="24"/>
    </row>
    <row r="3782" spans="1:2" ht="15" customHeight="1">
      <c r="A3782" s="8"/>
      <c r="B3782" s="24"/>
    </row>
    <row r="3783" spans="1:2" ht="15" customHeight="1">
      <c r="A3783" s="8"/>
      <c r="B3783" s="24"/>
    </row>
    <row r="3784" spans="1:2" ht="15" customHeight="1">
      <c r="A3784" s="8"/>
      <c r="B3784" s="24"/>
    </row>
    <row r="3785" spans="1:2" ht="15" customHeight="1">
      <c r="A3785" s="8"/>
      <c r="B3785" s="24"/>
    </row>
    <row r="3786" spans="1:2" ht="15" customHeight="1">
      <c r="A3786" s="8"/>
      <c r="B3786" s="24"/>
    </row>
    <row r="3787" spans="1:2" ht="15" customHeight="1">
      <c r="A3787" s="8"/>
      <c r="B3787" s="24"/>
    </row>
    <row r="3788" spans="1:2" ht="15" customHeight="1">
      <c r="A3788" s="8"/>
      <c r="B3788" s="24"/>
    </row>
    <row r="3789" spans="1:2" ht="15" customHeight="1">
      <c r="A3789" s="8"/>
      <c r="B3789" s="24"/>
    </row>
    <row r="3790" spans="1:2" ht="15" customHeight="1">
      <c r="A3790" s="8"/>
      <c r="B3790" s="24"/>
    </row>
    <row r="3791" spans="1:2" ht="15" customHeight="1">
      <c r="A3791" s="8"/>
      <c r="B3791" s="24"/>
    </row>
    <row r="3792" spans="1:2" ht="15" customHeight="1">
      <c r="A3792" s="8"/>
      <c r="B3792" s="24"/>
    </row>
    <row r="3793" spans="1:2" ht="15" customHeight="1">
      <c r="A3793" s="8"/>
      <c r="B3793" s="24"/>
    </row>
    <row r="3794" spans="1:2" ht="15" customHeight="1">
      <c r="A3794" s="8"/>
      <c r="B3794" s="24"/>
    </row>
    <row r="3795" spans="1:2" ht="15" customHeight="1">
      <c r="A3795" s="8"/>
      <c r="B3795" s="24"/>
    </row>
    <row r="3796" spans="1:2" ht="15" customHeight="1">
      <c r="A3796" s="8"/>
      <c r="B3796" s="24"/>
    </row>
    <row r="3797" spans="1:2" ht="15" customHeight="1">
      <c r="A3797" s="8"/>
      <c r="B3797" s="24"/>
    </row>
    <row r="3798" spans="1:2" ht="15" customHeight="1">
      <c r="A3798" s="8"/>
      <c r="B3798" s="24"/>
    </row>
    <row r="3799" spans="1:2" ht="15" customHeight="1">
      <c r="A3799" s="8"/>
      <c r="B3799" s="24"/>
    </row>
    <row r="3800" spans="1:2" ht="15" customHeight="1">
      <c r="A3800" s="8"/>
      <c r="B3800" s="24"/>
    </row>
    <row r="3801" spans="1:2" ht="15" customHeight="1">
      <c r="A3801" s="8"/>
      <c r="B3801" s="24"/>
    </row>
    <row r="3802" spans="1:2" ht="15" customHeight="1">
      <c r="A3802" s="8"/>
      <c r="B3802" s="24"/>
    </row>
    <row r="3803" spans="1:2" ht="15" customHeight="1">
      <c r="A3803" s="8"/>
      <c r="B3803" s="24"/>
    </row>
    <row r="3804" spans="1:2" ht="15" customHeight="1">
      <c r="A3804" s="8"/>
      <c r="B3804" s="24"/>
    </row>
    <row r="3805" spans="1:2" ht="15" customHeight="1">
      <c r="A3805" s="8"/>
      <c r="B3805" s="24"/>
    </row>
    <row r="3806" spans="1:2" ht="15" customHeight="1">
      <c r="A3806" s="8"/>
      <c r="B3806" s="24"/>
    </row>
    <row r="3807" spans="1:2" ht="15" customHeight="1">
      <c r="A3807" s="8"/>
      <c r="B3807" s="24"/>
    </row>
    <row r="3808" spans="1:2" ht="15" customHeight="1">
      <c r="A3808" s="8"/>
      <c r="B3808" s="24"/>
    </row>
    <row r="3809" spans="1:2" ht="15" customHeight="1">
      <c r="A3809" s="8"/>
      <c r="B3809" s="24"/>
    </row>
    <row r="3810" spans="1:2" ht="15" customHeight="1">
      <c r="A3810" s="8"/>
      <c r="B3810" s="24"/>
    </row>
    <row r="3811" spans="1:2" ht="15" customHeight="1">
      <c r="A3811" s="8"/>
      <c r="B3811" s="24"/>
    </row>
    <row r="3812" spans="1:2" ht="15" customHeight="1">
      <c r="A3812" s="8"/>
      <c r="B3812" s="24"/>
    </row>
    <row r="3813" spans="1:2" ht="15" customHeight="1">
      <c r="A3813" s="8"/>
      <c r="B3813" s="24"/>
    </row>
    <row r="3814" spans="1:2" ht="15" customHeight="1">
      <c r="A3814" s="8"/>
      <c r="B3814" s="24"/>
    </row>
    <row r="3815" spans="1:2" ht="15" customHeight="1">
      <c r="A3815" s="8"/>
      <c r="B3815" s="24"/>
    </row>
    <row r="3816" spans="1:2" ht="15" customHeight="1">
      <c r="A3816" s="8"/>
      <c r="B3816" s="24"/>
    </row>
    <row r="3817" spans="1:2" ht="15" customHeight="1">
      <c r="A3817" s="8"/>
      <c r="B3817" s="24"/>
    </row>
    <row r="3818" spans="1:2" ht="15" customHeight="1">
      <c r="A3818" s="8"/>
      <c r="B3818" s="24"/>
    </row>
    <row r="3819" spans="1:2" ht="15" customHeight="1">
      <c r="A3819" s="8"/>
      <c r="B3819" s="24"/>
    </row>
    <row r="3820" spans="1:2" ht="15" customHeight="1">
      <c r="A3820" s="8"/>
      <c r="B3820" s="24"/>
    </row>
    <row r="3821" spans="1:2" ht="15" customHeight="1">
      <c r="A3821" s="8"/>
      <c r="B3821" s="24"/>
    </row>
    <row r="3822" spans="1:2" ht="15" customHeight="1">
      <c r="A3822" s="8"/>
      <c r="B3822" s="24"/>
    </row>
    <row r="3823" spans="1:2" ht="15" customHeight="1">
      <c r="A3823" s="8"/>
      <c r="B3823" s="24"/>
    </row>
    <row r="3824" spans="1:2" ht="15" customHeight="1">
      <c r="A3824" s="8"/>
      <c r="B3824" s="24"/>
    </row>
    <row r="3825" spans="1:2" ht="15" customHeight="1">
      <c r="A3825" s="8"/>
      <c r="B3825" s="24"/>
    </row>
    <row r="3826" spans="1:2" ht="15" customHeight="1">
      <c r="A3826" s="8"/>
      <c r="B3826" s="24"/>
    </row>
    <row r="3827" spans="1:2" ht="15" customHeight="1">
      <c r="A3827" s="8"/>
      <c r="B3827" s="24"/>
    </row>
    <row r="3828" spans="1:2" ht="15" customHeight="1">
      <c r="A3828" s="8"/>
      <c r="B3828" s="24"/>
    </row>
    <row r="3829" spans="1:2" ht="15" customHeight="1">
      <c r="A3829" s="8"/>
      <c r="B3829" s="24"/>
    </row>
    <row r="3830" spans="1:2" ht="15" customHeight="1">
      <c r="A3830" s="8"/>
      <c r="B3830" s="24"/>
    </row>
    <row r="3831" spans="1:2" ht="15" customHeight="1">
      <c r="A3831" s="8"/>
      <c r="B3831" s="24"/>
    </row>
    <row r="3832" spans="1:2" ht="15" customHeight="1">
      <c r="A3832" s="8"/>
      <c r="B3832" s="24"/>
    </row>
    <row r="3833" spans="1:2" ht="15" customHeight="1">
      <c r="A3833" s="8"/>
      <c r="B3833" s="24"/>
    </row>
    <row r="3834" spans="1:2" ht="15" customHeight="1">
      <c r="A3834" s="8"/>
      <c r="B3834" s="24"/>
    </row>
    <row r="3835" spans="1:2" ht="15" customHeight="1">
      <c r="A3835" s="8"/>
      <c r="B3835" s="24"/>
    </row>
    <row r="3836" spans="1:2" ht="15" customHeight="1">
      <c r="A3836" s="8"/>
      <c r="B3836" s="24"/>
    </row>
    <row r="3837" spans="1:2" ht="15" customHeight="1">
      <c r="A3837" s="8"/>
      <c r="B3837" s="24"/>
    </row>
    <row r="3838" spans="1:2" ht="15" customHeight="1">
      <c r="A3838" s="8"/>
      <c r="B3838" s="24"/>
    </row>
    <row r="3839" spans="1:2" ht="15" customHeight="1">
      <c r="A3839" s="8"/>
      <c r="B3839" s="24"/>
    </row>
    <row r="3840" spans="1:2" ht="15" customHeight="1">
      <c r="A3840" s="8"/>
      <c r="B3840" s="24"/>
    </row>
    <row r="3841" spans="1:2" ht="15" customHeight="1">
      <c r="A3841" s="25"/>
      <c r="B3841" s="26"/>
    </row>
    <row r="3842" spans="1:2" ht="15" customHeight="1">
      <c r="A3842" s="8"/>
      <c r="B3842" s="24"/>
    </row>
    <row r="3843" spans="1:2" ht="15" customHeight="1">
      <c r="A3843" s="8"/>
      <c r="B3843" s="24"/>
    </row>
    <row r="3844" spans="1:2" ht="15" customHeight="1">
      <c r="A3844" s="8"/>
      <c r="B3844" s="24"/>
    </row>
    <row r="3845" spans="1:2" ht="15" customHeight="1">
      <c r="A3845" s="8"/>
      <c r="B3845" s="24"/>
    </row>
    <row r="3846" spans="1:2" ht="15" customHeight="1">
      <c r="A3846" s="8"/>
      <c r="B3846" s="24"/>
    </row>
    <row r="3847" spans="1:2" ht="15" customHeight="1">
      <c r="A3847" s="8"/>
      <c r="B3847" s="24"/>
    </row>
    <row r="3848" spans="1:2" ht="15" customHeight="1">
      <c r="A3848" s="8"/>
      <c r="B3848" s="24"/>
    </row>
    <row r="3849" spans="1:2" ht="15" customHeight="1">
      <c r="A3849" s="8"/>
      <c r="B3849" s="24"/>
    </row>
    <row r="3850" spans="1:2" ht="15" customHeight="1">
      <c r="A3850" s="8"/>
      <c r="B3850" s="24"/>
    </row>
    <row r="3851" spans="1:2" ht="15" customHeight="1">
      <c r="A3851" s="8"/>
      <c r="B3851" s="24"/>
    </row>
    <row r="3852" spans="1:2" ht="15" customHeight="1">
      <c r="A3852" s="8"/>
      <c r="B3852" s="24"/>
    </row>
    <row r="3853" spans="1:2" ht="15" customHeight="1">
      <c r="A3853" s="8"/>
      <c r="B3853" s="24"/>
    </row>
    <row r="3854" spans="1:2" ht="15" customHeight="1">
      <c r="A3854" s="8"/>
      <c r="B3854" s="24"/>
    </row>
    <row r="3855" spans="1:2" ht="15" customHeight="1">
      <c r="A3855" s="8"/>
      <c r="B3855" s="24"/>
    </row>
    <row r="3856" spans="1:2" ht="15" customHeight="1">
      <c r="A3856" s="8"/>
      <c r="B3856" s="24"/>
    </row>
    <row r="3857" spans="1:2" ht="15" customHeight="1">
      <c r="A3857" s="25"/>
      <c r="B3857" s="26"/>
    </row>
    <row r="3858" spans="1:2" ht="15" customHeight="1">
      <c r="A3858" s="8"/>
      <c r="B3858" s="24"/>
    </row>
    <row r="3859" spans="1:2" ht="15" customHeight="1">
      <c r="A3859" s="8"/>
      <c r="B3859" s="24"/>
    </row>
    <row r="3860" spans="1:2" ht="15" customHeight="1">
      <c r="A3860" s="8"/>
      <c r="B3860" s="24"/>
    </row>
    <row r="3861" spans="1:2" ht="15" customHeight="1">
      <c r="A3861" s="8"/>
      <c r="B3861" s="24"/>
    </row>
    <row r="3862" spans="1:2" ht="15" customHeight="1">
      <c r="A3862" s="8"/>
      <c r="B3862" s="24"/>
    </row>
    <row r="3863" spans="1:2" ht="15" customHeight="1">
      <c r="A3863" s="8"/>
      <c r="B3863" s="24"/>
    </row>
    <row r="3864" spans="1:2" ht="15" customHeight="1">
      <c r="A3864" s="8"/>
      <c r="B3864" s="24"/>
    </row>
    <row r="3865" spans="1:2" ht="15" customHeight="1">
      <c r="A3865" s="8"/>
      <c r="B3865" s="24"/>
    </row>
    <row r="3866" spans="1:2" ht="15" customHeight="1">
      <c r="A3866" s="8"/>
      <c r="B3866" s="24"/>
    </row>
    <row r="3867" spans="1:2" ht="15" customHeight="1">
      <c r="A3867" s="8"/>
      <c r="B3867" s="24"/>
    </row>
    <row r="3868" spans="1:2" ht="15" customHeight="1">
      <c r="A3868" s="8"/>
      <c r="B3868" s="24"/>
    </row>
    <row r="3869" spans="1:2" ht="15" customHeight="1">
      <c r="A3869" s="8"/>
      <c r="B3869" s="24"/>
    </row>
    <row r="3870" spans="1:2" ht="15" customHeight="1">
      <c r="A3870" s="8"/>
      <c r="B3870" s="24"/>
    </row>
    <row r="3871" spans="1:2" ht="15" customHeight="1">
      <c r="A3871" s="25"/>
      <c r="B3871" s="26"/>
    </row>
    <row r="3872" spans="1:2" ht="15" customHeight="1">
      <c r="A3872" s="8"/>
      <c r="B3872" s="24"/>
    </row>
    <row r="3873" spans="1:2" ht="15" customHeight="1">
      <c r="A3873" s="25"/>
      <c r="B3873" s="26"/>
    </row>
    <row r="3874" spans="1:2" ht="15" customHeight="1">
      <c r="A3874" s="8"/>
      <c r="B3874" s="24"/>
    </row>
    <row r="3875" spans="1:2" ht="15" customHeight="1">
      <c r="A3875" s="8"/>
      <c r="B3875" s="24"/>
    </row>
    <row r="3876" spans="1:2" ht="15" customHeight="1">
      <c r="A3876" s="25"/>
      <c r="B3876" s="26"/>
    </row>
    <row r="3877" spans="1:2" ht="15" customHeight="1">
      <c r="A3877" s="8"/>
      <c r="B3877" s="24"/>
    </row>
    <row r="3878" spans="1:2" ht="15" customHeight="1">
      <c r="A3878" s="8"/>
      <c r="B3878" s="24"/>
    </row>
    <row r="3879" spans="1:2" ht="15" customHeight="1">
      <c r="A3879" s="8"/>
      <c r="B3879" s="24"/>
    </row>
    <row r="3880" spans="1:2" ht="15" customHeight="1">
      <c r="A3880" s="8"/>
      <c r="B3880" s="24"/>
    </row>
    <row r="3881" spans="1:2" ht="15" customHeight="1">
      <c r="A3881" s="8"/>
      <c r="B3881" s="24"/>
    </row>
    <row r="3882" spans="1:2" ht="15" customHeight="1">
      <c r="A3882" s="8"/>
      <c r="B3882" s="24"/>
    </row>
    <row r="3883" spans="1:2" ht="15" customHeight="1">
      <c r="A3883" s="8"/>
      <c r="B3883" s="24"/>
    </row>
    <row r="3884" spans="1:2" ht="15" customHeight="1">
      <c r="A3884" s="8"/>
      <c r="B3884" s="24"/>
    </row>
    <row r="3885" spans="1:2" ht="15" customHeight="1">
      <c r="A3885" s="8"/>
      <c r="B3885" s="24"/>
    </row>
    <row r="3886" spans="1:2" ht="15" customHeight="1">
      <c r="A3886" s="8"/>
      <c r="B3886" s="24"/>
    </row>
    <row r="3887" spans="1:2" ht="15" customHeight="1">
      <c r="A3887" s="25"/>
      <c r="B3887" s="26"/>
    </row>
    <row r="3888" spans="1:2" ht="15" customHeight="1">
      <c r="A3888" s="8"/>
      <c r="B3888" s="24"/>
    </row>
    <row r="3889" spans="1:2" ht="15" customHeight="1">
      <c r="A3889" s="8"/>
      <c r="B3889" s="24"/>
    </row>
    <row r="3890" spans="1:2" ht="15" customHeight="1">
      <c r="A3890" s="8"/>
      <c r="B3890" s="24"/>
    </row>
    <row r="3891" spans="1:2" ht="15" customHeight="1">
      <c r="A3891" s="8"/>
      <c r="B3891" s="24"/>
    </row>
    <row r="3892" spans="1:2" ht="15" customHeight="1">
      <c r="A3892" s="8"/>
      <c r="B3892" s="24"/>
    </row>
    <row r="3893" spans="1:2" ht="15" customHeight="1">
      <c r="A3893" s="8"/>
      <c r="B3893" s="24"/>
    </row>
    <row r="3894" spans="1:2" ht="15" customHeight="1">
      <c r="A3894" s="8"/>
      <c r="B3894" s="24"/>
    </row>
    <row r="3895" spans="1:2" ht="15" customHeight="1">
      <c r="A3895" s="8"/>
      <c r="B3895" s="24"/>
    </row>
    <row r="3896" spans="1:2" ht="15" customHeight="1">
      <c r="A3896" s="8"/>
      <c r="B3896" s="24"/>
    </row>
    <row r="3897" spans="1:2" ht="15" customHeight="1">
      <c r="A3897" s="8"/>
      <c r="B3897" s="24"/>
    </row>
    <row r="3898" spans="1:2" ht="15" customHeight="1">
      <c r="A3898" s="8"/>
      <c r="B3898" s="24"/>
    </row>
    <row r="3899" spans="1:2" ht="15" customHeight="1">
      <c r="A3899" s="8"/>
      <c r="B3899" s="24"/>
    </row>
    <row r="3900" spans="1:2" ht="15" customHeight="1">
      <c r="A3900" s="8"/>
      <c r="B3900" s="24"/>
    </row>
    <row r="3901" spans="1:2" ht="15" customHeight="1">
      <c r="A3901" s="8"/>
      <c r="B3901" s="24"/>
    </row>
    <row r="3902" spans="1:2" ht="15" customHeight="1">
      <c r="A3902" s="8"/>
      <c r="B3902" s="24"/>
    </row>
    <row r="3903" spans="1:2" ht="15" customHeight="1">
      <c r="A3903" s="8"/>
      <c r="B3903" s="24"/>
    </row>
    <row r="3904" spans="1:2" ht="15" customHeight="1">
      <c r="A3904" s="8"/>
      <c r="B3904" s="24"/>
    </row>
    <row r="3905" spans="1:2" ht="15" customHeight="1">
      <c r="A3905" s="8"/>
      <c r="B3905" s="24"/>
    </row>
    <row r="3906" spans="1:2" ht="15" customHeight="1">
      <c r="A3906" s="8"/>
      <c r="B3906" s="24"/>
    </row>
    <row r="3907" spans="1:2" ht="15" customHeight="1">
      <c r="A3907" s="25"/>
      <c r="B3907" s="26"/>
    </row>
    <row r="3908" spans="1:2" ht="15" customHeight="1">
      <c r="A3908" s="8"/>
      <c r="B3908" s="24"/>
    </row>
    <row r="3909" spans="1:2" ht="15" customHeight="1">
      <c r="A3909" s="8"/>
      <c r="B3909" s="24"/>
    </row>
    <row r="3910" spans="1:2" ht="15" customHeight="1">
      <c r="A3910" s="8"/>
      <c r="B3910" s="24"/>
    </row>
    <row r="3911" spans="1:2" ht="15" customHeight="1">
      <c r="A3911" s="8"/>
      <c r="B3911" s="24"/>
    </row>
    <row r="3912" spans="1:2" ht="15" customHeight="1">
      <c r="A3912" s="8"/>
      <c r="B3912" s="24"/>
    </row>
    <row r="3913" spans="1:2" ht="15" customHeight="1">
      <c r="A3913" s="8"/>
      <c r="B3913" s="24"/>
    </row>
    <row r="3914" spans="1:2" ht="15" customHeight="1">
      <c r="A3914" s="8"/>
      <c r="B3914" s="24"/>
    </row>
    <row r="3915" spans="1:2" ht="15" customHeight="1">
      <c r="A3915" s="8"/>
      <c r="B3915" s="24"/>
    </row>
    <row r="3916" spans="1:2" ht="15" customHeight="1">
      <c r="A3916" s="8"/>
      <c r="B3916" s="24"/>
    </row>
    <row r="3917" spans="1:2" ht="15" customHeight="1">
      <c r="A3917" s="8"/>
      <c r="B3917" s="24"/>
    </row>
    <row r="3918" spans="1:2" ht="15" customHeight="1">
      <c r="A3918" s="8"/>
      <c r="B3918" s="24"/>
    </row>
    <row r="3919" spans="1:2" ht="15" customHeight="1">
      <c r="A3919" s="8"/>
      <c r="B3919" s="24"/>
    </row>
    <row r="3920" spans="1:2" ht="15" customHeight="1">
      <c r="A3920" s="8"/>
      <c r="B3920" s="24"/>
    </row>
    <row r="3921" spans="1:2" ht="15" customHeight="1">
      <c r="A3921" s="8"/>
      <c r="B3921" s="24"/>
    </row>
    <row r="3922" spans="1:2" ht="15" customHeight="1">
      <c r="A3922" s="8"/>
      <c r="B3922" s="24"/>
    </row>
    <row r="3923" spans="1:2" ht="15" customHeight="1">
      <c r="A3923" s="8"/>
      <c r="B3923" s="24"/>
    </row>
    <row r="3924" spans="1:2" ht="15" customHeight="1">
      <c r="A3924" s="8"/>
      <c r="B3924" s="24"/>
    </row>
    <row r="3925" spans="1:2" ht="15" customHeight="1">
      <c r="A3925" s="8"/>
      <c r="B3925" s="24"/>
    </row>
    <row r="3926" spans="1:2" ht="15" customHeight="1">
      <c r="A3926" s="8"/>
      <c r="B3926" s="24"/>
    </row>
    <row r="3927" spans="1:2" ht="15" customHeight="1">
      <c r="A3927" s="8"/>
      <c r="B3927" s="24"/>
    </row>
    <row r="3928" spans="1:2" ht="15" customHeight="1">
      <c r="A3928" s="8"/>
      <c r="B3928" s="24"/>
    </row>
    <row r="3929" spans="1:2" ht="15" customHeight="1">
      <c r="A3929" s="8"/>
      <c r="B3929" s="24"/>
    </row>
    <row r="3930" spans="1:2" ht="15" customHeight="1">
      <c r="A3930" s="8"/>
      <c r="B3930" s="24"/>
    </row>
    <row r="3931" spans="1:2" ht="15" customHeight="1">
      <c r="A3931" s="8"/>
      <c r="B3931" s="24"/>
    </row>
    <row r="3932" spans="1:2" ht="15" customHeight="1">
      <c r="A3932" s="8"/>
      <c r="B3932" s="24"/>
    </row>
    <row r="3933" spans="1:2" ht="15" customHeight="1">
      <c r="A3933" s="8"/>
      <c r="B3933" s="24"/>
    </row>
    <row r="3934" spans="1:2" ht="15" customHeight="1">
      <c r="A3934" s="8"/>
      <c r="B3934" s="24"/>
    </row>
    <row r="3935" spans="1:2" ht="15" customHeight="1">
      <c r="A3935" s="8"/>
      <c r="B3935" s="24"/>
    </row>
    <row r="3936" spans="1:2" ht="15" customHeight="1">
      <c r="A3936" s="8"/>
      <c r="B3936" s="24"/>
    </row>
    <row r="3937" spans="1:2" ht="15" customHeight="1">
      <c r="A3937" s="8"/>
      <c r="B3937" s="24"/>
    </row>
    <row r="3938" spans="1:2" ht="15" customHeight="1">
      <c r="A3938" s="8"/>
      <c r="B3938" s="24"/>
    </row>
    <row r="3939" spans="1:2" ht="15" customHeight="1">
      <c r="A3939" s="8"/>
      <c r="B3939" s="24"/>
    </row>
    <row r="3940" spans="1:2" ht="15" customHeight="1">
      <c r="A3940" s="8"/>
      <c r="B3940" s="24"/>
    </row>
    <row r="3941" spans="1:2" ht="15" customHeight="1">
      <c r="A3941" s="8"/>
      <c r="B3941" s="24"/>
    </row>
    <row r="3942" spans="1:2" ht="15" customHeight="1">
      <c r="A3942" s="8"/>
      <c r="B3942" s="24"/>
    </row>
    <row r="3943" spans="1:2" ht="15" customHeight="1">
      <c r="A3943" s="8"/>
      <c r="B3943" s="24"/>
    </row>
    <row r="3944" spans="1:2" ht="15" customHeight="1">
      <c r="A3944" s="8"/>
      <c r="B3944" s="24"/>
    </row>
    <row r="3945" spans="1:2" ht="15" customHeight="1">
      <c r="A3945" s="8"/>
      <c r="B3945" s="24"/>
    </row>
    <row r="3946" spans="1:2" ht="15" customHeight="1">
      <c r="A3946" s="8"/>
      <c r="B3946" s="24"/>
    </row>
    <row r="3947" spans="1:2" ht="15" customHeight="1">
      <c r="A3947" s="8"/>
      <c r="B3947" s="24"/>
    </row>
    <row r="3948" spans="1:2" ht="15" customHeight="1">
      <c r="A3948" s="8"/>
      <c r="B3948" s="24"/>
    </row>
    <row r="3949" spans="1:2" ht="15" customHeight="1">
      <c r="A3949" s="8"/>
      <c r="B3949" s="24"/>
    </row>
    <row r="3950" spans="1:2" ht="15" customHeight="1">
      <c r="A3950" s="8"/>
      <c r="B3950" s="24"/>
    </row>
    <row r="3951" spans="1:2" ht="15" customHeight="1">
      <c r="A3951" s="8"/>
      <c r="B3951" s="24"/>
    </row>
    <row r="3952" spans="1:2" ht="15" customHeight="1">
      <c r="A3952" s="8"/>
      <c r="B3952" s="24"/>
    </row>
    <row r="3953" spans="1:2" ht="15" customHeight="1">
      <c r="A3953" s="8"/>
      <c r="B3953" s="24"/>
    </row>
    <row r="3954" spans="1:2" ht="15" customHeight="1">
      <c r="A3954" s="8"/>
      <c r="B3954" s="24"/>
    </row>
    <row r="3955" spans="1:2" ht="15" customHeight="1">
      <c r="A3955" s="8"/>
      <c r="B3955" s="24"/>
    </row>
    <row r="3956" spans="1:2" ht="15" customHeight="1">
      <c r="A3956" s="8"/>
      <c r="B3956" s="24"/>
    </row>
    <row r="3957" spans="1:2" ht="15" customHeight="1">
      <c r="A3957" s="8"/>
      <c r="B3957" s="24"/>
    </row>
    <row r="3958" spans="1:2" ht="15" customHeight="1">
      <c r="A3958" s="8"/>
      <c r="B3958" s="24"/>
    </row>
    <row r="3959" spans="1:2" ht="15" customHeight="1">
      <c r="A3959" s="8"/>
      <c r="B3959" s="24"/>
    </row>
    <row r="3960" spans="1:2" ht="15" customHeight="1">
      <c r="A3960" s="8"/>
      <c r="B3960" s="24"/>
    </row>
    <row r="3961" spans="1:2" ht="15" customHeight="1">
      <c r="A3961" s="8"/>
      <c r="B3961" s="24"/>
    </row>
    <row r="3962" spans="1:2" ht="15" customHeight="1">
      <c r="A3962" s="8"/>
      <c r="B3962" s="24"/>
    </row>
    <row r="3963" spans="1:2" ht="15" customHeight="1">
      <c r="A3963" s="8"/>
      <c r="B3963" s="24"/>
    </row>
    <row r="3964" spans="1:2" ht="15" customHeight="1">
      <c r="A3964" s="8"/>
      <c r="B3964" s="24"/>
    </row>
    <row r="3965" spans="1:2" ht="15" customHeight="1">
      <c r="A3965" s="8"/>
      <c r="B3965" s="24"/>
    </row>
    <row r="3966" spans="1:2" ht="15" customHeight="1">
      <c r="A3966" s="8"/>
      <c r="B3966" s="24"/>
    </row>
    <row r="3967" spans="1:2" ht="15" customHeight="1">
      <c r="A3967" s="8"/>
      <c r="B3967" s="24"/>
    </row>
    <row r="3968" spans="1:2" ht="15" customHeight="1">
      <c r="A3968" s="8"/>
      <c r="B3968" s="24"/>
    </row>
    <row r="3969" spans="1:2" ht="15" customHeight="1">
      <c r="A3969" s="8"/>
      <c r="B3969" s="24"/>
    </row>
    <row r="3970" spans="1:2" ht="15" customHeight="1">
      <c r="A3970" s="8"/>
      <c r="B3970" s="24"/>
    </row>
    <row r="3971" spans="1:2" ht="15" customHeight="1">
      <c r="A3971" s="8"/>
      <c r="B3971" s="24"/>
    </row>
    <row r="3972" spans="1:2" ht="15" customHeight="1">
      <c r="A3972" s="8"/>
      <c r="B3972" s="24"/>
    </row>
    <row r="3973" spans="1:2" ht="15" customHeight="1">
      <c r="A3973" s="8"/>
      <c r="B3973" s="24"/>
    </row>
    <row r="3974" spans="1:2" ht="15" customHeight="1">
      <c r="A3974" s="8"/>
      <c r="B3974" s="24"/>
    </row>
    <row r="3975" spans="1:2" ht="15" customHeight="1">
      <c r="A3975" s="8"/>
      <c r="B3975" s="24"/>
    </row>
    <row r="3976" spans="1:2" ht="15" customHeight="1">
      <c r="A3976" s="8"/>
      <c r="B3976" s="24"/>
    </row>
    <row r="3977" spans="1:2" ht="15" customHeight="1">
      <c r="A3977" s="8"/>
      <c r="B3977" s="24"/>
    </row>
    <row r="3978" spans="1:2" ht="15" customHeight="1">
      <c r="A3978" s="8"/>
      <c r="B3978" s="24"/>
    </row>
    <row r="3979" spans="1:2" ht="15" customHeight="1">
      <c r="A3979" s="25"/>
      <c r="B3979" s="26"/>
    </row>
    <row r="3980" spans="1:2" ht="15" customHeight="1">
      <c r="A3980" s="8"/>
      <c r="B3980" s="24"/>
    </row>
    <row r="3981" spans="1:2" ht="15" customHeight="1">
      <c r="A3981" s="8"/>
      <c r="B3981" s="24"/>
    </row>
    <row r="3982" spans="1:2" ht="15" customHeight="1">
      <c r="A3982" s="8"/>
      <c r="B3982" s="24"/>
    </row>
    <row r="3983" spans="1:2" ht="15" customHeight="1">
      <c r="A3983" s="8"/>
      <c r="B3983" s="24"/>
    </row>
    <row r="3984" spans="1:2" ht="15" customHeight="1">
      <c r="A3984" s="8"/>
      <c r="B3984" s="24"/>
    </row>
    <row r="3985" spans="1:2" ht="15" customHeight="1">
      <c r="A3985" s="8"/>
      <c r="B3985" s="24"/>
    </row>
    <row r="3986" spans="1:2" ht="15" customHeight="1">
      <c r="A3986" s="8"/>
      <c r="B3986" s="24"/>
    </row>
    <row r="3987" spans="1:2" ht="15" customHeight="1">
      <c r="A3987" s="8"/>
      <c r="B3987" s="24"/>
    </row>
    <row r="3988" spans="1:2" ht="15" customHeight="1">
      <c r="A3988" s="8"/>
      <c r="B3988" s="24"/>
    </row>
    <row r="3989" spans="1:2" ht="15" customHeight="1">
      <c r="A3989" s="8"/>
      <c r="B3989" s="24"/>
    </row>
    <row r="3990" spans="1:2" ht="15" customHeight="1">
      <c r="A3990" s="8"/>
      <c r="B3990" s="24"/>
    </row>
    <row r="3991" spans="1:2" ht="15" customHeight="1">
      <c r="A3991" s="8"/>
      <c r="B3991" s="24"/>
    </row>
    <row r="3992" spans="1:2" ht="15" customHeight="1">
      <c r="A3992" s="8"/>
      <c r="B3992" s="24"/>
    </row>
    <row r="3993" spans="1:2" ht="15" customHeight="1">
      <c r="A3993" s="8"/>
      <c r="B3993" s="24"/>
    </row>
    <row r="3994" spans="1:2" ht="15" customHeight="1">
      <c r="A3994" s="8"/>
      <c r="B3994" s="24"/>
    </row>
    <row r="3995" spans="1:2" ht="15" customHeight="1">
      <c r="A3995" s="8"/>
      <c r="B3995" s="24"/>
    </row>
    <row r="3996" spans="1:2" ht="15" customHeight="1">
      <c r="A3996" s="8"/>
      <c r="B3996" s="24"/>
    </row>
    <row r="3997" spans="1:2" ht="15" customHeight="1">
      <c r="A3997" s="8"/>
      <c r="B3997" s="24"/>
    </row>
    <row r="3998" spans="1:2" ht="15" customHeight="1">
      <c r="A3998" s="8"/>
      <c r="B3998" s="24"/>
    </row>
    <row r="3999" spans="1:2" ht="15" customHeight="1">
      <c r="A3999" s="8"/>
      <c r="B3999" s="24"/>
    </row>
    <row r="4000" spans="1:2" ht="15" customHeight="1">
      <c r="A4000" s="25"/>
      <c r="B4000" s="26"/>
    </row>
    <row r="4001" spans="1:2" ht="15" customHeight="1">
      <c r="A4001" s="8"/>
      <c r="B4001" s="24"/>
    </row>
    <row r="4002" spans="1:2" ht="15" customHeight="1">
      <c r="A4002" s="8"/>
      <c r="B4002" s="24"/>
    </row>
    <row r="4003" spans="1:2" ht="15" customHeight="1">
      <c r="A4003" s="8"/>
      <c r="B4003" s="24"/>
    </row>
    <row r="4004" spans="1:2" ht="15" customHeight="1">
      <c r="A4004" s="8"/>
      <c r="B4004" s="24"/>
    </row>
    <row r="4005" spans="1:2" ht="15" customHeight="1">
      <c r="A4005" s="25"/>
      <c r="B4005" s="26"/>
    </row>
    <row r="4006" spans="1:2" ht="15" customHeight="1">
      <c r="A4006" s="8"/>
      <c r="B4006" s="24"/>
    </row>
    <row r="4007" spans="1:2" ht="15" customHeight="1">
      <c r="A4007" s="8"/>
      <c r="B4007" s="24"/>
    </row>
    <row r="4008" spans="1:2" ht="15" customHeight="1">
      <c r="A4008" s="8"/>
      <c r="B4008" s="24"/>
    </row>
    <row r="4009" spans="1:2" ht="15" customHeight="1">
      <c r="A4009" s="8"/>
      <c r="B4009" s="24"/>
    </row>
    <row r="4010" spans="1:2" ht="15" customHeight="1">
      <c r="A4010" s="8"/>
      <c r="B4010" s="24"/>
    </row>
    <row r="4011" spans="1:2" ht="15" customHeight="1">
      <c r="A4011" s="8"/>
      <c r="B4011" s="24"/>
    </row>
    <row r="4012" spans="1:2" ht="15" customHeight="1">
      <c r="A4012" s="8"/>
      <c r="B4012" s="24"/>
    </row>
    <row r="4013" spans="1:2" ht="15" customHeight="1">
      <c r="A4013" s="8"/>
      <c r="B4013" s="24"/>
    </row>
    <row r="4014" spans="1:2" ht="15" customHeight="1">
      <c r="A4014" s="8"/>
      <c r="B4014" s="24"/>
    </row>
    <row r="4015" spans="1:2" ht="15" customHeight="1">
      <c r="A4015" s="8"/>
      <c r="B4015" s="24"/>
    </row>
    <row r="4016" spans="1:2" ht="15" customHeight="1">
      <c r="A4016" s="8"/>
      <c r="B4016" s="24"/>
    </row>
    <row r="4017" spans="1:2" ht="15" customHeight="1">
      <c r="A4017" s="8"/>
      <c r="B4017" s="24"/>
    </row>
    <row r="4018" spans="1:2" ht="15" customHeight="1">
      <c r="A4018" s="8"/>
      <c r="B4018" s="24"/>
    </row>
    <row r="4019" spans="1:2" ht="15" customHeight="1">
      <c r="A4019" s="8"/>
      <c r="B4019" s="24"/>
    </row>
    <row r="4020" spans="1:2" ht="15" customHeight="1">
      <c r="A4020" s="8"/>
      <c r="B4020" s="24"/>
    </row>
    <row r="4021" spans="1:2" ht="15" customHeight="1">
      <c r="A4021" s="8"/>
      <c r="B4021" s="24"/>
    </row>
    <row r="4022" spans="1:2" ht="15" customHeight="1">
      <c r="A4022" s="8"/>
      <c r="B4022" s="24"/>
    </row>
    <row r="4023" spans="1:2" ht="15" customHeight="1">
      <c r="A4023" s="8"/>
      <c r="B4023" s="24"/>
    </row>
    <row r="4024" spans="1:2" ht="15" customHeight="1">
      <c r="A4024" s="8"/>
      <c r="B4024" s="24"/>
    </row>
    <row r="4025" spans="1:2" ht="15" customHeight="1">
      <c r="A4025" s="8"/>
      <c r="B4025" s="24"/>
    </row>
    <row r="4026" spans="1:2" ht="15" customHeight="1">
      <c r="A4026" s="25"/>
      <c r="B4026" s="26"/>
    </row>
    <row r="4027" spans="1:2" ht="15" customHeight="1">
      <c r="A4027" s="8"/>
      <c r="B4027" s="24"/>
    </row>
    <row r="4028" spans="1:2" ht="15" customHeight="1">
      <c r="A4028" s="8"/>
      <c r="B4028" s="24"/>
    </row>
    <row r="4029" spans="1:2" ht="15" customHeight="1">
      <c r="A4029" s="8"/>
      <c r="B4029" s="24"/>
    </row>
    <row r="4030" spans="1:2" ht="15" customHeight="1">
      <c r="A4030" s="8"/>
      <c r="B4030" s="24"/>
    </row>
    <row r="4031" spans="1:2" ht="15" customHeight="1">
      <c r="A4031" s="8"/>
      <c r="B4031" s="24"/>
    </row>
    <row r="4032" spans="1:2" ht="15" customHeight="1">
      <c r="A4032" s="25"/>
      <c r="B4032" s="26"/>
    </row>
    <row r="4033" spans="1:2" ht="15" customHeight="1">
      <c r="A4033" s="8"/>
      <c r="B4033" s="24"/>
    </row>
    <row r="4034" spans="1:2" ht="15" customHeight="1">
      <c r="A4034" s="8"/>
      <c r="B4034" s="24"/>
    </row>
    <row r="4035" spans="1:2" ht="15" customHeight="1">
      <c r="A4035" s="8"/>
      <c r="B4035" s="24"/>
    </row>
    <row r="4036" spans="1:2" ht="15" customHeight="1">
      <c r="A4036" s="8"/>
      <c r="B4036" s="24"/>
    </row>
    <row r="4037" spans="1:2" ht="15" customHeight="1">
      <c r="A4037" s="8"/>
      <c r="B4037" s="24"/>
    </row>
    <row r="4038" spans="1:2" ht="15" customHeight="1">
      <c r="A4038" s="8"/>
      <c r="B4038" s="24"/>
    </row>
    <row r="4039" spans="1:2" ht="15" customHeight="1">
      <c r="A4039" s="8"/>
      <c r="B4039" s="24"/>
    </row>
    <row r="4040" spans="1:2" ht="15" customHeight="1">
      <c r="A4040" s="8"/>
      <c r="B4040" s="24"/>
    </row>
    <row r="4041" spans="1:2" ht="15" customHeight="1">
      <c r="A4041" s="25"/>
      <c r="B4041" s="26"/>
    </row>
    <row r="4042" spans="1:2" ht="15" customHeight="1">
      <c r="A4042" s="8"/>
      <c r="B4042" s="24"/>
    </row>
    <row r="4043" spans="1:2" ht="15" customHeight="1">
      <c r="A4043" s="8"/>
      <c r="B4043" s="24"/>
    </row>
    <row r="4044" spans="1:2" ht="15" customHeight="1">
      <c r="A4044" s="8"/>
      <c r="B4044" s="24"/>
    </row>
    <row r="4045" spans="1:2" ht="15" customHeight="1">
      <c r="A4045" s="8"/>
      <c r="B4045" s="24"/>
    </row>
    <row r="4046" spans="1:2" ht="15" customHeight="1">
      <c r="A4046" s="8"/>
      <c r="B4046" s="24"/>
    </row>
    <row r="4047" spans="1:2" ht="15" customHeight="1">
      <c r="A4047" s="8"/>
      <c r="B4047" s="24"/>
    </row>
    <row r="4048" spans="1:2" ht="15" customHeight="1">
      <c r="A4048" s="8"/>
      <c r="B4048" s="24"/>
    </row>
    <row r="4049" spans="1:2" ht="15" customHeight="1">
      <c r="A4049" s="25"/>
      <c r="B4049" s="26"/>
    </row>
    <row r="4050" spans="1:2" ht="15" customHeight="1">
      <c r="A4050" s="8"/>
      <c r="B4050" s="24"/>
    </row>
    <row r="4051" spans="1:2" ht="15" customHeight="1">
      <c r="A4051" s="8"/>
      <c r="B4051" s="24"/>
    </row>
    <row r="4052" spans="1:2" ht="15" customHeight="1">
      <c r="A4052" s="8"/>
      <c r="B4052" s="24"/>
    </row>
    <row r="4053" spans="1:2" ht="15" customHeight="1">
      <c r="A4053" s="8"/>
      <c r="B4053" s="24"/>
    </row>
    <row r="4054" spans="1:2" ht="15" customHeight="1">
      <c r="A4054" s="8"/>
      <c r="B4054" s="24"/>
    </row>
    <row r="4055" spans="1:2" ht="15" customHeight="1">
      <c r="A4055" s="8"/>
      <c r="B4055" s="24"/>
    </row>
    <row r="4056" spans="1:2" ht="15" customHeight="1">
      <c r="A4056" s="8"/>
      <c r="B4056" s="24"/>
    </row>
    <row r="4057" spans="1:2" ht="15" customHeight="1">
      <c r="A4057" s="8"/>
      <c r="B4057" s="24"/>
    </row>
    <row r="4058" spans="1:2" ht="15" customHeight="1">
      <c r="A4058" s="8"/>
      <c r="B4058" s="24"/>
    </row>
    <row r="4059" spans="1:2" ht="15" customHeight="1">
      <c r="A4059" s="8"/>
      <c r="B4059" s="24"/>
    </row>
    <row r="4060" spans="1:2" ht="15" customHeight="1">
      <c r="A4060" s="8"/>
      <c r="B4060" s="24"/>
    </row>
    <row r="4061" spans="1:2" ht="15" customHeight="1">
      <c r="A4061" s="8"/>
      <c r="B4061" s="24"/>
    </row>
    <row r="4062" spans="1:2" ht="15" customHeight="1">
      <c r="A4062" s="8"/>
      <c r="B4062" s="24"/>
    </row>
    <row r="4063" spans="1:2" ht="15" customHeight="1">
      <c r="A4063" s="8"/>
      <c r="B4063" s="24"/>
    </row>
    <row r="4064" spans="1:2" ht="15" customHeight="1">
      <c r="A4064" s="8"/>
      <c r="B4064" s="24"/>
    </row>
    <row r="4065" spans="1:2" ht="15" customHeight="1">
      <c r="A4065" s="8"/>
      <c r="B4065" s="24"/>
    </row>
    <row r="4066" spans="1:2" ht="15" customHeight="1">
      <c r="A4066" s="8"/>
      <c r="B4066" s="24"/>
    </row>
    <row r="4067" spans="1:2" ht="15" customHeight="1">
      <c r="A4067" s="8"/>
      <c r="B4067" s="24"/>
    </row>
    <row r="4068" spans="1:2" ht="15" customHeight="1">
      <c r="A4068" s="8"/>
      <c r="B4068" s="24"/>
    </row>
    <row r="4069" spans="1:2" ht="15" customHeight="1">
      <c r="A4069" s="8"/>
      <c r="B4069" s="24"/>
    </row>
    <row r="4070" spans="1:2" ht="15" customHeight="1">
      <c r="A4070" s="8"/>
      <c r="B4070" s="24"/>
    </row>
    <row r="4071" spans="1:2" ht="15" customHeight="1">
      <c r="A4071" s="8"/>
      <c r="B4071" s="24"/>
    </row>
    <row r="4072" spans="1:2" ht="15" customHeight="1">
      <c r="A4072" s="8"/>
      <c r="B4072" s="24"/>
    </row>
    <row r="4073" spans="1:2" ht="15" customHeight="1">
      <c r="A4073" s="8"/>
      <c r="B4073" s="24"/>
    </row>
    <row r="4074" spans="1:2" ht="15" customHeight="1">
      <c r="A4074" s="8"/>
      <c r="B4074" s="24"/>
    </row>
    <row r="4075" spans="1:2" ht="15" customHeight="1">
      <c r="A4075" s="8"/>
      <c r="B4075" s="24"/>
    </row>
    <row r="4076" spans="1:2" ht="15" customHeight="1">
      <c r="A4076" s="8"/>
      <c r="B4076" s="24"/>
    </row>
    <row r="4077" spans="1:2" ht="15" customHeight="1">
      <c r="A4077" s="8"/>
      <c r="B4077" s="24"/>
    </row>
    <row r="4078" spans="1:2" ht="15" customHeight="1">
      <c r="A4078" s="8"/>
      <c r="B4078" s="24"/>
    </row>
    <row r="4079" spans="1:2" ht="15" customHeight="1">
      <c r="A4079" s="8"/>
      <c r="B4079" s="24"/>
    </row>
    <row r="4080" spans="1:2" ht="15" customHeight="1">
      <c r="A4080" s="8"/>
      <c r="B4080" s="24"/>
    </row>
    <row r="4081" spans="1:2" ht="15" customHeight="1">
      <c r="A4081" s="8"/>
      <c r="B4081" s="24"/>
    </row>
    <row r="4082" spans="1:2" ht="15" customHeight="1">
      <c r="A4082" s="8"/>
      <c r="B4082" s="24"/>
    </row>
    <row r="4083" spans="1:2" ht="15" customHeight="1">
      <c r="A4083" s="25"/>
      <c r="B4083" s="26"/>
    </row>
    <row r="4084" spans="1:2" ht="15" customHeight="1">
      <c r="A4084" s="8"/>
      <c r="B4084" s="24"/>
    </row>
    <row r="4085" spans="1:2" ht="15" customHeight="1">
      <c r="A4085" s="8"/>
      <c r="B4085" s="24"/>
    </row>
    <row r="4086" spans="1:2" ht="15" customHeight="1">
      <c r="A4086" s="8"/>
      <c r="B4086" s="24"/>
    </row>
    <row r="4087" spans="1:2" ht="15" customHeight="1">
      <c r="A4087" s="8"/>
      <c r="B4087" s="24"/>
    </row>
    <row r="4088" spans="1:2" ht="15" customHeight="1">
      <c r="A4088" s="8"/>
      <c r="B4088" s="24"/>
    </row>
    <row r="4089" spans="1:2" ht="15" customHeight="1">
      <c r="A4089" s="8"/>
      <c r="B4089" s="24"/>
    </row>
    <row r="4090" spans="1:2" ht="15" customHeight="1">
      <c r="A4090" s="8"/>
      <c r="B4090" s="24"/>
    </row>
    <row r="4091" spans="1:2" ht="15" customHeight="1">
      <c r="A4091" s="8"/>
      <c r="B4091" s="24"/>
    </row>
    <row r="4092" spans="1:2" ht="15" customHeight="1">
      <c r="A4092" s="8"/>
      <c r="B4092" s="24"/>
    </row>
    <row r="4093" spans="1:2" ht="15" customHeight="1">
      <c r="A4093" s="8"/>
      <c r="B4093" s="24"/>
    </row>
    <row r="4094" spans="1:2" ht="15" customHeight="1">
      <c r="A4094" s="8"/>
      <c r="B4094" s="24"/>
    </row>
    <row r="4095" spans="1:2" ht="15" customHeight="1">
      <c r="A4095" s="8"/>
      <c r="B4095" s="24"/>
    </row>
    <row r="4096" spans="1:2" ht="15" customHeight="1">
      <c r="A4096" s="8"/>
      <c r="B4096" s="24"/>
    </row>
    <row r="4097" spans="1:2" ht="15" customHeight="1">
      <c r="A4097" s="8"/>
      <c r="B4097" s="24"/>
    </row>
    <row r="4098" spans="1:2" ht="15" customHeight="1">
      <c r="A4098" s="8"/>
      <c r="B4098" s="24"/>
    </row>
    <row r="4099" spans="1:2" ht="15" customHeight="1">
      <c r="A4099" s="8"/>
      <c r="B4099" s="24"/>
    </row>
    <row r="4100" spans="1:2" ht="15" customHeight="1">
      <c r="A4100" s="8"/>
      <c r="B4100" s="24"/>
    </row>
    <row r="4101" spans="1:2" ht="15" customHeight="1">
      <c r="A4101" s="8"/>
      <c r="B4101" s="24"/>
    </row>
    <row r="4102" spans="1:2" ht="15" customHeight="1">
      <c r="A4102" s="25"/>
      <c r="B4102" s="26"/>
    </row>
    <row r="4103" spans="1:2" ht="15" customHeight="1">
      <c r="A4103" s="8"/>
      <c r="B4103" s="24"/>
    </row>
    <row r="4104" spans="1:2" ht="15" customHeight="1">
      <c r="A4104" s="8"/>
      <c r="B4104" s="24"/>
    </row>
    <row r="4105" spans="1:2" ht="15" customHeight="1">
      <c r="A4105" s="8"/>
      <c r="B4105" s="24"/>
    </row>
    <row r="4106" spans="1:2" ht="15" customHeight="1">
      <c r="A4106" s="8"/>
      <c r="B4106" s="24"/>
    </row>
    <row r="4107" spans="1:2" ht="15" customHeight="1">
      <c r="A4107" s="8"/>
      <c r="B4107" s="24"/>
    </row>
    <row r="4108" spans="1:2" ht="15" customHeight="1">
      <c r="A4108" s="8"/>
      <c r="B4108" s="24"/>
    </row>
    <row r="4109" spans="1:2" ht="15" customHeight="1">
      <c r="A4109" s="8"/>
      <c r="B4109" s="24"/>
    </row>
    <row r="4110" spans="1:2" ht="15" customHeight="1">
      <c r="A4110" s="8"/>
      <c r="B4110" s="24"/>
    </row>
    <row r="4111" spans="1:2" ht="15" customHeight="1">
      <c r="A4111" s="8"/>
      <c r="B4111" s="24"/>
    </row>
    <row r="4112" spans="1:2" ht="15" customHeight="1">
      <c r="A4112" s="8"/>
      <c r="B4112" s="24"/>
    </row>
    <row r="4113" spans="1:2" ht="15" customHeight="1">
      <c r="A4113" s="8"/>
      <c r="B4113" s="24"/>
    </row>
    <row r="4114" spans="1:2" ht="15" customHeight="1">
      <c r="A4114" s="8"/>
      <c r="B4114" s="24"/>
    </row>
    <row r="4115" spans="1:2" ht="15" customHeight="1">
      <c r="A4115" s="25"/>
      <c r="B4115" s="26"/>
    </row>
    <row r="4116" spans="1:2" ht="15" customHeight="1">
      <c r="A4116" s="8"/>
      <c r="B4116" s="24"/>
    </row>
    <row r="4117" spans="1:2" ht="15" customHeight="1">
      <c r="A4117" s="8"/>
      <c r="B4117" s="24"/>
    </row>
    <row r="4118" spans="1:2" ht="15" customHeight="1">
      <c r="A4118" s="8"/>
      <c r="B4118" s="24"/>
    </row>
    <row r="4119" spans="1:2" ht="15" customHeight="1">
      <c r="A4119" s="8"/>
      <c r="B4119" s="24"/>
    </row>
    <row r="4120" spans="1:2" ht="15" customHeight="1">
      <c r="A4120" s="8"/>
      <c r="B4120" s="24"/>
    </row>
    <row r="4121" spans="1:2" ht="15" customHeight="1">
      <c r="A4121" s="8"/>
      <c r="B4121" s="24"/>
    </row>
    <row r="4122" spans="1:2" ht="15" customHeight="1">
      <c r="A4122" s="8"/>
      <c r="B4122" s="24"/>
    </row>
    <row r="4123" spans="1:2" ht="15" customHeight="1">
      <c r="A4123" s="8"/>
      <c r="B4123" s="24"/>
    </row>
    <row r="4124" spans="1:2" ht="15" customHeight="1">
      <c r="A4124" s="8"/>
      <c r="B4124" s="24"/>
    </row>
    <row r="4125" spans="1:2" ht="15" customHeight="1">
      <c r="A4125" s="8"/>
      <c r="B4125" s="24"/>
    </row>
    <row r="4126" spans="1:2" ht="15" customHeight="1">
      <c r="A4126" s="8"/>
      <c r="B4126" s="24"/>
    </row>
    <row r="4127" spans="1:2" ht="15" customHeight="1">
      <c r="A4127" s="8"/>
      <c r="B4127" s="24"/>
    </row>
    <row r="4128" spans="1:2" ht="15" customHeight="1">
      <c r="A4128" s="8"/>
      <c r="B4128" s="24"/>
    </row>
    <row r="4129" spans="1:2" ht="15" customHeight="1">
      <c r="A4129" s="8"/>
      <c r="B4129" s="24"/>
    </row>
    <row r="4130" spans="1:2" ht="15" customHeight="1">
      <c r="A4130" s="8"/>
      <c r="B4130" s="24"/>
    </row>
    <row r="4131" spans="1:2" ht="15" customHeight="1">
      <c r="A4131" s="8"/>
      <c r="B4131" s="24"/>
    </row>
    <row r="4132" spans="1:2" ht="15" customHeight="1">
      <c r="A4132" s="8"/>
      <c r="B4132" s="24"/>
    </row>
    <row r="4133" spans="1:2" ht="15" customHeight="1">
      <c r="A4133" s="8"/>
      <c r="B4133" s="24"/>
    </row>
    <row r="4134" spans="1:2" ht="15" customHeight="1">
      <c r="A4134" s="8"/>
      <c r="B4134" s="24"/>
    </row>
    <row r="4135" spans="1:2" ht="15" customHeight="1">
      <c r="A4135" s="8"/>
      <c r="B4135" s="24"/>
    </row>
    <row r="4136" spans="1:2" ht="15" customHeight="1">
      <c r="A4136" s="8"/>
      <c r="B4136" s="24"/>
    </row>
    <row r="4137" spans="1:2" ht="15" customHeight="1">
      <c r="A4137" s="8"/>
      <c r="B4137" s="24"/>
    </row>
    <row r="4138" spans="1:2" ht="15" customHeight="1">
      <c r="A4138" s="8"/>
      <c r="B4138" s="24"/>
    </row>
    <row r="4139" spans="1:2" ht="15" customHeight="1">
      <c r="A4139" s="8"/>
      <c r="B4139" s="24"/>
    </row>
    <row r="4140" spans="1:2" ht="15" customHeight="1">
      <c r="A4140" s="8"/>
      <c r="B4140" s="24"/>
    </row>
    <row r="4141" spans="1:2" ht="15" customHeight="1">
      <c r="A4141" s="8"/>
      <c r="B4141" s="24"/>
    </row>
    <row r="4142" spans="1:2" ht="15" customHeight="1">
      <c r="A4142" s="8"/>
      <c r="B4142" s="24"/>
    </row>
    <row r="4143" spans="1:2" ht="15" customHeight="1">
      <c r="A4143" s="8"/>
      <c r="B4143" s="24"/>
    </row>
    <row r="4144" spans="1:2" ht="15" customHeight="1">
      <c r="A4144" s="8"/>
      <c r="B4144" s="24"/>
    </row>
    <row r="4145" spans="1:2" ht="15" customHeight="1">
      <c r="A4145" s="8"/>
      <c r="B4145" s="24"/>
    </row>
    <row r="4146" spans="1:2" ht="15" customHeight="1">
      <c r="A4146" s="8"/>
      <c r="B4146" s="24"/>
    </row>
    <row r="4147" spans="1:2" ht="15" customHeight="1">
      <c r="A4147" s="8"/>
      <c r="B4147" s="24"/>
    </row>
    <row r="4148" spans="1:2" ht="15" customHeight="1">
      <c r="A4148" s="8"/>
      <c r="B4148" s="24"/>
    </row>
    <row r="4149" spans="1:2" ht="15" customHeight="1">
      <c r="A4149" s="8"/>
      <c r="B4149" s="24"/>
    </row>
    <row r="4150" spans="1:2" ht="15" customHeight="1">
      <c r="A4150" s="8"/>
      <c r="B4150" s="24"/>
    </row>
    <row r="4151" spans="1:2" ht="15" customHeight="1">
      <c r="A4151" s="8"/>
      <c r="B4151" s="24"/>
    </row>
    <row r="4152" spans="1:2" ht="15" customHeight="1">
      <c r="A4152" s="8"/>
      <c r="B4152" s="24"/>
    </row>
    <row r="4153" spans="1:2" ht="15" customHeight="1">
      <c r="A4153" s="8"/>
      <c r="B4153" s="24"/>
    </row>
    <row r="4154" spans="1:2" ht="15" customHeight="1">
      <c r="A4154" s="8"/>
      <c r="B4154" s="24"/>
    </row>
    <row r="4155" spans="1:2" ht="15" customHeight="1">
      <c r="A4155" s="8"/>
      <c r="B4155" s="24"/>
    </row>
    <row r="4156" spans="1:2" ht="15" customHeight="1">
      <c r="A4156" s="8"/>
      <c r="B4156" s="24"/>
    </row>
    <row r="4157" spans="1:2" ht="15" customHeight="1">
      <c r="A4157" s="8"/>
      <c r="B4157" s="24"/>
    </row>
    <row r="4158" spans="1:2" ht="15" customHeight="1">
      <c r="A4158" s="8"/>
      <c r="B4158" s="24"/>
    </row>
    <row r="4159" spans="1:2" ht="15" customHeight="1">
      <c r="A4159" s="8"/>
      <c r="B4159" s="24"/>
    </row>
    <row r="4160" spans="1:2" ht="15" customHeight="1">
      <c r="A4160" s="8"/>
      <c r="B4160" s="24"/>
    </row>
    <row r="4161" spans="1:2" ht="15" customHeight="1">
      <c r="A4161" s="8"/>
      <c r="B4161" s="24"/>
    </row>
    <row r="4162" spans="1:2" ht="15" customHeight="1">
      <c r="A4162" s="8"/>
      <c r="B4162" s="24"/>
    </row>
    <row r="4163" spans="1:2" ht="15" customHeight="1">
      <c r="A4163" s="8"/>
      <c r="B4163" s="24"/>
    </row>
    <row r="4164" spans="1:2" ht="15" customHeight="1">
      <c r="A4164" s="8"/>
      <c r="B4164" s="24"/>
    </row>
    <row r="4165" spans="1:2" ht="15" customHeight="1">
      <c r="A4165" s="8"/>
      <c r="B4165" s="24"/>
    </row>
    <row r="4166" spans="1:2" ht="15" customHeight="1">
      <c r="A4166" s="8"/>
      <c r="B4166" s="24"/>
    </row>
    <row r="4167" spans="1:2" ht="15" customHeight="1">
      <c r="A4167" s="8"/>
      <c r="B4167" s="24"/>
    </row>
    <row r="4168" spans="1:2" ht="15" customHeight="1">
      <c r="A4168" s="8"/>
      <c r="B4168" s="24"/>
    </row>
    <row r="4169" spans="1:2" ht="15" customHeight="1">
      <c r="A4169" s="8"/>
      <c r="B4169" s="24"/>
    </row>
    <row r="4170" spans="1:2" ht="15" customHeight="1">
      <c r="A4170" s="8"/>
      <c r="B4170" s="24"/>
    </row>
    <row r="4171" spans="1:2" ht="15" customHeight="1">
      <c r="A4171" s="8"/>
      <c r="B4171" s="24"/>
    </row>
    <row r="4172" spans="1:2" ht="15" customHeight="1">
      <c r="A4172" s="8"/>
      <c r="B4172" s="24"/>
    </row>
    <row r="4173" spans="1:2" ht="15" customHeight="1">
      <c r="A4173" s="8"/>
      <c r="B4173" s="24"/>
    </row>
    <row r="4174" spans="1:2" ht="15" customHeight="1">
      <c r="A4174" s="8"/>
      <c r="B4174" s="24"/>
    </row>
    <row r="4175" spans="1:2" ht="15" customHeight="1">
      <c r="A4175" s="8"/>
      <c r="B4175" s="24"/>
    </row>
    <row r="4176" spans="1:2" ht="15" customHeight="1">
      <c r="A4176" s="8"/>
      <c r="B4176" s="24"/>
    </row>
    <row r="4177" spans="1:2" ht="15" customHeight="1">
      <c r="A4177" s="8"/>
      <c r="B4177" s="24"/>
    </row>
    <row r="4178" spans="1:2" ht="15" customHeight="1">
      <c r="A4178" s="8"/>
      <c r="B4178" s="24"/>
    </row>
    <row r="4179" spans="1:2" ht="15" customHeight="1">
      <c r="A4179" s="8"/>
      <c r="B4179" s="24"/>
    </row>
    <row r="4180" spans="1:2" ht="15" customHeight="1">
      <c r="A4180" s="8"/>
      <c r="B4180" s="24"/>
    </row>
    <row r="4181" spans="1:2" ht="15" customHeight="1">
      <c r="A4181" s="8"/>
      <c r="B4181" s="24"/>
    </row>
    <row r="4182" spans="1:2" ht="15" customHeight="1">
      <c r="A4182" s="8"/>
      <c r="B4182" s="24"/>
    </row>
    <row r="4183" spans="1:2" ht="15" customHeight="1">
      <c r="A4183" s="8"/>
      <c r="B4183" s="24"/>
    </row>
    <row r="4184" spans="1:2" ht="15" customHeight="1">
      <c r="A4184" s="8"/>
      <c r="B4184" s="24"/>
    </row>
    <row r="4185" spans="1:2" ht="15" customHeight="1">
      <c r="A4185" s="8"/>
      <c r="B4185" s="24"/>
    </row>
    <row r="4186" spans="1:2" ht="15" customHeight="1">
      <c r="A4186" s="8"/>
      <c r="B4186" s="24"/>
    </row>
    <row r="4187" spans="1:2" ht="15" customHeight="1">
      <c r="A4187" s="8"/>
      <c r="B4187" s="24"/>
    </row>
    <row r="4188" spans="1:2" ht="15" customHeight="1">
      <c r="A4188" s="8"/>
      <c r="B4188" s="24"/>
    </row>
    <row r="4189" spans="1:2" ht="15" customHeight="1">
      <c r="A4189" s="8"/>
      <c r="B4189" s="24"/>
    </row>
    <row r="4190" spans="1:2" ht="15" customHeight="1">
      <c r="A4190" s="8"/>
      <c r="B4190" s="24"/>
    </row>
    <row r="4191" spans="1:2" ht="15" customHeight="1">
      <c r="A4191" s="8"/>
      <c r="B4191" s="24"/>
    </row>
    <row r="4192" spans="1:2" ht="15" customHeight="1">
      <c r="A4192" s="8"/>
      <c r="B4192" s="24"/>
    </row>
    <row r="4193" spans="1:2" ht="15" customHeight="1">
      <c r="A4193" s="8"/>
      <c r="B4193" s="24"/>
    </row>
    <row r="4194" spans="1:2" ht="15" customHeight="1">
      <c r="A4194" s="8"/>
      <c r="B4194" s="24"/>
    </row>
    <row r="4195" spans="1:2" ht="15" customHeight="1">
      <c r="A4195" s="8"/>
      <c r="B4195" s="24"/>
    </row>
    <row r="4196" spans="1:2" ht="15" customHeight="1">
      <c r="A4196" s="8"/>
      <c r="B4196" s="24"/>
    </row>
    <row r="4197" spans="1:2" ht="15" customHeight="1">
      <c r="A4197" s="8"/>
      <c r="B4197" s="24"/>
    </row>
    <row r="4198" spans="1:2" ht="15" customHeight="1">
      <c r="A4198" s="8"/>
      <c r="B4198" s="24"/>
    </row>
    <row r="4199" spans="1:2" ht="15" customHeight="1">
      <c r="A4199" s="8"/>
      <c r="B4199" s="24"/>
    </row>
    <row r="4200" spans="1:2" ht="15" customHeight="1">
      <c r="A4200" s="8"/>
      <c r="B4200" s="24"/>
    </row>
    <row r="4201" spans="1:2" ht="15" customHeight="1">
      <c r="A4201" s="8"/>
      <c r="B4201" s="24"/>
    </row>
    <row r="4202" spans="1:2" ht="15" customHeight="1">
      <c r="A4202" s="8"/>
      <c r="B4202" s="24"/>
    </row>
    <row r="4203" spans="1:2" ht="15" customHeight="1">
      <c r="A4203" s="8"/>
      <c r="B4203" s="24"/>
    </row>
    <row r="4204" spans="1:2" ht="15" customHeight="1">
      <c r="A4204" s="8"/>
      <c r="B4204" s="24"/>
    </row>
    <row r="4205" spans="1:2" ht="15" customHeight="1">
      <c r="A4205" s="8"/>
      <c r="B4205" s="24"/>
    </row>
    <row r="4206" spans="1:2" ht="15" customHeight="1">
      <c r="A4206" s="8"/>
      <c r="B4206" s="24"/>
    </row>
    <row r="4207" spans="1:2" ht="15" customHeight="1">
      <c r="A4207" s="8"/>
      <c r="B4207" s="24"/>
    </row>
    <row r="4208" spans="1:2" ht="15" customHeight="1">
      <c r="A4208" s="8"/>
      <c r="B4208" s="24"/>
    </row>
    <row r="4209" spans="1:2" ht="15" customHeight="1">
      <c r="A4209" s="8"/>
      <c r="B4209" s="24"/>
    </row>
    <row r="4210" spans="1:2" ht="15" customHeight="1">
      <c r="A4210" s="8"/>
      <c r="B4210" s="24"/>
    </row>
    <row r="4211" spans="1:2" ht="15" customHeight="1">
      <c r="A4211" s="8"/>
      <c r="B4211" s="24"/>
    </row>
    <row r="4212" spans="1:2" ht="15" customHeight="1">
      <c r="A4212" s="8"/>
      <c r="B4212" s="24"/>
    </row>
    <row r="4213" spans="1:2" ht="15" customHeight="1">
      <c r="A4213" s="8"/>
      <c r="B4213" s="24"/>
    </row>
    <row r="4214" spans="1:2" ht="15" customHeight="1">
      <c r="A4214" s="8"/>
      <c r="B4214" s="24"/>
    </row>
    <row r="4215" spans="1:2" ht="15" customHeight="1">
      <c r="A4215" s="8"/>
      <c r="B4215" s="24"/>
    </row>
    <row r="4216" spans="1:2" ht="15" customHeight="1">
      <c r="A4216" s="8"/>
      <c r="B4216" s="24"/>
    </row>
    <row r="4217" spans="1:2" ht="15" customHeight="1">
      <c r="A4217" s="8"/>
      <c r="B4217" s="24"/>
    </row>
    <row r="4218" spans="1:2" ht="15" customHeight="1">
      <c r="A4218" s="8"/>
      <c r="B4218" s="24"/>
    </row>
    <row r="4219" spans="1:2" ht="15" customHeight="1">
      <c r="A4219" s="8"/>
      <c r="B4219" s="24"/>
    </row>
    <row r="4220" spans="1:2" ht="15" customHeight="1">
      <c r="A4220" s="8"/>
      <c r="B4220" s="24"/>
    </row>
    <row r="4221" spans="1:2" ht="15" customHeight="1">
      <c r="A4221" s="8"/>
      <c r="B4221" s="24"/>
    </row>
    <row r="4222" spans="1:2" ht="15" customHeight="1">
      <c r="A4222" s="8"/>
      <c r="B4222" s="24"/>
    </row>
    <row r="4223" spans="1:2" ht="15" customHeight="1">
      <c r="A4223" s="8"/>
      <c r="B4223" s="24"/>
    </row>
    <row r="4224" spans="1:2" ht="15" customHeight="1">
      <c r="A4224" s="8"/>
      <c r="B4224" s="24"/>
    </row>
    <row r="4225" spans="1:2" ht="15" customHeight="1">
      <c r="A4225" s="8"/>
      <c r="B4225" s="24"/>
    </row>
    <row r="4226" spans="1:2" ht="15" customHeight="1">
      <c r="A4226" s="8"/>
      <c r="B4226" s="24"/>
    </row>
    <row r="4227" spans="1:2" ht="15" customHeight="1">
      <c r="A4227" s="8"/>
      <c r="B4227" s="24"/>
    </row>
    <row r="4228" spans="1:2" ht="15" customHeight="1">
      <c r="A4228" s="8"/>
      <c r="B4228" s="24"/>
    </row>
    <row r="4229" spans="1:2" ht="15" customHeight="1">
      <c r="A4229" s="8"/>
      <c r="B4229" s="24"/>
    </row>
    <row r="4230" spans="1:2" ht="15" customHeight="1">
      <c r="A4230" s="8"/>
      <c r="B4230" s="24"/>
    </row>
    <row r="4231" spans="1:2" ht="15" customHeight="1">
      <c r="A4231" s="8"/>
      <c r="B4231" s="24"/>
    </row>
    <row r="4232" spans="1:2" ht="15" customHeight="1">
      <c r="A4232" s="8"/>
      <c r="B4232" s="24"/>
    </row>
    <row r="4233" spans="1:2" ht="15" customHeight="1">
      <c r="A4233" s="8"/>
      <c r="B4233" s="24"/>
    </row>
    <row r="4234" spans="1:2" ht="15" customHeight="1">
      <c r="A4234" s="8"/>
      <c r="B4234" s="24"/>
    </row>
    <row r="4235" spans="1:2" ht="15" customHeight="1">
      <c r="A4235" s="8"/>
      <c r="B4235" s="24"/>
    </row>
    <row r="4236" spans="1:2" ht="15" customHeight="1">
      <c r="A4236" s="8"/>
      <c r="B4236" s="24"/>
    </row>
    <row r="4237" spans="1:2" ht="15" customHeight="1">
      <c r="A4237" s="8"/>
      <c r="B4237" s="24"/>
    </row>
    <row r="4238" spans="1:2" ht="15" customHeight="1">
      <c r="A4238" s="8"/>
      <c r="B4238" s="24"/>
    </row>
    <row r="4239" spans="1:2" ht="15" customHeight="1">
      <c r="A4239" s="8"/>
      <c r="B4239" s="24"/>
    </row>
    <row r="4240" spans="1:2" ht="15" customHeight="1">
      <c r="A4240" s="8"/>
      <c r="B4240" s="24"/>
    </row>
    <row r="4241" spans="1:2" ht="15" customHeight="1">
      <c r="A4241" s="8"/>
      <c r="B4241" s="24"/>
    </row>
    <row r="4242" spans="1:2" ht="15" customHeight="1">
      <c r="A4242" s="8"/>
      <c r="B4242" s="24"/>
    </row>
    <row r="4243" spans="1:2" ht="15" customHeight="1">
      <c r="A4243" s="8"/>
      <c r="B4243" s="24"/>
    </row>
    <row r="4244" spans="1:2" ht="15" customHeight="1">
      <c r="A4244" s="8"/>
      <c r="B4244" s="24"/>
    </row>
    <row r="4245" spans="1:2" ht="15" customHeight="1">
      <c r="A4245" s="8"/>
      <c r="B4245" s="24"/>
    </row>
    <row r="4246" spans="1:2" ht="15" customHeight="1">
      <c r="A4246" s="8"/>
      <c r="B4246" s="24"/>
    </row>
    <row r="4247" spans="1:2" ht="15" customHeight="1">
      <c r="A4247" s="8"/>
      <c r="B4247" s="24"/>
    </row>
    <row r="4248" spans="1:2" ht="15" customHeight="1">
      <c r="A4248" s="8"/>
      <c r="B4248" s="24"/>
    </row>
    <row r="4249" spans="1:2" ht="15" customHeight="1">
      <c r="A4249" s="8"/>
      <c r="B4249" s="24"/>
    </row>
    <row r="4250" spans="1:2" ht="15" customHeight="1">
      <c r="A4250" s="8"/>
      <c r="B4250" s="24"/>
    </row>
    <row r="4251" spans="1:2" ht="15" customHeight="1">
      <c r="A4251" s="8"/>
      <c r="B4251" s="24"/>
    </row>
    <row r="4252" spans="1:2" ht="15" customHeight="1">
      <c r="A4252" s="8"/>
      <c r="B4252" s="24"/>
    </row>
    <row r="4253" spans="1:2" ht="15" customHeight="1">
      <c r="A4253" s="8"/>
      <c r="B4253" s="24"/>
    </row>
    <row r="4254" spans="1:2" ht="15" customHeight="1">
      <c r="A4254" s="8"/>
      <c r="B4254" s="24"/>
    </row>
    <row r="4255" spans="1:2" ht="15" customHeight="1">
      <c r="A4255" s="8"/>
      <c r="B4255" s="24"/>
    </row>
    <row r="4256" spans="1:2" ht="15" customHeight="1">
      <c r="A4256" s="8"/>
      <c r="B4256" s="24"/>
    </row>
    <row r="4257" spans="1:2" ht="15" customHeight="1">
      <c r="A4257" s="8"/>
      <c r="B4257" s="24"/>
    </row>
    <row r="4258" spans="1:2" ht="15" customHeight="1">
      <c r="A4258" s="8"/>
      <c r="B4258" s="24"/>
    </row>
    <row r="4259" spans="1:2" ht="15" customHeight="1">
      <c r="A4259" s="8"/>
      <c r="B4259" s="24"/>
    </row>
    <row r="4260" spans="1:2" ht="15" customHeight="1">
      <c r="A4260" s="8"/>
      <c r="B4260" s="24"/>
    </row>
    <row r="4261" spans="1:2" ht="15" customHeight="1">
      <c r="A4261" s="8"/>
      <c r="B4261" s="24"/>
    </row>
    <row r="4262" spans="1:2" ht="15" customHeight="1">
      <c r="A4262" s="8"/>
      <c r="B4262" s="24"/>
    </row>
    <row r="4263" spans="1:2" ht="15" customHeight="1">
      <c r="A4263" s="8"/>
      <c r="B4263" s="24"/>
    </row>
    <row r="4264" spans="1:2" ht="15" customHeight="1">
      <c r="A4264" s="8"/>
      <c r="B4264" s="24"/>
    </row>
    <row r="4265" spans="1:2" ht="15" customHeight="1">
      <c r="A4265" s="8"/>
      <c r="B4265" s="24"/>
    </row>
    <row r="4266" spans="1:2" ht="15" customHeight="1">
      <c r="A4266" s="8"/>
      <c r="B4266" s="24"/>
    </row>
    <row r="4267" spans="1:2" ht="15" customHeight="1">
      <c r="A4267" s="8"/>
      <c r="B4267" s="24"/>
    </row>
    <row r="4268" spans="1:2" ht="15" customHeight="1">
      <c r="A4268" s="8"/>
      <c r="B4268" s="24"/>
    </row>
    <row r="4269" spans="1:2" ht="15" customHeight="1">
      <c r="A4269" s="8"/>
      <c r="B4269" s="24"/>
    </row>
    <row r="4270" spans="1:2" ht="15" customHeight="1">
      <c r="A4270" s="8"/>
      <c r="B4270" s="24"/>
    </row>
    <row r="4271" spans="1:2" ht="15" customHeight="1">
      <c r="A4271" s="8"/>
      <c r="B4271" s="24"/>
    </row>
    <row r="4272" spans="1:2" ht="15" customHeight="1">
      <c r="A4272" s="8"/>
      <c r="B4272" s="24"/>
    </row>
    <row r="4273" spans="1:2" ht="15" customHeight="1">
      <c r="A4273" s="8"/>
      <c r="B4273" s="24"/>
    </row>
    <row r="4274" spans="1:2" ht="15" customHeight="1">
      <c r="A4274" s="8"/>
      <c r="B4274" s="24"/>
    </row>
    <row r="4275" spans="1:2" ht="15" customHeight="1">
      <c r="A4275" s="8"/>
      <c r="B4275" s="24"/>
    </row>
    <row r="4276" spans="1:2" ht="15" customHeight="1">
      <c r="A4276" s="8"/>
      <c r="B4276" s="24"/>
    </row>
    <row r="4277" spans="1:2" ht="15" customHeight="1">
      <c r="A4277" s="8"/>
      <c r="B4277" s="24"/>
    </row>
    <row r="4278" spans="1:2" ht="15" customHeight="1">
      <c r="A4278" s="8"/>
      <c r="B4278" s="24"/>
    </row>
    <row r="4279" spans="1:2" ht="15" customHeight="1">
      <c r="A4279" s="8"/>
      <c r="B4279" s="24"/>
    </row>
    <row r="4280" spans="1:2" ht="15" customHeight="1">
      <c r="A4280" s="8"/>
      <c r="B4280" s="24"/>
    </row>
    <row r="4281" spans="1:2" ht="15" customHeight="1">
      <c r="A4281" s="8"/>
      <c r="B4281" s="24"/>
    </row>
    <row r="4282" spans="1:2" ht="15" customHeight="1">
      <c r="A4282" s="8"/>
      <c r="B4282" s="24"/>
    </row>
    <row r="4283" spans="1:2" ht="15" customHeight="1">
      <c r="A4283" s="8"/>
      <c r="B4283" s="24"/>
    </row>
    <row r="4284" spans="1:2" ht="15" customHeight="1">
      <c r="A4284" s="8"/>
      <c r="B4284" s="24"/>
    </row>
    <row r="4285" spans="1:2" ht="15" customHeight="1">
      <c r="A4285" s="8"/>
      <c r="B4285" s="24"/>
    </row>
    <row r="4286" spans="1:2" ht="15" customHeight="1">
      <c r="A4286" s="8"/>
      <c r="B4286" s="24"/>
    </row>
    <row r="4287" spans="1:2" ht="15" customHeight="1">
      <c r="A4287" s="8"/>
      <c r="B4287" s="24"/>
    </row>
    <row r="4288" spans="1:2" ht="15" customHeight="1">
      <c r="A4288" s="8"/>
      <c r="B4288" s="24"/>
    </row>
    <row r="4289" spans="1:2" ht="15" customHeight="1">
      <c r="A4289" s="8"/>
      <c r="B4289" s="24"/>
    </row>
    <row r="4290" spans="1:2" ht="15" customHeight="1">
      <c r="A4290" s="8"/>
      <c r="B4290" s="24"/>
    </row>
    <row r="4291" spans="1:2" ht="15" customHeight="1">
      <c r="A4291" s="8"/>
      <c r="B4291" s="24"/>
    </row>
    <row r="4292" spans="1:2" ht="15" customHeight="1">
      <c r="A4292" s="8"/>
      <c r="B4292" s="24"/>
    </row>
    <row r="4293" spans="1:2" ht="15" customHeight="1">
      <c r="A4293" s="8"/>
      <c r="B4293" s="24"/>
    </row>
    <row r="4294" spans="1:2" ht="15" customHeight="1">
      <c r="A4294" s="8"/>
      <c r="B4294" s="24"/>
    </row>
    <row r="4295" spans="1:2" ht="15" customHeight="1">
      <c r="A4295" s="8"/>
      <c r="B4295" s="24"/>
    </row>
    <row r="4296" spans="1:2" ht="15" customHeight="1">
      <c r="A4296" s="8"/>
      <c r="B4296" s="24"/>
    </row>
    <row r="4297" spans="1:2" ht="15" customHeight="1">
      <c r="A4297" s="8"/>
      <c r="B4297" s="24"/>
    </row>
    <row r="4298" spans="1:2" ht="15" customHeight="1">
      <c r="A4298" s="8"/>
      <c r="B4298" s="24"/>
    </row>
    <row r="4299" spans="1:2" ht="15" customHeight="1">
      <c r="A4299" s="8"/>
      <c r="B4299" s="24"/>
    </row>
    <row r="4300" spans="1:2" ht="15" customHeight="1">
      <c r="A4300" s="8"/>
      <c r="B4300" s="24"/>
    </row>
    <row r="4301" spans="1:2" ht="15" customHeight="1">
      <c r="A4301" s="8"/>
      <c r="B4301" s="24"/>
    </row>
    <row r="4302" spans="1:2" ht="15" customHeight="1">
      <c r="A4302" s="8"/>
      <c r="B4302" s="24"/>
    </row>
    <row r="4303" spans="1:2" ht="15" customHeight="1">
      <c r="A4303" s="8"/>
      <c r="B4303" s="24"/>
    </row>
    <row r="4304" spans="1:2" ht="15" customHeight="1">
      <c r="A4304" s="8"/>
      <c r="B4304" s="24"/>
    </row>
    <row r="4305" spans="1:2" ht="15" customHeight="1">
      <c r="A4305" s="8"/>
      <c r="B4305" s="24"/>
    </row>
    <row r="4306" spans="1:2" ht="15" customHeight="1">
      <c r="A4306" s="8"/>
      <c r="B4306" s="24"/>
    </row>
    <row r="4307" spans="1:2" ht="15" customHeight="1">
      <c r="A4307" s="8"/>
      <c r="B4307" s="24"/>
    </row>
    <row r="4308" spans="1:2" ht="15" customHeight="1">
      <c r="A4308" s="8"/>
      <c r="B4308" s="24"/>
    </row>
    <row r="4309" spans="1:2" ht="15" customHeight="1">
      <c r="A4309" s="8"/>
      <c r="B4309" s="24"/>
    </row>
    <row r="4310" spans="1:2" ht="15" customHeight="1">
      <c r="A4310" s="8"/>
      <c r="B4310" s="24"/>
    </row>
    <row r="4311" spans="1:2" ht="15" customHeight="1">
      <c r="A4311" s="8"/>
      <c r="B4311" s="24"/>
    </row>
    <row r="4312" spans="1:2" ht="15" customHeight="1">
      <c r="A4312" s="8"/>
      <c r="B4312" s="24"/>
    </row>
    <row r="4313" spans="1:2" ht="15" customHeight="1">
      <c r="A4313" s="8"/>
      <c r="B4313" s="24"/>
    </row>
    <row r="4314" spans="1:2" ht="15" customHeight="1">
      <c r="A4314" s="8"/>
      <c r="B4314" s="24"/>
    </row>
    <row r="4315" spans="1:2" ht="15" customHeight="1">
      <c r="A4315" s="8"/>
      <c r="B4315" s="24"/>
    </row>
    <row r="4316" spans="1:2" ht="15" customHeight="1">
      <c r="A4316" s="8"/>
      <c r="B4316" s="24"/>
    </row>
    <row r="4317" spans="1:2" ht="15" customHeight="1">
      <c r="A4317" s="8"/>
      <c r="B4317" s="24"/>
    </row>
    <row r="4318" spans="1:2" ht="15" customHeight="1">
      <c r="A4318" s="8"/>
      <c r="B4318" s="24"/>
    </row>
    <row r="4319" spans="1:2" ht="15" customHeight="1">
      <c r="A4319" s="8"/>
      <c r="B4319" s="24"/>
    </row>
    <row r="4320" spans="1:2" ht="15" customHeight="1">
      <c r="A4320" s="8"/>
      <c r="B4320" s="24"/>
    </row>
    <row r="4321" spans="1:2" ht="15" customHeight="1">
      <c r="A4321" s="8"/>
      <c r="B4321" s="24"/>
    </row>
    <row r="4322" spans="1:2" ht="15" customHeight="1">
      <c r="A4322" s="8"/>
      <c r="B4322" s="24"/>
    </row>
    <row r="4323" spans="1:2" ht="15" customHeight="1">
      <c r="A4323" s="8"/>
      <c r="B4323" s="24"/>
    </row>
    <row r="4324" spans="1:2" ht="15" customHeight="1">
      <c r="A4324" s="8"/>
      <c r="B4324" s="24"/>
    </row>
    <row r="4325" spans="1:2" ht="15" customHeight="1">
      <c r="A4325" s="8"/>
      <c r="B4325" s="24"/>
    </row>
    <row r="4326" spans="1:2" ht="15" customHeight="1">
      <c r="A4326" s="8"/>
      <c r="B4326" s="24"/>
    </row>
    <row r="4327" spans="1:2" ht="15" customHeight="1">
      <c r="A4327" s="8"/>
      <c r="B4327" s="24"/>
    </row>
    <row r="4328" spans="1:2" ht="15" customHeight="1">
      <c r="A4328" s="8"/>
      <c r="B4328" s="24"/>
    </row>
    <row r="4329" spans="1:2" ht="15" customHeight="1">
      <c r="A4329" s="8"/>
      <c r="B4329" s="24"/>
    </row>
    <row r="4330" spans="1:2" ht="15" customHeight="1">
      <c r="A4330" s="8"/>
      <c r="B4330" s="24"/>
    </row>
    <row r="4331" spans="1:2" ht="15" customHeight="1">
      <c r="A4331" s="8"/>
      <c r="B4331" s="24"/>
    </row>
    <row r="4332" spans="1:2" ht="15" customHeight="1">
      <c r="A4332" s="25"/>
      <c r="B4332" s="26"/>
    </row>
    <row r="4333" spans="1:2" ht="15" customHeight="1">
      <c r="A4333" s="8"/>
      <c r="B4333" s="24"/>
    </row>
    <row r="4334" spans="1:2" ht="15" customHeight="1">
      <c r="A4334" s="8"/>
      <c r="B4334" s="24"/>
    </row>
    <row r="4335" spans="1:2" ht="15" customHeight="1">
      <c r="A4335" s="8"/>
      <c r="B4335" s="24"/>
    </row>
    <row r="4336" spans="1:2" ht="15" customHeight="1">
      <c r="A4336" s="8"/>
      <c r="B4336" s="24"/>
    </row>
    <row r="4337" spans="1:2" ht="15" customHeight="1">
      <c r="A4337" s="8"/>
      <c r="B4337" s="24"/>
    </row>
    <row r="4338" spans="1:2" ht="15" customHeight="1">
      <c r="A4338" s="8"/>
      <c r="B4338" s="24"/>
    </row>
    <row r="4339" spans="1:2" ht="15" customHeight="1">
      <c r="A4339" s="8"/>
      <c r="B4339" s="24"/>
    </row>
    <row r="4340" spans="1:2" ht="15" customHeight="1">
      <c r="A4340" s="8"/>
      <c r="B4340" s="24"/>
    </row>
    <row r="4341" spans="1:2" ht="15" customHeight="1">
      <c r="A4341" s="8"/>
      <c r="B4341" s="24"/>
    </row>
    <row r="4342" spans="1:2" ht="15" customHeight="1">
      <c r="A4342" s="8"/>
      <c r="B4342" s="24"/>
    </row>
    <row r="4343" spans="1:2" ht="15" customHeight="1">
      <c r="A4343" s="8"/>
      <c r="B4343" s="24"/>
    </row>
    <row r="4344" spans="1:2" ht="15" customHeight="1">
      <c r="A4344" s="8"/>
      <c r="B4344" s="24"/>
    </row>
    <row r="4345" spans="1:2" ht="15" customHeight="1">
      <c r="A4345" s="8"/>
      <c r="B4345" s="24"/>
    </row>
    <row r="4346" spans="1:2" ht="15" customHeight="1">
      <c r="A4346" s="8"/>
      <c r="B4346" s="24"/>
    </row>
    <row r="4347" spans="1:2" ht="15" customHeight="1">
      <c r="A4347" s="8"/>
      <c r="B4347" s="24"/>
    </row>
    <row r="4348" spans="1:2" ht="15" customHeight="1">
      <c r="A4348" s="8"/>
      <c r="B4348" s="24"/>
    </row>
    <row r="4349" spans="1:2" ht="15" customHeight="1">
      <c r="A4349" s="8"/>
      <c r="B4349" s="24"/>
    </row>
    <row r="4350" spans="1:2" ht="15" customHeight="1">
      <c r="A4350" s="8"/>
      <c r="B4350" s="24"/>
    </row>
    <row r="4351" spans="1:2" ht="15" customHeight="1">
      <c r="A4351" s="8"/>
      <c r="B4351" s="24"/>
    </row>
    <row r="4352" spans="1:2" ht="15" customHeight="1">
      <c r="A4352" s="8"/>
      <c r="B4352" s="24"/>
    </row>
    <row r="4353" spans="1:2" ht="15" customHeight="1">
      <c r="A4353" s="8"/>
      <c r="B4353" s="24"/>
    </row>
    <row r="4354" spans="1:2" ht="15" customHeight="1">
      <c r="A4354" s="8"/>
      <c r="B4354" s="24"/>
    </row>
    <row r="4355" spans="1:2" ht="15" customHeight="1">
      <c r="A4355" s="8"/>
      <c r="B4355" s="24"/>
    </row>
    <row r="4356" spans="1:2" ht="15" customHeight="1">
      <c r="A4356" s="8"/>
      <c r="B4356" s="24"/>
    </row>
    <row r="4357" spans="1:2" ht="15" customHeight="1">
      <c r="A4357" s="8"/>
      <c r="B4357" s="24"/>
    </row>
    <row r="4358" spans="1:2" ht="15" customHeight="1">
      <c r="A4358" s="8"/>
      <c r="B4358" s="24"/>
    </row>
    <row r="4359" spans="1:2" ht="15" customHeight="1">
      <c r="A4359" s="8"/>
      <c r="B4359" s="24"/>
    </row>
    <row r="4360" spans="1:2" ht="15" customHeight="1">
      <c r="A4360" s="8"/>
      <c r="B4360" s="24"/>
    </row>
    <row r="4361" spans="1:2" ht="15" customHeight="1">
      <c r="A4361" s="8"/>
      <c r="B4361" s="24"/>
    </row>
    <row r="4362" spans="1:2" ht="15" customHeight="1">
      <c r="A4362" s="8"/>
      <c r="B4362" s="24"/>
    </row>
    <row r="4363" spans="1:2" ht="15" customHeight="1">
      <c r="A4363" s="8"/>
      <c r="B4363" s="24"/>
    </row>
    <row r="4364" spans="1:2" ht="15" customHeight="1">
      <c r="A4364" s="8"/>
      <c r="B4364" s="24"/>
    </row>
    <row r="4365" spans="1:2" ht="15" customHeight="1">
      <c r="A4365" s="8"/>
      <c r="B4365" s="24"/>
    </row>
    <row r="4366" spans="1:2" ht="15" customHeight="1">
      <c r="A4366" s="8"/>
      <c r="B4366" s="24"/>
    </row>
    <row r="4367" spans="1:2" ht="15" customHeight="1">
      <c r="A4367" s="8"/>
      <c r="B4367" s="24"/>
    </row>
    <row r="4368" spans="1:2" ht="15" customHeight="1">
      <c r="A4368" s="8"/>
      <c r="B4368" s="24"/>
    </row>
    <row r="4369" spans="1:2" ht="15" customHeight="1">
      <c r="A4369" s="8"/>
      <c r="B4369" s="24"/>
    </row>
    <row r="4370" spans="1:2" ht="15" customHeight="1">
      <c r="A4370" s="8"/>
      <c r="B4370" s="24"/>
    </row>
    <row r="4371" spans="1:2" ht="15" customHeight="1">
      <c r="A4371" s="8"/>
      <c r="B4371" s="24"/>
    </row>
    <row r="4372" spans="1:2" ht="15" customHeight="1">
      <c r="A4372" s="8"/>
      <c r="B4372" s="24"/>
    </row>
    <row r="4373" spans="1:2" ht="15" customHeight="1">
      <c r="A4373" s="8"/>
      <c r="B4373" s="24"/>
    </row>
    <row r="4374" spans="1:2" ht="15" customHeight="1">
      <c r="A4374" s="8"/>
      <c r="B4374" s="24"/>
    </row>
    <row r="4375" spans="1:2" ht="15" customHeight="1">
      <c r="A4375" s="8"/>
      <c r="B4375" s="24"/>
    </row>
    <row r="4376" spans="1:2" ht="15" customHeight="1">
      <c r="A4376" s="8"/>
      <c r="B4376" s="24"/>
    </row>
    <row r="4377" spans="1:2" ht="15" customHeight="1">
      <c r="A4377" s="8"/>
      <c r="B4377" s="24"/>
    </row>
    <row r="4378" spans="1:2" ht="15" customHeight="1">
      <c r="A4378" s="8"/>
      <c r="B4378" s="24"/>
    </row>
    <row r="4379" spans="1:2" ht="15" customHeight="1">
      <c r="A4379" s="8"/>
      <c r="B4379" s="24"/>
    </row>
    <row r="4380" spans="1:2" ht="15" customHeight="1">
      <c r="A4380" s="8"/>
      <c r="B4380" s="24"/>
    </row>
    <row r="4381" spans="1:2" ht="15" customHeight="1">
      <c r="A4381" s="8"/>
      <c r="B4381" s="24"/>
    </row>
    <row r="4382" spans="1:2" ht="15" customHeight="1">
      <c r="A4382" s="8"/>
      <c r="B4382" s="24"/>
    </row>
    <row r="4383" spans="1:2" ht="15" customHeight="1">
      <c r="A4383" s="8"/>
      <c r="B4383" s="24"/>
    </row>
    <row r="4384" spans="1:2" ht="15" customHeight="1">
      <c r="A4384" s="8"/>
      <c r="B4384" s="24"/>
    </row>
    <row r="4385" spans="1:2" ht="15" customHeight="1">
      <c r="A4385" s="8"/>
      <c r="B4385" s="24"/>
    </row>
    <row r="4386" spans="1:2" ht="15" customHeight="1">
      <c r="A4386" s="8"/>
      <c r="B4386" s="24"/>
    </row>
    <row r="4387" spans="1:2" ht="15" customHeight="1">
      <c r="A4387" s="8"/>
      <c r="B4387" s="24"/>
    </row>
    <row r="4388" spans="1:2" ht="15" customHeight="1">
      <c r="A4388" s="8"/>
      <c r="B4388" s="24"/>
    </row>
    <row r="4389" spans="1:2" ht="15" customHeight="1">
      <c r="A4389" s="8"/>
      <c r="B4389" s="24"/>
    </row>
    <row r="4390" spans="1:2" ht="15" customHeight="1">
      <c r="A4390" s="8"/>
      <c r="B4390" s="24"/>
    </row>
    <row r="4391" spans="1:2" ht="15" customHeight="1">
      <c r="A4391" s="8"/>
      <c r="B4391" s="24"/>
    </row>
    <row r="4392" spans="1:2" ht="15" customHeight="1">
      <c r="A4392" s="8"/>
      <c r="B4392" s="24"/>
    </row>
    <row r="4393" spans="1:2" ht="15" customHeight="1">
      <c r="A4393" s="8"/>
      <c r="B4393" s="24"/>
    </row>
    <row r="4394" spans="1:2" ht="15" customHeight="1">
      <c r="A4394" s="8"/>
      <c r="B4394" s="24"/>
    </row>
    <row r="4395" spans="1:2" ht="15" customHeight="1">
      <c r="A4395" s="8"/>
      <c r="B4395" s="24"/>
    </row>
    <row r="4396" spans="1:2" ht="15" customHeight="1">
      <c r="A4396" s="8"/>
      <c r="B4396" s="24"/>
    </row>
    <row r="4397" spans="1:2" ht="15" customHeight="1">
      <c r="A4397" s="8"/>
      <c r="B4397" s="24"/>
    </row>
    <row r="4398" spans="1:2" ht="15" customHeight="1">
      <c r="A4398" s="8"/>
      <c r="B4398" s="24"/>
    </row>
    <row r="4399" spans="1:2" ht="15" customHeight="1">
      <c r="A4399" s="8"/>
      <c r="B4399" s="24"/>
    </row>
    <row r="4400" spans="1:2" ht="15" customHeight="1">
      <c r="A4400" s="8"/>
      <c r="B4400" s="24"/>
    </row>
    <row r="4401" spans="1:2" ht="15" customHeight="1">
      <c r="A4401" s="8"/>
      <c r="B4401" s="24"/>
    </row>
    <row r="4402" spans="1:2" ht="15" customHeight="1">
      <c r="A4402" s="8"/>
      <c r="B4402" s="24"/>
    </row>
    <row r="4403" spans="1:2" ht="15" customHeight="1">
      <c r="A4403" s="8"/>
      <c r="B4403" s="24"/>
    </row>
    <row r="4404" spans="1:2" ht="15" customHeight="1">
      <c r="A4404" s="8"/>
      <c r="B4404" s="24"/>
    </row>
    <row r="4405" spans="1:2" ht="15" customHeight="1">
      <c r="A4405" s="8"/>
      <c r="B4405" s="24"/>
    </row>
    <row r="4406" spans="1:2" ht="15" customHeight="1">
      <c r="A4406" s="8"/>
      <c r="B4406" s="24"/>
    </row>
    <row r="4407" spans="1:2" ht="15" customHeight="1">
      <c r="A4407" s="8"/>
      <c r="B4407" s="24"/>
    </row>
    <row r="4408" spans="1:2" ht="15" customHeight="1">
      <c r="A4408" s="8"/>
      <c r="B4408" s="24"/>
    </row>
    <row r="4409" spans="1:2" ht="15" customHeight="1">
      <c r="A4409" s="8"/>
      <c r="B4409" s="24"/>
    </row>
    <row r="4410" spans="1:2" ht="15" customHeight="1">
      <c r="A4410" s="8"/>
      <c r="B4410" s="24"/>
    </row>
    <row r="4411" spans="1:2" ht="15" customHeight="1">
      <c r="A4411" s="8"/>
      <c r="B4411" s="24"/>
    </row>
    <row r="4412" spans="1:2" ht="15" customHeight="1">
      <c r="A4412" s="8"/>
      <c r="B4412" s="24"/>
    </row>
    <row r="4413" spans="1:2" ht="15" customHeight="1">
      <c r="A4413" s="8"/>
      <c r="B4413" s="24"/>
    </row>
    <row r="4414" spans="1:2" ht="15" customHeight="1">
      <c r="A4414" s="8"/>
      <c r="B4414" s="24"/>
    </row>
    <row r="4415" spans="1:2" ht="15" customHeight="1">
      <c r="A4415" s="8"/>
      <c r="B4415" s="24"/>
    </row>
    <row r="4416" spans="1:2" ht="15" customHeight="1">
      <c r="A4416" s="8"/>
      <c r="B4416" s="24"/>
    </row>
    <row r="4417" spans="1:2" ht="15" customHeight="1">
      <c r="A4417" s="8"/>
      <c r="B4417" s="24"/>
    </row>
    <row r="4418" spans="1:2" ht="15" customHeight="1">
      <c r="A4418" s="8"/>
      <c r="B4418" s="24"/>
    </row>
    <row r="4419" spans="1:2" ht="15" customHeight="1">
      <c r="A4419" s="8"/>
      <c r="B4419" s="24"/>
    </row>
    <row r="4420" spans="1:2" ht="15" customHeight="1">
      <c r="A4420" s="8"/>
      <c r="B4420" s="24"/>
    </row>
    <row r="4421" spans="1:2" ht="15" customHeight="1">
      <c r="A4421" s="8"/>
      <c r="B4421" s="24"/>
    </row>
    <row r="4422" spans="1:2" ht="15" customHeight="1">
      <c r="A4422" s="8"/>
      <c r="B4422" s="24"/>
    </row>
    <row r="4423" spans="1:2" ht="15" customHeight="1">
      <c r="A4423" s="8"/>
      <c r="B4423" s="24"/>
    </row>
    <row r="4424" spans="1:2" ht="15" customHeight="1">
      <c r="A4424" s="8"/>
      <c r="B4424" s="24"/>
    </row>
    <row r="4425" spans="1:2" ht="15" customHeight="1">
      <c r="A4425" s="8"/>
      <c r="B4425" s="24"/>
    </row>
    <row r="4426" spans="1:2" ht="15" customHeight="1">
      <c r="A4426" s="8"/>
      <c r="B4426" s="24"/>
    </row>
    <row r="4427" spans="1:2" ht="15" customHeight="1">
      <c r="A4427" s="8"/>
      <c r="B4427" s="24"/>
    </row>
    <row r="4428" spans="1:2" ht="15" customHeight="1">
      <c r="A4428" s="8"/>
      <c r="B4428" s="24"/>
    </row>
    <row r="4429" spans="1:2" ht="15" customHeight="1">
      <c r="A4429" s="8"/>
      <c r="B4429" s="24"/>
    </row>
    <row r="4430" spans="1:2" ht="15" customHeight="1">
      <c r="A4430" s="8"/>
      <c r="B4430" s="24"/>
    </row>
    <row r="4431" spans="1:2" ht="15" customHeight="1">
      <c r="A4431" s="8"/>
      <c r="B4431" s="24"/>
    </row>
    <row r="4432" spans="1:2" ht="15" customHeight="1">
      <c r="A4432" s="8"/>
      <c r="B4432" s="24"/>
    </row>
    <row r="4433" spans="1:2" ht="15" customHeight="1">
      <c r="A4433" s="8"/>
      <c r="B4433" s="24"/>
    </row>
    <row r="4434" spans="1:2" ht="15" customHeight="1">
      <c r="A4434" s="8"/>
      <c r="B4434" s="24"/>
    </row>
    <row r="4435" spans="1:2" ht="15" customHeight="1">
      <c r="A4435" s="8"/>
      <c r="B4435" s="24"/>
    </row>
    <row r="4436" spans="1:2" ht="15" customHeight="1">
      <c r="A4436" s="8"/>
      <c r="B4436" s="24"/>
    </row>
    <row r="4437" spans="1:2" ht="15" customHeight="1">
      <c r="A4437" s="8"/>
      <c r="B4437" s="24"/>
    </row>
    <row r="4438" spans="1:2" ht="15" customHeight="1">
      <c r="A4438" s="8"/>
      <c r="B4438" s="24"/>
    </row>
    <row r="4439" spans="1:2" ht="15" customHeight="1">
      <c r="A4439" s="8"/>
      <c r="B4439" s="24"/>
    </row>
    <row r="4440" spans="1:2" ht="15" customHeight="1">
      <c r="A4440" s="8"/>
      <c r="B4440" s="24"/>
    </row>
    <row r="4441" spans="1:2" ht="15" customHeight="1">
      <c r="A4441" s="8"/>
      <c r="B4441" s="24"/>
    </row>
    <row r="4442" spans="1:2" ht="15" customHeight="1">
      <c r="A4442" s="8"/>
      <c r="B4442" s="24"/>
    </row>
    <row r="4443" spans="1:2" ht="15" customHeight="1">
      <c r="A4443" s="8"/>
      <c r="B4443" s="24"/>
    </row>
    <row r="4444" spans="1:2" ht="15" customHeight="1">
      <c r="A4444" s="8"/>
      <c r="B4444" s="24"/>
    </row>
    <row r="4445" spans="1:2" ht="15" customHeight="1">
      <c r="A4445" s="8"/>
      <c r="B4445" s="24"/>
    </row>
    <row r="4446" spans="1:2" ht="15" customHeight="1">
      <c r="A4446" s="8"/>
      <c r="B4446" s="24"/>
    </row>
    <row r="4447" spans="1:2" ht="15" customHeight="1">
      <c r="A4447" s="8"/>
      <c r="B4447" s="24"/>
    </row>
    <row r="4448" spans="1:2" ht="15" customHeight="1">
      <c r="A4448" s="8"/>
      <c r="B4448" s="24"/>
    </row>
    <row r="4449" spans="1:2" ht="15" customHeight="1">
      <c r="A4449" s="8"/>
      <c r="B4449" s="24"/>
    </row>
    <row r="4450" spans="1:2" ht="15" customHeight="1">
      <c r="A4450" s="8"/>
      <c r="B4450" s="24"/>
    </row>
    <row r="4451" spans="1:2" ht="15" customHeight="1">
      <c r="A4451" s="8"/>
      <c r="B4451" s="24"/>
    </row>
    <row r="4452" spans="1:2" ht="15" customHeight="1">
      <c r="A4452" s="8"/>
      <c r="B4452" s="24"/>
    </row>
    <row r="4453" spans="1:2" ht="15" customHeight="1">
      <c r="A4453" s="8"/>
      <c r="B4453" s="24"/>
    </row>
    <row r="4454" spans="1:2" ht="15" customHeight="1">
      <c r="A4454" s="8"/>
      <c r="B4454" s="24"/>
    </row>
    <row r="4455" spans="1:2" ht="15" customHeight="1">
      <c r="A4455" s="8"/>
      <c r="B4455" s="24"/>
    </row>
    <row r="4456" spans="1:2" ht="15" customHeight="1">
      <c r="A4456" s="8"/>
      <c r="B4456" s="24"/>
    </row>
    <row r="4457" spans="1:2" ht="15" customHeight="1">
      <c r="A4457" s="8"/>
      <c r="B4457" s="24"/>
    </row>
    <row r="4458" spans="1:2" ht="15" customHeight="1">
      <c r="A4458" s="8"/>
      <c r="B4458" s="24"/>
    </row>
    <row r="4459" spans="1:2" ht="15" customHeight="1">
      <c r="A4459" s="8"/>
      <c r="B4459" s="24"/>
    </row>
    <row r="4460" spans="1:2" ht="15" customHeight="1">
      <c r="A4460" s="8"/>
      <c r="B4460" s="24"/>
    </row>
    <row r="4461" spans="1:2" ht="15" customHeight="1">
      <c r="A4461" s="8"/>
      <c r="B4461" s="24"/>
    </row>
    <row r="4462" spans="1:2" ht="15" customHeight="1">
      <c r="A4462" s="8"/>
      <c r="B4462" s="24"/>
    </row>
    <row r="4463" spans="1:2" ht="15" customHeight="1">
      <c r="A4463" s="8"/>
      <c r="B4463" s="24"/>
    </row>
    <row r="4464" spans="1:2" ht="15" customHeight="1">
      <c r="A4464" s="8"/>
      <c r="B4464" s="24"/>
    </row>
    <row r="4465" spans="1:2" ht="15" customHeight="1">
      <c r="A4465" s="8"/>
      <c r="B4465" s="24"/>
    </row>
    <row r="4466" spans="1:2" ht="15" customHeight="1">
      <c r="A4466" s="8"/>
      <c r="B4466" s="24"/>
    </row>
    <row r="4467" spans="1:2" ht="15" customHeight="1">
      <c r="A4467" s="8"/>
      <c r="B4467" s="24"/>
    </row>
    <row r="4468" spans="1:2" ht="15" customHeight="1">
      <c r="A4468" s="8"/>
      <c r="B4468" s="24"/>
    </row>
    <row r="4469" spans="1:2" ht="15" customHeight="1">
      <c r="A4469" s="8"/>
      <c r="B4469" s="24"/>
    </row>
    <row r="4470" spans="1:2" ht="15" customHeight="1">
      <c r="A4470" s="8"/>
      <c r="B4470" s="24"/>
    </row>
    <row r="4471" spans="1:2" ht="15" customHeight="1">
      <c r="A4471" s="8"/>
      <c r="B4471" s="24"/>
    </row>
    <row r="4472" spans="1:2" ht="15" customHeight="1">
      <c r="A4472" s="8"/>
      <c r="B4472" s="24"/>
    </row>
    <row r="4473" spans="1:2" ht="15" customHeight="1">
      <c r="A4473" s="8"/>
      <c r="B4473" s="24"/>
    </row>
    <row r="4474" spans="1:2" ht="15" customHeight="1">
      <c r="A4474" s="8"/>
      <c r="B4474" s="24"/>
    </row>
    <row r="4475" spans="1:2" ht="15" customHeight="1">
      <c r="A4475" s="8"/>
      <c r="B4475" s="24"/>
    </row>
    <row r="4476" spans="1:2" ht="15" customHeight="1">
      <c r="A4476" s="8"/>
      <c r="B4476" s="24"/>
    </row>
    <row r="4477" spans="1:2" ht="15" customHeight="1">
      <c r="A4477" s="8"/>
      <c r="B4477" s="24"/>
    </row>
    <row r="4478" spans="1:2" ht="15" customHeight="1">
      <c r="A4478" s="8"/>
      <c r="B4478" s="24"/>
    </row>
    <row r="4479" spans="1:2" ht="15" customHeight="1">
      <c r="A4479" s="8"/>
      <c r="B4479" s="24"/>
    </row>
    <row r="4480" spans="1:2" ht="15" customHeight="1">
      <c r="A4480" s="8"/>
      <c r="B4480" s="24"/>
    </row>
    <row r="4481" spans="1:2" ht="15" customHeight="1">
      <c r="A4481" s="8"/>
      <c r="B4481" s="24"/>
    </row>
    <row r="4482" spans="1:2" ht="15" customHeight="1">
      <c r="A4482" s="8"/>
      <c r="B4482" s="24"/>
    </row>
    <row r="4483" spans="1:2" ht="15" customHeight="1">
      <c r="A4483" s="8"/>
      <c r="B4483" s="24"/>
    </row>
    <row r="4484" spans="1:2" ht="15" customHeight="1">
      <c r="A4484" s="8"/>
      <c r="B4484" s="24"/>
    </row>
    <row r="4485" spans="1:2" ht="15" customHeight="1">
      <c r="A4485" s="8"/>
      <c r="B4485" s="24"/>
    </row>
    <row r="4486" spans="1:2" ht="15" customHeight="1">
      <c r="A4486" s="8"/>
      <c r="B4486" s="24"/>
    </row>
    <row r="4487" spans="1:2" ht="15" customHeight="1">
      <c r="A4487" s="8"/>
      <c r="B4487" s="24"/>
    </row>
    <row r="4488" spans="1:2" ht="15" customHeight="1">
      <c r="A4488" s="8"/>
      <c r="B4488" s="24"/>
    </row>
    <row r="4489" spans="1:2" ht="15" customHeight="1">
      <c r="A4489" s="8"/>
      <c r="B4489" s="24"/>
    </row>
    <row r="4490" spans="1:2" ht="15" customHeight="1">
      <c r="A4490" s="8"/>
      <c r="B4490" s="24"/>
    </row>
    <row r="4491" spans="1:2" ht="15" customHeight="1">
      <c r="A4491" s="8"/>
      <c r="B4491" s="24"/>
    </row>
    <row r="4492" spans="1:2" ht="15" customHeight="1">
      <c r="A4492" s="8"/>
      <c r="B4492" s="24"/>
    </row>
    <row r="4493" spans="1:2" ht="15" customHeight="1">
      <c r="A4493" s="8"/>
      <c r="B4493" s="24"/>
    </row>
    <row r="4494" spans="1:2" ht="15" customHeight="1">
      <c r="A4494" s="8"/>
      <c r="B4494" s="24"/>
    </row>
    <row r="4495" spans="1:2" ht="15" customHeight="1">
      <c r="A4495" s="8"/>
      <c r="B4495" s="24"/>
    </row>
    <row r="4496" spans="1:2" ht="15" customHeight="1">
      <c r="A4496" s="8"/>
      <c r="B4496" s="24"/>
    </row>
    <row r="4497" spans="1:2" ht="15" customHeight="1">
      <c r="A4497" s="8"/>
      <c r="B4497" s="24"/>
    </row>
    <row r="4498" spans="1:2" ht="15" customHeight="1">
      <c r="A4498" s="8"/>
      <c r="B4498" s="24"/>
    </row>
    <row r="4499" spans="1:2" ht="15" customHeight="1">
      <c r="A4499" s="8"/>
      <c r="B4499" s="24"/>
    </row>
    <row r="4500" spans="1:2" ht="15" customHeight="1">
      <c r="A4500" s="8"/>
      <c r="B4500" s="24"/>
    </row>
    <row r="4501" spans="1:2" ht="15" customHeight="1">
      <c r="A4501" s="8"/>
      <c r="B4501" s="24"/>
    </row>
    <row r="4502" spans="1:2" ht="15" customHeight="1">
      <c r="A4502" s="8"/>
      <c r="B4502" s="24"/>
    </row>
    <row r="4503" spans="1:2" ht="15" customHeight="1">
      <c r="A4503" s="8"/>
      <c r="B4503" s="24"/>
    </row>
    <row r="4504" spans="1:2" ht="15" customHeight="1">
      <c r="A4504" s="8"/>
      <c r="B4504" s="24"/>
    </row>
    <row r="4505" spans="1:2" ht="15" customHeight="1">
      <c r="A4505" s="8"/>
      <c r="B4505" s="24"/>
    </row>
    <row r="4506" spans="1:2" ht="15" customHeight="1">
      <c r="A4506" s="8"/>
      <c r="B4506" s="24"/>
    </row>
    <row r="4507" spans="1:2" ht="15" customHeight="1">
      <c r="A4507" s="8"/>
      <c r="B4507" s="24"/>
    </row>
    <row r="4508" spans="1:2" ht="15" customHeight="1">
      <c r="A4508" s="8"/>
      <c r="B4508" s="24"/>
    </row>
    <row r="4509" spans="1:2" ht="15" customHeight="1">
      <c r="A4509" s="8"/>
      <c r="B4509" s="24"/>
    </row>
    <row r="4510" spans="1:2" ht="15" customHeight="1">
      <c r="A4510" s="8"/>
      <c r="B4510" s="24"/>
    </row>
    <row r="4511" spans="1:2" ht="15" customHeight="1">
      <c r="A4511" s="8"/>
      <c r="B4511" s="24"/>
    </row>
    <row r="4512" spans="1:2" ht="15" customHeight="1">
      <c r="A4512" s="8"/>
      <c r="B4512" s="24"/>
    </row>
    <row r="4513" spans="1:2" ht="15" customHeight="1">
      <c r="A4513" s="8"/>
      <c r="B4513" s="24"/>
    </row>
    <row r="4514" spans="1:2" ht="15" customHeight="1">
      <c r="A4514" s="8"/>
      <c r="B4514" s="24"/>
    </row>
    <row r="4515" spans="1:2" ht="15" customHeight="1">
      <c r="A4515" s="8"/>
      <c r="B4515" s="24"/>
    </row>
    <row r="4516" spans="1:2" ht="15" customHeight="1">
      <c r="A4516" s="8"/>
      <c r="B4516" s="24"/>
    </row>
    <row r="4517" spans="1:2" ht="15" customHeight="1">
      <c r="A4517" s="8"/>
      <c r="B4517" s="24"/>
    </row>
    <row r="4518" spans="1:2" ht="15" customHeight="1">
      <c r="A4518" s="8"/>
      <c r="B4518" s="24"/>
    </row>
    <row r="4519" spans="1:2" ht="15" customHeight="1">
      <c r="A4519" s="8"/>
      <c r="B4519" s="24"/>
    </row>
    <row r="4520" spans="1:2" ht="15" customHeight="1">
      <c r="A4520" s="8"/>
      <c r="B4520" s="24"/>
    </row>
    <row r="4521" spans="1:2" ht="15" customHeight="1">
      <c r="A4521" s="25"/>
      <c r="B4521" s="26"/>
    </row>
    <row r="4522" spans="1:2" ht="15" customHeight="1">
      <c r="A4522" s="8"/>
      <c r="B4522" s="24"/>
    </row>
    <row r="4523" spans="1:2" ht="15" customHeight="1">
      <c r="A4523" s="8"/>
      <c r="B4523" s="24"/>
    </row>
    <row r="4524" spans="1:2" ht="15" customHeight="1">
      <c r="A4524" s="8"/>
      <c r="B4524" s="24"/>
    </row>
    <row r="4525" spans="1:2" ht="15" customHeight="1">
      <c r="A4525" s="8"/>
      <c r="B4525" s="24"/>
    </row>
    <row r="4526" spans="1:2" ht="15" customHeight="1">
      <c r="A4526" s="8"/>
      <c r="B4526" s="24"/>
    </row>
    <row r="4527" spans="1:2" ht="15" customHeight="1">
      <c r="A4527" s="8"/>
      <c r="B4527" s="24"/>
    </row>
    <row r="4528" spans="1:2" ht="15" customHeight="1">
      <c r="A4528" s="8"/>
      <c r="B4528" s="24"/>
    </row>
    <row r="4529" spans="1:2" ht="15" customHeight="1">
      <c r="A4529" s="8"/>
      <c r="B4529" s="24"/>
    </row>
    <row r="4530" spans="1:2" ht="15" customHeight="1">
      <c r="A4530" s="8"/>
      <c r="B4530" s="24"/>
    </row>
    <row r="4531" spans="1:2" ht="15" customHeight="1">
      <c r="A4531" s="8"/>
      <c r="B4531" s="24"/>
    </row>
    <row r="4532" spans="1:2" ht="15" customHeight="1">
      <c r="A4532" s="8"/>
      <c r="B4532" s="24"/>
    </row>
    <row r="4533" spans="1:2" ht="15" customHeight="1">
      <c r="A4533" s="8"/>
      <c r="B4533" s="24"/>
    </row>
    <row r="4534" spans="1:2" ht="15" customHeight="1">
      <c r="A4534" s="8"/>
      <c r="B4534" s="24"/>
    </row>
    <row r="4535" spans="1:2" ht="15" customHeight="1">
      <c r="A4535" s="8"/>
      <c r="B4535" s="24"/>
    </row>
    <row r="4536" spans="1:2" ht="15" customHeight="1">
      <c r="A4536" s="8"/>
      <c r="B4536" s="24"/>
    </row>
    <row r="4537" spans="1:2" ht="15" customHeight="1">
      <c r="A4537" s="8"/>
      <c r="B4537" s="24"/>
    </row>
    <row r="4538" spans="1:2" ht="15" customHeight="1">
      <c r="A4538" s="8"/>
      <c r="B4538" s="24"/>
    </row>
    <row r="4539" spans="1:2" ht="15" customHeight="1">
      <c r="A4539" s="8"/>
      <c r="B4539" s="24"/>
    </row>
    <row r="4540" spans="1:2" ht="15" customHeight="1">
      <c r="A4540" s="8"/>
      <c r="B4540" s="24"/>
    </row>
    <row r="4541" spans="1:2" ht="15" customHeight="1">
      <c r="A4541" s="8"/>
      <c r="B4541" s="24"/>
    </row>
    <row r="4542" spans="1:2" ht="15" customHeight="1">
      <c r="A4542" s="8"/>
      <c r="B4542" s="24"/>
    </row>
    <row r="4543" spans="1:2" ht="15" customHeight="1">
      <c r="A4543" s="8"/>
      <c r="B4543" s="24"/>
    </row>
    <row r="4544" spans="1:2" ht="15" customHeight="1">
      <c r="A4544" s="8"/>
      <c r="B4544" s="24"/>
    </row>
    <row r="4545" spans="1:2" ht="15" customHeight="1">
      <c r="A4545" s="8"/>
      <c r="B4545" s="24"/>
    </row>
    <row r="4546" spans="1:2" ht="15" customHeight="1">
      <c r="A4546" s="8"/>
      <c r="B4546" s="24"/>
    </row>
    <row r="4547" spans="1:2" ht="15" customHeight="1">
      <c r="A4547" s="8"/>
      <c r="B4547" s="24"/>
    </row>
    <row r="4548" spans="1:2" ht="15" customHeight="1">
      <c r="A4548" s="8"/>
      <c r="B4548" s="24"/>
    </row>
    <row r="4549" spans="1:2" ht="15" customHeight="1">
      <c r="A4549" s="8"/>
      <c r="B4549" s="24"/>
    </row>
    <row r="4550" spans="1:2" ht="15" customHeight="1">
      <c r="A4550" s="8"/>
      <c r="B4550" s="24"/>
    </row>
    <row r="4551" spans="1:2" ht="15" customHeight="1">
      <c r="A4551" s="8"/>
      <c r="B4551" s="24"/>
    </row>
    <row r="4552" spans="1:2" ht="15" customHeight="1">
      <c r="A4552" s="8"/>
      <c r="B4552" s="24"/>
    </row>
    <row r="4553" spans="1:2" ht="15" customHeight="1">
      <c r="A4553" s="8"/>
      <c r="B4553" s="24"/>
    </row>
    <row r="4554" spans="1:2" ht="15" customHeight="1">
      <c r="A4554" s="8"/>
      <c r="B4554" s="24"/>
    </row>
    <row r="4555" spans="1:2" ht="15" customHeight="1">
      <c r="A4555" s="8"/>
      <c r="B4555" s="24"/>
    </row>
    <row r="4556" spans="1:2" ht="15" customHeight="1">
      <c r="A4556" s="8"/>
      <c r="B4556" s="24"/>
    </row>
    <row r="4557" spans="1:2" ht="15" customHeight="1">
      <c r="A4557" s="8"/>
      <c r="B4557" s="24"/>
    </row>
    <row r="4558" spans="1:2" ht="15" customHeight="1">
      <c r="A4558" s="8"/>
      <c r="B4558" s="24"/>
    </row>
    <row r="4559" spans="1:2" ht="15" customHeight="1">
      <c r="A4559" s="8"/>
      <c r="B4559" s="24"/>
    </row>
    <row r="4560" spans="1:2" ht="15" customHeight="1">
      <c r="A4560" s="8"/>
      <c r="B4560" s="24"/>
    </row>
    <row r="4561" spans="1:2" ht="15" customHeight="1">
      <c r="A4561" s="8"/>
      <c r="B4561" s="24"/>
    </row>
    <row r="4562" spans="1:2" ht="15" customHeight="1">
      <c r="A4562" s="8"/>
      <c r="B4562" s="24"/>
    </row>
    <row r="4563" spans="1:2" ht="15" customHeight="1">
      <c r="A4563" s="8"/>
      <c r="B4563" s="24"/>
    </row>
    <row r="4564" spans="1:2" ht="15" customHeight="1">
      <c r="A4564" s="8"/>
      <c r="B4564" s="24"/>
    </row>
    <row r="4565" spans="1:2" ht="15" customHeight="1">
      <c r="A4565" s="8"/>
      <c r="B4565" s="24"/>
    </row>
    <row r="4566" spans="1:2" ht="15" customHeight="1">
      <c r="A4566" s="8"/>
      <c r="B4566" s="24"/>
    </row>
    <row r="4567" spans="1:2" ht="15" customHeight="1">
      <c r="A4567" s="8"/>
      <c r="B4567" s="24"/>
    </row>
    <row r="4568" spans="1:2" ht="15" customHeight="1">
      <c r="A4568" s="8"/>
      <c r="B4568" s="24"/>
    </row>
    <row r="4569" spans="1:2" ht="15" customHeight="1">
      <c r="A4569" s="8"/>
      <c r="B4569" s="24"/>
    </row>
    <row r="4570" spans="1:2" ht="15" customHeight="1">
      <c r="A4570" s="8"/>
      <c r="B4570" s="24"/>
    </row>
    <row r="4571" spans="1:2" ht="15" customHeight="1">
      <c r="A4571" s="8"/>
      <c r="B4571" s="24"/>
    </row>
    <row r="4572" spans="1:2" ht="15" customHeight="1">
      <c r="A4572" s="8"/>
      <c r="B4572" s="24"/>
    </row>
    <row r="4573" spans="1:2" ht="15" customHeight="1">
      <c r="A4573" s="8"/>
      <c r="B4573" s="24"/>
    </row>
    <row r="4574" spans="1:2" ht="15" customHeight="1">
      <c r="A4574" s="8"/>
      <c r="B4574" s="24"/>
    </row>
    <row r="4575" spans="1:2" ht="15" customHeight="1">
      <c r="A4575" s="8"/>
      <c r="B4575" s="24"/>
    </row>
    <row r="4576" spans="1:2" ht="15" customHeight="1">
      <c r="A4576" s="8"/>
      <c r="B4576" s="24"/>
    </row>
    <row r="4577" spans="1:2" ht="15" customHeight="1">
      <c r="A4577" s="8"/>
      <c r="B4577" s="24"/>
    </row>
    <row r="4578" spans="1:2" ht="15" customHeight="1">
      <c r="A4578" s="8"/>
      <c r="B4578" s="24"/>
    </row>
    <row r="4579" spans="1:2" ht="15" customHeight="1">
      <c r="A4579" s="8"/>
      <c r="B4579" s="24"/>
    </row>
    <row r="4580" spans="1:2" ht="15" customHeight="1">
      <c r="A4580" s="8"/>
      <c r="B4580" s="24"/>
    </row>
    <row r="4581" spans="1:2" ht="15" customHeight="1">
      <c r="A4581" s="8"/>
      <c r="B4581" s="24"/>
    </row>
    <row r="4582" spans="1:2" ht="15" customHeight="1">
      <c r="A4582" s="8"/>
      <c r="B4582" s="24"/>
    </row>
    <row r="4583" spans="1:2" ht="15" customHeight="1">
      <c r="A4583" s="8"/>
      <c r="B4583" s="24"/>
    </row>
    <row r="4584" spans="1:2" ht="15" customHeight="1">
      <c r="A4584" s="8"/>
      <c r="B4584" s="24"/>
    </row>
    <row r="4585" spans="1:2" ht="15" customHeight="1">
      <c r="A4585" s="8"/>
      <c r="B4585" s="24"/>
    </row>
    <row r="4586" spans="1:2" ht="15" customHeight="1">
      <c r="A4586" s="8"/>
      <c r="B4586" s="24"/>
    </row>
    <row r="4587" spans="1:2" ht="15" customHeight="1">
      <c r="A4587" s="8"/>
      <c r="B4587" s="24"/>
    </row>
    <row r="4588" spans="1:2" ht="15" customHeight="1">
      <c r="A4588" s="8"/>
      <c r="B4588" s="24"/>
    </row>
    <row r="4589" spans="1:2" ht="15" customHeight="1">
      <c r="A4589" s="8"/>
      <c r="B4589" s="24"/>
    </row>
    <row r="4590" spans="1:2" ht="15" customHeight="1">
      <c r="A4590" s="8"/>
      <c r="B4590" s="24"/>
    </row>
    <row r="4591" spans="1:2" ht="15" customHeight="1">
      <c r="A4591" s="8"/>
      <c r="B4591" s="24"/>
    </row>
    <row r="4592" spans="1:2" ht="15" customHeight="1">
      <c r="A4592" s="8"/>
      <c r="B4592" s="24"/>
    </row>
    <row r="4593" spans="1:2" ht="15" customHeight="1">
      <c r="A4593" s="8"/>
      <c r="B4593" s="24"/>
    </row>
    <row r="4594" spans="1:2" ht="15" customHeight="1">
      <c r="A4594" s="8"/>
      <c r="B4594" s="24"/>
    </row>
    <row r="4595" spans="1:2" ht="15" customHeight="1">
      <c r="A4595" s="8"/>
      <c r="B4595" s="24"/>
    </row>
    <row r="4596" spans="1:2" ht="15" customHeight="1">
      <c r="A4596" s="8"/>
      <c r="B4596" s="24"/>
    </row>
    <row r="4597" spans="1:2" ht="15" customHeight="1">
      <c r="A4597" s="8"/>
      <c r="B4597" s="24"/>
    </row>
    <row r="4598" spans="1:2" ht="15" customHeight="1">
      <c r="A4598" s="8"/>
      <c r="B4598" s="24"/>
    </row>
    <row r="4599" spans="1:2" ht="15" customHeight="1">
      <c r="A4599" s="8"/>
      <c r="B4599" s="24"/>
    </row>
    <row r="4600" spans="1:2" ht="15" customHeight="1">
      <c r="A4600" s="8"/>
      <c r="B4600" s="24"/>
    </row>
    <row r="4601" spans="1:2" ht="15" customHeight="1">
      <c r="A4601" s="8"/>
      <c r="B4601" s="24"/>
    </row>
    <row r="4602" spans="1:2" ht="15" customHeight="1">
      <c r="A4602" s="8"/>
      <c r="B4602" s="24"/>
    </row>
    <row r="4603" spans="1:2" ht="15" customHeight="1">
      <c r="A4603" s="8"/>
      <c r="B4603" s="24"/>
    </row>
    <row r="4604" spans="1:2" ht="15" customHeight="1">
      <c r="A4604" s="8"/>
      <c r="B4604" s="24"/>
    </row>
    <row r="4605" spans="1:2" ht="15" customHeight="1">
      <c r="A4605" s="8"/>
      <c r="B4605" s="24"/>
    </row>
    <row r="4606" spans="1:2" ht="15" customHeight="1">
      <c r="A4606" s="8"/>
      <c r="B4606" s="24"/>
    </row>
    <row r="4607" spans="1:2" ht="15" customHeight="1">
      <c r="A4607" s="8"/>
      <c r="B4607" s="24"/>
    </row>
    <row r="4608" spans="1:2" ht="15" customHeight="1">
      <c r="A4608" s="8"/>
      <c r="B4608" s="24"/>
    </row>
    <row r="4609" spans="1:2" ht="15" customHeight="1">
      <c r="A4609" s="8"/>
      <c r="B4609" s="24"/>
    </row>
    <row r="4610" spans="1:2" ht="15" customHeight="1">
      <c r="A4610" s="8"/>
      <c r="B4610" s="24"/>
    </row>
    <row r="4611" spans="1:2" ht="15" customHeight="1">
      <c r="A4611" s="8"/>
      <c r="B4611" s="24"/>
    </row>
    <row r="4612" spans="1:2" ht="15" customHeight="1">
      <c r="A4612" s="8"/>
      <c r="B4612" s="24"/>
    </row>
    <row r="4613" spans="1:2" ht="15" customHeight="1">
      <c r="A4613" s="8"/>
      <c r="B4613" s="24"/>
    </row>
    <row r="4614" spans="1:2" ht="15" customHeight="1">
      <c r="A4614" s="8"/>
      <c r="B4614" s="24"/>
    </row>
    <row r="4615" spans="1:2" ht="15" customHeight="1">
      <c r="A4615" s="8"/>
      <c r="B4615" s="24"/>
    </row>
    <row r="4616" spans="1:2" ht="15" customHeight="1">
      <c r="A4616" s="8"/>
      <c r="B4616" s="24"/>
    </row>
    <row r="4617" spans="1:2" ht="15" customHeight="1">
      <c r="A4617" s="8"/>
      <c r="B4617" s="24"/>
    </row>
    <row r="4618" spans="1:2" ht="15" customHeight="1">
      <c r="A4618" s="8"/>
      <c r="B4618" s="24"/>
    </row>
    <row r="4619" spans="1:2" ht="15" customHeight="1">
      <c r="A4619" s="8"/>
      <c r="B4619" s="24"/>
    </row>
    <row r="4620" spans="1:2" ht="15" customHeight="1">
      <c r="A4620" s="8"/>
      <c r="B4620" s="24"/>
    </row>
    <row r="4621" spans="1:2" ht="15" customHeight="1">
      <c r="A4621" s="8"/>
      <c r="B4621" s="24"/>
    </row>
    <row r="4622" spans="1:2" ht="15" customHeight="1">
      <c r="A4622" s="8"/>
      <c r="B4622" s="24"/>
    </row>
    <row r="4623" spans="1:2" ht="15" customHeight="1">
      <c r="A4623" s="8"/>
      <c r="B4623" s="24"/>
    </row>
    <row r="4624" spans="1:2" ht="15" customHeight="1">
      <c r="A4624" s="8"/>
      <c r="B4624" s="24"/>
    </row>
    <row r="4625" spans="1:2" ht="15" customHeight="1">
      <c r="A4625" s="8"/>
      <c r="B4625" s="24"/>
    </row>
    <row r="4626" spans="1:2" ht="15" customHeight="1">
      <c r="A4626" s="8"/>
      <c r="B4626" s="24"/>
    </row>
    <row r="4627" spans="1:2" ht="15" customHeight="1">
      <c r="A4627" s="8"/>
      <c r="B4627" s="24"/>
    </row>
    <row r="4628" spans="1:2" ht="15" customHeight="1">
      <c r="A4628" s="8"/>
      <c r="B4628" s="24"/>
    </row>
    <row r="4629" spans="1:2" ht="15" customHeight="1">
      <c r="A4629" s="8"/>
      <c r="B4629" s="24"/>
    </row>
    <row r="4630" spans="1:2" ht="15" customHeight="1">
      <c r="A4630" s="25"/>
      <c r="B4630" s="26"/>
    </row>
    <row r="4631" spans="1:2" ht="15" customHeight="1">
      <c r="A4631" s="8"/>
      <c r="B4631" s="24"/>
    </row>
    <row r="4632" spans="1:2" ht="15" customHeight="1">
      <c r="A4632" s="8"/>
      <c r="B4632" s="24"/>
    </row>
    <row r="4633" spans="1:2" ht="15" customHeight="1">
      <c r="A4633" s="8"/>
      <c r="B4633" s="24"/>
    </row>
    <row r="4634" spans="1:2" ht="15" customHeight="1">
      <c r="A4634" s="8"/>
      <c r="B4634" s="24"/>
    </row>
    <row r="4635" spans="1:2" ht="15" customHeight="1">
      <c r="A4635" s="8"/>
      <c r="B4635" s="24"/>
    </row>
    <row r="4636" spans="1:2" ht="15" customHeight="1">
      <c r="A4636" s="8"/>
      <c r="B4636" s="24"/>
    </row>
    <row r="4637" spans="1:2" ht="15" customHeight="1">
      <c r="A4637" s="8"/>
      <c r="B4637" s="24"/>
    </row>
    <row r="4638" spans="1:2" ht="15" customHeight="1">
      <c r="A4638" s="8"/>
      <c r="B4638" s="24"/>
    </row>
    <row r="4639" spans="1:2" ht="15" customHeight="1">
      <c r="A4639" s="8"/>
      <c r="B4639" s="24"/>
    </row>
    <row r="4640" spans="1:2" ht="15" customHeight="1">
      <c r="A4640" s="8"/>
      <c r="B4640" s="24"/>
    </row>
    <row r="4641" spans="1:2" ht="15" customHeight="1">
      <c r="A4641" s="8"/>
      <c r="B4641" s="24"/>
    </row>
    <row r="4642" spans="1:2" ht="15" customHeight="1">
      <c r="A4642" s="8"/>
      <c r="B4642" s="24"/>
    </row>
    <row r="4643" spans="1:2" ht="15" customHeight="1">
      <c r="A4643" s="8"/>
      <c r="B4643" s="24"/>
    </row>
    <row r="4644" spans="1:2" ht="15" customHeight="1">
      <c r="A4644" s="8"/>
      <c r="B4644" s="24"/>
    </row>
    <row r="4645" spans="1:2" ht="15" customHeight="1">
      <c r="A4645" s="8"/>
      <c r="B4645" s="24"/>
    </row>
    <row r="4646" spans="1:2" ht="15" customHeight="1">
      <c r="A4646" s="8"/>
      <c r="B4646" s="24"/>
    </row>
    <row r="4647" spans="1:2" ht="15" customHeight="1">
      <c r="A4647" s="8"/>
      <c r="B4647" s="24"/>
    </row>
    <row r="4648" spans="1:2" ht="15" customHeight="1">
      <c r="A4648" s="8"/>
      <c r="B4648" s="24"/>
    </row>
    <row r="4649" spans="1:2" ht="15" customHeight="1">
      <c r="A4649" s="8"/>
      <c r="B4649" s="24"/>
    </row>
    <row r="4650" spans="1:2" ht="15" customHeight="1">
      <c r="A4650" s="8"/>
      <c r="B4650" s="24"/>
    </row>
    <row r="4651" spans="1:2" ht="15" customHeight="1">
      <c r="A4651" s="8"/>
      <c r="B4651" s="24"/>
    </row>
    <row r="4652" spans="1:2" ht="15" customHeight="1">
      <c r="A4652" s="8"/>
      <c r="B4652" s="24"/>
    </row>
    <row r="4653" spans="1:2" ht="15" customHeight="1">
      <c r="A4653" s="8"/>
      <c r="B4653" s="24"/>
    </row>
    <row r="4654" spans="1:2" ht="15" customHeight="1">
      <c r="A4654" s="8"/>
      <c r="B4654" s="24"/>
    </row>
    <row r="4655" spans="1:2" ht="15" customHeight="1">
      <c r="A4655" s="8"/>
      <c r="B4655" s="24"/>
    </row>
    <row r="4656" spans="1:2" ht="15" customHeight="1">
      <c r="A4656" s="8"/>
      <c r="B4656" s="24"/>
    </row>
    <row r="4657" spans="1:2" ht="15" customHeight="1">
      <c r="A4657" s="8"/>
      <c r="B4657" s="24"/>
    </row>
    <row r="4658" spans="1:2" ht="15" customHeight="1">
      <c r="A4658" s="8"/>
      <c r="B4658" s="24"/>
    </row>
    <row r="4659" spans="1:2" ht="15" customHeight="1">
      <c r="A4659" s="8"/>
      <c r="B4659" s="24"/>
    </row>
    <row r="4660" spans="1:2" ht="15" customHeight="1">
      <c r="A4660" s="8"/>
      <c r="B4660" s="24"/>
    </row>
    <row r="4661" spans="1:2" ht="15" customHeight="1">
      <c r="A4661" s="8"/>
      <c r="B4661" s="24"/>
    </row>
    <row r="4662" spans="1:2" ht="15" customHeight="1">
      <c r="A4662" s="8"/>
      <c r="B4662" s="24"/>
    </row>
    <row r="4663" spans="1:2" ht="15" customHeight="1">
      <c r="A4663" s="8"/>
      <c r="B4663" s="24"/>
    </row>
    <row r="4664" spans="1:2" ht="15" customHeight="1">
      <c r="A4664" s="8"/>
      <c r="B4664" s="24"/>
    </row>
    <row r="4665" spans="1:2" ht="15" customHeight="1">
      <c r="A4665" s="8"/>
      <c r="B4665" s="24"/>
    </row>
    <row r="4666" spans="1:2" ht="15" customHeight="1">
      <c r="A4666" s="8"/>
      <c r="B4666" s="24"/>
    </row>
    <row r="4667" spans="1:2" ht="15" customHeight="1">
      <c r="A4667" s="8"/>
      <c r="B4667" s="24"/>
    </row>
    <row r="4668" spans="1:2" ht="15" customHeight="1">
      <c r="A4668" s="8"/>
      <c r="B4668" s="24"/>
    </row>
    <row r="4669" spans="1:2" ht="15" customHeight="1">
      <c r="A4669" s="8"/>
      <c r="B4669" s="24"/>
    </row>
    <row r="4670" spans="1:2" ht="15" customHeight="1">
      <c r="A4670" s="8"/>
      <c r="B4670" s="24"/>
    </row>
    <row r="4671" spans="1:2" ht="15" customHeight="1">
      <c r="A4671" s="8"/>
      <c r="B4671" s="24"/>
    </row>
    <row r="4672" spans="1:2" ht="15" customHeight="1">
      <c r="A4672" s="8"/>
      <c r="B4672" s="24"/>
    </row>
    <row r="4673" spans="1:2" ht="15" customHeight="1">
      <c r="A4673" s="8"/>
      <c r="B4673" s="24"/>
    </row>
    <row r="4674" spans="1:2" ht="15" customHeight="1">
      <c r="A4674" s="8"/>
      <c r="B4674" s="24"/>
    </row>
    <row r="4675" spans="1:2" ht="15" customHeight="1">
      <c r="A4675" s="8"/>
      <c r="B4675" s="24"/>
    </row>
    <row r="4676" spans="1:2" ht="15" customHeight="1">
      <c r="A4676" s="8"/>
      <c r="B4676" s="24"/>
    </row>
    <row r="4677" spans="1:2" ht="15" customHeight="1">
      <c r="A4677" s="8"/>
      <c r="B4677" s="24"/>
    </row>
    <row r="4678" spans="1:2" ht="15" customHeight="1">
      <c r="A4678" s="8"/>
      <c r="B4678" s="24"/>
    </row>
    <row r="4679" spans="1:2" ht="15" customHeight="1">
      <c r="A4679" s="8"/>
      <c r="B4679" s="24"/>
    </row>
    <row r="4680" spans="1:2" ht="15" customHeight="1">
      <c r="A4680" s="8"/>
      <c r="B4680" s="24"/>
    </row>
    <row r="4681" spans="1:2" ht="15" customHeight="1">
      <c r="A4681" s="25"/>
      <c r="B4681" s="26"/>
    </row>
    <row r="4682" spans="1:2" ht="15" customHeight="1">
      <c r="A4682" s="8"/>
      <c r="B4682" s="24"/>
    </row>
    <row r="4683" spans="1:2" ht="15" customHeight="1">
      <c r="A4683" s="8"/>
      <c r="B4683" s="24"/>
    </row>
    <row r="4684" spans="1:2" ht="15" customHeight="1">
      <c r="A4684" s="8"/>
      <c r="B4684" s="24"/>
    </row>
    <row r="4685" spans="1:2" ht="15" customHeight="1">
      <c r="A4685" s="8"/>
      <c r="B4685" s="24"/>
    </row>
    <row r="4686" spans="1:2" ht="15" customHeight="1">
      <c r="A4686" s="8"/>
      <c r="B4686" s="24"/>
    </row>
    <row r="4687" spans="1:2" ht="15" customHeight="1">
      <c r="A4687" s="8"/>
      <c r="B4687" s="24"/>
    </row>
    <row r="4688" spans="1:2" ht="15" customHeight="1">
      <c r="A4688" s="8"/>
      <c r="B4688" s="24"/>
    </row>
    <row r="4689" spans="1:2" ht="15" customHeight="1">
      <c r="A4689" s="8"/>
      <c r="B4689" s="24"/>
    </row>
    <row r="4690" spans="1:2" ht="15" customHeight="1">
      <c r="A4690" s="8"/>
      <c r="B4690" s="24"/>
    </row>
    <row r="4691" spans="1:2" ht="15" customHeight="1">
      <c r="A4691" s="8"/>
      <c r="B4691" s="24"/>
    </row>
    <row r="4692" spans="1:2" ht="15" customHeight="1">
      <c r="A4692" s="8"/>
      <c r="B4692" s="24"/>
    </row>
    <row r="4693" spans="1:2" ht="15" customHeight="1">
      <c r="A4693" s="8"/>
      <c r="B4693" s="24"/>
    </row>
    <row r="4694" spans="1:2" ht="15" customHeight="1">
      <c r="A4694" s="8"/>
      <c r="B4694" s="24"/>
    </row>
    <row r="4695" spans="1:2" ht="15" customHeight="1">
      <c r="A4695" s="8"/>
      <c r="B4695" s="24"/>
    </row>
    <row r="4696" spans="1:2" ht="15" customHeight="1">
      <c r="A4696" s="8"/>
      <c r="B4696" s="24"/>
    </row>
    <row r="4697" spans="1:2" ht="15" customHeight="1">
      <c r="A4697" s="8"/>
      <c r="B4697" s="24"/>
    </row>
    <row r="4698" spans="1:2" ht="15" customHeight="1">
      <c r="A4698" s="8"/>
      <c r="B4698" s="24"/>
    </row>
    <row r="4699" spans="1:2" ht="15" customHeight="1">
      <c r="A4699" s="8"/>
      <c r="B4699" s="24"/>
    </row>
    <row r="4700" spans="1:2" ht="15" customHeight="1">
      <c r="A4700" s="8"/>
      <c r="B4700" s="24"/>
    </row>
    <row r="4701" spans="1:2" ht="15" customHeight="1">
      <c r="A4701" s="8"/>
      <c r="B4701" s="24"/>
    </row>
    <row r="4702" spans="1:2" ht="15" customHeight="1">
      <c r="A4702" s="8"/>
      <c r="B4702" s="24"/>
    </row>
    <row r="4703" spans="1:2" ht="15" customHeight="1">
      <c r="A4703" s="8"/>
      <c r="B4703" s="24"/>
    </row>
    <row r="4704" spans="1:2" ht="15" customHeight="1">
      <c r="A4704" s="8"/>
      <c r="B4704" s="24"/>
    </row>
    <row r="4705" spans="1:2" ht="15" customHeight="1">
      <c r="A4705" s="8"/>
      <c r="B4705" s="24"/>
    </row>
    <row r="4706" spans="1:2" ht="15" customHeight="1">
      <c r="A4706" s="8"/>
      <c r="B4706" s="24"/>
    </row>
    <row r="4707" spans="1:2" ht="15" customHeight="1">
      <c r="A4707" s="25"/>
      <c r="B4707" s="26"/>
    </row>
    <row r="4708" spans="1:2" ht="15" customHeight="1">
      <c r="A4708" s="8"/>
      <c r="B4708" s="24"/>
    </row>
    <row r="4709" spans="1:2" ht="15" customHeight="1">
      <c r="A4709" s="8"/>
      <c r="B4709" s="24"/>
    </row>
    <row r="4710" spans="1:2" ht="15" customHeight="1">
      <c r="A4710" s="8"/>
      <c r="B4710" s="24"/>
    </row>
    <row r="4711" spans="1:2" ht="15" customHeight="1">
      <c r="A4711" s="8"/>
      <c r="B4711" s="24"/>
    </row>
    <row r="4712" spans="1:2" ht="15" customHeight="1">
      <c r="A4712" s="8"/>
      <c r="B4712" s="24"/>
    </row>
    <row r="4713" spans="1:2" ht="15" customHeight="1">
      <c r="A4713" s="8"/>
      <c r="B4713" s="24"/>
    </row>
    <row r="4714" spans="1:2" ht="15" customHeight="1">
      <c r="A4714" s="8"/>
      <c r="B4714" s="24"/>
    </row>
    <row r="4715" spans="1:2" ht="15" customHeight="1">
      <c r="A4715" s="8"/>
      <c r="B4715" s="24"/>
    </row>
    <row r="4716" spans="1:2" ht="15" customHeight="1">
      <c r="A4716" s="25"/>
      <c r="B4716" s="26"/>
    </row>
    <row r="4717" spans="1:2" ht="15" customHeight="1">
      <c r="A4717" s="8"/>
      <c r="B4717" s="24"/>
    </row>
    <row r="4718" spans="1:2" ht="15" customHeight="1">
      <c r="A4718" s="8"/>
      <c r="B4718" s="24"/>
    </row>
    <row r="4719" spans="1:2" ht="15" customHeight="1">
      <c r="A4719" s="8"/>
      <c r="B4719" s="24"/>
    </row>
    <row r="4720" spans="1:2" ht="15" customHeight="1">
      <c r="A4720" s="8"/>
      <c r="B4720" s="24"/>
    </row>
    <row r="4721" spans="1:2" ht="15" customHeight="1">
      <c r="A4721" s="8"/>
      <c r="B4721" s="24"/>
    </row>
    <row r="4722" spans="1:2" ht="15" customHeight="1">
      <c r="A4722" s="8"/>
      <c r="B4722" s="24"/>
    </row>
    <row r="4723" spans="1:2" ht="15" customHeight="1">
      <c r="A4723" s="8"/>
      <c r="B4723" s="24"/>
    </row>
    <row r="4724" spans="1:2" ht="15" customHeight="1">
      <c r="A4724" s="8"/>
      <c r="B4724" s="24"/>
    </row>
    <row r="4725" spans="1:2" ht="15" customHeight="1">
      <c r="A4725" s="8"/>
      <c r="B4725" s="24"/>
    </row>
    <row r="4726" spans="1:2" ht="15" customHeight="1">
      <c r="A4726" s="8"/>
      <c r="B4726" s="24"/>
    </row>
    <row r="4727" spans="1:2" ht="15" customHeight="1">
      <c r="A4727" s="8"/>
      <c r="B4727" s="24"/>
    </row>
    <row r="4728" spans="1:2" ht="15" customHeight="1">
      <c r="A4728" s="8"/>
      <c r="B4728" s="24"/>
    </row>
    <row r="4729" spans="1:2" ht="15" customHeight="1">
      <c r="A4729" s="8"/>
      <c r="B4729" s="24"/>
    </row>
    <row r="4730" spans="1:2" ht="15" customHeight="1">
      <c r="A4730" s="8"/>
      <c r="B4730" s="24"/>
    </row>
    <row r="4731" spans="1:2" ht="15" customHeight="1">
      <c r="A4731" s="8"/>
      <c r="B4731" s="24"/>
    </row>
    <row r="4732" spans="1:2" ht="15" customHeight="1">
      <c r="A4732" s="8"/>
      <c r="B4732" s="24"/>
    </row>
    <row r="4733" spans="1:2" ht="15" customHeight="1">
      <c r="A4733" s="8"/>
      <c r="B4733" s="24"/>
    </row>
    <row r="4734" spans="1:2" ht="15" customHeight="1">
      <c r="A4734" s="8"/>
      <c r="B4734" s="24"/>
    </row>
    <row r="4735" spans="1:2" ht="15" customHeight="1">
      <c r="A4735" s="8"/>
      <c r="B4735" s="24"/>
    </row>
    <row r="4736" spans="1:2" ht="15" customHeight="1">
      <c r="A4736" s="8"/>
      <c r="B4736" s="24"/>
    </row>
    <row r="4737" spans="1:2" ht="15" customHeight="1">
      <c r="A4737" s="8"/>
      <c r="B4737" s="24"/>
    </row>
    <row r="4738" spans="1:2" ht="15" customHeight="1">
      <c r="A4738" s="8"/>
      <c r="B4738" s="24"/>
    </row>
    <row r="4739" spans="1:2" ht="15" customHeight="1">
      <c r="A4739" s="8"/>
      <c r="B4739" s="24"/>
    </row>
    <row r="4740" spans="1:2" ht="15" customHeight="1">
      <c r="A4740" s="8"/>
      <c r="B4740" s="24"/>
    </row>
    <row r="4741" spans="1:2" ht="15" customHeight="1">
      <c r="A4741" s="8"/>
      <c r="B4741" s="24"/>
    </row>
    <row r="4742" spans="1:2" ht="15" customHeight="1">
      <c r="A4742" s="8"/>
      <c r="B4742" s="24"/>
    </row>
    <row r="4743" spans="1:2" ht="15" customHeight="1">
      <c r="A4743" s="8"/>
      <c r="B4743" s="24"/>
    </row>
    <row r="4744" spans="1:2" ht="15" customHeight="1">
      <c r="A4744" s="8"/>
      <c r="B4744" s="24"/>
    </row>
    <row r="4745" spans="1:2" ht="15" customHeight="1">
      <c r="A4745" s="8"/>
      <c r="B4745" s="24"/>
    </row>
    <row r="4746" spans="1:2" ht="15" customHeight="1">
      <c r="A4746" s="8"/>
      <c r="B4746" s="24"/>
    </row>
    <row r="4747" spans="1:2" ht="15" customHeight="1">
      <c r="A4747" s="25"/>
      <c r="B4747" s="26"/>
    </row>
    <row r="4748" spans="1:2" ht="15" customHeight="1">
      <c r="A4748" s="8"/>
      <c r="B4748" s="24"/>
    </row>
    <row r="4749" spans="1:2" ht="15" customHeight="1">
      <c r="A4749" s="8"/>
      <c r="B4749" s="24"/>
    </row>
    <row r="4750" spans="1:2" ht="15" customHeight="1">
      <c r="A4750" s="8"/>
      <c r="B4750" s="24"/>
    </row>
    <row r="4751" spans="1:2" ht="15" customHeight="1">
      <c r="A4751" s="8"/>
      <c r="B4751" s="24"/>
    </row>
    <row r="4752" spans="1:2" ht="15" customHeight="1">
      <c r="A4752" s="8"/>
      <c r="B4752" s="24"/>
    </row>
    <row r="4753" spans="1:2" ht="15" customHeight="1">
      <c r="A4753" s="8"/>
      <c r="B4753" s="24"/>
    </row>
    <row r="4754" spans="1:2" ht="15" customHeight="1">
      <c r="A4754" s="8"/>
      <c r="B4754" s="24"/>
    </row>
    <row r="4755" spans="1:2" ht="15" customHeight="1">
      <c r="A4755" s="8"/>
      <c r="B4755" s="24"/>
    </row>
    <row r="4756" spans="1:2" ht="15" customHeight="1">
      <c r="A4756" s="8"/>
      <c r="B4756" s="24"/>
    </row>
    <row r="4757" spans="1:2" ht="15" customHeight="1">
      <c r="A4757" s="8"/>
      <c r="B4757" s="24"/>
    </row>
    <row r="4758" spans="1:2" ht="15" customHeight="1">
      <c r="A4758" s="8"/>
      <c r="B4758" s="24"/>
    </row>
    <row r="4759" spans="1:2" ht="15" customHeight="1">
      <c r="A4759" s="8"/>
      <c r="B4759" s="24"/>
    </row>
    <row r="4760" spans="1:2" ht="15" customHeight="1">
      <c r="A4760" s="8"/>
      <c r="B4760" s="24"/>
    </row>
    <row r="4761" spans="1:2" ht="15" customHeight="1">
      <c r="A4761" s="8"/>
      <c r="B4761" s="24"/>
    </row>
    <row r="4762" spans="1:2" ht="15" customHeight="1">
      <c r="A4762" s="8"/>
      <c r="B4762" s="24"/>
    </row>
    <row r="4763" spans="1:2" ht="15" customHeight="1">
      <c r="A4763" s="8"/>
      <c r="B4763" s="24"/>
    </row>
    <row r="4764" spans="1:2" ht="15" customHeight="1">
      <c r="A4764" s="8"/>
      <c r="B4764" s="24"/>
    </row>
    <row r="4765" spans="1:2" ht="15" customHeight="1">
      <c r="A4765" s="8"/>
      <c r="B4765" s="24"/>
    </row>
    <row r="4766" spans="1:2" ht="15" customHeight="1">
      <c r="A4766" s="8"/>
      <c r="B4766" s="24"/>
    </row>
    <row r="4767" spans="1:2" ht="15" customHeight="1">
      <c r="A4767" s="8"/>
      <c r="B4767" s="24"/>
    </row>
    <row r="4768" spans="1:2" ht="15" customHeight="1">
      <c r="A4768" s="8"/>
      <c r="B4768" s="24"/>
    </row>
    <row r="4769" spans="1:2" ht="15" customHeight="1">
      <c r="A4769" s="8"/>
      <c r="B4769" s="24"/>
    </row>
    <row r="4770" spans="1:2" ht="15" customHeight="1">
      <c r="A4770" s="8"/>
      <c r="B4770" s="24"/>
    </row>
    <row r="4771" spans="1:2" ht="15" customHeight="1">
      <c r="A4771" s="8"/>
      <c r="B4771" s="24"/>
    </row>
    <row r="4772" spans="1:2" ht="15" customHeight="1">
      <c r="A4772" s="8"/>
      <c r="B4772" s="24"/>
    </row>
    <row r="4773" spans="1:2" ht="15" customHeight="1">
      <c r="A4773" s="8"/>
      <c r="B4773" s="24"/>
    </row>
    <row r="4774" spans="1:2" ht="15" customHeight="1">
      <c r="A4774" s="8"/>
      <c r="B4774" s="24"/>
    </row>
    <row r="4775" spans="1:2" ht="15" customHeight="1">
      <c r="A4775" s="8"/>
      <c r="B4775" s="24"/>
    </row>
    <row r="4776" spans="1:2" ht="15" customHeight="1">
      <c r="A4776" s="8"/>
      <c r="B4776" s="24"/>
    </row>
    <row r="4777" spans="1:2" ht="15" customHeight="1">
      <c r="A4777" s="8"/>
      <c r="B4777" s="24"/>
    </row>
    <row r="4778" spans="1:2" ht="15" customHeight="1">
      <c r="A4778" s="8"/>
      <c r="B4778" s="24"/>
    </row>
    <row r="4779" spans="1:2" ht="15" customHeight="1">
      <c r="A4779" s="8"/>
      <c r="B4779" s="24"/>
    </row>
    <row r="4780" spans="1:2" ht="15" customHeight="1">
      <c r="A4780" s="8"/>
      <c r="B4780" s="24"/>
    </row>
    <row r="4781" spans="1:2" ht="15" customHeight="1">
      <c r="A4781" s="8"/>
      <c r="B4781" s="24"/>
    </row>
    <row r="4782" spans="1:2" ht="15" customHeight="1">
      <c r="A4782" s="8"/>
      <c r="B4782" s="24"/>
    </row>
    <row r="4783" spans="1:2" ht="15" customHeight="1">
      <c r="A4783" s="8"/>
      <c r="B4783" s="24"/>
    </row>
    <row r="4784" spans="1:2" ht="15" customHeight="1">
      <c r="A4784" s="8"/>
      <c r="B4784" s="24"/>
    </row>
    <row r="4785" spans="1:2" ht="15" customHeight="1">
      <c r="A4785" s="8"/>
      <c r="B4785" s="24"/>
    </row>
    <row r="4786" spans="1:2" ht="15" customHeight="1">
      <c r="A4786" s="8"/>
      <c r="B4786" s="24"/>
    </row>
    <row r="4787" spans="1:2" ht="15" customHeight="1">
      <c r="A4787" s="8"/>
      <c r="B4787" s="24"/>
    </row>
    <row r="4788" spans="1:2" ht="15" customHeight="1">
      <c r="A4788" s="8"/>
      <c r="B4788" s="24"/>
    </row>
    <row r="4789" spans="1:2" ht="15" customHeight="1">
      <c r="A4789" s="8"/>
      <c r="B4789" s="24"/>
    </row>
    <row r="4790" spans="1:2" ht="15" customHeight="1">
      <c r="A4790" s="8"/>
      <c r="B4790" s="24"/>
    </row>
    <row r="4791" spans="1:2" ht="15" customHeight="1">
      <c r="A4791" s="8"/>
      <c r="B4791" s="24"/>
    </row>
    <row r="4792" spans="1:2" ht="15" customHeight="1">
      <c r="A4792" s="8"/>
      <c r="B4792" s="24"/>
    </row>
    <row r="4793" spans="1:2" ht="15" customHeight="1">
      <c r="A4793" s="8"/>
      <c r="B4793" s="24"/>
    </row>
    <row r="4794" spans="1:2" ht="15" customHeight="1">
      <c r="A4794" s="8"/>
      <c r="B4794" s="24"/>
    </row>
    <row r="4795" spans="1:2" ht="15" customHeight="1">
      <c r="A4795" s="8"/>
      <c r="B4795" s="24"/>
    </row>
    <row r="4796" spans="1:2" ht="15" customHeight="1">
      <c r="A4796" s="8"/>
      <c r="B4796" s="24"/>
    </row>
    <row r="4797" spans="1:2" ht="15" customHeight="1">
      <c r="A4797" s="8"/>
      <c r="B4797" s="24"/>
    </row>
    <row r="4798" spans="1:2" ht="15" customHeight="1">
      <c r="A4798" s="8"/>
      <c r="B4798" s="24"/>
    </row>
    <row r="4799" spans="1:2" ht="15" customHeight="1">
      <c r="A4799" s="8"/>
      <c r="B4799" s="24"/>
    </row>
    <row r="4800" spans="1:2" ht="15" customHeight="1">
      <c r="A4800" s="8"/>
      <c r="B4800" s="24"/>
    </row>
    <row r="4801" spans="1:2" ht="15" customHeight="1">
      <c r="A4801" s="8"/>
      <c r="B4801" s="24"/>
    </row>
    <row r="4802" spans="1:2" ht="15" customHeight="1">
      <c r="A4802" s="8"/>
      <c r="B4802" s="24"/>
    </row>
    <row r="4803" spans="1:2" ht="15" customHeight="1">
      <c r="A4803" s="8"/>
      <c r="B4803" s="24"/>
    </row>
    <row r="4804" spans="1:2" ht="15" customHeight="1">
      <c r="A4804" s="8"/>
      <c r="B4804" s="24"/>
    </row>
    <row r="4805" spans="1:2" ht="15" customHeight="1">
      <c r="A4805" s="8"/>
      <c r="B4805" s="24"/>
    </row>
    <row r="4806" spans="1:2" ht="15" customHeight="1">
      <c r="A4806" s="8"/>
      <c r="B4806" s="24"/>
    </row>
    <row r="4807" spans="1:2" ht="15" customHeight="1">
      <c r="A4807" s="8"/>
      <c r="B4807" s="24"/>
    </row>
    <row r="4808" spans="1:2" ht="15" customHeight="1">
      <c r="A4808" s="8"/>
      <c r="B4808" s="24"/>
    </row>
    <row r="4809" spans="1:2" ht="15" customHeight="1">
      <c r="A4809" s="8"/>
      <c r="B4809" s="24"/>
    </row>
    <row r="4810" spans="1:2" ht="15" customHeight="1">
      <c r="A4810" s="8"/>
      <c r="B4810" s="24"/>
    </row>
    <row r="4811" spans="1:2" ht="15" customHeight="1">
      <c r="A4811" s="8"/>
      <c r="B4811" s="24"/>
    </row>
    <row r="4812" spans="1:2" ht="15" customHeight="1">
      <c r="A4812" s="8"/>
      <c r="B4812" s="24"/>
    </row>
    <row r="4813" spans="1:2" ht="15" customHeight="1">
      <c r="A4813" s="8"/>
      <c r="B4813" s="24"/>
    </row>
    <row r="4814" spans="1:2" ht="15" customHeight="1">
      <c r="A4814" s="8"/>
      <c r="B4814" s="24"/>
    </row>
    <row r="4815" spans="1:2" ht="15" customHeight="1">
      <c r="A4815" s="8"/>
      <c r="B4815" s="24"/>
    </row>
    <row r="4816" spans="1:2" ht="15" customHeight="1">
      <c r="A4816" s="8"/>
      <c r="B4816" s="24"/>
    </row>
    <row r="4817" spans="1:2" ht="15" customHeight="1">
      <c r="A4817" s="8"/>
      <c r="B4817" s="24"/>
    </row>
    <row r="4818" spans="1:2" ht="15" customHeight="1">
      <c r="A4818" s="8"/>
      <c r="B4818" s="24"/>
    </row>
    <row r="4819" spans="1:2" ht="15" customHeight="1">
      <c r="A4819" s="8"/>
      <c r="B4819" s="24"/>
    </row>
    <row r="4820" spans="1:2" ht="15" customHeight="1">
      <c r="A4820" s="8"/>
      <c r="B4820" s="24"/>
    </row>
    <row r="4821" spans="1:2" ht="15" customHeight="1">
      <c r="A4821" s="8"/>
      <c r="B4821" s="24"/>
    </row>
    <row r="4822" spans="1:2" ht="15" customHeight="1">
      <c r="A4822" s="8"/>
      <c r="B4822" s="24"/>
    </row>
    <row r="4823" spans="1:2" ht="15" customHeight="1">
      <c r="A4823" s="8"/>
      <c r="B4823" s="24"/>
    </row>
    <row r="4824" spans="1:2" ht="15" customHeight="1">
      <c r="A4824" s="8"/>
      <c r="B4824" s="24"/>
    </row>
    <row r="4825" spans="1:2" ht="15" customHeight="1">
      <c r="A4825" s="8"/>
      <c r="B4825" s="24"/>
    </row>
    <row r="4826" spans="1:2" ht="15" customHeight="1">
      <c r="A4826" s="8"/>
      <c r="B4826" s="24"/>
    </row>
    <row r="4827" spans="1:2" ht="15" customHeight="1">
      <c r="A4827" s="8"/>
      <c r="B4827" s="24"/>
    </row>
    <row r="4828" spans="1:2" ht="15" customHeight="1">
      <c r="A4828" s="8"/>
      <c r="B4828" s="24"/>
    </row>
    <row r="4829" spans="1:2" ht="15" customHeight="1">
      <c r="A4829" s="8"/>
      <c r="B4829" s="24"/>
    </row>
    <row r="4830" spans="1:2" ht="15" customHeight="1">
      <c r="A4830" s="8"/>
      <c r="B4830" s="24"/>
    </row>
    <row r="4831" spans="1:2" ht="15" customHeight="1">
      <c r="A4831" s="8"/>
      <c r="B4831" s="24"/>
    </row>
    <row r="4832" spans="1:2" ht="15" customHeight="1">
      <c r="A4832" s="8"/>
      <c r="B4832" s="24"/>
    </row>
    <row r="4833" spans="1:2" ht="15" customHeight="1">
      <c r="A4833" s="8"/>
      <c r="B4833" s="24"/>
    </row>
    <row r="4834" spans="1:2" ht="15" customHeight="1">
      <c r="A4834" s="8"/>
      <c r="B4834" s="24"/>
    </row>
    <row r="4835" spans="1:2" ht="15" customHeight="1">
      <c r="A4835" s="8"/>
      <c r="B4835" s="24"/>
    </row>
    <row r="4836" spans="1:2" ht="15" customHeight="1">
      <c r="A4836" s="8"/>
      <c r="B4836" s="24"/>
    </row>
    <row r="4837" spans="1:2" ht="15" customHeight="1">
      <c r="A4837" s="8"/>
      <c r="B4837" s="24"/>
    </row>
    <row r="4838" spans="1:2" ht="15" customHeight="1">
      <c r="A4838" s="8"/>
      <c r="B4838" s="24"/>
    </row>
    <row r="4839" spans="1:2" ht="15" customHeight="1">
      <c r="A4839" s="8"/>
      <c r="B4839" s="24"/>
    </row>
    <row r="4840" spans="1:2" ht="15" customHeight="1">
      <c r="A4840" s="8"/>
      <c r="B4840" s="24"/>
    </row>
    <row r="4841" spans="1:2" ht="15" customHeight="1">
      <c r="A4841" s="8"/>
      <c r="B4841" s="24"/>
    </row>
    <row r="4842" spans="1:2" ht="15" customHeight="1">
      <c r="A4842" s="8"/>
      <c r="B4842" s="24"/>
    </row>
    <row r="4843" spans="1:2" ht="15" customHeight="1">
      <c r="A4843" s="8"/>
      <c r="B4843" s="24"/>
    </row>
    <row r="4844" spans="1:2" ht="15" customHeight="1">
      <c r="A4844" s="8"/>
      <c r="B4844" s="24"/>
    </row>
    <row r="4845" spans="1:2" ht="15" customHeight="1">
      <c r="A4845" s="8"/>
      <c r="B4845" s="24"/>
    </row>
    <row r="4846" spans="1:2" ht="15" customHeight="1">
      <c r="A4846" s="8"/>
      <c r="B4846" s="24"/>
    </row>
    <row r="4847" spans="1:2" ht="15" customHeight="1">
      <c r="A4847" s="8"/>
      <c r="B4847" s="24"/>
    </row>
    <row r="4848" spans="1:2" ht="15" customHeight="1">
      <c r="A4848" s="8"/>
      <c r="B4848" s="24"/>
    </row>
    <row r="4849" spans="1:2" ht="15" customHeight="1">
      <c r="A4849" s="8"/>
      <c r="B4849" s="24"/>
    </row>
    <row r="4850" spans="1:2" ht="15" customHeight="1">
      <c r="A4850" s="8"/>
      <c r="B4850" s="24"/>
    </row>
    <row r="4851" spans="1:2" ht="15" customHeight="1">
      <c r="A4851" s="8"/>
      <c r="B4851" s="24"/>
    </row>
    <row r="4852" spans="1:2" ht="15" customHeight="1">
      <c r="A4852" s="8"/>
      <c r="B4852" s="24"/>
    </row>
    <row r="4853" spans="1:2" ht="15" customHeight="1">
      <c r="A4853" s="8"/>
      <c r="B4853" s="24"/>
    </row>
    <row r="4854" spans="1:2" ht="15" customHeight="1">
      <c r="A4854" s="8"/>
      <c r="B4854" s="24"/>
    </row>
    <row r="4855" spans="1:2" ht="15" customHeight="1">
      <c r="A4855" s="8"/>
      <c r="B4855" s="24"/>
    </row>
    <row r="4856" spans="1:2" ht="15" customHeight="1">
      <c r="A4856" s="8"/>
      <c r="B4856" s="24"/>
    </row>
    <row r="4857" spans="1:2" ht="15" customHeight="1">
      <c r="A4857" s="8"/>
      <c r="B4857" s="24"/>
    </row>
    <row r="4858" spans="1:2" ht="15" customHeight="1">
      <c r="A4858" s="8"/>
      <c r="B4858" s="24"/>
    </row>
    <row r="4859" spans="1:2" ht="15" customHeight="1">
      <c r="A4859" s="8"/>
      <c r="B4859" s="24"/>
    </row>
    <row r="4860" spans="1:2" ht="15" customHeight="1">
      <c r="A4860" s="8"/>
      <c r="B4860" s="24"/>
    </row>
    <row r="4861" spans="1:2" ht="15" customHeight="1">
      <c r="A4861" s="8"/>
      <c r="B4861" s="24"/>
    </row>
    <row r="4862" spans="1:2" ht="15" customHeight="1">
      <c r="A4862" s="8"/>
      <c r="B4862" s="24"/>
    </row>
    <row r="4863" spans="1:2" ht="15" customHeight="1">
      <c r="A4863" s="8"/>
      <c r="B4863" s="24"/>
    </row>
    <row r="4864" spans="1:2" ht="15" customHeight="1">
      <c r="A4864" s="8"/>
      <c r="B4864" s="24"/>
    </row>
    <row r="4865" spans="1:2" ht="15" customHeight="1">
      <c r="A4865" s="8"/>
      <c r="B4865" s="24"/>
    </row>
    <row r="4866" spans="1:2" ht="15" customHeight="1">
      <c r="A4866" s="8"/>
      <c r="B4866" s="24"/>
    </row>
    <row r="4867" spans="1:2" ht="15" customHeight="1">
      <c r="A4867" s="8"/>
      <c r="B4867" s="24"/>
    </row>
    <row r="4868" spans="1:2" ht="15" customHeight="1">
      <c r="A4868" s="8"/>
      <c r="B4868" s="24"/>
    </row>
    <row r="4869" spans="1:2" ht="15" customHeight="1">
      <c r="A4869" s="8"/>
      <c r="B4869" s="24"/>
    </row>
    <row r="4870" spans="1:2" ht="15" customHeight="1">
      <c r="A4870" s="8"/>
      <c r="B4870" s="24"/>
    </row>
    <row r="4871" spans="1:2" ht="15" customHeight="1">
      <c r="A4871" s="8"/>
      <c r="B4871" s="24"/>
    </row>
    <row r="4872" spans="1:2" ht="15" customHeight="1">
      <c r="A4872" s="8"/>
      <c r="B4872" s="24"/>
    </row>
    <row r="4873" spans="1:2" ht="15" customHeight="1">
      <c r="A4873" s="8"/>
      <c r="B4873" s="24"/>
    </row>
    <row r="4874" spans="1:2" ht="15" customHeight="1">
      <c r="A4874" s="8"/>
      <c r="B4874" s="24"/>
    </row>
    <row r="4875" spans="1:2" ht="15" customHeight="1">
      <c r="A4875" s="8"/>
      <c r="B4875" s="24"/>
    </row>
    <row r="4876" spans="1:2" ht="15" customHeight="1">
      <c r="A4876" s="8"/>
      <c r="B4876" s="24"/>
    </row>
    <row r="4877" spans="1:2" ht="15" customHeight="1">
      <c r="A4877" s="8"/>
      <c r="B4877" s="24"/>
    </row>
    <row r="4878" spans="1:2" ht="15" customHeight="1">
      <c r="A4878" s="8"/>
      <c r="B4878" s="24"/>
    </row>
    <row r="4879" spans="1:2" ht="15" customHeight="1">
      <c r="A4879" s="8"/>
      <c r="B4879" s="24"/>
    </row>
    <row r="4880" spans="1:2" ht="15" customHeight="1">
      <c r="A4880" s="8"/>
      <c r="B4880" s="24"/>
    </row>
    <row r="4881" spans="1:2" ht="15" customHeight="1">
      <c r="A4881" s="8"/>
      <c r="B4881" s="24"/>
    </row>
    <row r="4882" spans="1:2" ht="15" customHeight="1">
      <c r="A4882" s="8"/>
      <c r="B4882" s="24"/>
    </row>
    <row r="4883" spans="1:2" ht="15" customHeight="1">
      <c r="A4883" s="8"/>
      <c r="B4883" s="24"/>
    </row>
    <row r="4884" spans="1:2" ht="15" customHeight="1">
      <c r="A4884" s="8"/>
      <c r="B4884" s="24"/>
    </row>
    <row r="4885" spans="1:2" ht="15" customHeight="1">
      <c r="A4885" s="8"/>
      <c r="B4885" s="24"/>
    </row>
    <row r="4886" spans="1:2" ht="15" customHeight="1">
      <c r="A4886" s="8"/>
      <c r="B4886" s="24"/>
    </row>
    <row r="4887" spans="1:2" ht="15" customHeight="1">
      <c r="A4887" s="8"/>
      <c r="B4887" s="24"/>
    </row>
    <row r="4888" spans="1:2" ht="15" customHeight="1">
      <c r="A4888" s="8"/>
      <c r="B4888" s="24"/>
    </row>
    <row r="4889" spans="1:2" ht="15" customHeight="1">
      <c r="A4889" s="8"/>
      <c r="B4889" s="24"/>
    </row>
    <row r="4890" spans="1:2" ht="15" customHeight="1">
      <c r="A4890" s="8"/>
      <c r="B4890" s="24"/>
    </row>
    <row r="4891" spans="1:2" ht="15" customHeight="1">
      <c r="A4891" s="8"/>
      <c r="B4891" s="24"/>
    </row>
    <row r="4892" spans="1:2" ht="15" customHeight="1">
      <c r="A4892" s="25"/>
      <c r="B4892" s="26"/>
    </row>
    <row r="4893" spans="1:2" ht="15" customHeight="1">
      <c r="A4893" s="25"/>
      <c r="B4893" s="26"/>
    </row>
    <row r="4894" spans="1:2" ht="15" customHeight="1">
      <c r="A4894" s="25"/>
      <c r="B4894" s="26"/>
    </row>
    <row r="4895" spans="1:2" ht="15" customHeight="1">
      <c r="A4895" s="8"/>
      <c r="B4895" s="24"/>
    </row>
    <row r="4896" spans="1:2" ht="15" customHeight="1">
      <c r="A4896" s="8"/>
      <c r="B4896" s="24"/>
    </row>
    <row r="4897" spans="1:2" ht="15" customHeight="1">
      <c r="A4897" s="8"/>
      <c r="B4897" s="24"/>
    </row>
    <row r="4898" spans="1:2" ht="15" customHeight="1">
      <c r="A4898" s="8"/>
      <c r="B4898" s="24"/>
    </row>
    <row r="4899" spans="1:2" ht="15" customHeight="1">
      <c r="A4899" s="8"/>
      <c r="B4899" s="24"/>
    </row>
    <row r="4900" spans="1:2" ht="15" customHeight="1">
      <c r="A4900" s="8"/>
      <c r="B4900" s="24"/>
    </row>
    <row r="4901" spans="1:2" ht="15" customHeight="1">
      <c r="A4901" s="8"/>
      <c r="B4901" s="24"/>
    </row>
    <row r="4902" spans="1:2" ht="15" customHeight="1">
      <c r="A4902" s="8"/>
      <c r="B4902" s="24"/>
    </row>
    <row r="4903" spans="1:2" ht="15" customHeight="1">
      <c r="A4903" s="8"/>
      <c r="B4903" s="24"/>
    </row>
    <row r="4904" spans="1:2" ht="15" customHeight="1">
      <c r="A4904" s="8"/>
      <c r="B4904" s="24"/>
    </row>
    <row r="4905" spans="1:2" ht="15" customHeight="1">
      <c r="A4905" s="25"/>
      <c r="B4905" s="26"/>
    </row>
    <row r="4906" spans="1:2" ht="15" customHeight="1">
      <c r="A4906" s="8"/>
      <c r="B4906" s="24"/>
    </row>
    <row r="4907" spans="1:2" ht="15" customHeight="1">
      <c r="A4907" s="8"/>
      <c r="B4907" s="24"/>
    </row>
    <row r="4908" spans="1:2" ht="15" customHeight="1">
      <c r="A4908" s="8"/>
      <c r="B4908" s="24"/>
    </row>
    <row r="4909" spans="1:2" ht="15" customHeight="1">
      <c r="A4909" s="8"/>
      <c r="B4909" s="24"/>
    </row>
    <row r="4910" spans="1:2" ht="15" customHeight="1">
      <c r="A4910" s="8"/>
      <c r="B4910" s="24"/>
    </row>
    <row r="4911" spans="1:2" ht="15" customHeight="1">
      <c r="A4911" s="8"/>
      <c r="B4911" s="24"/>
    </row>
    <row r="4912" spans="1:2" ht="15" customHeight="1">
      <c r="A4912" s="8"/>
      <c r="B4912" s="24"/>
    </row>
    <row r="4913" spans="1:2" ht="15" customHeight="1">
      <c r="A4913" s="8"/>
      <c r="B4913" s="24"/>
    </row>
    <row r="4914" spans="1:2" ht="15" customHeight="1">
      <c r="A4914" s="8"/>
      <c r="B4914" s="24"/>
    </row>
    <row r="4915" spans="1:2" ht="15" customHeight="1">
      <c r="A4915" s="8"/>
      <c r="B4915" s="24"/>
    </row>
    <row r="4916" spans="1:2" ht="15" customHeight="1">
      <c r="A4916" s="8"/>
      <c r="B4916" s="24"/>
    </row>
    <row r="4917" spans="1:2" ht="15" customHeight="1">
      <c r="A4917" s="25"/>
      <c r="B4917" s="26"/>
    </row>
    <row r="4918" spans="1:2" ht="15" customHeight="1">
      <c r="A4918" s="8"/>
      <c r="B4918" s="24"/>
    </row>
    <row r="4919" spans="1:2" ht="15" customHeight="1">
      <c r="A4919" s="8"/>
      <c r="B4919" s="24"/>
    </row>
    <row r="4920" spans="1:2" ht="15" customHeight="1">
      <c r="A4920" s="8"/>
      <c r="B4920" s="24"/>
    </row>
    <row r="4921" spans="1:2" ht="15" customHeight="1">
      <c r="A4921" s="8"/>
      <c r="B4921" s="24"/>
    </row>
    <row r="4922" spans="1:2" ht="15" customHeight="1">
      <c r="A4922" s="8"/>
      <c r="B4922" s="24"/>
    </row>
    <row r="4923" spans="1:2" ht="15" customHeight="1">
      <c r="A4923" s="8"/>
      <c r="B4923" s="24"/>
    </row>
    <row r="4924" spans="1:2" ht="15" customHeight="1">
      <c r="A4924" s="8"/>
      <c r="B4924" s="24"/>
    </row>
    <row r="4925" spans="1:2" ht="15" customHeight="1">
      <c r="A4925" s="25"/>
      <c r="B4925" s="26"/>
    </row>
    <row r="4926" spans="1:2" ht="15" customHeight="1">
      <c r="A4926" s="8"/>
      <c r="B4926" s="24"/>
    </row>
    <row r="4927" spans="1:2" ht="15" customHeight="1">
      <c r="A4927" s="8"/>
      <c r="B4927" s="24"/>
    </row>
    <row r="4928" spans="1:2" ht="15" customHeight="1">
      <c r="A4928" s="8"/>
      <c r="B4928" s="24"/>
    </row>
    <row r="4929" spans="1:2" ht="15" customHeight="1">
      <c r="A4929" s="8"/>
      <c r="B4929" s="24"/>
    </row>
    <row r="4930" spans="1:2" ht="15" customHeight="1">
      <c r="A4930" s="8"/>
      <c r="B4930" s="24"/>
    </row>
    <row r="4931" spans="1:2" ht="15" customHeight="1">
      <c r="A4931" s="8"/>
      <c r="B4931" s="24"/>
    </row>
    <row r="4932" spans="1:2" ht="15" customHeight="1">
      <c r="A4932" s="8"/>
      <c r="B4932" s="24"/>
    </row>
    <row r="4933" spans="1:2" ht="15" customHeight="1">
      <c r="A4933" s="8"/>
      <c r="B4933" s="24"/>
    </row>
    <row r="4934" spans="1:2" ht="15" customHeight="1">
      <c r="A4934" s="8"/>
      <c r="B4934" s="24"/>
    </row>
    <row r="4935" spans="1:2" ht="15" customHeight="1">
      <c r="A4935" s="8"/>
      <c r="B4935" s="24"/>
    </row>
    <row r="4936" spans="1:2" ht="15" customHeight="1">
      <c r="A4936" s="8"/>
      <c r="B4936" s="24"/>
    </row>
    <row r="4937" spans="1:2" ht="15" customHeight="1">
      <c r="A4937" s="8"/>
      <c r="B4937" s="24"/>
    </row>
    <row r="4938" spans="1:2" ht="15" customHeight="1">
      <c r="A4938" s="8"/>
      <c r="B4938" s="24"/>
    </row>
    <row r="4939" spans="1:2" ht="15" customHeight="1">
      <c r="A4939" s="8"/>
      <c r="B4939" s="24"/>
    </row>
    <row r="4940" spans="1:2" ht="15" customHeight="1">
      <c r="A4940" s="8"/>
      <c r="B4940" s="24"/>
    </row>
    <row r="4941" spans="1:2" ht="15" customHeight="1">
      <c r="A4941" s="8"/>
      <c r="B4941" s="24"/>
    </row>
    <row r="4942" spans="1:2" ht="15" customHeight="1">
      <c r="A4942" s="8"/>
      <c r="B4942" s="24"/>
    </row>
    <row r="4943" spans="1:2" ht="15" customHeight="1">
      <c r="A4943" s="8"/>
      <c r="B4943" s="24"/>
    </row>
    <row r="4944" spans="1:2" ht="15" customHeight="1">
      <c r="A4944" s="8"/>
      <c r="B4944" s="24"/>
    </row>
    <row r="4945" spans="1:2" ht="15" customHeight="1">
      <c r="A4945" s="8"/>
      <c r="B4945" s="24"/>
    </row>
    <row r="4946" spans="1:2" ht="15" customHeight="1">
      <c r="A4946" s="8"/>
      <c r="B4946" s="24"/>
    </row>
    <row r="4947" spans="1:2" ht="15" customHeight="1">
      <c r="A4947" s="8"/>
      <c r="B4947" s="24"/>
    </row>
    <row r="4948" spans="1:2" ht="15" customHeight="1">
      <c r="A4948" s="8"/>
      <c r="B4948" s="24"/>
    </row>
    <row r="4949" spans="1:2" ht="15" customHeight="1">
      <c r="A4949" s="8"/>
      <c r="B4949" s="24"/>
    </row>
    <row r="4950" spans="1:2" ht="15" customHeight="1">
      <c r="A4950" s="8"/>
      <c r="B4950" s="24"/>
    </row>
    <row r="4951" spans="1:2" ht="15" customHeight="1">
      <c r="A4951" s="8"/>
      <c r="B4951" s="24"/>
    </row>
    <row r="4952" spans="1:2" ht="15" customHeight="1">
      <c r="A4952" s="8"/>
      <c r="B4952" s="24"/>
    </row>
    <row r="4953" spans="1:2" ht="15" customHeight="1">
      <c r="A4953" s="8"/>
      <c r="B4953" s="24"/>
    </row>
    <row r="4954" spans="1:2" ht="15" customHeight="1">
      <c r="A4954" s="8"/>
      <c r="B4954" s="24"/>
    </row>
    <row r="4955" spans="1:2" ht="15" customHeight="1">
      <c r="A4955" s="8"/>
      <c r="B4955" s="24"/>
    </row>
    <row r="4956" spans="1:2" ht="15" customHeight="1">
      <c r="A4956" s="8"/>
      <c r="B4956" s="24"/>
    </row>
    <row r="4957" spans="1:2" ht="15" customHeight="1">
      <c r="A4957" s="8"/>
      <c r="B4957" s="24"/>
    </row>
    <row r="4958" spans="1:2" ht="15" customHeight="1">
      <c r="A4958" s="8"/>
      <c r="B4958" s="24"/>
    </row>
    <row r="4959" spans="1:2" ht="15" customHeight="1">
      <c r="A4959" s="25"/>
      <c r="B4959" s="26"/>
    </row>
    <row r="4960" spans="1:2" ht="15" customHeight="1">
      <c r="A4960" s="8"/>
      <c r="B4960" s="24"/>
    </row>
    <row r="4961" spans="1:2" ht="15" customHeight="1">
      <c r="A4961" s="8"/>
      <c r="B4961" s="24"/>
    </row>
    <row r="4962" spans="1:2" ht="15" customHeight="1">
      <c r="A4962" s="8"/>
      <c r="B4962" s="24"/>
    </row>
    <row r="4963" spans="1:2" ht="15" customHeight="1">
      <c r="A4963" s="8"/>
      <c r="B4963" s="24"/>
    </row>
    <row r="4964" spans="1:2" ht="15" customHeight="1">
      <c r="A4964" s="8"/>
      <c r="B4964" s="24"/>
    </row>
    <row r="4965" spans="1:2" ht="15" customHeight="1">
      <c r="A4965" s="8"/>
      <c r="B4965" s="24"/>
    </row>
    <row r="4966" spans="1:2" ht="15" customHeight="1">
      <c r="A4966" s="8"/>
      <c r="B4966" s="24"/>
    </row>
    <row r="4967" spans="1:2" ht="15" customHeight="1">
      <c r="A4967" s="8"/>
      <c r="B4967" s="24"/>
    </row>
    <row r="4968" spans="1:2" ht="15" customHeight="1">
      <c r="A4968" s="25"/>
      <c r="B4968" s="26"/>
    </row>
    <row r="4969" spans="1:2" ht="15" customHeight="1">
      <c r="A4969" s="8"/>
      <c r="B4969" s="24"/>
    </row>
    <row r="4970" spans="1:2" ht="15" customHeight="1">
      <c r="A4970" s="25"/>
      <c r="B4970" s="26"/>
    </row>
    <row r="4971" spans="1:2" ht="15" customHeight="1">
      <c r="A4971" s="8"/>
      <c r="B4971" s="24"/>
    </row>
    <row r="4972" spans="1:2" ht="15" customHeight="1">
      <c r="A4972" s="8"/>
      <c r="B4972" s="24"/>
    </row>
    <row r="4973" spans="1:2" ht="15" customHeight="1">
      <c r="A4973" s="25"/>
      <c r="B4973" s="26"/>
    </row>
    <row r="4974" spans="1:2" ht="15" customHeight="1">
      <c r="A4974" s="8"/>
      <c r="B4974" s="24"/>
    </row>
    <row r="4975" spans="1:2" ht="15" customHeight="1">
      <c r="A4975" s="8"/>
      <c r="B4975" s="24"/>
    </row>
    <row r="4976" spans="1:2" ht="15" customHeight="1">
      <c r="A4976" s="8"/>
      <c r="B4976" s="24"/>
    </row>
    <row r="4977" spans="1:2" ht="15" customHeight="1">
      <c r="A4977" s="8"/>
      <c r="B4977" s="24"/>
    </row>
    <row r="4978" spans="1:2" ht="15" customHeight="1">
      <c r="A4978" s="8"/>
      <c r="B4978" s="24"/>
    </row>
    <row r="4979" spans="1:2" ht="15" customHeight="1">
      <c r="A4979" s="8"/>
      <c r="B4979" s="24"/>
    </row>
    <row r="4980" spans="1:2" ht="15" customHeight="1">
      <c r="A4980" s="8"/>
      <c r="B4980" s="24"/>
    </row>
    <row r="4981" spans="1:2" ht="15" customHeight="1">
      <c r="A4981" s="8"/>
      <c r="B4981" s="24"/>
    </row>
    <row r="4982" spans="1:2" ht="15" customHeight="1">
      <c r="A4982" s="8"/>
      <c r="B4982" s="24"/>
    </row>
    <row r="4983" spans="1:2" ht="15" customHeight="1">
      <c r="A4983" s="8"/>
      <c r="B4983" s="24"/>
    </row>
    <row r="4984" spans="1:2" ht="15" customHeight="1">
      <c r="A4984" s="8"/>
      <c r="B4984" s="24"/>
    </row>
    <row r="4985" spans="1:2" ht="15" customHeight="1">
      <c r="A4985" s="8"/>
      <c r="B4985" s="24"/>
    </row>
    <row r="4986" spans="1:2" ht="15" customHeight="1">
      <c r="A4986" s="8"/>
      <c r="B4986" s="24"/>
    </row>
    <row r="4987" spans="1:2" ht="15" customHeight="1">
      <c r="A4987" s="8"/>
      <c r="B4987" s="24"/>
    </row>
    <row r="4988" spans="1:2" ht="15" customHeight="1">
      <c r="A4988" s="8"/>
      <c r="B4988" s="24"/>
    </row>
    <row r="4989" spans="1:2" ht="15" customHeight="1">
      <c r="A4989" s="8"/>
      <c r="B4989" s="24"/>
    </row>
    <row r="4990" spans="1:2" ht="15" customHeight="1">
      <c r="A4990" s="8"/>
      <c r="B4990" s="24"/>
    </row>
    <row r="4991" spans="1:2" ht="15" customHeight="1">
      <c r="A4991" s="8"/>
      <c r="B4991" s="24"/>
    </row>
    <row r="4992" spans="1:2" ht="15" customHeight="1">
      <c r="A4992" s="8"/>
      <c r="B4992" s="24"/>
    </row>
    <row r="4993" spans="1:2" ht="15" customHeight="1">
      <c r="A4993" s="8"/>
      <c r="B4993" s="24"/>
    </row>
    <row r="4994" spans="1:2" ht="15" customHeight="1">
      <c r="A4994" s="8"/>
      <c r="B4994" s="24"/>
    </row>
    <row r="4995" spans="1:2" ht="15" customHeight="1">
      <c r="A4995" s="8"/>
      <c r="B4995" s="24"/>
    </row>
    <row r="4996" spans="1:2" ht="15" customHeight="1">
      <c r="A4996" s="8"/>
      <c r="B4996" s="24"/>
    </row>
    <row r="4997" spans="1:2" ht="15" customHeight="1">
      <c r="A4997" s="8"/>
      <c r="B4997" s="24"/>
    </row>
    <row r="4998" spans="1:2" ht="15" customHeight="1">
      <c r="A4998" s="8"/>
      <c r="B4998" s="24"/>
    </row>
    <row r="4999" spans="1:2" ht="15" customHeight="1">
      <c r="A4999" s="8"/>
      <c r="B4999" s="24"/>
    </row>
    <row r="5000" spans="1:2" ht="15" customHeight="1">
      <c r="A5000" s="8"/>
      <c r="B5000" s="24"/>
    </row>
    <row r="5001" spans="1:2" ht="15" customHeight="1">
      <c r="A5001" s="8"/>
      <c r="B5001" s="24"/>
    </row>
    <row r="5002" spans="1:2" ht="15" customHeight="1">
      <c r="A5002" s="8"/>
      <c r="B5002" s="24"/>
    </row>
    <row r="5003" spans="1:2" ht="15" customHeight="1">
      <c r="A5003" s="8"/>
      <c r="B5003" s="24"/>
    </row>
    <row r="5004" spans="1:2" ht="15" customHeight="1">
      <c r="A5004" s="8"/>
      <c r="B5004" s="24"/>
    </row>
    <row r="5005" spans="1:2" ht="15" customHeight="1">
      <c r="A5005" s="8"/>
      <c r="B5005" s="24"/>
    </row>
    <row r="5006" spans="1:2" ht="15" customHeight="1">
      <c r="A5006" s="8"/>
      <c r="B5006" s="24"/>
    </row>
    <row r="5007" spans="1:2" ht="15" customHeight="1">
      <c r="A5007" s="8"/>
      <c r="B5007" s="24"/>
    </row>
    <row r="5008" spans="1:2" ht="15" customHeight="1">
      <c r="A5008" s="8"/>
      <c r="B5008" s="24"/>
    </row>
    <row r="5009" spans="1:2" ht="15" customHeight="1">
      <c r="A5009" s="8"/>
      <c r="B5009" s="24"/>
    </row>
    <row r="5010" spans="1:2" ht="15" customHeight="1">
      <c r="A5010" s="8"/>
      <c r="B5010" s="24"/>
    </row>
    <row r="5011" spans="1:2" ht="15" customHeight="1">
      <c r="A5011" s="8"/>
      <c r="B5011" s="24"/>
    </row>
    <row r="5012" spans="1:2" ht="15" customHeight="1">
      <c r="A5012" s="8"/>
      <c r="B5012" s="24"/>
    </row>
    <row r="5013" spans="1:2" ht="15" customHeight="1">
      <c r="A5013" s="8"/>
      <c r="B5013" s="24"/>
    </row>
    <row r="5014" spans="1:2" ht="15" customHeight="1">
      <c r="A5014" s="8"/>
      <c r="B5014" s="24"/>
    </row>
    <row r="5015" spans="1:2" ht="15" customHeight="1">
      <c r="A5015" s="8"/>
      <c r="B5015" s="24"/>
    </row>
    <row r="5016" spans="1:2" ht="15" customHeight="1">
      <c r="A5016" s="8"/>
      <c r="B5016" s="24"/>
    </row>
    <row r="5017" spans="1:2" ht="15" customHeight="1">
      <c r="A5017" s="8"/>
      <c r="B5017" s="24"/>
    </row>
    <row r="5018" spans="1:2" ht="15" customHeight="1">
      <c r="A5018" s="8"/>
      <c r="B5018" s="24"/>
    </row>
    <row r="5019" spans="1:2" ht="15" customHeight="1">
      <c r="A5019" s="8"/>
      <c r="B5019" s="24"/>
    </row>
    <row r="5020" spans="1:2" ht="15" customHeight="1">
      <c r="A5020" s="8"/>
      <c r="B5020" s="24"/>
    </row>
    <row r="5021" spans="1:2" ht="15" customHeight="1">
      <c r="A5021" s="8"/>
      <c r="B5021" s="24"/>
    </row>
    <row r="5022" spans="1:2" ht="15" customHeight="1">
      <c r="A5022" s="8"/>
      <c r="B5022" s="24"/>
    </row>
    <row r="5023" spans="1:2" ht="15" customHeight="1">
      <c r="A5023" s="8"/>
      <c r="B5023" s="24"/>
    </row>
    <row r="5024" spans="1:2" ht="15" customHeight="1">
      <c r="A5024" s="8"/>
      <c r="B5024" s="24"/>
    </row>
    <row r="5025" spans="1:2" ht="15" customHeight="1">
      <c r="A5025" s="8"/>
      <c r="B5025" s="24"/>
    </row>
    <row r="5026" spans="1:2" ht="15" customHeight="1">
      <c r="A5026" s="8"/>
      <c r="B5026" s="24"/>
    </row>
    <row r="5027" spans="1:2" ht="15" customHeight="1">
      <c r="A5027" s="8"/>
      <c r="B5027" s="24"/>
    </row>
    <row r="5028" spans="1:2" ht="15" customHeight="1">
      <c r="A5028" s="8"/>
      <c r="B5028" s="24"/>
    </row>
    <row r="5029" spans="1:2" ht="15" customHeight="1">
      <c r="A5029" s="8"/>
      <c r="B5029" s="24"/>
    </row>
    <row r="5030" spans="1:2" ht="15" customHeight="1">
      <c r="A5030" s="8"/>
      <c r="B5030" s="24"/>
    </row>
    <row r="5031" spans="1:2" ht="15" customHeight="1">
      <c r="A5031" s="8"/>
      <c r="B5031" s="24"/>
    </row>
    <row r="5032" spans="1:2" ht="15" customHeight="1">
      <c r="A5032" s="8"/>
      <c r="B5032" s="24"/>
    </row>
    <row r="5033" spans="1:2" ht="15" customHeight="1">
      <c r="A5033" s="8"/>
      <c r="B5033" s="24"/>
    </row>
    <row r="5034" spans="1:2" ht="15" customHeight="1">
      <c r="A5034" s="8"/>
      <c r="B5034" s="24"/>
    </row>
    <row r="5035" spans="1:2" ht="15" customHeight="1">
      <c r="A5035" s="8"/>
      <c r="B5035" s="24"/>
    </row>
    <row r="5036" spans="1:2" ht="15" customHeight="1">
      <c r="A5036" s="8"/>
      <c r="B5036" s="24"/>
    </row>
    <row r="5037" spans="1:2" ht="15" customHeight="1">
      <c r="A5037" s="8"/>
      <c r="B5037" s="24"/>
    </row>
    <row r="5038" spans="1:2" ht="15" customHeight="1">
      <c r="A5038" s="8"/>
      <c r="B5038" s="24"/>
    </row>
    <row r="5039" spans="1:2" ht="15" customHeight="1">
      <c r="A5039" s="25"/>
      <c r="B5039" s="26"/>
    </row>
    <row r="5040" spans="1:2" ht="15" customHeight="1">
      <c r="A5040" s="8"/>
      <c r="B5040" s="24"/>
    </row>
    <row r="5041" spans="1:2" ht="15" customHeight="1">
      <c r="A5041" s="8"/>
      <c r="B5041" s="24"/>
    </row>
    <row r="5042" spans="1:2" ht="15" customHeight="1">
      <c r="A5042" s="8"/>
      <c r="B5042" s="24"/>
    </row>
    <row r="5043" spans="1:2" ht="15" customHeight="1">
      <c r="A5043" s="8"/>
      <c r="B5043" s="24"/>
    </row>
    <row r="5044" spans="1:2" ht="15" customHeight="1">
      <c r="A5044" s="8"/>
      <c r="B5044" s="24"/>
    </row>
    <row r="5045" spans="1:2" ht="15" customHeight="1">
      <c r="A5045" s="8"/>
      <c r="B5045" s="24"/>
    </row>
    <row r="5046" spans="1:2" ht="15" customHeight="1">
      <c r="A5046" s="8"/>
      <c r="B5046" s="24"/>
    </row>
    <row r="5047" spans="1:2" ht="15" customHeight="1">
      <c r="A5047" s="8"/>
      <c r="B5047" s="24"/>
    </row>
    <row r="5048" spans="1:2" ht="15" customHeight="1">
      <c r="A5048" s="8"/>
      <c r="B5048" s="24"/>
    </row>
    <row r="5049" spans="1:2" ht="15" customHeight="1">
      <c r="A5049" s="8"/>
      <c r="B5049" s="24"/>
    </row>
    <row r="5050" spans="1:2" ht="15" customHeight="1">
      <c r="A5050" s="8"/>
      <c r="B5050" s="24"/>
    </row>
    <row r="5051" spans="1:2" ht="15" customHeight="1">
      <c r="A5051" s="8"/>
      <c r="B5051" s="24"/>
    </row>
    <row r="5052" spans="1:2" ht="15" customHeight="1">
      <c r="A5052" s="8"/>
      <c r="B5052" s="24"/>
    </row>
    <row r="5053" spans="1:2" ht="15" customHeight="1">
      <c r="A5053" s="8"/>
      <c r="B5053" s="24"/>
    </row>
    <row r="5054" spans="1:2" ht="15" customHeight="1">
      <c r="A5054" s="8"/>
      <c r="B5054" s="24"/>
    </row>
    <row r="5055" spans="1:2" ht="15" customHeight="1">
      <c r="A5055" s="8"/>
      <c r="B5055" s="24"/>
    </row>
    <row r="5056" spans="1:2" ht="15" customHeight="1">
      <c r="A5056" s="8"/>
      <c r="B5056" s="24"/>
    </row>
    <row r="5057" spans="1:2" ht="15" customHeight="1">
      <c r="A5057" s="8"/>
      <c r="B5057" s="24"/>
    </row>
    <row r="5058" spans="1:2" ht="15" customHeight="1">
      <c r="A5058" s="8"/>
      <c r="B5058" s="24"/>
    </row>
    <row r="5059" spans="1:2" ht="15" customHeight="1">
      <c r="A5059" s="8"/>
      <c r="B5059" s="24"/>
    </row>
    <row r="5060" spans="1:2" ht="15" customHeight="1">
      <c r="A5060" s="8"/>
      <c r="B5060" s="24"/>
    </row>
    <row r="5061" spans="1:2" ht="15" customHeight="1">
      <c r="A5061" s="8"/>
      <c r="B5061" s="24"/>
    </row>
    <row r="5062" spans="1:2" ht="15" customHeight="1">
      <c r="A5062" s="8"/>
      <c r="B5062" s="24"/>
    </row>
    <row r="5063" spans="1:2" ht="15" customHeight="1">
      <c r="A5063" s="8"/>
      <c r="B5063" s="24"/>
    </row>
    <row r="5064" spans="1:2" ht="15" customHeight="1">
      <c r="A5064" s="8"/>
      <c r="B5064" s="24"/>
    </row>
    <row r="5065" spans="1:2" ht="15" customHeight="1">
      <c r="A5065" s="8"/>
      <c r="B5065" s="24"/>
    </row>
    <row r="5066" spans="1:2" ht="15" customHeight="1">
      <c r="A5066" s="8"/>
      <c r="B5066" s="24"/>
    </row>
    <row r="5067" spans="1:2" ht="15" customHeight="1">
      <c r="A5067" s="8"/>
      <c r="B5067" s="24"/>
    </row>
    <row r="5068" spans="1:2" ht="15" customHeight="1">
      <c r="A5068" s="8"/>
      <c r="B5068" s="24"/>
    </row>
    <row r="5069" spans="1:2" ht="15" customHeight="1">
      <c r="A5069" s="8"/>
      <c r="B5069" s="24"/>
    </row>
    <row r="5070" spans="1:2" ht="15" customHeight="1">
      <c r="A5070" s="8"/>
      <c r="B5070" s="24"/>
    </row>
    <row r="5071" spans="1:2" ht="15" customHeight="1">
      <c r="A5071" s="8"/>
      <c r="B5071" s="24"/>
    </row>
    <row r="5072" spans="1:2" ht="15" customHeight="1">
      <c r="A5072" s="8"/>
      <c r="B5072" s="24"/>
    </row>
    <row r="5073" spans="1:2" ht="15" customHeight="1">
      <c r="A5073" s="8"/>
      <c r="B5073" s="24"/>
    </row>
    <row r="5074" spans="1:2" ht="15" customHeight="1">
      <c r="A5074" s="8"/>
      <c r="B5074" s="24"/>
    </row>
    <row r="5075" spans="1:2" ht="15" customHeight="1">
      <c r="A5075" s="8"/>
      <c r="B5075" s="24"/>
    </row>
    <row r="5076" spans="1:2" ht="15" customHeight="1">
      <c r="A5076" s="8"/>
      <c r="B5076" s="24"/>
    </row>
    <row r="5077" spans="1:2" ht="15" customHeight="1">
      <c r="A5077" s="8"/>
      <c r="B5077" s="24"/>
    </row>
    <row r="5078" spans="1:2" ht="15" customHeight="1">
      <c r="A5078" s="8"/>
      <c r="B5078" s="24"/>
    </row>
    <row r="5079" spans="1:2" ht="15" customHeight="1">
      <c r="A5079" s="8"/>
      <c r="B5079" s="24"/>
    </row>
    <row r="5080" spans="1:2" ht="15" customHeight="1">
      <c r="A5080" s="8"/>
      <c r="B5080" s="24"/>
    </row>
    <row r="5081" spans="1:2" ht="15" customHeight="1">
      <c r="A5081" s="8"/>
      <c r="B5081" s="24"/>
    </row>
    <row r="5082" spans="1:2" ht="15" customHeight="1">
      <c r="A5082" s="8"/>
      <c r="B5082" s="24"/>
    </row>
    <row r="5083" spans="1:2" ht="15" customHeight="1">
      <c r="A5083" s="8"/>
      <c r="B5083" s="24"/>
    </row>
    <row r="5084" spans="1:2" ht="15" customHeight="1">
      <c r="A5084" s="8"/>
      <c r="B5084" s="24"/>
    </row>
    <row r="5085" spans="1:2" ht="15" customHeight="1">
      <c r="A5085" s="8"/>
      <c r="B5085" s="24"/>
    </row>
    <row r="5086" spans="1:2" ht="15" customHeight="1">
      <c r="A5086" s="8"/>
      <c r="B5086" s="24"/>
    </row>
    <row r="5087" spans="1:2" ht="15" customHeight="1">
      <c r="A5087" s="8"/>
      <c r="B5087" s="24"/>
    </row>
    <row r="5088" spans="1:2" ht="15" customHeight="1">
      <c r="A5088" s="8"/>
      <c r="B5088" s="24"/>
    </row>
    <row r="5089" spans="1:2" ht="15" customHeight="1">
      <c r="A5089" s="8"/>
      <c r="B5089" s="24"/>
    </row>
    <row r="5090" spans="1:2" ht="15" customHeight="1">
      <c r="A5090" s="25"/>
      <c r="B5090" s="26"/>
    </row>
    <row r="5091" spans="1:2" ht="15" customHeight="1">
      <c r="A5091" s="8"/>
      <c r="B5091" s="24"/>
    </row>
    <row r="5092" spans="1:2" ht="15" customHeight="1">
      <c r="A5092" s="8"/>
      <c r="B5092" s="24"/>
    </row>
    <row r="5093" spans="1:2" ht="15" customHeight="1">
      <c r="A5093" s="8"/>
      <c r="B5093" s="24"/>
    </row>
    <row r="5094" spans="1:2" ht="15" customHeight="1">
      <c r="A5094" s="8"/>
      <c r="B5094" s="24"/>
    </row>
    <row r="5095" spans="1:2" ht="15" customHeight="1">
      <c r="A5095" s="8"/>
      <c r="B5095" s="24"/>
    </row>
    <row r="5096" spans="1:2" ht="15" customHeight="1">
      <c r="A5096" s="8"/>
      <c r="B5096" s="24"/>
    </row>
    <row r="5097" spans="1:2" ht="15" customHeight="1">
      <c r="A5097" s="8"/>
      <c r="B5097" s="24"/>
    </row>
    <row r="5098" spans="1:2" ht="15" customHeight="1">
      <c r="A5098" s="8"/>
      <c r="B5098" s="24"/>
    </row>
    <row r="5099" spans="1:2" ht="15" customHeight="1">
      <c r="A5099" s="8"/>
      <c r="B5099" s="24"/>
    </row>
    <row r="5100" spans="1:2" ht="15" customHeight="1">
      <c r="A5100" s="8"/>
      <c r="B5100" s="24"/>
    </row>
    <row r="5101" spans="1:2" ht="15" customHeight="1">
      <c r="A5101" s="8"/>
      <c r="B5101" s="24"/>
    </row>
    <row r="5102" spans="1:2" ht="15" customHeight="1">
      <c r="A5102" s="8"/>
      <c r="B5102" s="24"/>
    </row>
    <row r="5103" spans="1:2" ht="15" customHeight="1">
      <c r="A5103" s="8"/>
      <c r="B5103" s="24"/>
    </row>
    <row r="5104" spans="1:2" ht="15" customHeight="1">
      <c r="A5104" s="8"/>
      <c r="B5104" s="24"/>
    </row>
    <row r="5105" spans="1:2" ht="15" customHeight="1">
      <c r="A5105" s="8"/>
      <c r="B5105" s="24"/>
    </row>
    <row r="5106" spans="1:2" ht="15" customHeight="1">
      <c r="A5106" s="8"/>
      <c r="B5106" s="24"/>
    </row>
    <row r="5107" spans="1:2" ht="15" customHeight="1">
      <c r="A5107" s="8"/>
      <c r="B5107" s="24"/>
    </row>
    <row r="5108" spans="1:2" ht="15" customHeight="1">
      <c r="A5108" s="8"/>
      <c r="B5108" s="24"/>
    </row>
    <row r="5109" spans="1:2" ht="15" customHeight="1">
      <c r="A5109" s="25"/>
      <c r="B5109" s="26"/>
    </row>
    <row r="5110" spans="1:2" ht="15" customHeight="1">
      <c r="A5110" s="8"/>
      <c r="B5110" s="24"/>
    </row>
    <row r="5111" spans="1:2" ht="15" customHeight="1">
      <c r="A5111" s="8"/>
      <c r="B5111" s="24"/>
    </row>
    <row r="5112" spans="1:2" ht="15" customHeight="1">
      <c r="A5112" s="8"/>
      <c r="B5112" s="24"/>
    </row>
    <row r="5113" spans="1:2" ht="15" customHeight="1">
      <c r="A5113" s="8"/>
      <c r="B5113" s="24"/>
    </row>
    <row r="5114" spans="1:2" ht="15" customHeight="1">
      <c r="A5114" s="25"/>
      <c r="B5114" s="26"/>
    </row>
    <row r="5115" spans="1:2" ht="15" customHeight="1">
      <c r="A5115" s="8"/>
      <c r="B5115" s="24"/>
    </row>
    <row r="5116" spans="1:2" ht="15" customHeight="1">
      <c r="A5116" s="8"/>
      <c r="B5116" s="24"/>
    </row>
    <row r="5117" spans="1:2" ht="15" customHeight="1">
      <c r="A5117" s="8"/>
      <c r="B5117" s="24"/>
    </row>
    <row r="5118" spans="1:2" ht="15" customHeight="1">
      <c r="A5118" s="8"/>
      <c r="B5118" s="24"/>
    </row>
    <row r="5119" spans="1:2" ht="15" customHeight="1">
      <c r="A5119" s="25"/>
      <c r="B5119" s="26"/>
    </row>
    <row r="5120" spans="1:2" ht="15" customHeight="1">
      <c r="A5120" s="8"/>
      <c r="B5120" s="24"/>
    </row>
    <row r="5121" spans="1:2" ht="15" customHeight="1">
      <c r="A5121" s="8"/>
      <c r="B5121" s="24"/>
    </row>
    <row r="5122" spans="1:2" ht="15" customHeight="1">
      <c r="A5122" s="8"/>
      <c r="B5122" s="24"/>
    </row>
    <row r="5123" spans="1:2" ht="15" customHeight="1">
      <c r="A5123" s="8"/>
      <c r="B5123" s="24"/>
    </row>
    <row r="5124" spans="1:2" ht="15" customHeight="1">
      <c r="A5124" s="8"/>
      <c r="B5124" s="24"/>
    </row>
    <row r="5125" spans="1:2" ht="15" customHeight="1">
      <c r="A5125" s="8"/>
      <c r="B5125" s="24"/>
    </row>
    <row r="5126" spans="1:2" ht="15" customHeight="1">
      <c r="A5126" s="8"/>
      <c r="B5126" s="24"/>
    </row>
    <row r="5127" spans="1:2" ht="15" customHeight="1">
      <c r="A5127" s="8"/>
      <c r="B5127" s="24"/>
    </row>
    <row r="5128" spans="1:2" ht="15" customHeight="1">
      <c r="A5128" s="8"/>
      <c r="B5128" s="24"/>
    </row>
    <row r="5129" spans="1:2" ht="15" customHeight="1">
      <c r="A5129" s="8"/>
      <c r="B5129" s="24"/>
    </row>
    <row r="5130" spans="1:2" ht="15" customHeight="1">
      <c r="A5130" s="8"/>
      <c r="B5130" s="24"/>
    </row>
    <row r="5131" spans="1:2" ht="15" customHeight="1">
      <c r="A5131" s="8"/>
      <c r="B5131" s="24"/>
    </row>
    <row r="5132" spans="1:2" ht="15" customHeight="1">
      <c r="A5132" s="8"/>
      <c r="B5132" s="24"/>
    </row>
    <row r="5133" spans="1:2" ht="15" customHeight="1">
      <c r="A5133" s="8"/>
      <c r="B5133" s="24"/>
    </row>
    <row r="5134" spans="1:2" ht="15" customHeight="1">
      <c r="A5134" s="8"/>
      <c r="B5134" s="24"/>
    </row>
    <row r="5135" spans="1:2" ht="15" customHeight="1">
      <c r="A5135" s="8"/>
      <c r="B5135" s="24"/>
    </row>
    <row r="5136" spans="1:2" ht="15" customHeight="1">
      <c r="A5136" s="8"/>
      <c r="B5136" s="24"/>
    </row>
    <row r="5137" spans="1:2" ht="15" customHeight="1">
      <c r="A5137" s="8"/>
      <c r="B5137" s="24"/>
    </row>
    <row r="5138" spans="1:2" ht="15" customHeight="1">
      <c r="A5138" s="8"/>
      <c r="B5138" s="24"/>
    </row>
    <row r="5139" spans="1:2" ht="15" customHeight="1">
      <c r="A5139" s="8"/>
      <c r="B5139" s="24"/>
    </row>
    <row r="5140" spans="1:2" ht="15" customHeight="1">
      <c r="A5140" s="8"/>
      <c r="B5140" s="24"/>
    </row>
    <row r="5141" spans="1:2" ht="15" customHeight="1">
      <c r="A5141" s="8"/>
      <c r="B5141" s="24"/>
    </row>
    <row r="5142" spans="1:2" ht="15" customHeight="1">
      <c r="A5142" s="8"/>
      <c r="B5142" s="24"/>
    </row>
    <row r="5143" spans="1:2" ht="15" customHeight="1">
      <c r="A5143" s="8"/>
      <c r="B5143" s="24"/>
    </row>
    <row r="5144" spans="1:2" ht="15" customHeight="1">
      <c r="A5144" s="8"/>
      <c r="B5144" s="24"/>
    </row>
    <row r="5145" spans="1:2" ht="15" customHeight="1">
      <c r="A5145" s="8"/>
      <c r="B5145" s="24"/>
    </row>
    <row r="5146" spans="1:2" ht="15" customHeight="1">
      <c r="A5146" s="8"/>
      <c r="B5146" s="24"/>
    </row>
    <row r="5147" spans="1:2" ht="15" customHeight="1">
      <c r="A5147" s="8"/>
      <c r="B5147" s="24"/>
    </row>
    <row r="5148" spans="1:2" ht="15" customHeight="1">
      <c r="A5148" s="8"/>
      <c r="B5148" s="24"/>
    </row>
    <row r="5149" spans="1:2" ht="15" customHeight="1">
      <c r="A5149" s="8"/>
      <c r="B5149" s="24"/>
    </row>
    <row r="5150" spans="1:2" ht="15" customHeight="1">
      <c r="A5150" s="8"/>
      <c r="B5150" s="24"/>
    </row>
    <row r="5151" spans="1:2" ht="15" customHeight="1">
      <c r="A5151" s="8"/>
      <c r="B5151" s="24"/>
    </row>
    <row r="5152" spans="1:2" ht="15" customHeight="1">
      <c r="A5152" s="8"/>
      <c r="B5152" s="24"/>
    </row>
    <row r="5153" spans="1:2" ht="15" customHeight="1">
      <c r="A5153" s="8"/>
      <c r="B5153" s="24"/>
    </row>
    <row r="5154" spans="1:2" ht="15" customHeight="1">
      <c r="A5154" s="8"/>
      <c r="B5154" s="24"/>
    </row>
    <row r="5155" spans="1:2" ht="15" customHeight="1">
      <c r="A5155" s="8"/>
      <c r="B5155" s="24"/>
    </row>
    <row r="5156" spans="1:2" ht="15" customHeight="1">
      <c r="A5156" s="8"/>
      <c r="B5156" s="24"/>
    </row>
    <row r="5157" spans="1:2" ht="15" customHeight="1">
      <c r="A5157" s="8"/>
      <c r="B5157" s="24"/>
    </row>
    <row r="5158" spans="1:2" ht="15" customHeight="1">
      <c r="A5158" s="8"/>
      <c r="B5158" s="24"/>
    </row>
    <row r="5159" spans="1:2" ht="15" customHeight="1">
      <c r="A5159" s="25"/>
      <c r="B5159" s="26"/>
    </row>
    <row r="5160" spans="1:2" ht="15" customHeight="1">
      <c r="A5160" s="8"/>
      <c r="B5160" s="24"/>
    </row>
    <row r="5161" spans="1:2" ht="15" customHeight="1">
      <c r="A5161" s="25"/>
      <c r="B5161" s="26"/>
    </row>
    <row r="5162" spans="1:2" ht="15" customHeight="1">
      <c r="A5162" s="8"/>
      <c r="B5162" s="24"/>
    </row>
    <row r="5163" spans="1:2" ht="15" customHeight="1">
      <c r="A5163" s="8"/>
      <c r="B5163" s="24"/>
    </row>
    <row r="5164" spans="1:2" ht="15" customHeight="1">
      <c r="A5164" s="8"/>
      <c r="B5164" s="24"/>
    </row>
    <row r="5165" spans="1:2" ht="15" customHeight="1">
      <c r="A5165" s="8"/>
      <c r="B5165" s="24"/>
    </row>
    <row r="5166" spans="1:2" ht="15" customHeight="1">
      <c r="A5166" s="8"/>
      <c r="B5166" s="24"/>
    </row>
    <row r="5167" spans="1:2" ht="15" customHeight="1">
      <c r="A5167" s="8"/>
      <c r="B5167" s="24"/>
    </row>
    <row r="5168" spans="1:2" ht="15" customHeight="1">
      <c r="A5168" s="8"/>
      <c r="B5168" s="24"/>
    </row>
    <row r="5169" spans="1:2" ht="15" customHeight="1">
      <c r="A5169" s="8"/>
      <c r="B5169" s="24"/>
    </row>
    <row r="5170" spans="1:2" ht="15" customHeight="1">
      <c r="A5170" s="8"/>
      <c r="B5170" s="24"/>
    </row>
    <row r="5171" spans="1:2" ht="15" customHeight="1">
      <c r="A5171" s="8"/>
      <c r="B5171" s="24"/>
    </row>
    <row r="5172" spans="1:2" ht="15" customHeight="1">
      <c r="A5172" s="8"/>
      <c r="B5172" s="24"/>
    </row>
    <row r="5173" spans="1:2" ht="15" customHeight="1">
      <c r="A5173" s="8"/>
      <c r="B5173" s="24"/>
    </row>
    <row r="5174" spans="1:2" ht="15" customHeight="1">
      <c r="A5174" s="8"/>
      <c r="B5174" s="24"/>
    </row>
    <row r="5175" spans="1:2" ht="15" customHeight="1">
      <c r="A5175" s="8"/>
      <c r="B5175" s="24"/>
    </row>
    <row r="5176" spans="1:2" ht="15" customHeight="1">
      <c r="A5176" s="8"/>
      <c r="B5176" s="24"/>
    </row>
    <row r="5177" spans="1:2" ht="15" customHeight="1">
      <c r="A5177" s="8"/>
      <c r="B5177" s="24"/>
    </row>
    <row r="5178" spans="1:2" ht="15" customHeight="1">
      <c r="A5178" s="8"/>
      <c r="B5178" s="24"/>
    </row>
    <row r="5179" spans="1:2" ht="15" customHeight="1">
      <c r="A5179" s="8"/>
      <c r="B5179" s="24"/>
    </row>
    <row r="5180" spans="1:2" ht="15" customHeight="1">
      <c r="A5180" s="8"/>
      <c r="B5180" s="24"/>
    </row>
    <row r="5181" spans="1:2" ht="15" customHeight="1">
      <c r="A5181" s="8"/>
      <c r="B5181" s="24"/>
    </row>
    <row r="5182" spans="1:2" ht="15" customHeight="1">
      <c r="A5182" s="8"/>
      <c r="B5182" s="24"/>
    </row>
    <row r="5183" spans="1:2" ht="15" customHeight="1">
      <c r="A5183" s="8"/>
      <c r="B5183" s="24"/>
    </row>
    <row r="5184" spans="1:2" ht="15" customHeight="1">
      <c r="A5184" s="8"/>
      <c r="B5184" s="24"/>
    </row>
    <row r="5185" spans="1:2" ht="15" customHeight="1">
      <c r="A5185" s="8"/>
      <c r="B5185" s="24"/>
    </row>
    <row r="5186" spans="1:2" ht="15" customHeight="1">
      <c r="A5186" s="8"/>
      <c r="B5186" s="24"/>
    </row>
    <row r="5187" spans="1:2" ht="15" customHeight="1">
      <c r="A5187" s="8"/>
      <c r="B5187" s="24"/>
    </row>
    <row r="5188" spans="1:2" ht="15" customHeight="1">
      <c r="A5188" s="8"/>
      <c r="B5188" s="24"/>
    </row>
    <row r="5189" spans="1:2" ht="15" customHeight="1">
      <c r="A5189" s="25"/>
      <c r="B5189" s="26"/>
    </row>
    <row r="5190" spans="1:2" ht="15" customHeight="1">
      <c r="A5190" s="8"/>
      <c r="B5190" s="24"/>
    </row>
    <row r="5191" spans="1:2" ht="15" customHeight="1">
      <c r="A5191" s="8"/>
      <c r="B5191" s="24"/>
    </row>
    <row r="5192" spans="1:2" ht="15" customHeight="1">
      <c r="A5192" s="8"/>
      <c r="B5192" s="24"/>
    </row>
    <row r="5193" spans="1:2" ht="15" customHeight="1">
      <c r="A5193" s="25"/>
      <c r="B5193" s="26"/>
    </row>
    <row r="5194" spans="1:2" ht="15" customHeight="1">
      <c r="A5194" s="8"/>
      <c r="B5194" s="24"/>
    </row>
    <row r="5195" spans="1:2" ht="15" customHeight="1">
      <c r="A5195" s="25"/>
      <c r="B5195" s="26"/>
    </row>
    <row r="5196" spans="1:2" ht="15" customHeight="1">
      <c r="A5196" s="8"/>
      <c r="B5196" s="24"/>
    </row>
    <row r="5197" spans="1:2" ht="15" customHeight="1">
      <c r="A5197" s="8"/>
      <c r="B5197" s="24"/>
    </row>
    <row r="5198" spans="1:2" ht="15" customHeight="1">
      <c r="A5198" s="8"/>
      <c r="B5198" s="24"/>
    </row>
    <row r="5199" spans="1:2" ht="15" customHeight="1">
      <c r="A5199" s="8"/>
      <c r="B5199" s="24"/>
    </row>
    <row r="5200" spans="1:2" ht="15" customHeight="1">
      <c r="A5200" s="8"/>
      <c r="B5200" s="24"/>
    </row>
    <row r="5201" spans="1:2" ht="15" customHeight="1">
      <c r="A5201" s="8"/>
      <c r="B5201" s="24"/>
    </row>
    <row r="5202" spans="1:2" ht="15" customHeight="1">
      <c r="A5202" s="8"/>
      <c r="B5202" s="24"/>
    </row>
    <row r="5203" spans="1:2" ht="15" customHeight="1">
      <c r="A5203" s="8"/>
      <c r="B5203" s="24"/>
    </row>
    <row r="5204" spans="1:2" ht="15" customHeight="1">
      <c r="A5204" s="8"/>
      <c r="B5204" s="24"/>
    </row>
    <row r="5205" spans="1:2" ht="15" customHeight="1">
      <c r="A5205" s="8"/>
      <c r="B5205" s="24"/>
    </row>
    <row r="5206" spans="1:2" ht="15" customHeight="1">
      <c r="A5206" s="8"/>
      <c r="B5206" s="24"/>
    </row>
    <row r="5207" spans="1:2" ht="15" customHeight="1">
      <c r="A5207" s="8"/>
      <c r="B5207" s="24"/>
    </row>
    <row r="5208" spans="1:2" ht="15" customHeight="1">
      <c r="A5208" s="8"/>
      <c r="B5208" s="24"/>
    </row>
    <row r="5209" spans="1:2" ht="15" customHeight="1">
      <c r="A5209" s="8"/>
      <c r="B5209" s="24"/>
    </row>
    <row r="5210" spans="1:2" ht="15" customHeight="1">
      <c r="A5210" s="8"/>
      <c r="B5210" s="24"/>
    </row>
    <row r="5211" spans="1:2" ht="15" customHeight="1">
      <c r="A5211" s="8"/>
      <c r="B5211" s="24"/>
    </row>
    <row r="5212" spans="1:2" ht="15" customHeight="1">
      <c r="A5212" s="8"/>
      <c r="B5212" s="24"/>
    </row>
    <row r="5213" spans="1:2" ht="15" customHeight="1">
      <c r="A5213" s="8"/>
      <c r="B5213" s="24"/>
    </row>
    <row r="5214" spans="1:2" ht="15" customHeight="1">
      <c r="A5214" s="8"/>
      <c r="B5214" s="24"/>
    </row>
    <row r="5215" spans="1:2" ht="15" customHeight="1">
      <c r="A5215" s="8"/>
      <c r="B5215" s="24"/>
    </row>
    <row r="5216" spans="1:2" ht="15" customHeight="1">
      <c r="A5216" s="25"/>
      <c r="B5216" s="26"/>
    </row>
    <row r="5217" spans="1:2" ht="15" customHeight="1">
      <c r="A5217" s="8"/>
      <c r="B5217" s="24"/>
    </row>
    <row r="5218" spans="1:2" ht="15" customHeight="1">
      <c r="A5218" s="8"/>
      <c r="B5218" s="24"/>
    </row>
    <row r="5219" spans="1:2" ht="15" customHeight="1">
      <c r="A5219" s="8"/>
      <c r="B5219" s="24"/>
    </row>
    <row r="5220" spans="1:2" ht="15" customHeight="1">
      <c r="A5220" s="8"/>
      <c r="B5220" s="24"/>
    </row>
    <row r="5221" spans="1:2" ht="15" customHeight="1">
      <c r="A5221" s="8"/>
      <c r="B5221" s="24"/>
    </row>
    <row r="5222" spans="1:2" ht="15" customHeight="1">
      <c r="A5222" s="8"/>
      <c r="B5222" s="24"/>
    </row>
    <row r="5223" spans="1:2" ht="15" customHeight="1">
      <c r="A5223" s="25"/>
      <c r="B5223" s="26"/>
    </row>
    <row r="5224" spans="1:2" ht="15" customHeight="1">
      <c r="A5224" s="25"/>
      <c r="B5224" s="26"/>
    </row>
    <row r="5225" spans="1:2" ht="15" customHeight="1">
      <c r="A5225" s="8"/>
      <c r="B5225" s="24"/>
    </row>
    <row r="5226" spans="1:2" ht="15" customHeight="1">
      <c r="A5226" s="8"/>
      <c r="B5226" s="24"/>
    </row>
    <row r="5227" spans="1:2" ht="15" customHeight="1">
      <c r="A5227" s="8"/>
      <c r="B5227" s="24"/>
    </row>
    <row r="5228" spans="1:2" ht="15" customHeight="1">
      <c r="A5228" s="8"/>
      <c r="B5228" s="24"/>
    </row>
    <row r="5229" spans="1:2" ht="15" customHeight="1">
      <c r="A5229" s="8"/>
      <c r="B5229" s="24"/>
    </row>
    <row r="5230" spans="1:2" ht="15" customHeight="1">
      <c r="A5230" s="8"/>
      <c r="B5230" s="24"/>
    </row>
    <row r="5231" spans="1:2" ht="15" customHeight="1">
      <c r="A5231" s="25"/>
      <c r="B5231" s="26"/>
    </row>
    <row r="5232" spans="1:2" ht="15" customHeight="1">
      <c r="A5232" s="8"/>
      <c r="B5232" s="24"/>
    </row>
    <row r="5233" spans="1:2" ht="15" customHeight="1">
      <c r="A5233" s="8"/>
      <c r="B5233" s="24"/>
    </row>
    <row r="5234" spans="1:2" ht="15" customHeight="1">
      <c r="A5234" s="8"/>
      <c r="B5234" s="24"/>
    </row>
    <row r="5235" spans="1:2" ht="15" customHeight="1">
      <c r="A5235" s="8"/>
      <c r="B5235" s="24"/>
    </row>
    <row r="5236" spans="1:2" ht="15" customHeight="1">
      <c r="A5236" s="8"/>
      <c r="B5236" s="24"/>
    </row>
    <row r="5237" spans="1:2" ht="15" customHeight="1">
      <c r="A5237" s="8"/>
      <c r="B5237" s="24"/>
    </row>
    <row r="5238" spans="1:2" ht="15" customHeight="1">
      <c r="A5238" s="8"/>
      <c r="B5238" s="24"/>
    </row>
    <row r="5239" spans="1:2" ht="15" customHeight="1">
      <c r="A5239" s="8"/>
      <c r="B5239" s="24"/>
    </row>
    <row r="5240" spans="1:2" ht="15" customHeight="1">
      <c r="A5240" s="8"/>
      <c r="B5240" s="24"/>
    </row>
    <row r="5241" spans="1:2" ht="15" customHeight="1">
      <c r="A5241" s="8"/>
      <c r="B5241" s="24"/>
    </row>
    <row r="5242" spans="1:2" ht="15" customHeight="1">
      <c r="A5242" s="8"/>
      <c r="B5242" s="24"/>
    </row>
    <row r="5243" spans="1:2" ht="15" customHeight="1">
      <c r="A5243" s="8"/>
      <c r="B5243" s="24"/>
    </row>
    <row r="5244" spans="1:2" ht="15" customHeight="1">
      <c r="A5244" s="8"/>
      <c r="B5244" s="24"/>
    </row>
    <row r="5245" spans="1:2" ht="15" customHeight="1">
      <c r="A5245" s="8"/>
      <c r="B5245" s="24"/>
    </row>
    <row r="5246" spans="1:2" ht="15" customHeight="1">
      <c r="A5246" s="8"/>
      <c r="B5246" s="24"/>
    </row>
    <row r="5247" spans="1:2" ht="15" customHeight="1">
      <c r="A5247" s="8"/>
      <c r="B5247" s="24"/>
    </row>
    <row r="5248" spans="1:2" ht="15" customHeight="1">
      <c r="A5248" s="8"/>
      <c r="B5248" s="24"/>
    </row>
    <row r="5249" spans="1:2" ht="15" customHeight="1">
      <c r="A5249" s="8"/>
      <c r="B5249" s="24"/>
    </row>
    <row r="5250" spans="1:2" ht="15" customHeight="1">
      <c r="A5250" s="8"/>
      <c r="B5250" s="24"/>
    </row>
    <row r="5251" spans="1:2" ht="15" customHeight="1">
      <c r="A5251" s="8"/>
      <c r="B5251" s="24"/>
    </row>
    <row r="5252" spans="1:2" ht="15" customHeight="1">
      <c r="A5252" s="8"/>
      <c r="B5252" s="24"/>
    </row>
    <row r="5253" spans="1:2" ht="15" customHeight="1">
      <c r="A5253" s="8"/>
      <c r="B5253" s="24"/>
    </row>
    <row r="5254" spans="1:2" ht="15" customHeight="1">
      <c r="A5254" s="8"/>
      <c r="B5254" s="24"/>
    </row>
    <row r="5255" spans="1:2" ht="15" customHeight="1">
      <c r="A5255" s="25"/>
      <c r="B5255" s="26"/>
    </row>
    <row r="5256" spans="1:2" ht="15" customHeight="1">
      <c r="A5256" s="8"/>
      <c r="B5256" s="24"/>
    </row>
    <row r="5257" spans="1:2" ht="15" customHeight="1">
      <c r="A5257" s="8"/>
      <c r="B5257" s="24"/>
    </row>
    <row r="5258" spans="1:2" ht="15" customHeight="1">
      <c r="A5258" s="8"/>
      <c r="B5258" s="24"/>
    </row>
    <row r="5259" spans="1:2" ht="15" customHeight="1">
      <c r="A5259" s="8"/>
      <c r="B5259" s="24"/>
    </row>
    <row r="5260" spans="1:2" ht="15" customHeight="1">
      <c r="A5260" s="8"/>
      <c r="B5260" s="24"/>
    </row>
    <row r="5261" spans="1:2" ht="15" customHeight="1">
      <c r="A5261" s="8"/>
      <c r="B5261" s="24"/>
    </row>
    <row r="5262" spans="1:2" ht="15" customHeight="1">
      <c r="A5262" s="8"/>
      <c r="B5262" s="24"/>
    </row>
    <row r="5263" spans="1:2" ht="15" customHeight="1">
      <c r="A5263" s="8"/>
      <c r="B5263" s="24"/>
    </row>
    <row r="5264" spans="1:2" ht="15" customHeight="1">
      <c r="A5264" s="8"/>
      <c r="B5264" s="24"/>
    </row>
    <row r="5265" spans="1:2" ht="15" customHeight="1">
      <c r="A5265" s="8"/>
      <c r="B5265" s="24"/>
    </row>
    <row r="5266" spans="1:2" ht="15" customHeight="1">
      <c r="A5266" s="8"/>
      <c r="B5266" s="24"/>
    </row>
    <row r="5267" spans="1:2" ht="15" customHeight="1">
      <c r="A5267" s="25"/>
      <c r="B5267" s="26"/>
    </row>
    <row r="5268" spans="1:2" ht="15" customHeight="1">
      <c r="A5268" s="8"/>
      <c r="B5268" s="24"/>
    </row>
    <row r="5269" spans="1:2" ht="15" customHeight="1">
      <c r="A5269" s="8"/>
      <c r="B5269" s="24"/>
    </row>
    <row r="5270" spans="1:2" ht="15" customHeight="1">
      <c r="A5270" s="8"/>
      <c r="B5270" s="24"/>
    </row>
    <row r="5271" spans="1:2" ht="15" customHeight="1">
      <c r="A5271" s="25"/>
      <c r="B5271" s="26"/>
    </row>
    <row r="5272" spans="1:2" ht="15" customHeight="1">
      <c r="A5272" s="25"/>
      <c r="B5272" s="26"/>
    </row>
    <row r="5273" spans="1:2" ht="15" customHeight="1">
      <c r="A5273" s="8"/>
      <c r="B5273" s="24"/>
    </row>
    <row r="5274" spans="1:2" ht="15" customHeight="1">
      <c r="A5274" s="8"/>
      <c r="B5274" s="24"/>
    </row>
    <row r="5275" spans="1:2" ht="15" customHeight="1">
      <c r="A5275" s="8"/>
      <c r="B5275" s="24"/>
    </row>
    <row r="5276" spans="1:2" ht="15" customHeight="1">
      <c r="A5276" s="8"/>
      <c r="B5276" s="24"/>
    </row>
    <row r="5277" spans="1:2" ht="15" customHeight="1">
      <c r="A5277" s="8"/>
      <c r="B5277" s="24"/>
    </row>
    <row r="5278" spans="1:2" ht="15" customHeight="1">
      <c r="A5278" s="8"/>
      <c r="B5278" s="24"/>
    </row>
    <row r="5279" spans="1:2" ht="15" customHeight="1">
      <c r="A5279" s="8"/>
      <c r="B5279" s="24"/>
    </row>
    <row r="5280" spans="1:2" ht="15" customHeight="1">
      <c r="A5280" s="8"/>
      <c r="B5280" s="24"/>
    </row>
    <row r="5281" spans="1:2" ht="15" customHeight="1">
      <c r="A5281" s="8"/>
      <c r="B5281" s="24"/>
    </row>
    <row r="5282" spans="1:2" ht="15" customHeight="1">
      <c r="A5282" s="8"/>
      <c r="B5282" s="24"/>
    </row>
    <row r="5283" spans="1:2" ht="15" customHeight="1">
      <c r="A5283" s="8"/>
      <c r="B5283" s="24"/>
    </row>
    <row r="5284" spans="1:2" ht="15" customHeight="1">
      <c r="A5284" s="8"/>
      <c r="B5284" s="24"/>
    </row>
    <row r="5285" spans="1:2" ht="15" customHeight="1">
      <c r="A5285" s="8"/>
      <c r="B5285" s="24"/>
    </row>
    <row r="5286" spans="1:2" ht="15" customHeight="1">
      <c r="A5286" s="8"/>
      <c r="B5286" s="24"/>
    </row>
    <row r="5287" spans="1:2" ht="15" customHeight="1">
      <c r="A5287" s="8"/>
      <c r="B5287" s="24"/>
    </row>
    <row r="5288" spans="1:2" ht="15" customHeight="1">
      <c r="A5288" s="8"/>
      <c r="B5288" s="24"/>
    </row>
    <row r="5289" spans="1:2" ht="15" customHeight="1">
      <c r="A5289" s="8"/>
      <c r="B5289" s="24"/>
    </row>
    <row r="5290" spans="1:2" ht="15" customHeight="1">
      <c r="A5290" s="8"/>
      <c r="B5290" s="24"/>
    </row>
    <row r="5291" spans="1:2" ht="15" customHeight="1">
      <c r="A5291" s="8"/>
      <c r="B5291" s="24"/>
    </row>
    <row r="5292" spans="1:2" ht="15" customHeight="1">
      <c r="A5292" s="8"/>
      <c r="B5292" s="24"/>
    </row>
    <row r="5293" spans="1:2" ht="15" customHeight="1">
      <c r="A5293" s="8"/>
      <c r="B5293" s="24"/>
    </row>
    <row r="5294" spans="1:2" ht="15" customHeight="1">
      <c r="A5294" s="8"/>
      <c r="B5294" s="24"/>
    </row>
    <row r="5295" spans="1:2" ht="15" customHeight="1">
      <c r="A5295" s="8"/>
      <c r="B5295" s="24"/>
    </row>
    <row r="5296" spans="1:2" ht="15" customHeight="1">
      <c r="A5296" s="8"/>
      <c r="B5296" s="24"/>
    </row>
    <row r="5297" spans="1:2" ht="15" customHeight="1">
      <c r="A5297" s="8"/>
      <c r="B5297" s="24"/>
    </row>
    <row r="5298" spans="1:2" ht="15" customHeight="1">
      <c r="A5298" s="8"/>
      <c r="B5298" s="24"/>
    </row>
    <row r="5299" spans="1:2" ht="15" customHeight="1">
      <c r="A5299" s="25"/>
      <c r="B5299" s="26"/>
    </row>
    <row r="5300" spans="1:2" ht="15" customHeight="1">
      <c r="A5300" s="8"/>
      <c r="B5300" s="24"/>
    </row>
    <row r="5301" spans="1:2" ht="15" customHeight="1">
      <c r="A5301" s="8"/>
      <c r="B5301" s="24"/>
    </row>
    <row r="5302" spans="1:2" ht="15" customHeight="1">
      <c r="A5302" s="8"/>
      <c r="B5302" s="24"/>
    </row>
    <row r="5303" spans="1:2" ht="15" customHeight="1">
      <c r="A5303" s="8"/>
      <c r="B5303" s="24"/>
    </row>
    <row r="5304" spans="1:2" ht="15" customHeight="1">
      <c r="A5304" s="8"/>
      <c r="B5304" s="24"/>
    </row>
    <row r="5305" spans="1:2" ht="15" customHeight="1">
      <c r="A5305" s="8"/>
      <c r="B5305" s="24"/>
    </row>
    <row r="5306" spans="1:2" ht="15" customHeight="1">
      <c r="A5306" s="8"/>
      <c r="B5306" s="24"/>
    </row>
    <row r="5307" spans="1:2" ht="15" customHeight="1">
      <c r="A5307" s="8"/>
      <c r="B5307" s="24"/>
    </row>
    <row r="5308" spans="1:2" ht="15" customHeight="1">
      <c r="A5308" s="8"/>
      <c r="B5308" s="24"/>
    </row>
    <row r="5309" spans="1:2" ht="15" customHeight="1">
      <c r="A5309" s="8"/>
      <c r="B5309" s="24"/>
    </row>
    <row r="5310" spans="1:2" ht="15" customHeight="1">
      <c r="A5310" s="8"/>
      <c r="B5310" s="24"/>
    </row>
    <row r="5311" spans="1:2" ht="15" customHeight="1">
      <c r="A5311" s="8"/>
      <c r="B5311" s="24"/>
    </row>
    <row r="5312" spans="1:2" ht="15" customHeight="1">
      <c r="A5312" s="8"/>
      <c r="B5312" s="24"/>
    </row>
    <row r="5313" spans="1:2" ht="15" customHeight="1">
      <c r="A5313" s="8"/>
      <c r="B5313" s="24"/>
    </row>
    <row r="5314" spans="1:2" ht="15" customHeight="1">
      <c r="A5314" s="8"/>
      <c r="B5314" s="24"/>
    </row>
    <row r="5315" spans="1:2" ht="15" customHeight="1">
      <c r="A5315" s="8"/>
      <c r="B5315" s="24"/>
    </row>
    <row r="5316" spans="1:2" ht="15" customHeight="1">
      <c r="A5316" s="8"/>
      <c r="B5316" s="24"/>
    </row>
    <row r="5317" spans="1:2" ht="15" customHeight="1">
      <c r="A5317" s="8"/>
      <c r="B5317" s="24"/>
    </row>
    <row r="5318" spans="1:2" ht="15" customHeight="1">
      <c r="A5318" s="8"/>
      <c r="B5318" s="24"/>
    </row>
    <row r="5319" spans="1:2" ht="15" customHeight="1">
      <c r="A5319" s="8"/>
      <c r="B5319" s="24"/>
    </row>
    <row r="5320" spans="1:2" ht="15" customHeight="1">
      <c r="A5320" s="8"/>
      <c r="B5320" s="24"/>
    </row>
    <row r="5321" spans="1:2" ht="15" customHeight="1">
      <c r="A5321" s="8"/>
      <c r="B5321" s="24"/>
    </row>
    <row r="5322" spans="1:2" ht="15" customHeight="1">
      <c r="A5322" s="25"/>
      <c r="B5322" s="26"/>
    </row>
    <row r="5323" spans="1:2" ht="15" customHeight="1">
      <c r="A5323" s="8"/>
      <c r="B5323" s="24"/>
    </row>
    <row r="5324" spans="1:2" ht="15" customHeight="1">
      <c r="A5324" s="8"/>
      <c r="B5324" s="24"/>
    </row>
    <row r="5325" spans="1:2" ht="15" customHeight="1">
      <c r="A5325" s="8"/>
      <c r="B5325" s="24"/>
    </row>
    <row r="5326" spans="1:2" ht="15" customHeight="1">
      <c r="A5326" s="8"/>
      <c r="B5326" s="24"/>
    </row>
    <row r="5327" spans="1:2" ht="15" customHeight="1">
      <c r="A5327" s="8"/>
      <c r="B5327" s="24"/>
    </row>
    <row r="5328" spans="1:2" ht="15" customHeight="1">
      <c r="A5328" s="25"/>
      <c r="B5328" s="26"/>
    </row>
    <row r="5329" spans="1:2" ht="15" customHeight="1">
      <c r="A5329" s="8"/>
      <c r="B5329" s="24"/>
    </row>
    <row r="5330" spans="1:2" ht="15" customHeight="1">
      <c r="A5330" s="8"/>
      <c r="B5330" s="24"/>
    </row>
    <row r="5331" spans="1:2" ht="15" customHeight="1">
      <c r="A5331" s="8"/>
      <c r="B5331" s="24"/>
    </row>
    <row r="5332" spans="1:2" ht="15" customHeight="1">
      <c r="A5332" s="8"/>
      <c r="B5332" s="24"/>
    </row>
    <row r="5333" spans="1:2" ht="15" customHeight="1">
      <c r="A5333" s="8"/>
      <c r="B5333" s="24"/>
    </row>
    <row r="5334" spans="1:2" ht="15" customHeight="1">
      <c r="A5334" s="8"/>
      <c r="B5334" s="24"/>
    </row>
    <row r="5335" spans="1:2" ht="15" customHeight="1">
      <c r="A5335" s="8"/>
      <c r="B5335" s="24"/>
    </row>
    <row r="5336" spans="1:2" ht="15" customHeight="1">
      <c r="A5336" s="8"/>
      <c r="B5336" s="24"/>
    </row>
    <row r="5337" spans="1:2" ht="15" customHeight="1">
      <c r="A5337" s="8"/>
      <c r="B5337" s="24"/>
    </row>
    <row r="5338" spans="1:2" ht="15" customHeight="1">
      <c r="A5338" s="8"/>
      <c r="B5338" s="24"/>
    </row>
    <row r="5339" spans="1:2" ht="15" customHeight="1">
      <c r="A5339" s="8"/>
      <c r="B5339" s="24"/>
    </row>
    <row r="5340" spans="1:2" ht="15" customHeight="1">
      <c r="A5340" s="8"/>
      <c r="B5340" s="24"/>
    </row>
    <row r="5341" spans="1:2" ht="15" customHeight="1">
      <c r="A5341" s="8"/>
      <c r="B5341" s="24"/>
    </row>
    <row r="5342" spans="1:2" ht="15" customHeight="1">
      <c r="A5342" s="8"/>
      <c r="B5342" s="24"/>
    </row>
    <row r="5343" spans="1:2" ht="15" customHeight="1">
      <c r="A5343" s="8"/>
      <c r="B5343" s="24"/>
    </row>
    <row r="5344" spans="1:2" ht="15" customHeight="1">
      <c r="A5344" s="8"/>
      <c r="B5344" s="24"/>
    </row>
    <row r="5345" spans="1:2" ht="15" customHeight="1">
      <c r="A5345" s="8"/>
      <c r="B5345" s="24"/>
    </row>
    <row r="5346" spans="1:2" ht="15" customHeight="1">
      <c r="A5346" s="8"/>
      <c r="B5346" s="24"/>
    </row>
    <row r="5347" spans="1:2" ht="15" customHeight="1">
      <c r="A5347" s="8"/>
      <c r="B5347" s="24"/>
    </row>
    <row r="5348" spans="1:2" ht="15" customHeight="1">
      <c r="A5348" s="8"/>
      <c r="B5348" s="24"/>
    </row>
    <row r="5349" spans="1:2" ht="15" customHeight="1">
      <c r="A5349" s="8"/>
      <c r="B5349" s="24"/>
    </row>
    <row r="5350" spans="1:2" ht="15" customHeight="1">
      <c r="A5350" s="8"/>
      <c r="B5350" s="24"/>
    </row>
    <row r="5351" spans="1:2" ht="15" customHeight="1">
      <c r="A5351" s="8"/>
      <c r="B5351" s="24"/>
    </row>
    <row r="5352" spans="1:2" ht="15" customHeight="1">
      <c r="A5352" s="8"/>
      <c r="B5352" s="24"/>
    </row>
    <row r="5353" spans="1:2" ht="15" customHeight="1">
      <c r="A5353" s="25"/>
      <c r="B5353" s="26"/>
    </row>
    <row r="5354" spans="1:2" ht="15" customHeight="1">
      <c r="A5354" s="8"/>
      <c r="B5354" s="24"/>
    </row>
    <row r="5355" spans="1:2" ht="15" customHeight="1">
      <c r="A5355" s="8"/>
      <c r="B5355" s="24"/>
    </row>
    <row r="5356" spans="1:2" ht="15" customHeight="1">
      <c r="A5356" s="8"/>
      <c r="B5356" s="24"/>
    </row>
    <row r="5357" spans="1:2" ht="15" customHeight="1">
      <c r="A5357" s="8"/>
      <c r="B5357" s="24"/>
    </row>
    <row r="5358" spans="1:2" ht="15" customHeight="1">
      <c r="A5358" s="8"/>
      <c r="B5358" s="24"/>
    </row>
    <row r="5359" spans="1:2" ht="15" customHeight="1">
      <c r="A5359" s="8"/>
      <c r="B5359" s="24"/>
    </row>
    <row r="5360" spans="1:2" ht="15" customHeight="1">
      <c r="A5360" s="8"/>
      <c r="B5360" s="24"/>
    </row>
    <row r="5361" spans="1:2" ht="15" customHeight="1">
      <c r="A5361" s="8"/>
      <c r="B5361" s="24"/>
    </row>
    <row r="5362" spans="1:2" ht="15" customHeight="1">
      <c r="A5362" s="8"/>
      <c r="B5362" s="24"/>
    </row>
    <row r="5363" spans="1:2" ht="15" customHeight="1">
      <c r="A5363" s="8"/>
      <c r="B5363" s="24"/>
    </row>
    <row r="5364" spans="1:2" ht="15" customHeight="1">
      <c r="A5364" s="8"/>
      <c r="B5364" s="24"/>
    </row>
    <row r="5365" spans="1:2" ht="15" customHeight="1">
      <c r="A5365" s="8"/>
      <c r="B5365" s="24"/>
    </row>
    <row r="5366" spans="1:2" ht="15" customHeight="1">
      <c r="A5366" s="8"/>
      <c r="B5366" s="24"/>
    </row>
    <row r="5367" spans="1:2" ht="15" customHeight="1">
      <c r="A5367" s="25"/>
      <c r="B5367" s="26"/>
    </row>
    <row r="5368" spans="1:2" ht="15" customHeight="1">
      <c r="A5368" s="8"/>
      <c r="B5368" s="24"/>
    </row>
    <row r="5369" spans="1:2" ht="15" customHeight="1">
      <c r="A5369" s="8"/>
      <c r="B5369" s="24"/>
    </row>
    <row r="5370" spans="1:2" ht="15" customHeight="1">
      <c r="A5370" s="8"/>
      <c r="B5370" s="24"/>
    </row>
    <row r="5371" spans="1:2" ht="15" customHeight="1">
      <c r="A5371" s="8"/>
      <c r="B5371" s="24"/>
    </row>
    <row r="5372" spans="1:2" ht="15" customHeight="1">
      <c r="A5372" s="8"/>
      <c r="B5372" s="24"/>
    </row>
    <row r="5373" spans="1:2" ht="15" customHeight="1">
      <c r="A5373" s="8"/>
      <c r="B5373" s="24"/>
    </row>
    <row r="5374" spans="1:2" ht="15" customHeight="1">
      <c r="A5374" s="8"/>
      <c r="B5374" s="24"/>
    </row>
    <row r="5375" spans="1:2" ht="15" customHeight="1">
      <c r="A5375" s="8"/>
      <c r="B5375" s="24"/>
    </row>
    <row r="5376" spans="1:2" ht="15" customHeight="1">
      <c r="A5376" s="8"/>
      <c r="B5376" s="24"/>
    </row>
    <row r="5377" spans="1:2" ht="15" customHeight="1">
      <c r="A5377" s="8"/>
      <c r="B5377" s="24"/>
    </row>
    <row r="5378" spans="1:2" ht="15" customHeight="1">
      <c r="A5378" s="25"/>
      <c r="B5378" s="26"/>
    </row>
    <row r="5379" spans="1:2" ht="15" customHeight="1">
      <c r="A5379" s="25"/>
      <c r="B5379" s="26"/>
    </row>
    <row r="5380" spans="1:2" ht="15" customHeight="1">
      <c r="A5380" s="25"/>
      <c r="B5380" s="26"/>
    </row>
    <row r="5381" spans="1:2" ht="15" customHeight="1">
      <c r="A5381" s="8"/>
      <c r="B5381" s="24"/>
    </row>
    <row r="5382" spans="1:2" ht="15" customHeight="1">
      <c r="A5382" s="8"/>
      <c r="B5382" s="24"/>
    </row>
    <row r="5383" spans="1:2" ht="15" customHeight="1">
      <c r="A5383" s="8"/>
      <c r="B5383" s="24"/>
    </row>
    <row r="5384" spans="1:2" ht="15" customHeight="1">
      <c r="A5384" s="8"/>
      <c r="B5384" s="24"/>
    </row>
    <row r="5385" spans="1:2" ht="15" customHeight="1">
      <c r="A5385" s="8"/>
      <c r="B5385" s="24"/>
    </row>
    <row r="5386" spans="1:2" ht="15" customHeight="1">
      <c r="A5386" s="25"/>
      <c r="B5386" s="26"/>
    </row>
    <row r="5387" spans="1:2" ht="15" customHeight="1">
      <c r="A5387" s="8"/>
      <c r="B5387" s="24"/>
    </row>
    <row r="5388" spans="1:2" ht="15" customHeight="1">
      <c r="A5388" s="8"/>
      <c r="B5388" s="24"/>
    </row>
    <row r="5389" spans="1:2" ht="15" customHeight="1">
      <c r="A5389" s="8"/>
      <c r="B5389" s="24"/>
    </row>
    <row r="5390" spans="1:2" ht="15" customHeight="1">
      <c r="A5390" s="8"/>
      <c r="B5390" s="24"/>
    </row>
    <row r="5391" spans="1:2" ht="15" customHeight="1">
      <c r="A5391" s="25"/>
      <c r="B5391" s="26"/>
    </row>
    <row r="5392" spans="1:2" ht="15" customHeight="1">
      <c r="A5392" s="8"/>
      <c r="B5392" s="24"/>
    </row>
    <row r="5393" spans="1:2" ht="15" customHeight="1">
      <c r="A5393" s="8"/>
      <c r="B5393" s="24"/>
    </row>
    <row r="5394" spans="1:2" ht="15" customHeight="1">
      <c r="A5394" s="25"/>
      <c r="B5394" s="26"/>
    </row>
    <row r="5395" spans="1:2" ht="15" customHeight="1">
      <c r="A5395" s="8"/>
      <c r="B5395" s="24"/>
    </row>
    <row r="5396" spans="1:2" ht="15" customHeight="1">
      <c r="A5396" s="8"/>
      <c r="B5396" s="24"/>
    </row>
    <row r="5397" spans="1:2" ht="15" customHeight="1">
      <c r="A5397" s="8"/>
      <c r="B5397" s="24"/>
    </row>
    <row r="5398" spans="1:2" ht="15" customHeight="1">
      <c r="A5398" s="8"/>
      <c r="B5398" s="24"/>
    </row>
    <row r="5399" spans="1:2" ht="15" customHeight="1">
      <c r="A5399" s="8"/>
      <c r="B5399" s="24"/>
    </row>
    <row r="5400" spans="1:2" ht="15" customHeight="1">
      <c r="A5400" s="8"/>
      <c r="B5400" s="24"/>
    </row>
    <row r="5401" spans="1:2" ht="15" customHeight="1">
      <c r="A5401" s="8"/>
      <c r="B5401" s="24"/>
    </row>
    <row r="5402" spans="1:2" ht="15" customHeight="1">
      <c r="A5402" s="8"/>
      <c r="B5402" s="24"/>
    </row>
    <row r="5403" spans="1:2" ht="15" customHeight="1">
      <c r="A5403" s="8"/>
      <c r="B5403" s="24"/>
    </row>
    <row r="5404" spans="1:2" ht="15" customHeight="1">
      <c r="A5404" s="8"/>
      <c r="B5404" s="24"/>
    </row>
    <row r="5405" spans="1:2" ht="15" customHeight="1">
      <c r="A5405" s="8"/>
      <c r="B5405" s="24"/>
    </row>
    <row r="5406" spans="1:2" ht="15" customHeight="1">
      <c r="A5406" s="8"/>
      <c r="B5406" s="24"/>
    </row>
    <row r="5407" spans="1:2" ht="15" customHeight="1">
      <c r="A5407" s="8"/>
      <c r="B5407" s="24"/>
    </row>
    <row r="5408" spans="1:2" ht="15" customHeight="1">
      <c r="A5408" s="8"/>
      <c r="B5408" s="24"/>
    </row>
    <row r="5409" spans="1:2" ht="15" customHeight="1">
      <c r="A5409" s="25"/>
      <c r="B5409" s="26"/>
    </row>
    <row r="5410" spans="1:2" ht="15" customHeight="1">
      <c r="A5410" s="8"/>
      <c r="B5410" s="24"/>
    </row>
    <row r="5411" spans="1:2" ht="15" customHeight="1">
      <c r="A5411" s="8"/>
      <c r="B5411" s="24"/>
    </row>
    <row r="5412" spans="1:2" ht="15" customHeight="1">
      <c r="A5412" s="8"/>
      <c r="B5412" s="24"/>
    </row>
    <row r="5413" spans="1:2" ht="15" customHeight="1">
      <c r="A5413" s="8"/>
      <c r="B5413" s="24"/>
    </row>
    <row r="5414" spans="1:2" ht="15" customHeight="1">
      <c r="A5414" s="25"/>
      <c r="B5414" s="26"/>
    </row>
    <row r="5415" spans="1:2" ht="15" customHeight="1">
      <c r="A5415" s="8"/>
      <c r="B5415" s="24"/>
    </row>
    <row r="5416" spans="1:2" ht="15" customHeight="1">
      <c r="A5416" s="8"/>
      <c r="B5416" s="24"/>
    </row>
    <row r="5417" spans="1:2" ht="15" customHeight="1">
      <c r="A5417" s="8"/>
      <c r="B5417" s="24"/>
    </row>
    <row r="5418" spans="1:2" ht="15" customHeight="1">
      <c r="A5418" s="8"/>
      <c r="B5418" s="24"/>
    </row>
    <row r="5419" spans="1:2" ht="15" customHeight="1">
      <c r="A5419" s="8"/>
      <c r="B5419" s="24"/>
    </row>
    <row r="5420" spans="1:2" ht="15" customHeight="1">
      <c r="A5420" s="8"/>
      <c r="B5420" s="24"/>
    </row>
    <row r="5421" spans="1:2" ht="15" customHeight="1">
      <c r="A5421" s="25"/>
      <c r="B5421" s="26"/>
    </row>
    <row r="5422" spans="1:2" ht="15" customHeight="1">
      <c r="A5422" s="8"/>
      <c r="B5422" s="24"/>
    </row>
    <row r="5423" spans="1:2" ht="15" customHeight="1">
      <c r="A5423" s="8"/>
      <c r="B5423" s="24"/>
    </row>
    <row r="5424" spans="1:2" ht="15" customHeight="1">
      <c r="A5424" s="8"/>
      <c r="B5424" s="24"/>
    </row>
    <row r="5425" spans="1:2" ht="15" customHeight="1">
      <c r="A5425" s="8"/>
      <c r="B5425" s="24"/>
    </row>
    <row r="5426" spans="1:2" ht="15" customHeight="1">
      <c r="A5426" s="8"/>
      <c r="B5426" s="24"/>
    </row>
    <row r="5427" spans="1:2" ht="15" customHeight="1">
      <c r="A5427" s="8"/>
      <c r="B5427" s="24"/>
    </row>
    <row r="5428" spans="1:2" ht="15" customHeight="1">
      <c r="A5428" s="25"/>
      <c r="B5428" s="26"/>
    </row>
    <row r="5429" spans="1:2" ht="15" customHeight="1">
      <c r="A5429" s="8"/>
      <c r="B5429" s="24"/>
    </row>
    <row r="5430" spans="1:2" ht="15" customHeight="1">
      <c r="A5430" s="8"/>
      <c r="B5430" s="24"/>
    </row>
    <row r="5431" spans="1:2" ht="15" customHeight="1">
      <c r="A5431" s="8"/>
      <c r="B5431" s="24"/>
    </row>
    <row r="5432" spans="1:2" ht="15" customHeight="1">
      <c r="A5432" s="25"/>
      <c r="B5432" s="26"/>
    </row>
    <row r="5433" spans="1:2" ht="15" customHeight="1">
      <c r="A5433" s="8"/>
      <c r="B5433" s="24"/>
    </row>
    <row r="5434" spans="1:2" ht="15" customHeight="1">
      <c r="A5434" s="8"/>
      <c r="B5434" s="24"/>
    </row>
    <row r="5435" spans="1:2" ht="15" customHeight="1">
      <c r="A5435" s="8"/>
      <c r="B5435" s="24"/>
    </row>
    <row r="5436" spans="1:2" ht="15" customHeight="1">
      <c r="A5436" s="25"/>
      <c r="B5436" s="26"/>
    </row>
    <row r="5437" spans="1:2" ht="15" customHeight="1">
      <c r="A5437" s="8"/>
      <c r="B5437" s="24"/>
    </row>
    <row r="5438" spans="1:2" ht="15" customHeight="1">
      <c r="A5438" s="25"/>
      <c r="B5438" s="26"/>
    </row>
    <row r="5439" spans="1:2" ht="15" customHeight="1">
      <c r="A5439" s="8"/>
      <c r="B5439" s="24"/>
    </row>
    <row r="5440" spans="1:2" ht="15" customHeight="1">
      <c r="A5440" s="8"/>
      <c r="B5440" s="24"/>
    </row>
    <row r="5441" spans="1:2" ht="15" customHeight="1">
      <c r="A5441" s="8"/>
      <c r="B5441" s="24"/>
    </row>
    <row r="5442" spans="1:2" ht="15" customHeight="1">
      <c r="A5442" s="8"/>
      <c r="B5442" s="24"/>
    </row>
    <row r="5443" spans="1:2" ht="15" customHeight="1">
      <c r="A5443" s="8"/>
      <c r="B5443" s="24"/>
    </row>
    <row r="5444" spans="1:2" ht="15" customHeight="1">
      <c r="A5444" s="8"/>
      <c r="B5444" s="24"/>
    </row>
    <row r="5445" spans="1:2" ht="15" customHeight="1">
      <c r="A5445" s="8"/>
      <c r="B5445" s="24"/>
    </row>
    <row r="5446" spans="1:2" ht="15" customHeight="1">
      <c r="A5446" s="8"/>
      <c r="B5446" s="24"/>
    </row>
    <row r="5447" spans="1:2" ht="15" customHeight="1">
      <c r="A5447" s="8"/>
      <c r="B5447" s="24"/>
    </row>
    <row r="5448" spans="1:2" ht="15" customHeight="1">
      <c r="A5448" s="25"/>
      <c r="B5448" s="26"/>
    </row>
    <row r="5449" spans="1:2" ht="15" customHeight="1">
      <c r="A5449" s="8"/>
      <c r="B5449" s="24"/>
    </row>
    <row r="5450" spans="1:2" ht="15" customHeight="1">
      <c r="A5450" s="8"/>
      <c r="B5450" s="24"/>
    </row>
    <row r="5451" spans="1:2" ht="15" customHeight="1">
      <c r="A5451" s="8"/>
      <c r="B5451" s="24"/>
    </row>
    <row r="5452" spans="1:2" ht="15" customHeight="1">
      <c r="A5452" s="8"/>
      <c r="B5452" s="24"/>
    </row>
    <row r="5453" spans="1:2" ht="15" customHeight="1">
      <c r="A5453" s="8"/>
      <c r="B5453" s="24"/>
    </row>
    <row r="5454" spans="1:2" ht="15" customHeight="1">
      <c r="A5454" s="8"/>
      <c r="B5454" s="24"/>
    </row>
    <row r="5455" spans="1:2" ht="15" customHeight="1">
      <c r="A5455" s="8"/>
      <c r="B5455" s="24"/>
    </row>
    <row r="5456" spans="1:2" ht="15" customHeight="1">
      <c r="A5456" s="8"/>
      <c r="B5456" s="24"/>
    </row>
    <row r="5457" spans="1:2" ht="15" customHeight="1">
      <c r="A5457" s="8"/>
      <c r="B5457" s="24"/>
    </row>
    <row r="5458" spans="1:2" ht="15" customHeight="1">
      <c r="A5458" s="8"/>
      <c r="B5458" s="24"/>
    </row>
    <row r="5459" spans="1:2" ht="15" customHeight="1">
      <c r="A5459" s="8"/>
      <c r="B5459" s="24"/>
    </row>
    <row r="5460" spans="1:2" ht="15" customHeight="1">
      <c r="A5460" s="8"/>
      <c r="B5460" s="24"/>
    </row>
    <row r="5461" spans="1:2" ht="15" customHeight="1">
      <c r="A5461" s="8"/>
      <c r="B5461" s="24"/>
    </row>
    <row r="5462" spans="1:2" ht="15" customHeight="1">
      <c r="A5462" s="8"/>
      <c r="B5462" s="24"/>
    </row>
    <row r="5463" spans="1:2" ht="15" customHeight="1">
      <c r="A5463" s="8"/>
      <c r="B5463" s="24"/>
    </row>
    <row r="5464" spans="1:2" ht="15" customHeight="1">
      <c r="A5464" s="8"/>
      <c r="B5464" s="24"/>
    </row>
    <row r="5465" spans="1:2" ht="15" customHeight="1">
      <c r="A5465" s="8"/>
      <c r="B5465" s="24"/>
    </row>
    <row r="5466" spans="1:2" ht="15" customHeight="1">
      <c r="A5466" s="8"/>
      <c r="B5466" s="24"/>
    </row>
    <row r="5467" spans="1:2" ht="15" customHeight="1">
      <c r="A5467" s="8"/>
      <c r="B5467" s="24"/>
    </row>
    <row r="5468" spans="1:2" ht="15" customHeight="1">
      <c r="A5468" s="8"/>
      <c r="B5468" s="24"/>
    </row>
    <row r="5469" spans="1:2" ht="15" customHeight="1">
      <c r="A5469" s="8"/>
      <c r="B5469" s="24"/>
    </row>
    <row r="5470" spans="1:2" ht="15" customHeight="1">
      <c r="A5470" s="8"/>
      <c r="B5470" s="24"/>
    </row>
    <row r="5471" spans="1:2" ht="15" customHeight="1">
      <c r="A5471" s="8"/>
      <c r="B5471" s="24"/>
    </row>
    <row r="5472" spans="1:2" ht="15" customHeight="1">
      <c r="A5472" s="8"/>
      <c r="B5472" s="24"/>
    </row>
    <row r="5473" spans="1:2" ht="15" customHeight="1">
      <c r="A5473" s="25"/>
      <c r="B5473" s="26"/>
    </row>
    <row r="5474" spans="1:2" ht="15" customHeight="1">
      <c r="A5474" s="8"/>
      <c r="B5474" s="24"/>
    </row>
    <row r="5475" spans="1:2" ht="15" customHeight="1">
      <c r="A5475" s="8"/>
      <c r="B5475" s="24"/>
    </row>
    <row r="5476" spans="1:2" ht="15" customHeight="1">
      <c r="A5476" s="8"/>
      <c r="B5476" s="24"/>
    </row>
    <row r="5477" spans="1:2" ht="15" customHeight="1">
      <c r="A5477" s="8"/>
      <c r="B5477" s="24"/>
    </row>
    <row r="5478" spans="1:2" ht="15" customHeight="1">
      <c r="A5478" s="8"/>
      <c r="B5478" s="24"/>
    </row>
    <row r="5479" spans="1:2" ht="15" customHeight="1">
      <c r="A5479" s="25"/>
      <c r="B5479" s="26"/>
    </row>
    <row r="5480" spans="1:2" ht="15" customHeight="1">
      <c r="A5480" s="8"/>
      <c r="B5480" s="24"/>
    </row>
    <row r="5481" spans="1:2" ht="15" customHeight="1">
      <c r="A5481" s="8"/>
      <c r="B5481" s="24"/>
    </row>
    <row r="5482" spans="1:2" ht="15" customHeight="1">
      <c r="A5482" s="8"/>
      <c r="B5482" s="24"/>
    </row>
    <row r="5483" spans="1:2" ht="15" customHeight="1">
      <c r="A5483" s="8"/>
      <c r="B5483" s="24"/>
    </row>
    <row r="5484" spans="1:2" ht="15" customHeight="1">
      <c r="A5484" s="25"/>
      <c r="B5484" s="26"/>
    </row>
    <row r="5485" spans="1:2" ht="15" customHeight="1">
      <c r="A5485" s="8"/>
      <c r="B5485" s="24"/>
    </row>
    <row r="5486" spans="1:2" ht="15" customHeight="1">
      <c r="A5486" s="8"/>
      <c r="B5486" s="24"/>
    </row>
    <row r="5487" spans="1:2" ht="15" customHeight="1">
      <c r="A5487" s="8"/>
      <c r="B5487" s="24"/>
    </row>
    <row r="5488" spans="1:2" ht="15" customHeight="1">
      <c r="A5488" s="8"/>
      <c r="B5488" s="24"/>
    </row>
    <row r="5489" spans="1:2" ht="15" customHeight="1">
      <c r="A5489" s="8"/>
      <c r="B5489" s="24"/>
    </row>
    <row r="5490" spans="1:2" ht="15" customHeight="1">
      <c r="A5490" s="8"/>
      <c r="B5490" s="24"/>
    </row>
    <row r="5491" spans="1:2" ht="15" customHeight="1">
      <c r="A5491" s="8"/>
      <c r="B5491" s="24"/>
    </row>
    <row r="5492" spans="1:2" ht="15" customHeight="1">
      <c r="A5492" s="8"/>
      <c r="B5492" s="24"/>
    </row>
    <row r="5493" spans="1:2" ht="15" customHeight="1">
      <c r="A5493" s="8"/>
      <c r="B5493" s="24"/>
    </row>
    <row r="5494" spans="1:2" ht="15" customHeight="1">
      <c r="A5494" s="8"/>
      <c r="B5494" s="24"/>
    </row>
    <row r="5495" spans="1:2" ht="15" customHeight="1">
      <c r="A5495" s="8"/>
      <c r="B5495" s="24"/>
    </row>
    <row r="5496" spans="1:2" ht="15" customHeight="1">
      <c r="A5496" s="8"/>
      <c r="B5496" s="24"/>
    </row>
    <row r="5497" spans="1:2" ht="15" customHeight="1">
      <c r="A5497" s="8"/>
      <c r="B5497" s="24"/>
    </row>
    <row r="5498" spans="1:2" ht="15" customHeight="1">
      <c r="A5498" s="8"/>
      <c r="B5498" s="24"/>
    </row>
    <row r="5499" spans="1:2" ht="15" customHeight="1">
      <c r="A5499" s="8"/>
      <c r="B5499" s="24"/>
    </row>
    <row r="5500" spans="1:2" ht="15" customHeight="1">
      <c r="A5500" s="8"/>
      <c r="B5500" s="24"/>
    </row>
    <row r="5501" spans="1:2" ht="15" customHeight="1">
      <c r="A5501" s="8"/>
      <c r="B5501" s="24"/>
    </row>
    <row r="5502" spans="1:2" ht="15" customHeight="1">
      <c r="A5502" s="8"/>
      <c r="B5502" s="24"/>
    </row>
    <row r="5503" spans="1:2" ht="15" customHeight="1">
      <c r="A5503" s="8"/>
      <c r="B5503" s="24"/>
    </row>
    <row r="5504" spans="1:2" ht="15" customHeight="1">
      <c r="A5504" s="25"/>
      <c r="B5504" s="26"/>
    </row>
    <row r="5505" spans="1:2" ht="15" customHeight="1">
      <c r="A5505" s="8"/>
      <c r="B5505" s="24"/>
    </row>
    <row r="5506" spans="1:2" ht="15" customHeight="1">
      <c r="A5506" s="8"/>
      <c r="B5506" s="24"/>
    </row>
    <row r="5507" spans="1:2" ht="15" customHeight="1">
      <c r="A5507" s="25"/>
      <c r="B5507" s="26"/>
    </row>
    <row r="5508" spans="1:2" ht="15" customHeight="1">
      <c r="A5508" s="8"/>
      <c r="B5508" s="24"/>
    </row>
    <row r="5509" spans="1:2" ht="15" customHeight="1">
      <c r="A5509" s="8"/>
      <c r="B5509" s="24"/>
    </row>
    <row r="5510" spans="1:2" ht="15" customHeight="1">
      <c r="A5510" s="8"/>
      <c r="B5510" s="24"/>
    </row>
    <row r="5511" spans="1:2" ht="15" customHeight="1">
      <c r="A5511" s="25"/>
      <c r="B5511" s="26"/>
    </row>
    <row r="5512" spans="1:2" ht="15" customHeight="1">
      <c r="A5512" s="8"/>
      <c r="B5512" s="24"/>
    </row>
    <row r="5513" spans="1:2" ht="15" customHeight="1">
      <c r="A5513" s="8"/>
      <c r="B5513" s="24"/>
    </row>
    <row r="5514" spans="1:2" ht="15" customHeight="1">
      <c r="A5514" s="8"/>
      <c r="B5514" s="24"/>
    </row>
    <row r="5515" spans="1:2" ht="15" customHeight="1">
      <c r="A5515" s="8"/>
      <c r="B5515" s="24"/>
    </row>
    <row r="5516" spans="1:2" ht="15" customHeight="1">
      <c r="A5516" s="8"/>
      <c r="B5516" s="24"/>
    </row>
    <row r="5517" spans="1:2" ht="15" customHeight="1">
      <c r="A5517" s="25"/>
      <c r="B5517" s="26"/>
    </row>
    <row r="5518" spans="1:2" ht="15" customHeight="1">
      <c r="A5518" s="8"/>
      <c r="B5518" s="24"/>
    </row>
    <row r="5519" spans="1:2" ht="15" customHeight="1">
      <c r="A5519" s="8"/>
      <c r="B5519" s="24"/>
    </row>
    <row r="5520" spans="1:2" ht="15" customHeight="1">
      <c r="A5520" s="8"/>
      <c r="B5520" s="24"/>
    </row>
    <row r="5521" spans="1:2" ht="15" customHeight="1">
      <c r="A5521" s="8"/>
      <c r="B5521" s="24"/>
    </row>
    <row r="5522" spans="1:2" ht="15" customHeight="1">
      <c r="A5522" s="8"/>
      <c r="B5522" s="24"/>
    </row>
    <row r="5523" spans="1:2" ht="15" customHeight="1">
      <c r="A5523" s="8"/>
      <c r="B5523" s="24"/>
    </row>
    <row r="5524" spans="1:2" ht="15" customHeight="1">
      <c r="A5524" s="8"/>
      <c r="B5524" s="24"/>
    </row>
    <row r="5525" spans="1:2" ht="15" customHeight="1">
      <c r="A5525" s="8"/>
      <c r="B5525" s="24"/>
    </row>
    <row r="5526" spans="1:2" ht="15" customHeight="1">
      <c r="A5526" s="8"/>
      <c r="B5526" s="24"/>
    </row>
    <row r="5527" spans="1:2" ht="15" customHeight="1">
      <c r="A5527" s="8"/>
      <c r="B5527" s="24"/>
    </row>
    <row r="5528" spans="1:2" ht="15" customHeight="1">
      <c r="A5528" s="8"/>
      <c r="B5528" s="24"/>
    </row>
    <row r="5529" spans="1:2" ht="15" customHeight="1">
      <c r="A5529" s="8"/>
      <c r="B5529" s="24"/>
    </row>
    <row r="5530" spans="1:2" ht="15" customHeight="1">
      <c r="A5530" s="25"/>
      <c r="B5530" s="26"/>
    </row>
    <row r="5531" spans="1:2" ht="15" customHeight="1">
      <c r="A5531" s="8"/>
      <c r="B5531" s="24"/>
    </row>
    <row r="5532" spans="1:2" ht="15" customHeight="1">
      <c r="A5532" s="8"/>
      <c r="B5532" s="24"/>
    </row>
    <row r="5533" spans="1:2" ht="15" customHeight="1">
      <c r="A5533" s="8"/>
      <c r="B5533" s="24"/>
    </row>
    <row r="5534" spans="1:2" ht="15" customHeight="1">
      <c r="A5534" s="8"/>
      <c r="B5534" s="24"/>
    </row>
    <row r="5535" spans="1:2" ht="15" customHeight="1">
      <c r="A5535" s="8"/>
      <c r="B5535" s="24"/>
    </row>
    <row r="5536" spans="1:2" ht="15" customHeight="1">
      <c r="A5536" s="8"/>
      <c r="B5536" s="24"/>
    </row>
    <row r="5537" spans="1:2" ht="15" customHeight="1">
      <c r="A5537" s="25"/>
      <c r="B5537" s="26"/>
    </row>
    <row r="5538" spans="1:2" ht="15" customHeight="1">
      <c r="A5538" s="8"/>
      <c r="B5538" s="24"/>
    </row>
    <row r="5539" spans="1:2" ht="15" customHeight="1">
      <c r="A5539" s="8"/>
      <c r="B5539" s="24"/>
    </row>
    <row r="5540" spans="1:2" ht="15" customHeight="1">
      <c r="A5540" s="25"/>
      <c r="B5540" s="26"/>
    </row>
    <row r="5541" spans="1:2" ht="15" customHeight="1">
      <c r="A5541" s="8"/>
      <c r="B5541" s="24"/>
    </row>
    <row r="5542" spans="1:2" ht="15" customHeight="1">
      <c r="A5542" s="8"/>
      <c r="B5542" s="24"/>
    </row>
    <row r="5543" spans="1:2" ht="15" customHeight="1">
      <c r="A5543" s="8"/>
      <c r="B5543" s="24"/>
    </row>
    <row r="5544" spans="1:2" ht="15" customHeight="1">
      <c r="A5544" s="8"/>
      <c r="B5544" s="24"/>
    </row>
    <row r="5545" spans="1:2" ht="15" customHeight="1">
      <c r="A5545" s="8"/>
      <c r="B5545" s="24"/>
    </row>
    <row r="5546" spans="1:2" ht="15" customHeight="1">
      <c r="A5546" s="8"/>
      <c r="B5546" s="24"/>
    </row>
    <row r="5547" spans="1:2" ht="15" customHeight="1">
      <c r="A5547" s="8"/>
      <c r="B5547" s="24"/>
    </row>
    <row r="5548" spans="1:2" ht="15" customHeight="1">
      <c r="A5548" s="25"/>
      <c r="B5548" s="26"/>
    </row>
    <row r="5549" spans="1:2" ht="15" customHeight="1">
      <c r="A5549" s="8"/>
      <c r="B5549" s="24"/>
    </row>
    <row r="5550" spans="1:2" ht="15" customHeight="1">
      <c r="A5550" s="25"/>
      <c r="B5550" s="26"/>
    </row>
    <row r="5551" spans="1:2" ht="15" customHeight="1">
      <c r="A5551" s="8"/>
      <c r="B5551" s="24"/>
    </row>
    <row r="5552" spans="1:2" ht="15" customHeight="1">
      <c r="A5552" s="25"/>
      <c r="B5552" s="26"/>
    </row>
    <row r="5553" spans="1:2" ht="15" customHeight="1">
      <c r="A5553" s="8"/>
      <c r="B5553" s="24"/>
    </row>
    <row r="5554" spans="1:2" ht="15" customHeight="1">
      <c r="A5554" s="8"/>
      <c r="B5554" s="24"/>
    </row>
    <row r="5555" spans="1:2" ht="15" customHeight="1">
      <c r="A5555" s="8"/>
      <c r="B5555" s="24"/>
    </row>
    <row r="5556" spans="1:2" ht="15" customHeight="1">
      <c r="A5556" s="8"/>
      <c r="B5556" s="24"/>
    </row>
    <row r="5557" spans="1:2" ht="15" customHeight="1">
      <c r="A5557" s="8"/>
      <c r="B5557" s="24"/>
    </row>
    <row r="5558" spans="1:2" ht="15" customHeight="1">
      <c r="A5558" s="8"/>
      <c r="B5558" s="24"/>
    </row>
    <row r="5559" spans="1:2" ht="15" customHeight="1">
      <c r="A5559" s="8"/>
      <c r="B5559" s="24"/>
    </row>
    <row r="5560" spans="1:2" ht="15" customHeight="1">
      <c r="A5560" s="8"/>
      <c r="B5560" s="24"/>
    </row>
    <row r="5561" spans="1:2" ht="15" customHeight="1">
      <c r="A5561" s="8"/>
      <c r="B5561" s="24"/>
    </row>
    <row r="5562" spans="1:2" ht="15" customHeight="1">
      <c r="A5562" s="8"/>
      <c r="B5562" s="24"/>
    </row>
    <row r="5563" spans="1:2" ht="15" customHeight="1">
      <c r="A5563" s="8"/>
      <c r="B5563" s="24"/>
    </row>
    <row r="5564" spans="1:2" ht="15" customHeight="1">
      <c r="A5564" s="8"/>
      <c r="B5564" s="24"/>
    </row>
    <row r="5565" spans="1:2" ht="15" customHeight="1">
      <c r="A5565" s="8"/>
      <c r="B5565" s="24"/>
    </row>
    <row r="5566" spans="1:2" ht="15" customHeight="1">
      <c r="A5566" s="8"/>
      <c r="B5566" s="24"/>
    </row>
    <row r="5567" spans="1:2" ht="15" customHeight="1">
      <c r="A5567" s="8"/>
      <c r="B5567" s="24"/>
    </row>
    <row r="5568" spans="1:2" ht="15" customHeight="1">
      <c r="A5568" s="8"/>
      <c r="B5568" s="24"/>
    </row>
    <row r="5569" spans="1:2" ht="15" customHeight="1">
      <c r="A5569" s="8"/>
      <c r="B5569" s="24"/>
    </row>
    <row r="5570" spans="1:2" ht="15" customHeight="1">
      <c r="A5570" s="8"/>
      <c r="B5570" s="24"/>
    </row>
    <row r="5571" spans="1:2" ht="15" customHeight="1">
      <c r="A5571" s="8"/>
      <c r="B5571" s="24"/>
    </row>
    <row r="5572" spans="1:2" ht="15" customHeight="1">
      <c r="A5572" s="8"/>
      <c r="B5572" s="24"/>
    </row>
    <row r="5573" spans="1:2" ht="15" customHeight="1">
      <c r="A5573" s="8"/>
      <c r="B5573" s="24"/>
    </row>
    <row r="5574" spans="1:2" ht="15" customHeight="1">
      <c r="A5574" s="25"/>
      <c r="B5574" s="26"/>
    </row>
    <row r="5575" spans="1:2" ht="15" customHeight="1">
      <c r="A5575" s="8"/>
      <c r="B5575" s="24"/>
    </row>
    <row r="5576" spans="1:2" ht="15" customHeight="1">
      <c r="A5576" s="8"/>
      <c r="B5576" s="24"/>
    </row>
    <row r="5577" spans="1:2" ht="15" customHeight="1">
      <c r="A5577" s="8"/>
      <c r="B5577" s="24"/>
    </row>
    <row r="5578" spans="1:2" ht="15" customHeight="1">
      <c r="A5578" s="8"/>
      <c r="B5578" s="24"/>
    </row>
    <row r="5579" spans="1:2" ht="15" customHeight="1">
      <c r="A5579" s="8"/>
      <c r="B5579" s="24"/>
    </row>
    <row r="5580" spans="1:2" ht="15" customHeight="1">
      <c r="A5580" s="8"/>
      <c r="B5580" s="24"/>
    </row>
    <row r="5581" spans="1:2" ht="15" customHeight="1">
      <c r="A5581" s="8"/>
      <c r="B5581" s="24"/>
    </row>
    <row r="5582" spans="1:2" ht="15" customHeight="1">
      <c r="A5582" s="8"/>
      <c r="B5582" s="24"/>
    </row>
    <row r="5583" spans="1:2" ht="15" customHeight="1">
      <c r="A5583" s="8"/>
      <c r="B5583" s="24"/>
    </row>
    <row r="5584" spans="1:2" ht="15" customHeight="1">
      <c r="A5584" s="8"/>
      <c r="B5584" s="24"/>
    </row>
    <row r="5585" spans="1:2" ht="15" customHeight="1">
      <c r="A5585" s="25"/>
      <c r="B5585" s="26"/>
    </row>
    <row r="5586" spans="1:2" ht="15" customHeight="1">
      <c r="A5586" s="8"/>
      <c r="B5586" s="24"/>
    </row>
    <row r="5587" spans="1:2" ht="15" customHeight="1">
      <c r="A5587" s="8"/>
      <c r="B5587" s="24"/>
    </row>
    <row r="5588" spans="1:2" ht="15" customHeight="1">
      <c r="A5588" s="8"/>
      <c r="B5588" s="24"/>
    </row>
    <row r="5589" spans="1:2" ht="15" customHeight="1">
      <c r="A5589" s="8"/>
      <c r="B5589" s="24"/>
    </row>
    <row r="5590" spans="1:2" ht="15" customHeight="1">
      <c r="A5590" s="25"/>
      <c r="B5590" s="26"/>
    </row>
    <row r="5591" spans="1:2" ht="15" customHeight="1">
      <c r="A5591" s="8"/>
      <c r="B5591" s="24"/>
    </row>
    <row r="5592" spans="1:2" ht="15" customHeight="1">
      <c r="A5592" s="8"/>
      <c r="B5592" s="24"/>
    </row>
    <row r="5593" spans="1:2" ht="15" customHeight="1">
      <c r="A5593" s="25"/>
      <c r="B5593" s="26"/>
    </row>
    <row r="5594" spans="1:2" ht="15" customHeight="1">
      <c r="A5594" s="25"/>
      <c r="B5594" s="26"/>
    </row>
    <row r="5595" spans="1:2" ht="15" customHeight="1">
      <c r="A5595" s="8"/>
      <c r="B5595" s="24"/>
    </row>
    <row r="5596" spans="1:2" ht="15" customHeight="1">
      <c r="A5596" s="8"/>
      <c r="B5596" s="24"/>
    </row>
    <row r="5597" spans="1:2" ht="15" customHeight="1">
      <c r="A5597" s="8"/>
      <c r="B5597" s="24"/>
    </row>
    <row r="5598" spans="1:2" ht="15" customHeight="1">
      <c r="A5598" s="8"/>
      <c r="B5598" s="24"/>
    </row>
    <row r="5599" spans="1:2" ht="15" customHeight="1">
      <c r="A5599" s="8"/>
      <c r="B5599" s="24"/>
    </row>
    <row r="5600" spans="1:2" ht="15" customHeight="1">
      <c r="A5600" s="8"/>
      <c r="B5600" s="24"/>
    </row>
    <row r="5601" spans="1:2" ht="15" customHeight="1">
      <c r="A5601" s="8"/>
      <c r="B5601" s="24"/>
    </row>
    <row r="5602" spans="1:2" ht="15" customHeight="1">
      <c r="A5602" s="8"/>
      <c r="B5602" s="24"/>
    </row>
    <row r="5603" spans="1:2" ht="15" customHeight="1">
      <c r="A5603" s="8"/>
      <c r="B5603" s="24"/>
    </row>
    <row r="5604" spans="1:2" ht="15" customHeight="1">
      <c r="A5604" s="8"/>
      <c r="B5604" s="24"/>
    </row>
    <row r="5605" spans="1:2" ht="15" customHeight="1">
      <c r="A5605" s="8"/>
      <c r="B5605" s="24"/>
    </row>
    <row r="5606" spans="1:2" ht="15" customHeight="1">
      <c r="A5606" s="8"/>
      <c r="B5606" s="24"/>
    </row>
    <row r="5607" spans="1:2" ht="15" customHeight="1">
      <c r="A5607" s="8"/>
      <c r="B5607" s="24"/>
    </row>
    <row r="5608" spans="1:2" ht="15" customHeight="1">
      <c r="A5608" s="8"/>
      <c r="B5608" s="24"/>
    </row>
    <row r="5609" spans="1:2" ht="15" customHeight="1">
      <c r="A5609" s="8"/>
      <c r="B5609" s="24"/>
    </row>
    <row r="5610" spans="1:2" ht="15" customHeight="1">
      <c r="A5610" s="8"/>
      <c r="B5610" s="24"/>
    </row>
    <row r="5611" spans="1:2" ht="15" customHeight="1">
      <c r="A5611" s="8"/>
      <c r="B5611" s="24"/>
    </row>
    <row r="5612" spans="1:2" ht="15" customHeight="1">
      <c r="A5612" s="8"/>
      <c r="B5612" s="24"/>
    </row>
    <row r="5613" spans="1:2" ht="15" customHeight="1">
      <c r="A5613" s="8"/>
      <c r="B5613" s="24"/>
    </row>
    <row r="5614" spans="1:2" ht="15" customHeight="1">
      <c r="A5614" s="8"/>
      <c r="B5614" s="24"/>
    </row>
    <row r="5615" spans="1:2" ht="15" customHeight="1">
      <c r="A5615" s="8"/>
      <c r="B5615" s="24"/>
    </row>
    <row r="5616" spans="1:2" ht="15" customHeight="1">
      <c r="A5616" s="25"/>
      <c r="B5616" s="26"/>
    </row>
    <row r="5617" spans="1:2" ht="15" customHeight="1">
      <c r="A5617" s="25"/>
      <c r="B5617" s="26"/>
    </row>
    <row r="5618" spans="1:2" ht="15" customHeight="1">
      <c r="A5618" s="8"/>
      <c r="B5618" s="24"/>
    </row>
    <row r="5619" spans="1:2" ht="15" customHeight="1">
      <c r="A5619" s="8"/>
      <c r="B5619" s="24"/>
    </row>
    <row r="5620" spans="1:2" ht="15" customHeight="1">
      <c r="A5620" s="8"/>
      <c r="B5620" s="24"/>
    </row>
    <row r="5621" spans="1:2" ht="15" customHeight="1">
      <c r="A5621" s="8"/>
      <c r="B5621" s="24"/>
    </row>
    <row r="5622" spans="1:2" ht="15" customHeight="1">
      <c r="A5622" s="8"/>
      <c r="B5622" s="24"/>
    </row>
    <row r="5623" spans="1:2" ht="15" customHeight="1">
      <c r="A5623" s="8"/>
      <c r="B5623" s="24"/>
    </row>
    <row r="5624" spans="1:2" ht="15" customHeight="1">
      <c r="A5624" s="8"/>
      <c r="B5624" s="24"/>
    </row>
    <row r="5625" spans="1:2" ht="15" customHeight="1">
      <c r="A5625" s="8"/>
      <c r="B5625" s="24"/>
    </row>
    <row r="5626" spans="1:2" ht="15" customHeight="1">
      <c r="A5626" s="25"/>
      <c r="B5626" s="26"/>
    </row>
    <row r="5627" spans="1:2" ht="15" customHeight="1">
      <c r="A5627" s="8"/>
      <c r="B5627" s="24"/>
    </row>
    <row r="5628" spans="1:2" ht="15" customHeight="1">
      <c r="A5628" s="8"/>
      <c r="B5628" s="24"/>
    </row>
    <row r="5629" spans="1:2" ht="15" customHeight="1">
      <c r="A5629" s="8"/>
      <c r="B5629" s="24"/>
    </row>
    <row r="5630" spans="1:2" ht="15" customHeight="1">
      <c r="A5630" s="8"/>
      <c r="B5630" s="24"/>
    </row>
    <row r="5631" spans="1:2" ht="15" customHeight="1">
      <c r="A5631" s="8"/>
      <c r="B5631" s="24"/>
    </row>
    <row r="5632" spans="1:2" ht="15" customHeight="1">
      <c r="A5632" s="8"/>
      <c r="B5632" s="24"/>
    </row>
    <row r="5633" spans="1:2" ht="15" customHeight="1">
      <c r="A5633" s="8"/>
      <c r="B5633" s="24"/>
    </row>
    <row r="5634" spans="1:2" ht="15" customHeight="1">
      <c r="A5634" s="8"/>
      <c r="B5634" s="24"/>
    </row>
    <row r="5635" spans="1:2" ht="15" customHeight="1">
      <c r="A5635" s="8"/>
      <c r="B5635" s="24"/>
    </row>
    <row r="5636" spans="1:2" ht="15" customHeight="1">
      <c r="A5636" s="8"/>
      <c r="B5636" s="24"/>
    </row>
    <row r="5637" spans="1:2" ht="15" customHeight="1">
      <c r="A5637" s="8"/>
      <c r="B5637" s="24"/>
    </row>
    <row r="5638" spans="1:2" ht="15" customHeight="1">
      <c r="A5638" s="8"/>
      <c r="B5638" s="24"/>
    </row>
    <row r="5639" spans="1:2" ht="15" customHeight="1">
      <c r="A5639" s="8"/>
      <c r="B5639" s="24"/>
    </row>
    <row r="5640" spans="1:2" ht="15" customHeight="1">
      <c r="A5640" s="8"/>
      <c r="B5640" s="24"/>
    </row>
    <row r="5641" spans="1:2" ht="15" customHeight="1">
      <c r="A5641" s="8"/>
      <c r="B5641" s="24"/>
    </row>
    <row r="5642" spans="1:2" ht="15" customHeight="1">
      <c r="A5642" s="8"/>
      <c r="B5642" s="24"/>
    </row>
    <row r="5643" spans="1:2" ht="15" customHeight="1">
      <c r="A5643" s="8"/>
      <c r="B5643" s="24"/>
    </row>
    <row r="5644" spans="1:2" ht="15" customHeight="1">
      <c r="A5644" s="8"/>
      <c r="B5644" s="24"/>
    </row>
    <row r="5645" spans="1:2" ht="15" customHeight="1">
      <c r="A5645" s="25"/>
      <c r="B5645" s="26"/>
    </row>
    <row r="5646" spans="1:2" ht="15" customHeight="1">
      <c r="A5646" s="8"/>
      <c r="B5646" s="24"/>
    </row>
    <row r="5647" spans="1:2" ht="15" customHeight="1">
      <c r="A5647" s="8"/>
      <c r="B5647" s="24"/>
    </row>
    <row r="5648" spans="1:2" ht="15" customHeight="1">
      <c r="A5648" s="8"/>
      <c r="B5648" s="24"/>
    </row>
    <row r="5649" spans="1:2" ht="15" customHeight="1">
      <c r="A5649" s="8"/>
      <c r="B5649" s="24"/>
    </row>
    <row r="5650" spans="1:2" ht="15" customHeight="1">
      <c r="A5650" s="8"/>
      <c r="B5650" s="24"/>
    </row>
    <row r="5651" spans="1:2" ht="15" customHeight="1">
      <c r="A5651" s="8"/>
      <c r="B5651" s="24"/>
    </row>
    <row r="5652" spans="1:2" ht="15" customHeight="1">
      <c r="A5652" s="8"/>
      <c r="B5652" s="24"/>
    </row>
    <row r="5653" spans="1:2" ht="15" customHeight="1">
      <c r="A5653" s="8"/>
      <c r="B5653" s="24"/>
    </row>
    <row r="5654" spans="1:2" ht="15" customHeight="1">
      <c r="A5654" s="8"/>
      <c r="B5654" s="24"/>
    </row>
    <row r="5655" spans="1:2" ht="15" customHeight="1">
      <c r="A5655" s="8"/>
      <c r="B5655" s="24"/>
    </row>
    <row r="5656" spans="1:2" ht="15" customHeight="1">
      <c r="A5656" s="8"/>
      <c r="B5656" s="24"/>
    </row>
    <row r="5657" spans="1:2" ht="15" customHeight="1">
      <c r="A5657" s="8"/>
      <c r="B5657" s="24"/>
    </row>
    <row r="5658" spans="1:2" ht="15" customHeight="1">
      <c r="A5658" s="8"/>
      <c r="B5658" s="24"/>
    </row>
    <row r="5659" spans="1:2" ht="15" customHeight="1">
      <c r="A5659" s="8"/>
      <c r="B5659" s="24"/>
    </row>
    <row r="5660" spans="1:2" ht="15" customHeight="1">
      <c r="A5660" s="8"/>
      <c r="B5660" s="24"/>
    </row>
    <row r="5661" spans="1:2" ht="15" customHeight="1">
      <c r="A5661" s="8"/>
      <c r="B5661" s="24"/>
    </row>
    <row r="5662" spans="1:2" ht="15" customHeight="1">
      <c r="A5662" s="8"/>
      <c r="B5662" s="24"/>
    </row>
    <row r="5663" spans="1:2" ht="15" customHeight="1">
      <c r="A5663" s="8"/>
      <c r="B5663" s="24"/>
    </row>
    <row r="5664" spans="1:2" ht="15" customHeight="1">
      <c r="A5664" s="8"/>
      <c r="B5664" s="24"/>
    </row>
    <row r="5665" spans="1:2" ht="15" customHeight="1">
      <c r="A5665" s="8"/>
      <c r="B5665" s="24"/>
    </row>
    <row r="5666" spans="1:2" ht="15" customHeight="1">
      <c r="A5666" s="8"/>
      <c r="B5666" s="24"/>
    </row>
    <row r="5667" spans="1:2" ht="15" customHeight="1">
      <c r="A5667" s="8"/>
      <c r="B5667" s="24"/>
    </row>
    <row r="5668" spans="1:2" ht="15" customHeight="1">
      <c r="A5668" s="8"/>
      <c r="B5668" s="24"/>
    </row>
    <row r="5669" spans="1:2" ht="15" customHeight="1">
      <c r="A5669" s="8"/>
      <c r="B5669" s="24"/>
    </row>
    <row r="5670" spans="1:2" ht="15" customHeight="1">
      <c r="A5670" s="8"/>
      <c r="B5670" s="24"/>
    </row>
    <row r="5671" spans="1:2" ht="15" customHeight="1">
      <c r="A5671" s="8"/>
      <c r="B5671" s="24"/>
    </row>
    <row r="5672" spans="1:2" ht="15" customHeight="1">
      <c r="A5672" s="8"/>
      <c r="B5672" s="24"/>
    </row>
    <row r="5673" spans="1:2" ht="15" customHeight="1">
      <c r="A5673" s="8"/>
      <c r="B5673" s="24"/>
    </row>
    <row r="5674" spans="1:2" ht="15" customHeight="1">
      <c r="A5674" s="8"/>
      <c r="B5674" s="24"/>
    </row>
    <row r="5675" spans="1:2" ht="15" customHeight="1">
      <c r="A5675" s="8"/>
      <c r="B5675" s="24"/>
    </row>
    <row r="5676" spans="1:2" ht="15" customHeight="1">
      <c r="A5676" s="8"/>
      <c r="B5676" s="24"/>
    </row>
    <row r="5677" spans="1:2" ht="15" customHeight="1">
      <c r="A5677" s="8"/>
      <c r="B5677" s="24"/>
    </row>
    <row r="5678" spans="1:2" ht="15" customHeight="1">
      <c r="A5678" s="8"/>
      <c r="B5678" s="24"/>
    </row>
    <row r="5679" spans="1:2" ht="15" customHeight="1">
      <c r="A5679" s="8"/>
      <c r="B5679" s="24"/>
    </row>
    <row r="5680" spans="1:2" ht="15" customHeight="1">
      <c r="A5680" s="8"/>
      <c r="B5680" s="24"/>
    </row>
    <row r="5681" spans="1:2" ht="15" customHeight="1">
      <c r="A5681" s="8"/>
      <c r="B5681" s="24"/>
    </row>
    <row r="5682" spans="1:2" ht="15" customHeight="1">
      <c r="A5682" s="8"/>
      <c r="B5682" s="24"/>
    </row>
    <row r="5683" spans="1:2" ht="15" customHeight="1">
      <c r="A5683" s="8"/>
      <c r="B5683" s="24"/>
    </row>
    <row r="5684" spans="1:2" ht="15" customHeight="1">
      <c r="A5684" s="8"/>
      <c r="B5684" s="24"/>
    </row>
    <row r="5685" spans="1:2" ht="15" customHeight="1">
      <c r="A5685" s="8"/>
      <c r="B5685" s="24"/>
    </row>
    <row r="5686" spans="1:2" ht="15" customHeight="1">
      <c r="A5686" s="8"/>
      <c r="B5686" s="24"/>
    </row>
    <row r="5687" spans="1:2" ht="15" customHeight="1">
      <c r="A5687" s="8"/>
      <c r="B5687" s="24"/>
    </row>
    <row r="5688" spans="1:2" ht="15" customHeight="1">
      <c r="A5688" s="8"/>
      <c r="B5688" s="24"/>
    </row>
    <row r="5689" spans="1:2" ht="15" customHeight="1">
      <c r="A5689" s="8"/>
      <c r="B5689" s="24"/>
    </row>
    <row r="5690" spans="1:2" ht="15" customHeight="1">
      <c r="A5690" s="8"/>
      <c r="B5690" s="24"/>
    </row>
    <row r="5691" spans="1:2" ht="15" customHeight="1">
      <c r="A5691" s="8"/>
      <c r="B5691" s="24"/>
    </row>
    <row r="5692" spans="1:2" ht="15" customHeight="1">
      <c r="A5692" s="8"/>
      <c r="B5692" s="24"/>
    </row>
    <row r="5693" spans="1:2" ht="15" customHeight="1">
      <c r="A5693" s="8"/>
      <c r="B5693" s="24"/>
    </row>
    <row r="5694" spans="1:2" ht="15" customHeight="1">
      <c r="A5694" s="8"/>
      <c r="B5694" s="24"/>
    </row>
    <row r="5695" spans="1:2" ht="15" customHeight="1">
      <c r="A5695" s="8"/>
      <c r="B5695" s="24"/>
    </row>
    <row r="5696" spans="1:2" ht="15" customHeight="1">
      <c r="A5696" s="8"/>
      <c r="B5696" s="24"/>
    </row>
    <row r="5697" spans="1:2" ht="15" customHeight="1">
      <c r="A5697" s="8"/>
      <c r="B5697" s="24"/>
    </row>
    <row r="5698" spans="1:2" ht="15" customHeight="1">
      <c r="A5698" s="8"/>
      <c r="B5698" s="24"/>
    </row>
    <row r="5699" spans="1:2" ht="15" customHeight="1">
      <c r="A5699" s="8"/>
      <c r="B5699" s="24"/>
    </row>
    <row r="5700" spans="1:2" ht="15" customHeight="1">
      <c r="A5700" s="8"/>
      <c r="B5700" s="24"/>
    </row>
    <row r="5701" spans="1:2" ht="15" customHeight="1">
      <c r="A5701" s="8"/>
      <c r="B5701" s="24"/>
    </row>
    <row r="5702" spans="1:2" ht="15" customHeight="1">
      <c r="A5702" s="8"/>
      <c r="B5702" s="24"/>
    </row>
    <row r="5703" spans="1:2" ht="15" customHeight="1">
      <c r="A5703" s="8"/>
      <c r="B5703" s="24"/>
    </row>
    <row r="5704" spans="1:2" ht="15" customHeight="1">
      <c r="A5704" s="8"/>
      <c r="B5704" s="24"/>
    </row>
    <row r="5705" spans="1:2" ht="15" customHeight="1">
      <c r="A5705" s="8"/>
      <c r="B5705" s="24"/>
    </row>
    <row r="5706" spans="1:2" ht="15" customHeight="1">
      <c r="A5706" s="8"/>
      <c r="B5706" s="24"/>
    </row>
    <row r="5707" spans="1:2" ht="15" customHeight="1">
      <c r="A5707" s="8"/>
      <c r="B5707" s="24"/>
    </row>
    <row r="5708" spans="1:2" ht="15" customHeight="1">
      <c r="A5708" s="8"/>
      <c r="B5708" s="24"/>
    </row>
    <row r="5709" spans="1:2" ht="15" customHeight="1">
      <c r="A5709" s="8"/>
      <c r="B5709" s="24"/>
    </row>
    <row r="5710" spans="1:2" ht="15" customHeight="1">
      <c r="A5710" s="8"/>
      <c r="B5710" s="24"/>
    </row>
    <row r="5711" spans="1:2" ht="15" customHeight="1">
      <c r="A5711" s="8"/>
      <c r="B5711" s="24"/>
    </row>
    <row r="5712" spans="1:2" ht="15" customHeight="1">
      <c r="A5712" s="8"/>
      <c r="B5712" s="24"/>
    </row>
    <row r="5713" spans="1:2" ht="15" customHeight="1">
      <c r="A5713" s="8"/>
      <c r="B5713" s="24"/>
    </row>
    <row r="5714" spans="1:2" ht="15" customHeight="1">
      <c r="A5714" s="8"/>
      <c r="B5714" s="24"/>
    </row>
    <row r="5715" spans="1:2" ht="15" customHeight="1">
      <c r="A5715" s="8"/>
      <c r="B5715" s="24"/>
    </row>
    <row r="5716" spans="1:2" ht="15" customHeight="1">
      <c r="A5716" s="8"/>
      <c r="B5716" s="24"/>
    </row>
    <row r="5717" spans="1:2" ht="15" customHeight="1">
      <c r="A5717" s="8"/>
      <c r="B5717" s="24"/>
    </row>
    <row r="5718" spans="1:2" ht="15" customHeight="1">
      <c r="A5718" s="8"/>
      <c r="B5718" s="24"/>
    </row>
    <row r="5719" spans="1:2" ht="15" customHeight="1">
      <c r="A5719" s="8"/>
      <c r="B5719" s="24"/>
    </row>
    <row r="5720" spans="1:2" ht="15" customHeight="1">
      <c r="A5720" s="8"/>
      <c r="B5720" s="24"/>
    </row>
    <row r="5721" spans="1:2" ht="15" customHeight="1">
      <c r="A5721" s="8"/>
      <c r="B5721" s="24"/>
    </row>
    <row r="5722" spans="1:2" ht="15" customHeight="1">
      <c r="A5722" s="8"/>
      <c r="B5722" s="24"/>
    </row>
    <row r="5723" spans="1:2" ht="15" customHeight="1">
      <c r="A5723" s="8"/>
      <c r="B5723" s="24"/>
    </row>
    <row r="5724" spans="1:2" ht="15" customHeight="1">
      <c r="A5724" s="8"/>
      <c r="B5724" s="24"/>
    </row>
    <row r="5725" spans="1:2" ht="15" customHeight="1">
      <c r="A5725" s="8"/>
      <c r="B5725" s="24"/>
    </row>
    <row r="5726" spans="1:2" ht="15" customHeight="1">
      <c r="A5726" s="8"/>
      <c r="B5726" s="24"/>
    </row>
    <row r="5727" spans="1:2" ht="15" customHeight="1">
      <c r="A5727" s="8"/>
      <c r="B5727" s="24"/>
    </row>
    <row r="5728" spans="1:2" ht="15" customHeight="1">
      <c r="A5728" s="8"/>
      <c r="B5728" s="24"/>
    </row>
    <row r="5729" spans="1:2" ht="15" customHeight="1">
      <c r="A5729" s="8"/>
      <c r="B5729" s="24"/>
    </row>
    <row r="5730" spans="1:2" ht="15" customHeight="1">
      <c r="A5730" s="8"/>
      <c r="B5730" s="24"/>
    </row>
    <row r="5731" spans="1:2" ht="15" customHeight="1">
      <c r="A5731" s="8"/>
      <c r="B5731" s="24"/>
    </row>
    <row r="5732" spans="1:2" ht="15" customHeight="1">
      <c r="A5732" s="8"/>
      <c r="B5732" s="24"/>
    </row>
    <row r="5733" spans="1:2" ht="15" customHeight="1">
      <c r="A5733" s="8"/>
      <c r="B5733" s="24"/>
    </row>
    <row r="5734" spans="1:2" ht="15" customHeight="1">
      <c r="A5734" s="8"/>
      <c r="B5734" s="24"/>
    </row>
    <row r="5735" spans="1:2" ht="15" customHeight="1">
      <c r="A5735" s="8"/>
      <c r="B5735" s="24"/>
    </row>
    <row r="5736" spans="1:2" ht="15" customHeight="1">
      <c r="A5736" s="8"/>
      <c r="B5736" s="24"/>
    </row>
    <row r="5737" spans="1:2" ht="15" customHeight="1">
      <c r="A5737" s="8"/>
      <c r="B5737" s="24"/>
    </row>
    <row r="5738" spans="1:2" ht="15" customHeight="1">
      <c r="A5738" s="8"/>
      <c r="B5738" s="24"/>
    </row>
    <row r="5739" spans="1:2" ht="15" customHeight="1">
      <c r="A5739" s="8"/>
      <c r="B5739" s="24"/>
    </row>
    <row r="5740" spans="1:2" ht="15" customHeight="1">
      <c r="A5740" s="8"/>
      <c r="B5740" s="24"/>
    </row>
    <row r="5741" spans="1:2" ht="15" customHeight="1">
      <c r="A5741" s="8"/>
      <c r="B5741" s="24"/>
    </row>
    <row r="5742" spans="1:2" ht="15" customHeight="1">
      <c r="A5742" s="8"/>
      <c r="B5742" s="24"/>
    </row>
    <row r="5743" spans="1:2" ht="15" customHeight="1">
      <c r="A5743" s="8"/>
      <c r="B5743" s="24"/>
    </row>
    <row r="5744" spans="1:2" ht="15" customHeight="1">
      <c r="A5744" s="8"/>
      <c r="B5744" s="24"/>
    </row>
    <row r="5745" spans="1:2" ht="15" customHeight="1">
      <c r="A5745" s="8"/>
      <c r="B5745" s="24"/>
    </row>
    <row r="5746" spans="1:2" ht="15" customHeight="1">
      <c r="A5746" s="8"/>
      <c r="B5746" s="24"/>
    </row>
    <row r="5747" spans="1:2" ht="15" customHeight="1">
      <c r="A5747" s="8"/>
      <c r="B5747" s="24"/>
    </row>
    <row r="5748" spans="1:2" ht="15" customHeight="1">
      <c r="A5748" s="8"/>
      <c r="B5748" s="24"/>
    </row>
    <row r="5749" spans="1:2" ht="15" customHeight="1">
      <c r="A5749" s="8"/>
      <c r="B5749" s="24"/>
    </row>
    <row r="5750" spans="1:2" ht="15" customHeight="1">
      <c r="A5750" s="8"/>
      <c r="B5750" s="24"/>
    </row>
    <row r="5751" spans="1:2" ht="15" customHeight="1">
      <c r="A5751" s="8"/>
      <c r="B5751" s="24"/>
    </row>
    <row r="5752" spans="1:2" ht="15" customHeight="1">
      <c r="A5752" s="8"/>
      <c r="B5752" s="24"/>
    </row>
    <row r="5753" spans="1:2" ht="15" customHeight="1">
      <c r="A5753" s="8"/>
      <c r="B5753" s="24"/>
    </row>
    <row r="5754" spans="1:2" ht="15" customHeight="1">
      <c r="A5754" s="25"/>
      <c r="B5754" s="26"/>
    </row>
    <row r="5755" spans="1:2" ht="15" customHeight="1">
      <c r="A5755" s="8"/>
      <c r="B5755" s="24"/>
    </row>
    <row r="5756" spans="1:2" ht="15" customHeight="1">
      <c r="A5756" s="8"/>
      <c r="B5756" s="24"/>
    </row>
    <row r="5757" spans="1:2" ht="15" customHeight="1">
      <c r="A5757" s="8"/>
      <c r="B5757" s="24"/>
    </row>
    <row r="5758" spans="1:2" ht="15" customHeight="1">
      <c r="A5758" s="8"/>
      <c r="B5758" s="24"/>
    </row>
    <row r="5759" spans="1:2" ht="15" customHeight="1">
      <c r="A5759" s="8"/>
      <c r="B5759" s="24"/>
    </row>
    <row r="5760" spans="1:2" ht="15" customHeight="1">
      <c r="A5760" s="8"/>
      <c r="B5760" s="24"/>
    </row>
    <row r="5761" spans="1:2" ht="15" customHeight="1">
      <c r="A5761" s="8"/>
      <c r="B5761" s="24"/>
    </row>
    <row r="5762" spans="1:2" ht="15" customHeight="1">
      <c r="A5762" s="8"/>
      <c r="B5762" s="24"/>
    </row>
    <row r="5763" spans="1:2" ht="15" customHeight="1">
      <c r="A5763" s="8"/>
      <c r="B5763" s="24"/>
    </row>
    <row r="5764" spans="1:2" ht="15" customHeight="1">
      <c r="A5764" s="8"/>
      <c r="B5764" s="24"/>
    </row>
    <row r="5765" spans="1:2" ht="15" customHeight="1">
      <c r="A5765" s="8"/>
      <c r="B5765" s="24"/>
    </row>
    <row r="5766" spans="1:2" ht="15" customHeight="1">
      <c r="A5766" s="8"/>
      <c r="B5766" s="24"/>
    </row>
    <row r="5767" spans="1:2" ht="15" customHeight="1">
      <c r="A5767" s="8"/>
      <c r="B5767" s="24"/>
    </row>
    <row r="5768" spans="1:2" ht="15" customHeight="1">
      <c r="A5768" s="8"/>
      <c r="B5768" s="24"/>
    </row>
    <row r="5769" spans="1:2" ht="15" customHeight="1">
      <c r="A5769" s="8"/>
      <c r="B5769" s="24"/>
    </row>
    <row r="5770" spans="1:2" ht="15" customHeight="1">
      <c r="A5770" s="8"/>
      <c r="B5770" s="24"/>
    </row>
    <row r="5771" spans="1:2" ht="15" customHeight="1">
      <c r="A5771" s="8"/>
      <c r="B5771" s="24"/>
    </row>
    <row r="5772" spans="1:2" ht="15" customHeight="1">
      <c r="A5772" s="8"/>
      <c r="B5772" s="24"/>
    </row>
    <row r="5773" spans="1:2" ht="15" customHeight="1">
      <c r="A5773" s="8"/>
      <c r="B5773" s="24"/>
    </row>
    <row r="5774" spans="1:2" ht="15" customHeight="1">
      <c r="A5774" s="8"/>
      <c r="B5774" s="24"/>
    </row>
    <row r="5775" spans="1:2" ht="15" customHeight="1">
      <c r="A5775" s="8"/>
      <c r="B5775" s="24"/>
    </row>
    <row r="5776" spans="1:2" ht="15" customHeight="1">
      <c r="A5776" s="8"/>
      <c r="B5776" s="24"/>
    </row>
    <row r="5777" spans="1:2" ht="15" customHeight="1">
      <c r="A5777" s="8"/>
      <c r="B5777" s="24"/>
    </row>
    <row r="5778" spans="1:2" ht="15" customHeight="1">
      <c r="A5778" s="8"/>
      <c r="B5778" s="24"/>
    </row>
    <row r="5779" spans="1:2" ht="15" customHeight="1">
      <c r="A5779" s="8"/>
      <c r="B5779" s="24"/>
    </row>
    <row r="5780" spans="1:2" ht="15" customHeight="1">
      <c r="A5780" s="8"/>
      <c r="B5780" s="24"/>
    </row>
    <row r="5781" spans="1:2" ht="15" customHeight="1">
      <c r="A5781" s="8"/>
      <c r="B5781" s="24"/>
    </row>
    <row r="5782" spans="1:2" ht="15" customHeight="1">
      <c r="A5782" s="8"/>
      <c r="B5782" s="24"/>
    </row>
    <row r="5783" spans="1:2" ht="15" customHeight="1">
      <c r="A5783" s="8"/>
      <c r="B5783" s="24"/>
    </row>
    <row r="5784" spans="1:2" ht="15" customHeight="1">
      <c r="A5784" s="8"/>
      <c r="B5784" s="24"/>
    </row>
    <row r="5785" spans="1:2" ht="15" customHeight="1">
      <c r="A5785" s="8"/>
      <c r="B5785" s="24"/>
    </row>
    <row r="5786" spans="1:2" ht="15" customHeight="1">
      <c r="A5786" s="8"/>
      <c r="B5786" s="24"/>
    </row>
    <row r="5787" spans="1:2" ht="15" customHeight="1">
      <c r="A5787" s="8"/>
      <c r="B5787" s="24"/>
    </row>
    <row r="5788" spans="1:2" ht="15" customHeight="1">
      <c r="A5788" s="8"/>
      <c r="B5788" s="24"/>
    </row>
    <row r="5789" spans="1:2" ht="15" customHeight="1">
      <c r="A5789" s="8"/>
      <c r="B5789" s="24"/>
    </row>
    <row r="5790" spans="1:2" ht="15" customHeight="1">
      <c r="A5790" s="8"/>
      <c r="B5790" s="24"/>
    </row>
    <row r="5791" spans="1:2" ht="15" customHeight="1">
      <c r="A5791" s="8"/>
      <c r="B5791" s="24"/>
    </row>
    <row r="5792" spans="1:2" ht="15" customHeight="1">
      <c r="A5792" s="8"/>
      <c r="B5792" s="24"/>
    </row>
    <row r="5793" spans="1:2" ht="15" customHeight="1">
      <c r="A5793" s="8"/>
      <c r="B5793" s="24"/>
    </row>
    <row r="5794" spans="1:2" ht="15" customHeight="1">
      <c r="A5794" s="8"/>
      <c r="B5794" s="24"/>
    </row>
    <row r="5795" spans="1:2" ht="15" customHeight="1">
      <c r="A5795" s="8"/>
      <c r="B5795" s="24"/>
    </row>
    <row r="5796" spans="1:2" ht="15" customHeight="1">
      <c r="A5796" s="8"/>
      <c r="B5796" s="24"/>
    </row>
    <row r="5797" spans="1:2" ht="15" customHeight="1">
      <c r="A5797" s="8"/>
      <c r="B5797" s="24"/>
    </row>
    <row r="5798" spans="1:2" ht="15" customHeight="1">
      <c r="A5798" s="8"/>
      <c r="B5798" s="24"/>
    </row>
    <row r="5799" spans="1:2" ht="15" customHeight="1">
      <c r="A5799" s="8"/>
      <c r="B5799" s="24"/>
    </row>
    <row r="5800" spans="1:2" ht="15" customHeight="1">
      <c r="A5800" s="8"/>
      <c r="B5800" s="24"/>
    </row>
    <row r="5801" spans="1:2" ht="15" customHeight="1">
      <c r="A5801" s="8"/>
      <c r="B5801" s="24"/>
    </row>
    <row r="5802" spans="1:2" ht="15" customHeight="1">
      <c r="A5802" s="8"/>
      <c r="B5802" s="24"/>
    </row>
    <row r="5803" spans="1:2" ht="15" customHeight="1">
      <c r="A5803" s="8"/>
      <c r="B5803" s="24"/>
    </row>
    <row r="5804" spans="1:2" ht="15" customHeight="1">
      <c r="A5804" s="8"/>
      <c r="B5804" s="24"/>
    </row>
    <row r="5805" spans="1:2" ht="15" customHeight="1">
      <c r="A5805" s="8"/>
      <c r="B5805" s="24"/>
    </row>
    <row r="5806" spans="1:2" ht="15" customHeight="1">
      <c r="A5806" s="8"/>
      <c r="B5806" s="24"/>
    </row>
    <row r="5807" spans="1:2" ht="15" customHeight="1">
      <c r="A5807" s="8"/>
      <c r="B5807" s="24"/>
    </row>
    <row r="5808" spans="1:2" ht="15" customHeight="1">
      <c r="A5808" s="8"/>
      <c r="B5808" s="24"/>
    </row>
    <row r="5809" spans="1:2" ht="15" customHeight="1">
      <c r="A5809" s="8"/>
      <c r="B5809" s="24"/>
    </row>
    <row r="5810" spans="1:2" ht="15" customHeight="1">
      <c r="A5810" s="8"/>
      <c r="B5810" s="24"/>
    </row>
    <row r="5811" spans="1:2" ht="15" customHeight="1">
      <c r="A5811" s="8"/>
      <c r="B5811" s="24"/>
    </row>
    <row r="5812" spans="1:2" ht="15" customHeight="1">
      <c r="A5812" s="8"/>
      <c r="B5812" s="24"/>
    </row>
    <row r="5813" spans="1:2" ht="15" customHeight="1">
      <c r="A5813" s="8"/>
      <c r="B5813" s="24"/>
    </row>
    <row r="5814" spans="1:2" ht="15" customHeight="1">
      <c r="A5814" s="8"/>
      <c r="B5814" s="24"/>
    </row>
    <row r="5815" spans="1:2" ht="15" customHeight="1">
      <c r="A5815" s="8"/>
      <c r="B5815" s="24"/>
    </row>
    <row r="5816" spans="1:2" ht="15" customHeight="1">
      <c r="A5816" s="8"/>
      <c r="B5816" s="24"/>
    </row>
    <row r="5817" spans="1:2" ht="15" customHeight="1">
      <c r="A5817" s="8"/>
      <c r="B5817" s="24"/>
    </row>
    <row r="5818" spans="1:2" ht="15" customHeight="1">
      <c r="A5818" s="8"/>
      <c r="B5818" s="24"/>
    </row>
    <row r="5819" spans="1:2" ht="15" customHeight="1">
      <c r="A5819" s="8"/>
      <c r="B5819" s="24"/>
    </row>
    <row r="5820" spans="1:2" ht="15" customHeight="1">
      <c r="A5820" s="8"/>
      <c r="B5820" s="24"/>
    </row>
    <row r="5821" spans="1:2" ht="15" customHeight="1">
      <c r="A5821" s="8"/>
      <c r="B5821" s="24"/>
    </row>
    <row r="5822" spans="1:2" ht="15" customHeight="1">
      <c r="A5822" s="8"/>
      <c r="B5822" s="24"/>
    </row>
    <row r="5823" spans="1:2" ht="15" customHeight="1">
      <c r="A5823" s="8"/>
      <c r="B5823" s="24"/>
    </row>
    <row r="5824" spans="1:2" ht="15" customHeight="1">
      <c r="A5824" s="25"/>
      <c r="B5824" s="26"/>
    </row>
    <row r="5825" spans="1:2" ht="15" customHeight="1">
      <c r="A5825" s="8"/>
      <c r="B5825" s="24"/>
    </row>
    <row r="5826" spans="1:2" ht="15" customHeight="1">
      <c r="A5826" s="8"/>
      <c r="B5826" s="24"/>
    </row>
    <row r="5827" spans="1:2" ht="15" customHeight="1">
      <c r="A5827" s="8"/>
      <c r="B5827" s="24"/>
    </row>
    <row r="5828" spans="1:2" ht="15" customHeight="1">
      <c r="A5828" s="8"/>
      <c r="B5828" s="24"/>
    </row>
    <row r="5829" spans="1:2" ht="15" customHeight="1">
      <c r="A5829" s="8"/>
      <c r="B5829" s="24"/>
    </row>
    <row r="5830" spans="1:2" ht="15" customHeight="1">
      <c r="A5830" s="8"/>
      <c r="B5830" s="24"/>
    </row>
    <row r="5831" spans="1:2" ht="15" customHeight="1">
      <c r="A5831" s="8"/>
      <c r="B5831" s="24"/>
    </row>
    <row r="5832" spans="1:2" ht="15" customHeight="1">
      <c r="A5832" s="8"/>
      <c r="B5832" s="24"/>
    </row>
    <row r="5833" spans="1:2" ht="15" customHeight="1">
      <c r="A5833" s="8"/>
      <c r="B5833" s="24"/>
    </row>
    <row r="5834" spans="1:2" ht="15" customHeight="1">
      <c r="A5834" s="8"/>
      <c r="B5834" s="24"/>
    </row>
    <row r="5835" spans="1:2" ht="15" customHeight="1">
      <c r="A5835" s="8"/>
      <c r="B5835" s="24"/>
    </row>
    <row r="5836" spans="1:2" ht="15" customHeight="1">
      <c r="A5836" s="8"/>
      <c r="B5836" s="24"/>
    </row>
    <row r="5837" spans="1:2" ht="15" customHeight="1">
      <c r="A5837" s="8"/>
      <c r="B5837" s="24"/>
    </row>
    <row r="5838" spans="1:2" ht="15" customHeight="1">
      <c r="A5838" s="8"/>
      <c r="B5838" s="24"/>
    </row>
    <row r="5839" spans="1:2" ht="15" customHeight="1">
      <c r="A5839" s="8"/>
      <c r="B5839" s="24"/>
    </row>
    <row r="5840" spans="1:2" ht="15" customHeight="1">
      <c r="A5840" s="8"/>
      <c r="B5840" s="24"/>
    </row>
    <row r="5841" spans="1:2" ht="15" customHeight="1">
      <c r="A5841" s="8"/>
      <c r="B5841" s="24"/>
    </row>
    <row r="5842" spans="1:2" ht="15" customHeight="1">
      <c r="A5842" s="8"/>
      <c r="B5842" s="24"/>
    </row>
    <row r="5843" spans="1:2" ht="15" customHeight="1">
      <c r="A5843" s="8"/>
      <c r="B5843" s="24"/>
    </row>
    <row r="5844" spans="1:2" ht="15" customHeight="1">
      <c r="A5844" s="8"/>
      <c r="B5844" s="24"/>
    </row>
    <row r="5845" spans="1:2" ht="15" customHeight="1">
      <c r="A5845" s="8"/>
      <c r="B5845" s="24"/>
    </row>
    <row r="5846" spans="1:2" ht="15" customHeight="1">
      <c r="A5846" s="8"/>
      <c r="B5846" s="24"/>
    </row>
    <row r="5847" spans="1:2" ht="15" customHeight="1">
      <c r="A5847" s="25"/>
      <c r="B5847" s="26"/>
    </row>
    <row r="5848" spans="1:2" ht="15" customHeight="1">
      <c r="A5848" s="8"/>
      <c r="B5848" s="24"/>
    </row>
    <row r="5849" spans="1:2" ht="15" customHeight="1">
      <c r="A5849" s="8"/>
      <c r="B5849" s="24"/>
    </row>
    <row r="5850" spans="1:2" ht="15" customHeight="1">
      <c r="A5850" s="8"/>
      <c r="B5850" s="24"/>
    </row>
    <row r="5851" spans="1:2" ht="15" customHeight="1">
      <c r="A5851" s="8"/>
      <c r="B5851" s="24"/>
    </row>
    <row r="5852" spans="1:2" ht="15" customHeight="1">
      <c r="A5852" s="8"/>
      <c r="B5852" s="24"/>
    </row>
    <row r="5853" spans="1:2" ht="15" customHeight="1">
      <c r="A5853" s="8"/>
      <c r="B5853" s="24"/>
    </row>
    <row r="5854" spans="1:2" ht="15" customHeight="1">
      <c r="A5854" s="8"/>
      <c r="B5854" s="24"/>
    </row>
    <row r="5855" spans="1:2" ht="15" customHeight="1">
      <c r="A5855" s="8"/>
      <c r="B5855" s="24"/>
    </row>
    <row r="5856" spans="1:2" ht="15" customHeight="1">
      <c r="A5856" s="8"/>
      <c r="B5856" s="24"/>
    </row>
    <row r="5857" spans="1:2" ht="15" customHeight="1">
      <c r="A5857" s="8"/>
      <c r="B5857" s="24"/>
    </row>
    <row r="5858" spans="1:2" ht="15" customHeight="1">
      <c r="A5858" s="8"/>
      <c r="B5858" s="24"/>
    </row>
    <row r="5859" spans="1:2" ht="15" customHeight="1">
      <c r="A5859" s="8"/>
      <c r="B5859" s="24"/>
    </row>
    <row r="5860" spans="1:2" ht="15" customHeight="1">
      <c r="A5860" s="8"/>
      <c r="B5860" s="24"/>
    </row>
    <row r="5861" spans="1:2" ht="15" customHeight="1">
      <c r="A5861" s="8"/>
      <c r="B5861" s="24"/>
    </row>
    <row r="5862" spans="1:2" ht="15" customHeight="1">
      <c r="A5862" s="8"/>
      <c r="B5862" s="24"/>
    </row>
    <row r="5863" spans="1:2" ht="15" customHeight="1">
      <c r="A5863" s="8"/>
      <c r="B5863" s="24"/>
    </row>
    <row r="5864" spans="1:2" ht="15" customHeight="1">
      <c r="A5864" s="8"/>
      <c r="B5864" s="24"/>
    </row>
    <row r="5865" spans="1:2" ht="15" customHeight="1">
      <c r="A5865" s="8"/>
      <c r="B5865" s="24"/>
    </row>
    <row r="5866" spans="1:2" ht="15" customHeight="1">
      <c r="A5866" s="8"/>
      <c r="B5866" s="24"/>
    </row>
    <row r="5867" spans="1:2" ht="15" customHeight="1">
      <c r="A5867" s="8"/>
      <c r="B5867" s="24"/>
    </row>
    <row r="5868" spans="1:2" ht="15" customHeight="1">
      <c r="A5868" s="8"/>
      <c r="B5868" s="24"/>
    </row>
    <row r="5869" spans="1:2" ht="15" customHeight="1">
      <c r="A5869" s="8"/>
      <c r="B5869" s="24"/>
    </row>
    <row r="5870" spans="1:2" ht="15" customHeight="1">
      <c r="A5870" s="8"/>
      <c r="B5870" s="24"/>
    </row>
    <row r="5871" spans="1:2" ht="15" customHeight="1">
      <c r="A5871" s="8"/>
      <c r="B5871" s="24"/>
    </row>
    <row r="5872" spans="1:2" ht="15" customHeight="1">
      <c r="A5872" s="8"/>
      <c r="B5872" s="24"/>
    </row>
    <row r="5873" spans="1:2" ht="15" customHeight="1">
      <c r="A5873" s="8"/>
      <c r="B5873" s="24"/>
    </row>
    <row r="5874" spans="1:2" ht="15" customHeight="1">
      <c r="A5874" s="8"/>
      <c r="B5874" s="24"/>
    </row>
    <row r="5875" spans="1:2" ht="15" customHeight="1">
      <c r="A5875" s="8"/>
      <c r="B5875" s="24"/>
    </row>
    <row r="5876" spans="1:2" ht="15" customHeight="1">
      <c r="A5876" s="8"/>
      <c r="B5876" s="24"/>
    </row>
    <row r="5877" spans="1:2" ht="15" customHeight="1">
      <c r="A5877" s="8"/>
      <c r="B5877" s="24"/>
    </row>
    <row r="5878" spans="1:2" ht="15" customHeight="1">
      <c r="A5878" s="8"/>
      <c r="B5878" s="24"/>
    </row>
    <row r="5879" spans="1:2" ht="15" customHeight="1">
      <c r="A5879" s="8"/>
      <c r="B5879" s="24"/>
    </row>
    <row r="5880" spans="1:2" ht="15" customHeight="1">
      <c r="A5880" s="8"/>
      <c r="B5880" s="24"/>
    </row>
    <row r="5881" spans="1:2" ht="15" customHeight="1">
      <c r="A5881" s="8"/>
      <c r="B5881" s="24"/>
    </row>
    <row r="5882" spans="1:2" ht="15" customHeight="1">
      <c r="A5882" s="8"/>
      <c r="B5882" s="24"/>
    </row>
    <row r="5883" spans="1:2" ht="15" customHeight="1">
      <c r="A5883" s="8"/>
      <c r="B5883" s="24"/>
    </row>
    <row r="5884" spans="1:2" ht="15" customHeight="1">
      <c r="A5884" s="8"/>
      <c r="B5884" s="24"/>
    </row>
    <row r="5885" spans="1:2" ht="15" customHeight="1">
      <c r="A5885" s="25"/>
      <c r="B5885" s="26"/>
    </row>
    <row r="5886" spans="1:2" ht="15" customHeight="1">
      <c r="A5886" s="8"/>
      <c r="B5886" s="24"/>
    </row>
    <row r="5887" spans="1:2" ht="15" customHeight="1">
      <c r="A5887" s="8"/>
      <c r="B5887" s="24"/>
    </row>
    <row r="5888" spans="1:2" ht="15" customHeight="1">
      <c r="A5888" s="8"/>
      <c r="B5888" s="24"/>
    </row>
    <row r="5889" spans="1:2" ht="15" customHeight="1">
      <c r="A5889" s="8"/>
      <c r="B5889" s="24"/>
    </row>
    <row r="5890" spans="1:2" ht="15" customHeight="1">
      <c r="A5890" s="8"/>
      <c r="B5890" s="24"/>
    </row>
    <row r="5891" spans="1:2" ht="15" customHeight="1">
      <c r="A5891" s="8"/>
      <c r="B5891" s="24"/>
    </row>
    <row r="5892" spans="1:2" ht="15" customHeight="1">
      <c r="A5892" s="8"/>
      <c r="B5892" s="24"/>
    </row>
    <row r="5893" spans="1:2" ht="15" customHeight="1">
      <c r="A5893" s="25"/>
      <c r="B5893" s="26"/>
    </row>
    <row r="5894" spans="1:2" ht="15" customHeight="1">
      <c r="A5894" s="8"/>
      <c r="B5894" s="24"/>
    </row>
    <row r="5895" spans="1:2" ht="15" customHeight="1">
      <c r="A5895" s="8"/>
      <c r="B5895" s="24"/>
    </row>
    <row r="5896" spans="1:2" ht="15" customHeight="1">
      <c r="A5896" s="8"/>
      <c r="B5896" s="24"/>
    </row>
    <row r="5897" spans="1:2" ht="15" customHeight="1">
      <c r="A5897" s="8"/>
      <c r="B5897" s="24"/>
    </row>
    <row r="5898" spans="1:2" ht="15" customHeight="1">
      <c r="A5898" s="8"/>
      <c r="B5898" s="24"/>
    </row>
    <row r="5899" spans="1:2" ht="15" customHeight="1">
      <c r="A5899" s="8"/>
      <c r="B5899" s="24"/>
    </row>
    <row r="5900" spans="1:2" ht="15" customHeight="1">
      <c r="A5900" s="8"/>
      <c r="B5900" s="24"/>
    </row>
    <row r="5901" spans="1:2" ht="15" customHeight="1">
      <c r="A5901" s="8"/>
      <c r="B5901" s="24"/>
    </row>
    <row r="5902" spans="1:2" ht="15" customHeight="1">
      <c r="A5902" s="8"/>
      <c r="B5902" s="24"/>
    </row>
    <row r="5903" spans="1:2" ht="15" customHeight="1">
      <c r="A5903" s="8"/>
      <c r="B5903" s="24"/>
    </row>
    <row r="5904" spans="1:2" ht="15" customHeight="1">
      <c r="A5904" s="8"/>
      <c r="B5904" s="24"/>
    </row>
    <row r="5905" spans="1:2" ht="15" customHeight="1">
      <c r="A5905" s="8"/>
      <c r="B5905" s="24"/>
    </row>
    <row r="5906" spans="1:2" ht="15" customHeight="1">
      <c r="A5906" s="8"/>
      <c r="B5906" s="24"/>
    </row>
    <row r="5907" spans="1:2" ht="15" customHeight="1">
      <c r="A5907" s="8"/>
      <c r="B5907" s="24"/>
    </row>
    <row r="5908" spans="1:2" ht="15" customHeight="1">
      <c r="A5908" s="8"/>
      <c r="B5908" s="24"/>
    </row>
    <row r="5909" spans="1:2" ht="15" customHeight="1">
      <c r="A5909" s="25"/>
      <c r="B5909" s="26"/>
    </row>
    <row r="5910" spans="1:2" ht="15" customHeight="1">
      <c r="A5910" s="8"/>
      <c r="B5910" s="24"/>
    </row>
    <row r="5911" spans="1:2" ht="15" customHeight="1">
      <c r="A5911" s="8"/>
      <c r="B5911" s="24"/>
    </row>
    <row r="5912" spans="1:2" ht="15" customHeight="1">
      <c r="A5912" s="8"/>
      <c r="B5912" s="24"/>
    </row>
    <row r="5913" spans="1:2" ht="15" customHeight="1">
      <c r="A5913" s="8"/>
      <c r="B5913" s="24"/>
    </row>
    <row r="5914" spans="1:2" ht="15" customHeight="1">
      <c r="A5914" s="8"/>
      <c r="B5914" s="24"/>
    </row>
    <row r="5915" spans="1:2" ht="15" customHeight="1">
      <c r="A5915" s="8"/>
      <c r="B5915" s="24"/>
    </row>
    <row r="5916" spans="1:2" ht="15" customHeight="1">
      <c r="A5916" s="8"/>
      <c r="B5916" s="24"/>
    </row>
    <row r="5917" spans="1:2" ht="15" customHeight="1">
      <c r="A5917" s="8"/>
      <c r="B5917" s="24"/>
    </row>
    <row r="5918" spans="1:2" ht="15" customHeight="1">
      <c r="A5918" s="8"/>
      <c r="B5918" s="24"/>
    </row>
    <row r="5919" spans="1:2" ht="15" customHeight="1">
      <c r="A5919" s="8"/>
      <c r="B5919" s="24"/>
    </row>
    <row r="5920" spans="1:2" ht="15" customHeight="1">
      <c r="A5920" s="8"/>
      <c r="B5920" s="24"/>
    </row>
    <row r="5921" spans="1:2" ht="15" customHeight="1">
      <c r="A5921" s="8"/>
      <c r="B5921" s="24"/>
    </row>
    <row r="5922" spans="1:2" ht="15" customHeight="1">
      <c r="A5922" s="8"/>
      <c r="B5922" s="24"/>
    </row>
    <row r="5923" spans="1:2" ht="15" customHeight="1">
      <c r="A5923" s="8"/>
      <c r="B5923" s="24"/>
    </row>
    <row r="5924" spans="1:2" ht="15" customHeight="1">
      <c r="A5924" s="8"/>
      <c r="B5924" s="24"/>
    </row>
    <row r="5925" spans="1:2" ht="15" customHeight="1">
      <c r="A5925" s="8"/>
      <c r="B5925" s="24"/>
    </row>
    <row r="5926" spans="1:2" ht="15" customHeight="1">
      <c r="A5926" s="8"/>
      <c r="B5926" s="24"/>
    </row>
    <row r="5927" spans="1:2" ht="15" customHeight="1">
      <c r="A5927" s="8"/>
      <c r="B5927" s="24"/>
    </row>
    <row r="5928" spans="1:2" ht="15" customHeight="1">
      <c r="A5928" s="8"/>
      <c r="B5928" s="24"/>
    </row>
    <row r="5929" spans="1:2" ht="15" customHeight="1">
      <c r="A5929" s="8"/>
      <c r="B5929" s="24"/>
    </row>
    <row r="5930" spans="1:2" ht="15" customHeight="1">
      <c r="A5930" s="8"/>
      <c r="B5930" s="24"/>
    </row>
    <row r="5931" spans="1:2" ht="15" customHeight="1">
      <c r="A5931" s="8"/>
      <c r="B5931" s="24"/>
    </row>
    <row r="5932" spans="1:2" ht="15" customHeight="1">
      <c r="A5932" s="8"/>
      <c r="B5932" s="24"/>
    </row>
    <row r="5933" spans="1:2" ht="15" customHeight="1">
      <c r="A5933" s="8"/>
      <c r="B5933" s="24"/>
    </row>
    <row r="5934" spans="1:2" ht="15" customHeight="1">
      <c r="A5934" s="8"/>
      <c r="B5934" s="24"/>
    </row>
    <row r="5935" spans="1:2" ht="15" customHeight="1">
      <c r="A5935" s="8"/>
      <c r="B5935" s="24"/>
    </row>
    <row r="5936" spans="1:2" ht="15" customHeight="1">
      <c r="A5936" s="8"/>
      <c r="B5936" s="24"/>
    </row>
    <row r="5937" spans="1:2" ht="15" customHeight="1">
      <c r="A5937" s="8"/>
      <c r="B5937" s="24"/>
    </row>
    <row r="5938" spans="1:2" ht="15" customHeight="1">
      <c r="A5938" s="8"/>
      <c r="B5938" s="24"/>
    </row>
    <row r="5939" spans="1:2" ht="15" customHeight="1">
      <c r="A5939" s="25"/>
      <c r="B5939" s="26"/>
    </row>
    <row r="5940" spans="1:2" ht="15" customHeight="1">
      <c r="A5940" s="8"/>
      <c r="B5940" s="24"/>
    </row>
    <row r="5941" spans="1:2" ht="15" customHeight="1">
      <c r="A5941" s="25"/>
      <c r="B5941" s="26"/>
    </row>
    <row r="5942" spans="1:2" ht="15" customHeight="1">
      <c r="A5942" s="8"/>
      <c r="B5942" s="24"/>
    </row>
    <row r="5943" spans="1:2" ht="15" customHeight="1">
      <c r="A5943" s="8"/>
      <c r="B5943" s="24"/>
    </row>
    <row r="5944" spans="1:2" ht="15" customHeight="1">
      <c r="A5944" s="8"/>
      <c r="B5944" s="24"/>
    </row>
    <row r="5945" spans="1:2" ht="15" customHeight="1">
      <c r="A5945" s="8"/>
      <c r="B5945" s="24"/>
    </row>
    <row r="5946" spans="1:2" ht="15" customHeight="1">
      <c r="A5946" s="8"/>
      <c r="B5946" s="24"/>
    </row>
    <row r="5947" spans="1:2" ht="15" customHeight="1">
      <c r="A5947" s="8"/>
      <c r="B5947" s="24"/>
    </row>
    <row r="5948" spans="1:2" ht="15" customHeight="1">
      <c r="A5948" s="8"/>
      <c r="B5948" s="24"/>
    </row>
    <row r="5949" spans="1:2" ht="15" customHeight="1">
      <c r="A5949" s="8"/>
      <c r="B5949" s="24"/>
    </row>
    <row r="5950" spans="1:2" ht="15" customHeight="1">
      <c r="A5950" s="25"/>
      <c r="B5950" s="26"/>
    </row>
    <row r="5951" spans="1:2" ht="15" customHeight="1">
      <c r="A5951" s="8"/>
      <c r="B5951" s="24"/>
    </row>
    <row r="5952" spans="1:2" ht="15" customHeight="1">
      <c r="A5952" s="8"/>
      <c r="B5952" s="24"/>
    </row>
    <row r="5953" spans="1:2" ht="15" customHeight="1">
      <c r="A5953" s="8"/>
      <c r="B5953" s="24"/>
    </row>
    <row r="5954" spans="1:2" ht="15" customHeight="1">
      <c r="A5954" s="8"/>
      <c r="B5954" s="24"/>
    </row>
    <row r="5955" spans="1:2" ht="15" customHeight="1">
      <c r="A5955" s="8"/>
      <c r="B5955" s="24"/>
    </row>
    <row r="5956" spans="1:2" ht="15" customHeight="1">
      <c r="A5956" s="8"/>
      <c r="B5956" s="24"/>
    </row>
    <row r="5957" spans="1:2" ht="15" customHeight="1">
      <c r="A5957" s="8"/>
      <c r="B5957" s="24"/>
    </row>
    <row r="5958" spans="1:2" ht="15" customHeight="1">
      <c r="A5958" s="8"/>
      <c r="B5958" s="24"/>
    </row>
    <row r="5959" spans="1:2" ht="15" customHeight="1">
      <c r="A5959" s="8"/>
      <c r="B5959" s="24"/>
    </row>
    <row r="5960" spans="1:2" ht="15" customHeight="1">
      <c r="A5960" s="8"/>
      <c r="B5960" s="24"/>
    </row>
    <row r="5961" spans="1:2" ht="15" customHeight="1">
      <c r="A5961" s="8"/>
      <c r="B5961" s="24"/>
    </row>
    <row r="5962" spans="1:2" ht="15" customHeight="1">
      <c r="A5962" s="8"/>
      <c r="B5962" s="24"/>
    </row>
    <row r="5963" spans="1:2" ht="15" customHeight="1">
      <c r="A5963" s="8"/>
      <c r="B5963" s="24"/>
    </row>
    <row r="5964" spans="1:2" ht="15" customHeight="1">
      <c r="A5964" s="8"/>
      <c r="B5964" s="24"/>
    </row>
    <row r="5965" spans="1:2" ht="15" customHeight="1">
      <c r="A5965" s="8"/>
      <c r="B5965" s="24"/>
    </row>
    <row r="5966" spans="1:2" ht="15" customHeight="1">
      <c r="A5966" s="8"/>
      <c r="B5966" s="24"/>
    </row>
    <row r="5967" spans="1:2" ht="15" customHeight="1">
      <c r="A5967" s="8"/>
      <c r="B5967" s="24"/>
    </row>
    <row r="5968" spans="1:2" ht="15" customHeight="1">
      <c r="A5968" s="8"/>
      <c r="B5968" s="24"/>
    </row>
    <row r="5969" spans="1:2" ht="15" customHeight="1">
      <c r="A5969" s="8"/>
      <c r="B5969" s="24"/>
    </row>
    <row r="5970" spans="1:2" ht="15" customHeight="1">
      <c r="A5970" s="8"/>
      <c r="B5970" s="24"/>
    </row>
    <row r="5971" spans="1:2" ht="15" customHeight="1">
      <c r="A5971" s="8"/>
      <c r="B5971" s="24"/>
    </row>
    <row r="5972" spans="1:2" ht="15" customHeight="1">
      <c r="A5972" s="8"/>
      <c r="B5972" s="24"/>
    </row>
    <row r="5973" spans="1:2" ht="15" customHeight="1">
      <c r="A5973" s="8"/>
      <c r="B5973" s="24"/>
    </row>
    <row r="5974" spans="1:2" ht="15" customHeight="1">
      <c r="A5974" s="8"/>
      <c r="B5974" s="24"/>
    </row>
    <row r="5975" spans="1:2" ht="15" customHeight="1">
      <c r="A5975" s="8"/>
      <c r="B5975" s="24"/>
    </row>
    <row r="5976" spans="1:2" ht="15" customHeight="1">
      <c r="A5976" s="8"/>
      <c r="B5976" s="24"/>
    </row>
    <row r="5977" spans="1:2" ht="15" customHeight="1">
      <c r="A5977" s="25"/>
      <c r="B5977" s="26"/>
    </row>
    <row r="5978" spans="1:2" ht="15" customHeight="1">
      <c r="A5978" s="8"/>
      <c r="B5978" s="24"/>
    </row>
    <row r="5979" spans="1:2" ht="15" customHeight="1">
      <c r="A5979" s="8"/>
      <c r="B5979" s="24"/>
    </row>
    <row r="5980" spans="1:2" ht="15" customHeight="1">
      <c r="A5980" s="8"/>
      <c r="B5980" s="24"/>
    </row>
    <row r="5981" spans="1:2" ht="15" customHeight="1">
      <c r="A5981" s="8"/>
      <c r="B5981" s="24"/>
    </row>
    <row r="5982" spans="1:2" ht="15" customHeight="1">
      <c r="A5982" s="8"/>
      <c r="B5982" s="24"/>
    </row>
    <row r="5983" spans="1:2" ht="15" customHeight="1">
      <c r="A5983" s="8"/>
      <c r="B5983" s="24"/>
    </row>
    <row r="5984" spans="1:2" ht="15" customHeight="1">
      <c r="A5984" s="8"/>
      <c r="B5984" s="24"/>
    </row>
    <row r="5985" spans="1:2" ht="15" customHeight="1">
      <c r="A5985" s="8"/>
      <c r="B5985" s="24"/>
    </row>
    <row r="5986" spans="1:2" ht="15" customHeight="1">
      <c r="A5986" s="8"/>
      <c r="B5986" s="24"/>
    </row>
    <row r="5987" spans="1:2" ht="15" customHeight="1">
      <c r="A5987" s="8"/>
      <c r="B5987" s="24"/>
    </row>
    <row r="5988" spans="1:2" ht="15" customHeight="1">
      <c r="A5988" s="8"/>
      <c r="B5988" s="24"/>
    </row>
    <row r="5989" spans="1:2" ht="15" customHeight="1">
      <c r="A5989" s="8"/>
      <c r="B5989" s="24"/>
    </row>
    <row r="5990" spans="1:2" ht="15" customHeight="1">
      <c r="A5990" s="8"/>
      <c r="B5990" s="24"/>
    </row>
    <row r="5991" spans="1:2" ht="15" customHeight="1">
      <c r="A5991" s="8"/>
      <c r="B5991" s="24"/>
    </row>
    <row r="5992" spans="1:2" ht="15" customHeight="1">
      <c r="A5992" s="8"/>
      <c r="B5992" s="24"/>
    </row>
    <row r="5993" spans="1:2" ht="15" customHeight="1">
      <c r="A5993" s="8"/>
      <c r="B5993" s="24"/>
    </row>
    <row r="5994" spans="1:2" ht="15" customHeight="1">
      <c r="A5994" s="8"/>
      <c r="B5994" s="24"/>
    </row>
    <row r="5995" spans="1:2" ht="15" customHeight="1">
      <c r="A5995" s="8"/>
      <c r="B5995" s="24"/>
    </row>
    <row r="5996" spans="1:2" ht="15" customHeight="1">
      <c r="A5996" s="8"/>
      <c r="B5996" s="24"/>
    </row>
    <row r="5997" spans="1:2" ht="15" customHeight="1">
      <c r="A5997" s="8"/>
      <c r="B5997" s="24"/>
    </row>
    <row r="5998" spans="1:2" ht="15" customHeight="1">
      <c r="A5998" s="8"/>
      <c r="B5998" s="24"/>
    </row>
    <row r="5999" spans="1:2" ht="15" customHeight="1">
      <c r="A5999" s="8"/>
      <c r="B5999" s="24"/>
    </row>
    <row r="6000" spans="1:2" ht="15" customHeight="1">
      <c r="A6000" s="8"/>
      <c r="B6000" s="24"/>
    </row>
    <row r="6001" spans="1:2" ht="15" customHeight="1">
      <c r="A6001" s="8"/>
      <c r="B6001" s="24"/>
    </row>
    <row r="6002" spans="1:2" ht="15" customHeight="1">
      <c r="A6002" s="8"/>
      <c r="B6002" s="24"/>
    </row>
    <row r="6003" spans="1:2" ht="15" customHeight="1">
      <c r="A6003" s="8"/>
      <c r="B6003" s="24"/>
    </row>
    <row r="6004" spans="1:2" ht="15" customHeight="1">
      <c r="A6004" s="8"/>
      <c r="B6004" s="24"/>
    </row>
    <row r="6005" spans="1:2" ht="15" customHeight="1">
      <c r="A6005" s="8"/>
      <c r="B6005" s="24"/>
    </row>
    <row r="6006" spans="1:2" ht="15" customHeight="1">
      <c r="A6006" s="8"/>
      <c r="B6006" s="24"/>
    </row>
    <row r="6007" spans="1:2" ht="15" customHeight="1">
      <c r="A6007" s="8"/>
      <c r="B6007" s="24"/>
    </row>
    <row r="6008" spans="1:2" ht="15" customHeight="1">
      <c r="A6008" s="8"/>
      <c r="B6008" s="24"/>
    </row>
    <row r="6009" spans="1:2" ht="15" customHeight="1">
      <c r="A6009" s="8"/>
      <c r="B6009" s="24"/>
    </row>
    <row r="6010" spans="1:2" ht="15" customHeight="1">
      <c r="A6010" s="8"/>
      <c r="B6010" s="24"/>
    </row>
    <row r="6011" spans="1:2" ht="15" customHeight="1">
      <c r="A6011" s="8"/>
      <c r="B6011" s="24"/>
    </row>
    <row r="6012" spans="1:2" ht="15" customHeight="1">
      <c r="A6012" s="8"/>
      <c r="B6012" s="24"/>
    </row>
    <row r="6013" spans="1:2" ht="15" customHeight="1">
      <c r="A6013" s="8"/>
      <c r="B6013" s="24"/>
    </row>
    <row r="6014" spans="1:2" ht="15" customHeight="1">
      <c r="A6014" s="8"/>
      <c r="B6014" s="24"/>
    </row>
    <row r="6015" spans="1:2" ht="15" customHeight="1">
      <c r="A6015" s="8"/>
      <c r="B6015" s="24"/>
    </row>
    <row r="6016" spans="1:2" ht="15" customHeight="1">
      <c r="A6016" s="8"/>
      <c r="B6016" s="24"/>
    </row>
    <row r="6017" spans="1:2" ht="15" customHeight="1">
      <c r="A6017" s="8"/>
      <c r="B6017" s="24"/>
    </row>
    <row r="6018" spans="1:2" ht="15" customHeight="1">
      <c r="A6018" s="8"/>
      <c r="B6018" s="24"/>
    </row>
    <row r="6019" spans="1:2" ht="15" customHeight="1">
      <c r="A6019" s="8"/>
      <c r="B6019" s="24"/>
    </row>
    <row r="6020" spans="1:2" ht="15" customHeight="1">
      <c r="A6020" s="8"/>
      <c r="B6020" s="24"/>
    </row>
    <row r="6021" spans="1:2" ht="15" customHeight="1">
      <c r="A6021" s="8"/>
      <c r="B6021" s="24"/>
    </row>
    <row r="6022" spans="1:2" ht="15" customHeight="1">
      <c r="A6022" s="8"/>
      <c r="B6022" s="24"/>
    </row>
    <row r="6023" spans="1:2" ht="15" customHeight="1">
      <c r="A6023" s="8"/>
      <c r="B6023" s="24"/>
    </row>
    <row r="6024" spans="1:2" ht="15" customHeight="1">
      <c r="A6024" s="8"/>
      <c r="B6024" s="24"/>
    </row>
    <row r="6025" spans="1:2" ht="15" customHeight="1">
      <c r="A6025" s="8"/>
      <c r="B6025" s="24"/>
    </row>
    <row r="6026" spans="1:2" ht="15" customHeight="1">
      <c r="A6026" s="8"/>
      <c r="B6026" s="24"/>
    </row>
    <row r="6027" spans="1:2" ht="15" customHeight="1">
      <c r="A6027" s="8"/>
      <c r="B6027" s="24"/>
    </row>
    <row r="6028" spans="1:2" ht="15" customHeight="1">
      <c r="A6028" s="8"/>
      <c r="B6028" s="24"/>
    </row>
    <row r="6029" spans="1:2" ht="15" customHeight="1">
      <c r="A6029" s="8"/>
      <c r="B6029" s="24"/>
    </row>
    <row r="6030" spans="1:2" ht="15" customHeight="1">
      <c r="A6030" s="8"/>
      <c r="B6030" s="24"/>
    </row>
    <row r="6031" spans="1:2" ht="15" customHeight="1">
      <c r="A6031" s="8"/>
      <c r="B6031" s="24"/>
    </row>
    <row r="6032" spans="1:2" ht="15" customHeight="1">
      <c r="A6032" s="8"/>
      <c r="B6032" s="24"/>
    </row>
    <row r="6033" spans="1:2" ht="15" customHeight="1">
      <c r="A6033" s="8"/>
      <c r="B6033" s="24"/>
    </row>
    <row r="6034" spans="1:2" ht="15" customHeight="1">
      <c r="A6034" s="8"/>
      <c r="B6034" s="24"/>
    </row>
    <row r="6035" spans="1:2" ht="15" customHeight="1">
      <c r="A6035" s="8"/>
      <c r="B6035" s="24"/>
    </row>
    <row r="6036" spans="1:2" ht="15" customHeight="1">
      <c r="A6036" s="8"/>
      <c r="B6036" s="24"/>
    </row>
    <row r="6037" spans="1:2" ht="15" customHeight="1">
      <c r="A6037" s="8"/>
      <c r="B6037" s="24"/>
    </row>
    <row r="6038" spans="1:2" ht="15" customHeight="1">
      <c r="A6038" s="8"/>
      <c r="B6038" s="24"/>
    </row>
    <row r="6039" spans="1:2" ht="15" customHeight="1">
      <c r="A6039" s="8"/>
      <c r="B6039" s="24"/>
    </row>
    <row r="6040" spans="1:2" ht="15" customHeight="1">
      <c r="A6040" s="8"/>
      <c r="B6040" s="24"/>
    </row>
    <row r="6041" spans="1:2" ht="15" customHeight="1">
      <c r="A6041" s="8"/>
      <c r="B6041" s="24"/>
    </row>
    <row r="6042" spans="1:2" ht="15" customHeight="1">
      <c r="A6042" s="8"/>
      <c r="B6042" s="24"/>
    </row>
    <row r="6043" spans="1:2" ht="15" customHeight="1">
      <c r="A6043" s="8"/>
      <c r="B6043" s="24"/>
    </row>
    <row r="6044" spans="1:2" ht="15" customHeight="1">
      <c r="A6044" s="8"/>
      <c r="B6044" s="24"/>
    </row>
    <row r="6045" spans="1:2" ht="15" customHeight="1">
      <c r="A6045" s="8"/>
      <c r="B6045" s="24"/>
    </row>
    <row r="6046" spans="1:2" ht="15" customHeight="1">
      <c r="A6046" s="8"/>
      <c r="B6046" s="24"/>
    </row>
    <row r="6047" spans="1:2" ht="15" customHeight="1">
      <c r="A6047" s="8"/>
      <c r="B6047" s="24"/>
    </row>
    <row r="6048" spans="1:2" ht="15" customHeight="1">
      <c r="A6048" s="8"/>
      <c r="B6048" s="24"/>
    </row>
    <row r="6049" spans="1:2" ht="15" customHeight="1">
      <c r="A6049" s="8"/>
      <c r="B6049" s="24"/>
    </row>
    <row r="6050" spans="1:2" ht="15" customHeight="1">
      <c r="A6050" s="8"/>
      <c r="B6050" s="24"/>
    </row>
    <row r="6051" spans="1:2" ht="15" customHeight="1">
      <c r="A6051" s="8"/>
      <c r="B6051" s="24"/>
    </row>
    <row r="6052" spans="1:2" ht="15" customHeight="1">
      <c r="A6052" s="8"/>
      <c r="B6052" s="24"/>
    </row>
    <row r="6053" spans="1:2" ht="15" customHeight="1">
      <c r="A6053" s="8"/>
      <c r="B6053" s="24"/>
    </row>
    <row r="6054" spans="1:2" ht="15" customHeight="1">
      <c r="A6054" s="8"/>
      <c r="B6054" s="24"/>
    </row>
    <row r="6055" spans="1:2" ht="15" customHeight="1">
      <c r="A6055" s="8"/>
      <c r="B6055" s="24"/>
    </row>
    <row r="6056" spans="1:2" ht="15" customHeight="1">
      <c r="A6056" s="8"/>
      <c r="B6056" s="24"/>
    </row>
    <row r="6057" spans="1:2" ht="15" customHeight="1">
      <c r="A6057" s="8"/>
      <c r="B6057" s="24"/>
    </row>
    <row r="6058" spans="1:2" ht="15" customHeight="1">
      <c r="A6058" s="8"/>
      <c r="B6058" s="24"/>
    </row>
    <row r="6059" spans="1:2" ht="15" customHeight="1">
      <c r="A6059" s="25"/>
      <c r="B6059" s="26"/>
    </row>
    <row r="6060" spans="1:2" ht="15" customHeight="1">
      <c r="A6060" s="8"/>
      <c r="B6060" s="24"/>
    </row>
    <row r="6061" spans="1:2" ht="15" customHeight="1">
      <c r="A6061" s="8"/>
      <c r="B6061" s="24"/>
    </row>
    <row r="6062" spans="1:2" ht="15" customHeight="1">
      <c r="A6062" s="25"/>
      <c r="B6062" s="26"/>
    </row>
    <row r="6063" spans="1:2" ht="15" customHeight="1">
      <c r="A6063" s="8"/>
      <c r="B6063" s="24"/>
    </row>
    <row r="6064" spans="1:2" ht="15" customHeight="1">
      <c r="A6064" s="25"/>
      <c r="B6064" s="26"/>
    </row>
    <row r="6065" spans="1:2" ht="15" customHeight="1">
      <c r="A6065" s="8"/>
      <c r="B6065" s="24"/>
    </row>
    <row r="6066" spans="1:2" ht="15" customHeight="1">
      <c r="A6066" s="8"/>
      <c r="B6066" s="24"/>
    </row>
    <row r="6067" spans="1:2" ht="15" customHeight="1">
      <c r="A6067" s="8"/>
      <c r="B6067" s="24"/>
    </row>
    <row r="6068" spans="1:2" ht="15" customHeight="1">
      <c r="A6068" s="8"/>
      <c r="B6068" s="24"/>
    </row>
    <row r="6069" spans="1:2" ht="15" customHeight="1">
      <c r="A6069" s="8"/>
      <c r="B6069" s="24"/>
    </row>
    <row r="6070" spans="1:2" ht="15" customHeight="1">
      <c r="A6070" s="8"/>
      <c r="B6070" s="24"/>
    </row>
    <row r="6071" spans="1:2" ht="15" customHeight="1">
      <c r="A6071" s="25"/>
      <c r="B6071" s="26"/>
    </row>
    <row r="6072" spans="1:2" ht="15" customHeight="1">
      <c r="A6072" s="25"/>
      <c r="B6072" s="26"/>
    </row>
    <row r="6073" spans="1:2" ht="15" customHeight="1">
      <c r="A6073" s="8"/>
      <c r="B6073" s="24"/>
    </row>
    <row r="6074" spans="1:2" ht="15" customHeight="1">
      <c r="A6074" s="8"/>
      <c r="B6074" s="24"/>
    </row>
    <row r="6075" spans="1:2" ht="15" customHeight="1">
      <c r="A6075" s="8"/>
      <c r="B6075" s="24"/>
    </row>
    <row r="6076" spans="1:2" ht="15" customHeight="1">
      <c r="A6076" s="8"/>
      <c r="B6076" s="24"/>
    </row>
    <row r="6077" spans="1:2" ht="15" customHeight="1">
      <c r="A6077" s="25"/>
      <c r="B6077" s="26"/>
    </row>
    <row r="6078" spans="1:2" ht="15" customHeight="1">
      <c r="A6078" s="8"/>
      <c r="B6078" s="24"/>
    </row>
    <row r="6079" spans="1:2" ht="15" customHeight="1">
      <c r="A6079" s="8"/>
      <c r="B6079" s="24"/>
    </row>
    <row r="6080" spans="1:2" ht="15" customHeight="1">
      <c r="A6080" s="8"/>
      <c r="B6080" s="24"/>
    </row>
    <row r="6081" spans="1:2" ht="15" customHeight="1">
      <c r="A6081" s="8"/>
      <c r="B6081" s="24"/>
    </row>
    <row r="6082" spans="1:2" ht="15" customHeight="1">
      <c r="A6082" s="8"/>
      <c r="B6082" s="24"/>
    </row>
    <row r="6083" spans="1:2" ht="15" customHeight="1">
      <c r="A6083" s="8"/>
      <c r="B6083" s="24"/>
    </row>
    <row r="6084" spans="1:2" ht="15" customHeight="1">
      <c r="A6084" s="8"/>
      <c r="B6084" s="24"/>
    </row>
    <row r="6085" spans="1:2" ht="15" customHeight="1">
      <c r="A6085" s="8"/>
      <c r="B6085" s="24"/>
    </row>
    <row r="6086" spans="1:2" ht="15" customHeight="1">
      <c r="A6086" s="8"/>
      <c r="B6086" s="24"/>
    </row>
    <row r="6087" spans="1:2" ht="15" customHeight="1">
      <c r="A6087" s="25"/>
      <c r="B6087" s="26"/>
    </row>
    <row r="6088" spans="1:2" ht="15" customHeight="1">
      <c r="A6088" s="8"/>
      <c r="B6088" s="24"/>
    </row>
    <row r="6089" spans="1:2" ht="15" customHeight="1">
      <c r="A6089" s="8"/>
      <c r="B6089" s="24"/>
    </row>
    <row r="6090" spans="1:2" ht="15" customHeight="1">
      <c r="A6090" s="8"/>
      <c r="B6090" s="24"/>
    </row>
    <row r="6091" spans="1:2" ht="15" customHeight="1">
      <c r="A6091" s="8"/>
      <c r="B6091" s="24"/>
    </row>
    <row r="6092" spans="1:2" ht="15" customHeight="1">
      <c r="A6092" s="8"/>
      <c r="B6092" s="24"/>
    </row>
    <row r="6093" spans="1:2" ht="15" customHeight="1">
      <c r="A6093" s="8"/>
      <c r="B6093" s="24"/>
    </row>
    <row r="6094" spans="1:2" ht="15" customHeight="1">
      <c r="A6094" s="8"/>
      <c r="B6094" s="24"/>
    </row>
    <row r="6095" spans="1:2" ht="15" customHeight="1">
      <c r="A6095" s="25"/>
      <c r="B6095" s="26"/>
    </row>
    <row r="6096" spans="1:2" ht="15" customHeight="1">
      <c r="A6096" s="8"/>
      <c r="B6096" s="24"/>
    </row>
    <row r="6097" spans="1:2" ht="15" customHeight="1">
      <c r="A6097" s="8"/>
      <c r="B6097" s="24"/>
    </row>
    <row r="6098" spans="1:2" ht="15" customHeight="1">
      <c r="A6098" s="8"/>
      <c r="B6098" s="24"/>
    </row>
    <row r="6099" spans="1:2" ht="15" customHeight="1">
      <c r="A6099" s="8"/>
      <c r="B6099" s="24"/>
    </row>
    <row r="6100" spans="1:2" ht="15" customHeight="1">
      <c r="A6100" s="8"/>
      <c r="B6100" s="24"/>
    </row>
    <row r="6101" spans="1:2" ht="15" customHeight="1">
      <c r="A6101" s="8"/>
      <c r="B6101" s="24"/>
    </row>
    <row r="6102" spans="1:2" ht="15" customHeight="1">
      <c r="A6102" s="8"/>
      <c r="B6102" s="24"/>
    </row>
    <row r="6103" spans="1:2" ht="15" customHeight="1">
      <c r="A6103" s="8"/>
      <c r="B6103" s="24"/>
    </row>
    <row r="6104" spans="1:2" ht="15" customHeight="1">
      <c r="A6104" s="25"/>
      <c r="B6104" s="26"/>
    </row>
    <row r="6105" spans="1:2" ht="15" customHeight="1">
      <c r="A6105" s="8"/>
      <c r="B6105" s="24"/>
    </row>
    <row r="6106" spans="1:2" ht="15" customHeight="1">
      <c r="A6106" s="8"/>
      <c r="B6106" s="24"/>
    </row>
    <row r="6107" spans="1:2" ht="15" customHeight="1">
      <c r="A6107" s="8"/>
      <c r="B6107" s="24"/>
    </row>
    <row r="6108" spans="1:2" ht="15" customHeight="1">
      <c r="A6108" s="8"/>
      <c r="B6108" s="24"/>
    </row>
    <row r="6109" spans="1:2" ht="15" customHeight="1">
      <c r="A6109" s="8"/>
      <c r="B6109" s="24"/>
    </row>
    <row r="6110" spans="1:2" ht="15" customHeight="1">
      <c r="A6110" s="8"/>
      <c r="B6110" s="24"/>
    </row>
    <row r="6111" spans="1:2" ht="15" customHeight="1">
      <c r="A6111" s="8"/>
      <c r="B6111" s="24"/>
    </row>
    <row r="6112" spans="1:2" ht="15" customHeight="1">
      <c r="A6112" s="8"/>
      <c r="B6112" s="24"/>
    </row>
    <row r="6113" spans="1:2" ht="15" customHeight="1">
      <c r="A6113" s="8"/>
      <c r="B6113" s="24"/>
    </row>
    <row r="6114" spans="1:2" ht="15" customHeight="1">
      <c r="A6114" s="8"/>
      <c r="B6114" s="24"/>
    </row>
    <row r="6115" spans="1:2" ht="15" customHeight="1">
      <c r="A6115" s="8"/>
      <c r="B6115" s="24"/>
    </row>
    <row r="6116" spans="1:2" ht="15" customHeight="1">
      <c r="A6116" s="8"/>
      <c r="B6116" s="24"/>
    </row>
    <row r="6117" spans="1:2" ht="15" customHeight="1">
      <c r="A6117" s="8"/>
      <c r="B6117" s="24"/>
    </row>
    <row r="6118" spans="1:2" ht="15" customHeight="1">
      <c r="A6118" s="8"/>
      <c r="B6118" s="24"/>
    </row>
    <row r="6119" spans="1:2" ht="15" customHeight="1">
      <c r="A6119" s="8"/>
      <c r="B6119" s="24"/>
    </row>
    <row r="6120" spans="1:2" ht="15" customHeight="1">
      <c r="A6120" s="8"/>
      <c r="B6120" s="24"/>
    </row>
    <row r="6121" spans="1:2" ht="15" customHeight="1">
      <c r="A6121" s="8"/>
      <c r="B6121" s="24"/>
    </row>
    <row r="6122" spans="1:2" ht="15" customHeight="1">
      <c r="A6122" s="8"/>
      <c r="B6122" s="24"/>
    </row>
    <row r="6123" spans="1:2" ht="15" customHeight="1">
      <c r="A6123" s="8"/>
      <c r="B6123" s="24"/>
    </row>
    <row r="6124" spans="1:2" ht="15" customHeight="1">
      <c r="A6124" s="8"/>
      <c r="B6124" s="24"/>
    </row>
    <row r="6125" spans="1:2" ht="15" customHeight="1">
      <c r="A6125" s="8"/>
      <c r="B6125" s="24"/>
    </row>
    <row r="6126" spans="1:2" ht="15" customHeight="1">
      <c r="A6126" s="8"/>
      <c r="B6126" s="24"/>
    </row>
    <row r="6127" spans="1:2" ht="15" customHeight="1">
      <c r="A6127" s="25"/>
      <c r="B6127" s="26"/>
    </row>
    <row r="6128" spans="1:2" ht="15" customHeight="1">
      <c r="A6128" s="8"/>
      <c r="B6128" s="24"/>
    </row>
    <row r="6129" spans="1:2" ht="15" customHeight="1">
      <c r="A6129" s="8"/>
      <c r="B6129" s="24"/>
    </row>
    <row r="6130" spans="1:2" ht="15" customHeight="1">
      <c r="A6130" s="8"/>
      <c r="B6130" s="24"/>
    </row>
    <row r="6131" spans="1:2" ht="15" customHeight="1">
      <c r="A6131" s="8"/>
      <c r="B6131" s="24"/>
    </row>
    <row r="6132" spans="1:2" ht="15" customHeight="1">
      <c r="A6132" s="25"/>
      <c r="B6132" s="26"/>
    </row>
    <row r="6133" spans="1:2" ht="15" customHeight="1">
      <c r="A6133" s="8"/>
      <c r="B6133" s="24"/>
    </row>
    <row r="6134" spans="1:2" ht="15" customHeight="1">
      <c r="A6134" s="8"/>
      <c r="B6134" s="24"/>
    </row>
    <row r="6135" spans="1:2" ht="15" customHeight="1">
      <c r="A6135" s="8"/>
      <c r="B6135" s="24"/>
    </row>
    <row r="6136" spans="1:2" ht="15" customHeight="1">
      <c r="A6136" s="8"/>
      <c r="B6136" s="24"/>
    </row>
    <row r="6137" spans="1:2" ht="15" customHeight="1">
      <c r="A6137" s="8"/>
      <c r="B6137" s="24"/>
    </row>
    <row r="6138" spans="1:2" ht="15" customHeight="1">
      <c r="A6138" s="8"/>
      <c r="B6138" s="24"/>
    </row>
    <row r="6139" spans="1:2" ht="15" customHeight="1">
      <c r="A6139" s="8"/>
      <c r="B6139" s="24"/>
    </row>
    <row r="6140" spans="1:2" ht="15" customHeight="1">
      <c r="A6140" s="8"/>
      <c r="B6140" s="24"/>
    </row>
    <row r="6141" spans="1:2" ht="15" customHeight="1">
      <c r="A6141" s="8"/>
      <c r="B6141" s="24"/>
    </row>
    <row r="6142" spans="1:2" ht="15" customHeight="1">
      <c r="A6142" s="8"/>
      <c r="B6142" s="24"/>
    </row>
    <row r="6143" spans="1:2" ht="15" customHeight="1">
      <c r="A6143" s="8"/>
      <c r="B6143" s="24"/>
    </row>
    <row r="6144" spans="1:2" ht="15" customHeight="1">
      <c r="A6144" s="8"/>
      <c r="B6144" s="24"/>
    </row>
    <row r="6145" spans="1:2" ht="15" customHeight="1">
      <c r="A6145" s="8"/>
      <c r="B6145" s="24"/>
    </row>
    <row r="6146" spans="1:2" ht="15" customHeight="1">
      <c r="A6146" s="8"/>
      <c r="B6146" s="24"/>
    </row>
    <row r="6147" spans="1:2" ht="15" customHeight="1">
      <c r="A6147" s="8"/>
      <c r="B6147" s="24"/>
    </row>
    <row r="6148" spans="1:2" ht="15" customHeight="1">
      <c r="A6148" s="8"/>
      <c r="B6148" s="24"/>
    </row>
    <row r="6149" spans="1:2" ht="15" customHeight="1">
      <c r="A6149" s="8"/>
      <c r="B6149" s="24"/>
    </row>
    <row r="6150" spans="1:2" ht="15" customHeight="1">
      <c r="A6150" s="8"/>
      <c r="B6150" s="24"/>
    </row>
    <row r="6151" spans="1:2" ht="15" customHeight="1">
      <c r="A6151" s="8"/>
      <c r="B6151" s="24"/>
    </row>
    <row r="6152" spans="1:2" ht="15" customHeight="1">
      <c r="A6152" s="8"/>
      <c r="B6152" s="24"/>
    </row>
    <row r="6153" spans="1:2" ht="15" customHeight="1">
      <c r="A6153" s="8"/>
      <c r="B6153" s="24"/>
    </row>
    <row r="6154" spans="1:2" ht="15" customHeight="1">
      <c r="A6154" s="8"/>
      <c r="B6154" s="24"/>
    </row>
    <row r="6155" spans="1:2" ht="15" customHeight="1">
      <c r="A6155" s="8"/>
      <c r="B6155" s="24"/>
    </row>
    <row r="6156" spans="1:2" ht="15" customHeight="1">
      <c r="A6156" s="8"/>
      <c r="B6156" s="24"/>
    </row>
    <row r="6157" spans="1:2" ht="15" customHeight="1">
      <c r="A6157" s="8"/>
      <c r="B6157" s="24"/>
    </row>
    <row r="6158" spans="1:2" ht="15" customHeight="1">
      <c r="A6158" s="8"/>
      <c r="B6158" s="24"/>
    </row>
    <row r="6159" spans="1:2" ht="15" customHeight="1">
      <c r="A6159" s="8"/>
      <c r="B6159" s="24"/>
    </row>
    <row r="6160" spans="1:2" ht="15" customHeight="1">
      <c r="A6160" s="8"/>
      <c r="B6160" s="24"/>
    </row>
    <row r="6161" spans="1:2" ht="15" customHeight="1">
      <c r="A6161" s="8"/>
      <c r="B6161" s="24"/>
    </row>
    <row r="6162" spans="1:2" ht="15" customHeight="1">
      <c r="A6162" s="8"/>
      <c r="B6162" s="24"/>
    </row>
    <row r="6163" spans="1:2" ht="15" customHeight="1">
      <c r="A6163" s="8"/>
      <c r="B6163" s="24"/>
    </row>
    <row r="6164" spans="1:2" ht="15" customHeight="1">
      <c r="A6164" s="25"/>
      <c r="B6164" s="26"/>
    </row>
    <row r="6165" spans="1:2" ht="15" customHeight="1">
      <c r="A6165" s="8"/>
      <c r="B6165" s="24"/>
    </row>
    <row r="6166" spans="1:2" ht="15" customHeight="1">
      <c r="A6166" s="8"/>
      <c r="B6166" s="24"/>
    </row>
    <row r="6167" spans="1:2" ht="15" customHeight="1">
      <c r="A6167" s="25"/>
      <c r="B6167" s="26"/>
    </row>
    <row r="6168" spans="1:2" ht="15" customHeight="1">
      <c r="A6168" s="8"/>
      <c r="B6168" s="24"/>
    </row>
    <row r="6169" spans="1:2" ht="15" customHeight="1">
      <c r="A6169" s="8"/>
      <c r="B6169" s="24"/>
    </row>
    <row r="6170" spans="1:2" ht="15" customHeight="1">
      <c r="A6170" s="8"/>
      <c r="B6170" s="24"/>
    </row>
    <row r="6171" spans="1:2" ht="15" customHeight="1">
      <c r="A6171" s="8"/>
      <c r="B6171" s="24"/>
    </row>
    <row r="6172" spans="1:2" ht="15" customHeight="1">
      <c r="A6172" s="8"/>
      <c r="B6172" s="24"/>
    </row>
    <row r="6173" spans="1:2" ht="15" customHeight="1">
      <c r="A6173" s="25"/>
      <c r="B6173" s="26"/>
    </row>
    <row r="6174" spans="1:2" ht="15" customHeight="1">
      <c r="A6174" s="8"/>
      <c r="B6174" s="24"/>
    </row>
    <row r="6175" spans="1:2" ht="15" customHeight="1">
      <c r="A6175" s="25"/>
      <c r="B6175" s="26"/>
    </row>
    <row r="6176" spans="1:2" ht="15" customHeight="1">
      <c r="A6176" s="8"/>
      <c r="B6176" s="24"/>
    </row>
    <row r="6177" spans="1:2" ht="15" customHeight="1">
      <c r="A6177" s="8"/>
      <c r="B6177" s="24"/>
    </row>
    <row r="6178" spans="1:2" ht="15" customHeight="1">
      <c r="A6178" s="8"/>
      <c r="B6178" s="24"/>
    </row>
    <row r="6179" spans="1:2" ht="15" customHeight="1">
      <c r="A6179" s="8"/>
      <c r="B6179" s="24"/>
    </row>
    <row r="6180" spans="1:2" ht="15" customHeight="1">
      <c r="A6180" s="8"/>
      <c r="B6180" s="24"/>
    </row>
    <row r="6181" spans="1:2" ht="15" customHeight="1">
      <c r="A6181" s="8"/>
      <c r="B6181" s="24"/>
    </row>
    <row r="6182" spans="1:2" ht="15" customHeight="1">
      <c r="A6182" s="8"/>
      <c r="B6182" s="24"/>
    </row>
    <row r="6183" spans="1:2" ht="15" customHeight="1">
      <c r="A6183" s="8"/>
      <c r="B6183" s="24"/>
    </row>
    <row r="6184" spans="1:2" ht="15" customHeight="1">
      <c r="A6184" s="8"/>
      <c r="B6184" s="24"/>
    </row>
    <row r="6185" spans="1:2" ht="15" customHeight="1">
      <c r="A6185" s="25"/>
      <c r="B6185" s="26"/>
    </row>
    <row r="6186" spans="1:2" ht="15" customHeight="1">
      <c r="A6186" s="8"/>
      <c r="B6186" s="24"/>
    </row>
    <row r="6187" spans="1:2" ht="15" customHeight="1">
      <c r="A6187" s="8"/>
      <c r="B6187" s="24"/>
    </row>
    <row r="6188" spans="1:2" ht="15" customHeight="1">
      <c r="A6188" s="8"/>
      <c r="B6188" s="24"/>
    </row>
    <row r="6189" spans="1:2" ht="15" customHeight="1">
      <c r="A6189" s="8"/>
      <c r="B6189" s="24"/>
    </row>
    <row r="6190" spans="1:2" ht="15" customHeight="1">
      <c r="A6190" s="8"/>
      <c r="B6190" s="24"/>
    </row>
    <row r="6191" spans="1:2" ht="15" customHeight="1">
      <c r="A6191" s="8"/>
      <c r="B6191" s="24"/>
    </row>
    <row r="6192" spans="1:2" ht="15" customHeight="1">
      <c r="A6192" s="8"/>
      <c r="B6192" s="24"/>
    </row>
    <row r="6193" spans="1:2" ht="15" customHeight="1">
      <c r="A6193" s="8"/>
      <c r="B6193" s="24"/>
    </row>
    <row r="6194" spans="1:2" ht="15" customHeight="1">
      <c r="A6194" s="8"/>
      <c r="B6194" s="24"/>
    </row>
    <row r="6195" spans="1:2" ht="15" customHeight="1">
      <c r="A6195" s="8"/>
      <c r="B6195" s="24"/>
    </row>
    <row r="6196" spans="1:2" ht="15" customHeight="1">
      <c r="A6196" s="8"/>
      <c r="B6196" s="24"/>
    </row>
    <row r="6197" spans="1:2" ht="15" customHeight="1">
      <c r="A6197" s="8"/>
      <c r="B6197" s="24"/>
    </row>
    <row r="6198" spans="1:2" ht="15" customHeight="1">
      <c r="A6198" s="8"/>
      <c r="B6198" s="24"/>
    </row>
    <row r="6199" spans="1:2" ht="15" customHeight="1">
      <c r="A6199" s="8"/>
      <c r="B6199" s="24"/>
    </row>
    <row r="6200" spans="1:2" ht="15" customHeight="1">
      <c r="A6200" s="8"/>
      <c r="B6200" s="24"/>
    </row>
    <row r="6201" spans="1:2" ht="15" customHeight="1">
      <c r="A6201" s="8"/>
      <c r="B6201" s="24"/>
    </row>
    <row r="6202" spans="1:2" ht="15" customHeight="1">
      <c r="A6202" s="8"/>
      <c r="B6202" s="24"/>
    </row>
    <row r="6203" spans="1:2" ht="15" customHeight="1">
      <c r="A6203" s="8"/>
      <c r="B6203" s="24"/>
    </row>
    <row r="6204" spans="1:2" ht="15" customHeight="1">
      <c r="A6204" s="8"/>
      <c r="B6204" s="24"/>
    </row>
    <row r="6205" spans="1:2" ht="15" customHeight="1">
      <c r="A6205" s="8"/>
      <c r="B6205" s="24"/>
    </row>
    <row r="6206" spans="1:2" ht="15" customHeight="1">
      <c r="A6206" s="8"/>
      <c r="B6206" s="24"/>
    </row>
    <row r="6207" spans="1:2" ht="15" customHeight="1">
      <c r="A6207" s="8"/>
      <c r="B6207" s="24"/>
    </row>
    <row r="6208" spans="1:2" ht="15" customHeight="1">
      <c r="A6208" s="8"/>
      <c r="B6208" s="24"/>
    </row>
    <row r="6209" spans="1:2" ht="15" customHeight="1">
      <c r="A6209" s="8"/>
      <c r="B6209" s="24"/>
    </row>
    <row r="6210" spans="1:2" ht="15" customHeight="1">
      <c r="A6210" s="8"/>
      <c r="B6210" s="24"/>
    </row>
    <row r="6211" spans="1:2" ht="15" customHeight="1">
      <c r="A6211" s="8"/>
      <c r="B6211" s="24"/>
    </row>
    <row r="6212" spans="1:2" ht="15" customHeight="1">
      <c r="A6212" s="8"/>
      <c r="B6212" s="24"/>
    </row>
    <row r="6213" spans="1:2" ht="15" customHeight="1">
      <c r="A6213" s="8"/>
      <c r="B6213" s="24"/>
    </row>
    <row r="6214" spans="1:2" ht="15" customHeight="1">
      <c r="A6214" s="8"/>
      <c r="B6214" s="24"/>
    </row>
    <row r="6215" spans="1:2" ht="15" customHeight="1">
      <c r="A6215" s="8"/>
      <c r="B6215" s="24"/>
    </row>
    <row r="6216" spans="1:2" ht="15" customHeight="1">
      <c r="A6216" s="8"/>
      <c r="B6216" s="24"/>
    </row>
    <row r="6217" spans="1:2" ht="15" customHeight="1">
      <c r="A6217" s="8"/>
      <c r="B6217" s="24"/>
    </row>
    <row r="6218" spans="1:2" ht="15" customHeight="1">
      <c r="A6218" s="8"/>
      <c r="B6218" s="24"/>
    </row>
    <row r="6219" spans="1:2" ht="15" customHeight="1">
      <c r="A6219" s="8"/>
      <c r="B6219" s="24"/>
    </row>
    <row r="6220" spans="1:2" ht="15" customHeight="1">
      <c r="A6220" s="8"/>
      <c r="B6220" s="24"/>
    </row>
    <row r="6221" spans="1:2" ht="15" customHeight="1">
      <c r="A6221" s="8"/>
      <c r="B6221" s="24"/>
    </row>
    <row r="6222" spans="1:2" ht="15" customHeight="1">
      <c r="A6222" s="8"/>
      <c r="B6222" s="24"/>
    </row>
    <row r="6223" spans="1:2" ht="15" customHeight="1">
      <c r="A6223" s="8"/>
      <c r="B6223" s="24"/>
    </row>
    <row r="6224" spans="1:2" ht="15" customHeight="1">
      <c r="A6224" s="25"/>
      <c r="B6224" s="26"/>
    </row>
    <row r="6225" spans="1:2" ht="15" customHeight="1">
      <c r="A6225" s="8"/>
      <c r="B6225" s="24"/>
    </row>
    <row r="6226" spans="1:2" ht="15" customHeight="1">
      <c r="A6226" s="8"/>
      <c r="B6226" s="24"/>
    </row>
    <row r="6227" spans="1:2" ht="15" customHeight="1">
      <c r="A6227" s="8"/>
      <c r="B6227" s="24"/>
    </row>
    <row r="6228" spans="1:2" ht="15" customHeight="1">
      <c r="A6228" s="8"/>
      <c r="B6228" s="24"/>
    </row>
    <row r="6229" spans="1:2" ht="15" customHeight="1">
      <c r="A6229" s="8"/>
      <c r="B6229" s="24"/>
    </row>
    <row r="6230" spans="1:2" ht="15" customHeight="1">
      <c r="A6230" s="8"/>
      <c r="B6230" s="24"/>
    </row>
    <row r="6231" spans="1:2" ht="15" customHeight="1">
      <c r="A6231" s="8"/>
      <c r="B6231" s="24"/>
    </row>
    <row r="6232" spans="1:2" ht="15" customHeight="1">
      <c r="A6232" s="8"/>
      <c r="B6232" s="24"/>
    </row>
    <row r="6233" spans="1:2" ht="15" customHeight="1">
      <c r="A6233" s="8"/>
      <c r="B6233" s="24"/>
    </row>
    <row r="6234" spans="1:2" ht="15" customHeight="1">
      <c r="A6234" s="25"/>
      <c r="B6234" s="26"/>
    </row>
    <row r="6235" spans="1:2" ht="15" customHeight="1">
      <c r="A6235" s="25"/>
      <c r="B6235" s="26"/>
    </row>
    <row r="6236" spans="1:2" ht="15" customHeight="1">
      <c r="A6236" s="25"/>
      <c r="B6236" s="26"/>
    </row>
    <row r="6237" spans="1:2" ht="15" customHeight="1">
      <c r="A6237" s="8"/>
      <c r="B6237" s="24"/>
    </row>
    <row r="6238" spans="1:2" ht="15" customHeight="1">
      <c r="A6238" s="8"/>
      <c r="B6238" s="24"/>
    </row>
    <row r="6239" spans="1:2" ht="15" customHeight="1">
      <c r="A6239" s="25"/>
      <c r="B6239" s="26"/>
    </row>
    <row r="6240" spans="1:2" ht="15" customHeight="1">
      <c r="A6240" s="8"/>
      <c r="B6240" s="24"/>
    </row>
    <row r="6241" spans="1:2" ht="15" customHeight="1">
      <c r="A6241" s="8"/>
      <c r="B6241" s="24"/>
    </row>
    <row r="6242" spans="1:2" ht="15" customHeight="1">
      <c r="A6242" s="8"/>
      <c r="B6242" s="24"/>
    </row>
    <row r="6243" spans="1:2" ht="15" customHeight="1">
      <c r="A6243" s="8"/>
      <c r="B6243" s="24"/>
    </row>
    <row r="6244" spans="1:2" ht="15" customHeight="1">
      <c r="A6244" s="8"/>
      <c r="B6244" s="24"/>
    </row>
    <row r="6245" spans="1:2" ht="15" customHeight="1">
      <c r="A6245" s="8"/>
      <c r="B6245" s="24"/>
    </row>
    <row r="6246" spans="1:2" ht="15" customHeight="1">
      <c r="A6246" s="8"/>
      <c r="B6246" s="24"/>
    </row>
    <row r="6247" spans="1:2" ht="15" customHeight="1">
      <c r="A6247" s="8"/>
      <c r="B6247" s="24"/>
    </row>
    <row r="6248" spans="1:2" ht="15" customHeight="1">
      <c r="A6248" s="8"/>
      <c r="B6248" s="24"/>
    </row>
    <row r="6249" spans="1:2" ht="15" customHeight="1">
      <c r="A6249" s="8"/>
      <c r="B6249" s="24"/>
    </row>
    <row r="6250" spans="1:2" ht="15" customHeight="1">
      <c r="A6250" s="8"/>
      <c r="B6250" s="24"/>
    </row>
    <row r="6251" spans="1:2" ht="15" customHeight="1">
      <c r="A6251" s="8"/>
      <c r="B6251" s="24"/>
    </row>
    <row r="6252" spans="1:2" ht="15" customHeight="1">
      <c r="A6252" s="8"/>
      <c r="B6252" s="24"/>
    </row>
    <row r="6253" spans="1:2" ht="15" customHeight="1">
      <c r="A6253" s="8"/>
      <c r="B6253" s="24"/>
    </row>
    <row r="6254" spans="1:2" ht="15" customHeight="1">
      <c r="A6254" s="8"/>
      <c r="B6254" s="24"/>
    </row>
    <row r="6255" spans="1:2" ht="15" customHeight="1">
      <c r="A6255" s="8"/>
      <c r="B6255" s="24"/>
    </row>
    <row r="6256" spans="1:2" ht="15" customHeight="1">
      <c r="A6256" s="8"/>
      <c r="B6256" s="24"/>
    </row>
    <row r="6257" spans="1:2" ht="15" customHeight="1">
      <c r="A6257" s="8"/>
      <c r="B6257" s="24"/>
    </row>
    <row r="6258" spans="1:2" ht="15" customHeight="1">
      <c r="A6258" s="8"/>
      <c r="B6258" s="24"/>
    </row>
    <row r="6259" spans="1:2" ht="15" customHeight="1">
      <c r="A6259" s="8"/>
      <c r="B6259" s="24"/>
    </row>
    <row r="6260" spans="1:2" ht="15" customHeight="1">
      <c r="A6260" s="8"/>
      <c r="B6260" s="24"/>
    </row>
    <row r="6261" spans="1:2" ht="15" customHeight="1">
      <c r="A6261" s="8"/>
      <c r="B6261" s="24"/>
    </row>
    <row r="6262" spans="1:2" ht="15" customHeight="1">
      <c r="A6262" s="8"/>
      <c r="B6262" s="24"/>
    </row>
    <row r="6263" spans="1:2" ht="15" customHeight="1">
      <c r="A6263" s="8"/>
      <c r="B6263" s="24"/>
    </row>
    <row r="6264" spans="1:2" ht="15" customHeight="1">
      <c r="A6264" s="8"/>
      <c r="B6264" s="24"/>
    </row>
    <row r="6265" spans="1:2" ht="15" customHeight="1">
      <c r="A6265" s="8"/>
      <c r="B6265" s="24"/>
    </row>
    <row r="6266" spans="1:2" ht="15" customHeight="1">
      <c r="A6266" s="8"/>
      <c r="B6266" s="24"/>
    </row>
    <row r="6267" spans="1:2" ht="15" customHeight="1">
      <c r="A6267" s="8"/>
      <c r="B6267" s="24"/>
    </row>
    <row r="6268" spans="1:2" ht="15" customHeight="1">
      <c r="A6268" s="8"/>
      <c r="B6268" s="24"/>
    </row>
    <row r="6269" spans="1:2" ht="15" customHeight="1">
      <c r="A6269" s="8"/>
      <c r="B6269" s="24"/>
    </row>
    <row r="6270" spans="1:2" ht="15" customHeight="1">
      <c r="A6270" s="8"/>
      <c r="B6270" s="24"/>
    </row>
    <row r="6271" spans="1:2" ht="15" customHeight="1">
      <c r="A6271" s="8"/>
      <c r="B6271" s="24"/>
    </row>
    <row r="6272" spans="1:2" ht="15" customHeight="1">
      <c r="A6272" s="8"/>
      <c r="B6272" s="24"/>
    </row>
    <row r="6273" spans="1:2" ht="15" customHeight="1">
      <c r="A6273" s="8"/>
      <c r="B6273" s="24"/>
    </row>
    <row r="6274" spans="1:2" ht="15" customHeight="1">
      <c r="A6274" s="8"/>
      <c r="B6274" s="24"/>
    </row>
    <row r="6275" spans="1:2" ht="15" customHeight="1">
      <c r="A6275" s="25"/>
      <c r="B6275" s="26"/>
    </row>
    <row r="6276" spans="1:2" ht="15" customHeight="1">
      <c r="A6276" s="8"/>
      <c r="B6276" s="24"/>
    </row>
    <row r="6277" spans="1:2" ht="15" customHeight="1">
      <c r="A6277" s="8"/>
      <c r="B6277" s="24"/>
    </row>
    <row r="6278" spans="1:2" ht="15" customHeight="1">
      <c r="A6278" s="8"/>
      <c r="B6278" s="24"/>
    </row>
    <row r="6279" spans="1:2" ht="15" customHeight="1">
      <c r="A6279" s="8"/>
      <c r="B6279" s="24"/>
    </row>
    <row r="6280" spans="1:2" ht="15" customHeight="1">
      <c r="A6280" s="25"/>
      <c r="B6280" s="26"/>
    </row>
    <row r="6281" spans="1:2" ht="15" customHeight="1">
      <c r="A6281" s="8"/>
      <c r="B6281" s="24"/>
    </row>
    <row r="6282" spans="1:2" ht="15" customHeight="1">
      <c r="A6282" s="8"/>
      <c r="B6282" s="24"/>
    </row>
    <row r="6283" spans="1:2" ht="15" customHeight="1">
      <c r="A6283" s="8"/>
      <c r="B6283" s="24"/>
    </row>
    <row r="6284" spans="1:2" ht="15" customHeight="1">
      <c r="A6284" s="8"/>
      <c r="B6284" s="24"/>
    </row>
    <row r="6285" spans="1:2" ht="15" customHeight="1">
      <c r="A6285" s="8"/>
      <c r="B6285" s="24"/>
    </row>
    <row r="6286" spans="1:2" ht="15" customHeight="1">
      <c r="A6286" s="8"/>
      <c r="B6286" s="24"/>
    </row>
    <row r="6287" spans="1:2" ht="15" customHeight="1">
      <c r="A6287" s="8"/>
      <c r="B6287" s="24"/>
    </row>
    <row r="6288" spans="1:2" ht="15" customHeight="1">
      <c r="A6288" s="8"/>
      <c r="B6288" s="24"/>
    </row>
    <row r="6289" spans="1:2" ht="15" customHeight="1">
      <c r="A6289" s="8"/>
      <c r="B6289" s="24"/>
    </row>
    <row r="6290" spans="1:2" ht="15" customHeight="1">
      <c r="A6290" s="8"/>
      <c r="B6290" s="24"/>
    </row>
    <row r="6291" spans="1:2" ht="15" customHeight="1">
      <c r="A6291" s="8"/>
      <c r="B6291" s="24"/>
    </row>
    <row r="6292" spans="1:2" ht="15" customHeight="1">
      <c r="A6292" s="8"/>
      <c r="B6292" s="24"/>
    </row>
    <row r="6293" spans="1:2" ht="15" customHeight="1">
      <c r="A6293" s="8"/>
      <c r="B6293" s="24"/>
    </row>
    <row r="6294" spans="1:2" ht="15" customHeight="1">
      <c r="A6294" s="8"/>
      <c r="B6294" s="24"/>
    </row>
    <row r="6295" spans="1:2" ht="15" customHeight="1">
      <c r="A6295" s="25"/>
      <c r="B6295" s="26"/>
    </row>
    <row r="6296" spans="1:2" ht="15" customHeight="1">
      <c r="A6296" s="8"/>
      <c r="B6296" s="24"/>
    </row>
    <row r="6297" spans="1:2" ht="15" customHeight="1">
      <c r="A6297" s="8"/>
      <c r="B6297" s="24"/>
    </row>
    <row r="6298" spans="1:2" ht="15" customHeight="1">
      <c r="A6298" s="8"/>
      <c r="B6298" s="24"/>
    </row>
    <row r="6299" spans="1:2" ht="15" customHeight="1">
      <c r="A6299" s="8"/>
      <c r="B6299" s="24"/>
    </row>
    <row r="6300" spans="1:2" ht="15" customHeight="1">
      <c r="A6300" s="8"/>
      <c r="B6300" s="24"/>
    </row>
    <row r="6301" spans="1:2" ht="15" customHeight="1">
      <c r="A6301" s="8"/>
      <c r="B6301" s="24"/>
    </row>
    <row r="6302" spans="1:2" ht="15" customHeight="1">
      <c r="A6302" s="8"/>
      <c r="B6302" s="24"/>
    </row>
    <row r="6303" spans="1:2" ht="15" customHeight="1">
      <c r="A6303" s="8"/>
      <c r="B6303" s="24"/>
    </row>
    <row r="6304" spans="1:2" ht="15" customHeight="1">
      <c r="A6304" s="8"/>
      <c r="B6304" s="24"/>
    </row>
    <row r="6305" spans="1:2" ht="15" customHeight="1">
      <c r="A6305" s="8"/>
      <c r="B6305" s="24"/>
    </row>
    <row r="6306" spans="1:2" ht="15" customHeight="1">
      <c r="A6306" s="8"/>
      <c r="B6306" s="24"/>
    </row>
    <row r="6307" spans="1:2" ht="15" customHeight="1">
      <c r="A6307" s="8"/>
      <c r="B6307" s="24"/>
    </row>
    <row r="6308" spans="1:2" ht="15" customHeight="1">
      <c r="A6308" s="8"/>
      <c r="B6308" s="24"/>
    </row>
    <row r="6309" spans="1:2" ht="15" customHeight="1">
      <c r="A6309" s="8"/>
      <c r="B6309" s="24"/>
    </row>
    <row r="6310" spans="1:2" ht="15" customHeight="1">
      <c r="A6310" s="8"/>
      <c r="B6310" s="24"/>
    </row>
    <row r="6311" spans="1:2" ht="15" customHeight="1">
      <c r="A6311" s="8"/>
      <c r="B6311" s="24"/>
    </row>
    <row r="6312" spans="1:2" ht="15" customHeight="1">
      <c r="A6312" s="8"/>
      <c r="B6312" s="24"/>
    </row>
    <row r="6313" spans="1:2" ht="15" customHeight="1">
      <c r="A6313" s="8"/>
      <c r="B6313" s="24"/>
    </row>
    <row r="6314" spans="1:2" ht="15" customHeight="1">
      <c r="A6314" s="8"/>
      <c r="B6314" s="24"/>
    </row>
    <row r="6315" spans="1:2" ht="15" customHeight="1">
      <c r="A6315" s="8"/>
      <c r="B6315" s="24"/>
    </row>
    <row r="6316" spans="1:2" ht="15" customHeight="1">
      <c r="A6316" s="8"/>
      <c r="B6316" s="24"/>
    </row>
    <row r="6317" spans="1:2" ht="15" customHeight="1">
      <c r="A6317" s="8"/>
      <c r="B6317" s="24"/>
    </row>
    <row r="6318" spans="1:2" ht="15" customHeight="1">
      <c r="A6318" s="8"/>
      <c r="B6318" s="24"/>
    </row>
    <row r="6319" spans="1:2" ht="15" customHeight="1">
      <c r="A6319" s="8"/>
      <c r="B6319" s="24"/>
    </row>
    <row r="6320" spans="1:2" ht="15" customHeight="1">
      <c r="A6320" s="8"/>
      <c r="B6320" s="24"/>
    </row>
    <row r="6321" spans="1:2" ht="15" customHeight="1">
      <c r="A6321" s="8"/>
      <c r="B6321" s="24"/>
    </row>
    <row r="6322" spans="1:2" ht="15" customHeight="1">
      <c r="A6322" s="8"/>
      <c r="B6322" s="24"/>
    </row>
    <row r="6323" spans="1:2" ht="15" customHeight="1">
      <c r="A6323" s="8"/>
      <c r="B6323" s="24"/>
    </row>
    <row r="6324" spans="1:2" ht="15" customHeight="1">
      <c r="A6324" s="8"/>
      <c r="B6324" s="24"/>
    </row>
    <row r="6325" spans="1:2" ht="15" customHeight="1">
      <c r="A6325" s="8"/>
      <c r="B6325" s="24"/>
    </row>
    <row r="6326" spans="1:2" ht="15" customHeight="1">
      <c r="A6326" s="8"/>
      <c r="B6326" s="24"/>
    </row>
    <row r="6327" spans="1:2" ht="15" customHeight="1">
      <c r="A6327" s="8"/>
      <c r="B6327" s="24"/>
    </row>
    <row r="6328" spans="1:2" ht="15" customHeight="1">
      <c r="A6328" s="8"/>
      <c r="B6328" s="24"/>
    </row>
    <row r="6329" spans="1:2" ht="15" customHeight="1">
      <c r="A6329" s="8"/>
      <c r="B6329" s="24"/>
    </row>
    <row r="6330" spans="1:2" ht="15" customHeight="1">
      <c r="A6330" s="8"/>
      <c r="B6330" s="24"/>
    </row>
    <row r="6331" spans="1:2" ht="15" customHeight="1">
      <c r="A6331" s="8"/>
      <c r="B6331" s="24"/>
    </row>
    <row r="6332" spans="1:2" ht="15" customHeight="1">
      <c r="A6332" s="8"/>
      <c r="B6332" s="24"/>
    </row>
    <row r="6333" spans="1:2" ht="15" customHeight="1">
      <c r="A6333" s="8"/>
      <c r="B6333" s="24"/>
    </row>
    <row r="6334" spans="1:2" ht="15" customHeight="1">
      <c r="A6334" s="8"/>
      <c r="B6334" s="24"/>
    </row>
    <row r="6335" spans="1:2" ht="15" customHeight="1">
      <c r="A6335" s="8"/>
      <c r="B6335" s="24"/>
    </row>
    <row r="6336" spans="1:2" ht="15" customHeight="1">
      <c r="A6336" s="8"/>
      <c r="B6336" s="24"/>
    </row>
    <row r="6337" spans="1:2" ht="15" customHeight="1">
      <c r="A6337" s="25"/>
      <c r="B6337" s="26"/>
    </row>
    <row r="6338" spans="1:2" ht="15" customHeight="1">
      <c r="A6338" s="8"/>
      <c r="B6338" s="24"/>
    </row>
    <row r="6339" spans="1:2" ht="15" customHeight="1">
      <c r="A6339" s="8"/>
      <c r="B6339" s="24"/>
    </row>
    <row r="6340" spans="1:2" ht="15" customHeight="1">
      <c r="A6340" s="8"/>
      <c r="B6340" s="24"/>
    </row>
    <row r="6341" spans="1:2" ht="15" customHeight="1">
      <c r="A6341" s="8"/>
      <c r="B6341" s="24"/>
    </row>
    <row r="6342" spans="1:2" ht="15" customHeight="1">
      <c r="A6342" s="8"/>
      <c r="B6342" s="24"/>
    </row>
    <row r="6343" spans="1:2" ht="15" customHeight="1">
      <c r="A6343" s="8"/>
      <c r="B6343" s="24"/>
    </row>
    <row r="6344" spans="1:2" ht="15" customHeight="1">
      <c r="A6344" s="8"/>
      <c r="B6344" s="24"/>
    </row>
    <row r="6345" spans="1:2" ht="15" customHeight="1">
      <c r="A6345" s="8"/>
      <c r="B6345" s="24"/>
    </row>
    <row r="6346" spans="1:2" ht="15" customHeight="1">
      <c r="A6346" s="8"/>
      <c r="B6346" s="24"/>
    </row>
    <row r="6347" spans="1:2" ht="15" customHeight="1">
      <c r="A6347" s="8"/>
      <c r="B6347" s="24"/>
    </row>
    <row r="6348" spans="1:2" ht="15" customHeight="1">
      <c r="A6348" s="8"/>
      <c r="B6348" s="24"/>
    </row>
    <row r="6349" spans="1:2" ht="15" customHeight="1">
      <c r="A6349" s="8"/>
      <c r="B6349" s="24"/>
    </row>
    <row r="6350" spans="1:2" ht="15" customHeight="1">
      <c r="A6350" s="8"/>
      <c r="B6350" s="24"/>
    </row>
    <row r="6351" spans="1:2" ht="15" customHeight="1">
      <c r="A6351" s="8"/>
      <c r="B6351" s="24"/>
    </row>
    <row r="6352" spans="1:2" ht="15" customHeight="1">
      <c r="A6352" s="8"/>
      <c r="B6352" s="24"/>
    </row>
    <row r="6353" spans="1:2" ht="15" customHeight="1">
      <c r="A6353" s="8"/>
      <c r="B6353" s="24"/>
    </row>
    <row r="6354" spans="1:2" ht="15" customHeight="1">
      <c r="A6354" s="8"/>
      <c r="B6354" s="24"/>
    </row>
    <row r="6355" spans="1:2" ht="15" customHeight="1">
      <c r="A6355" s="8"/>
      <c r="B6355" s="24"/>
    </row>
    <row r="6356" spans="1:2" ht="15" customHeight="1">
      <c r="A6356" s="8"/>
      <c r="B6356" s="24"/>
    </row>
    <row r="6357" spans="1:2" ht="15" customHeight="1">
      <c r="A6357" s="25"/>
      <c r="B6357" s="26"/>
    </row>
    <row r="6358" spans="1:2" ht="15" customHeight="1">
      <c r="A6358" s="8"/>
      <c r="B6358" s="24"/>
    </row>
    <row r="6359" spans="1:2" ht="15" customHeight="1">
      <c r="A6359" s="8"/>
      <c r="B6359" s="24"/>
    </row>
    <row r="6360" spans="1:2" ht="15" customHeight="1">
      <c r="A6360" s="8"/>
      <c r="B6360" s="24"/>
    </row>
    <row r="6361" spans="1:2" ht="15" customHeight="1">
      <c r="A6361" s="8"/>
      <c r="B6361" s="24"/>
    </row>
    <row r="6362" spans="1:2" ht="15" customHeight="1">
      <c r="A6362" s="8"/>
      <c r="B6362" s="24"/>
    </row>
    <row r="6363" spans="1:2" ht="15" customHeight="1">
      <c r="A6363" s="8"/>
      <c r="B6363" s="24"/>
    </row>
    <row r="6364" spans="1:2" ht="15" customHeight="1">
      <c r="A6364" s="8"/>
      <c r="B6364" s="24"/>
    </row>
    <row r="6365" spans="1:2" ht="15" customHeight="1">
      <c r="A6365" s="8"/>
      <c r="B6365" s="24"/>
    </row>
    <row r="6366" spans="1:2" ht="15" customHeight="1">
      <c r="A6366" s="8"/>
      <c r="B6366" s="24"/>
    </row>
    <row r="6367" spans="1:2" ht="15" customHeight="1">
      <c r="A6367" s="8"/>
      <c r="B6367" s="24"/>
    </row>
    <row r="6368" spans="1:2" ht="15" customHeight="1">
      <c r="A6368" s="8"/>
      <c r="B6368" s="24"/>
    </row>
    <row r="6369" spans="1:2" ht="15" customHeight="1">
      <c r="A6369" s="8"/>
      <c r="B6369" s="24"/>
    </row>
    <row r="6370" spans="1:2" ht="15" customHeight="1">
      <c r="A6370" s="8"/>
      <c r="B6370" s="24"/>
    </row>
    <row r="6371" spans="1:2" ht="15" customHeight="1">
      <c r="A6371" s="8"/>
      <c r="B6371" s="24"/>
    </row>
    <row r="6372" spans="1:2" ht="15" customHeight="1">
      <c r="A6372" s="8"/>
      <c r="B6372" s="24"/>
    </row>
    <row r="6373" spans="1:2" ht="15" customHeight="1">
      <c r="A6373" s="8"/>
      <c r="B6373" s="24"/>
    </row>
    <row r="6374" spans="1:2" ht="15" customHeight="1">
      <c r="A6374" s="8"/>
      <c r="B6374" s="24"/>
    </row>
    <row r="6375" spans="1:2" ht="15" customHeight="1">
      <c r="A6375" s="8"/>
      <c r="B6375" s="24"/>
    </row>
    <row r="6376" spans="1:2" ht="15" customHeight="1">
      <c r="A6376" s="8"/>
      <c r="B6376" s="24"/>
    </row>
    <row r="6377" spans="1:2" ht="15" customHeight="1">
      <c r="A6377" s="8"/>
      <c r="B6377" s="24"/>
    </row>
    <row r="6378" spans="1:2" ht="15" customHeight="1">
      <c r="A6378" s="8"/>
      <c r="B6378" s="24"/>
    </row>
    <row r="6379" spans="1:2" ht="15" customHeight="1">
      <c r="A6379" s="8"/>
      <c r="B6379" s="24"/>
    </row>
    <row r="6380" spans="1:2" ht="15" customHeight="1">
      <c r="A6380" s="8"/>
      <c r="B6380" s="24"/>
    </row>
    <row r="6381" spans="1:2" ht="15" customHeight="1">
      <c r="A6381" s="8"/>
      <c r="B6381" s="24"/>
    </row>
    <row r="6382" spans="1:2" ht="15" customHeight="1">
      <c r="A6382" s="8"/>
      <c r="B6382" s="24"/>
    </row>
    <row r="6383" spans="1:2" ht="15" customHeight="1">
      <c r="A6383" s="8"/>
      <c r="B6383" s="24"/>
    </row>
    <row r="6384" spans="1:2" ht="15" customHeight="1">
      <c r="A6384" s="8"/>
      <c r="B6384" s="24"/>
    </row>
    <row r="6385" spans="1:2" ht="15" customHeight="1">
      <c r="A6385" s="8"/>
      <c r="B6385" s="24"/>
    </row>
    <row r="6386" spans="1:2" ht="15" customHeight="1">
      <c r="A6386" s="8"/>
      <c r="B6386" s="24"/>
    </row>
    <row r="6387" spans="1:2" ht="15" customHeight="1">
      <c r="A6387" s="8"/>
      <c r="B6387" s="24"/>
    </row>
    <row r="6388" spans="1:2" ht="15" customHeight="1">
      <c r="A6388" s="8"/>
      <c r="B6388" s="24"/>
    </row>
    <row r="6389" spans="1:2" ht="15" customHeight="1">
      <c r="A6389" s="8"/>
      <c r="B6389" s="24"/>
    </row>
    <row r="6390" spans="1:2" ht="15" customHeight="1">
      <c r="A6390" s="8"/>
      <c r="B6390" s="24"/>
    </row>
    <row r="6391" spans="1:2" ht="15" customHeight="1">
      <c r="A6391" s="8"/>
      <c r="B6391" s="24"/>
    </row>
    <row r="6392" spans="1:2" ht="15" customHeight="1">
      <c r="A6392" s="8"/>
      <c r="B6392" s="24"/>
    </row>
    <row r="6393" spans="1:2" ht="15" customHeight="1">
      <c r="A6393" s="8"/>
      <c r="B6393" s="24"/>
    </row>
    <row r="6394" spans="1:2" ht="15" customHeight="1">
      <c r="A6394" s="8"/>
      <c r="B6394" s="24"/>
    </row>
    <row r="6395" spans="1:2" ht="15" customHeight="1">
      <c r="A6395" s="8"/>
      <c r="B6395" s="24"/>
    </row>
    <row r="6396" spans="1:2" ht="15" customHeight="1">
      <c r="A6396" s="8"/>
      <c r="B6396" s="24"/>
    </row>
    <row r="6397" spans="1:2" ht="15" customHeight="1">
      <c r="A6397" s="8"/>
      <c r="B6397" s="24"/>
    </row>
    <row r="6398" spans="1:2" ht="15" customHeight="1">
      <c r="A6398" s="8"/>
      <c r="B6398" s="24"/>
    </row>
    <row r="6399" spans="1:2" ht="15" customHeight="1">
      <c r="A6399" s="8"/>
      <c r="B6399" s="24"/>
    </row>
    <row r="6400" spans="1:2" ht="15" customHeight="1">
      <c r="A6400" s="8"/>
      <c r="B6400" s="24"/>
    </row>
    <row r="6401" spans="1:2" ht="15" customHeight="1">
      <c r="A6401" s="8"/>
      <c r="B6401" s="24"/>
    </row>
    <row r="6402" spans="1:2" ht="15" customHeight="1">
      <c r="A6402" s="8"/>
      <c r="B6402" s="24"/>
    </row>
    <row r="6403" spans="1:2" ht="15" customHeight="1">
      <c r="A6403" s="8"/>
      <c r="B6403" s="24"/>
    </row>
    <row r="6404" spans="1:2" ht="15" customHeight="1">
      <c r="A6404" s="8"/>
      <c r="B6404" s="24"/>
    </row>
    <row r="6405" spans="1:2" ht="15" customHeight="1">
      <c r="A6405" s="8"/>
      <c r="B6405" s="24"/>
    </row>
    <row r="6406" spans="1:2" ht="15" customHeight="1">
      <c r="A6406" s="8"/>
      <c r="B6406" s="24"/>
    </row>
    <row r="6407" spans="1:2" ht="15" customHeight="1">
      <c r="A6407" s="8"/>
      <c r="B6407" s="24"/>
    </row>
    <row r="6408" spans="1:2" ht="15" customHeight="1">
      <c r="A6408" s="8"/>
      <c r="B6408" s="24"/>
    </row>
    <row r="6409" spans="1:2" ht="15" customHeight="1">
      <c r="A6409" s="8"/>
      <c r="B6409" s="24"/>
    </row>
    <row r="6410" spans="1:2" ht="15" customHeight="1">
      <c r="A6410" s="8"/>
      <c r="B6410" s="24"/>
    </row>
    <row r="6411" spans="1:2" ht="15" customHeight="1">
      <c r="A6411" s="8"/>
      <c r="B6411" s="24"/>
    </row>
    <row r="6412" spans="1:2" ht="15" customHeight="1">
      <c r="A6412" s="8"/>
      <c r="B6412" s="24"/>
    </row>
    <row r="6413" spans="1:2" ht="15" customHeight="1">
      <c r="A6413" s="8"/>
      <c r="B6413" s="24"/>
    </row>
    <row r="6414" spans="1:2" ht="15" customHeight="1">
      <c r="A6414" s="8"/>
      <c r="B6414" s="24"/>
    </row>
    <row r="6415" spans="1:2" ht="15" customHeight="1">
      <c r="A6415" s="8"/>
      <c r="B6415" s="24"/>
    </row>
    <row r="6416" spans="1:2" ht="15" customHeight="1">
      <c r="A6416" s="8"/>
      <c r="B6416" s="24"/>
    </row>
    <row r="6417" spans="1:2" ht="15" customHeight="1">
      <c r="A6417" s="8"/>
      <c r="B6417" s="24"/>
    </row>
    <row r="6418" spans="1:2" ht="15" customHeight="1">
      <c r="A6418" s="8"/>
      <c r="B6418" s="24"/>
    </row>
    <row r="6419" spans="1:2" ht="15" customHeight="1">
      <c r="A6419" s="8"/>
      <c r="B6419" s="24"/>
    </row>
    <row r="6420" spans="1:2" ht="15" customHeight="1">
      <c r="A6420" s="8"/>
      <c r="B6420" s="24"/>
    </row>
    <row r="6421" spans="1:2" ht="15" customHeight="1">
      <c r="A6421" s="8"/>
      <c r="B6421" s="24"/>
    </row>
    <row r="6422" spans="1:2" ht="15" customHeight="1">
      <c r="A6422" s="8"/>
      <c r="B6422" s="24"/>
    </row>
    <row r="6423" spans="1:2" ht="15" customHeight="1">
      <c r="A6423" s="8"/>
      <c r="B6423" s="24"/>
    </row>
    <row r="6424" spans="1:2" ht="15" customHeight="1">
      <c r="A6424" s="8"/>
      <c r="B6424" s="24"/>
    </row>
    <row r="6425" spans="1:2" ht="15" customHeight="1">
      <c r="A6425" s="8"/>
      <c r="B6425" s="24"/>
    </row>
    <row r="6426" spans="1:2" ht="15" customHeight="1">
      <c r="A6426" s="8"/>
      <c r="B6426" s="24"/>
    </row>
    <row r="6427" spans="1:2" ht="15" customHeight="1">
      <c r="A6427" s="8"/>
      <c r="B6427" s="24"/>
    </row>
    <row r="6428" spans="1:2" ht="15" customHeight="1">
      <c r="A6428" s="8"/>
      <c r="B6428" s="24"/>
    </row>
    <row r="6429" spans="1:2" ht="15" customHeight="1">
      <c r="A6429" s="8"/>
      <c r="B6429" s="24"/>
    </row>
    <row r="6430" spans="1:2" ht="15" customHeight="1">
      <c r="A6430" s="8"/>
      <c r="B6430" s="24"/>
    </row>
    <row r="6431" spans="1:2" ht="15" customHeight="1">
      <c r="A6431" s="8"/>
      <c r="B6431" s="24"/>
    </row>
    <row r="6432" spans="1:2" ht="15" customHeight="1">
      <c r="A6432" s="8"/>
      <c r="B6432" s="24"/>
    </row>
    <row r="6433" spans="1:2" ht="15" customHeight="1">
      <c r="A6433" s="8"/>
      <c r="B6433" s="24"/>
    </row>
    <row r="6434" spans="1:2" ht="15" customHeight="1">
      <c r="A6434" s="8"/>
      <c r="B6434" s="24"/>
    </row>
    <row r="6435" spans="1:2" ht="15" customHeight="1">
      <c r="A6435" s="8"/>
      <c r="B6435" s="24"/>
    </row>
    <row r="6436" spans="1:2" ht="15" customHeight="1">
      <c r="A6436" s="8"/>
      <c r="B6436" s="24"/>
    </row>
    <row r="6437" spans="1:2" ht="15" customHeight="1">
      <c r="A6437" s="8"/>
      <c r="B6437" s="24"/>
    </row>
    <row r="6438" spans="1:2" ht="15" customHeight="1">
      <c r="A6438" s="8"/>
      <c r="B6438" s="24"/>
    </row>
    <row r="6439" spans="1:2" ht="15" customHeight="1">
      <c r="A6439" s="8"/>
      <c r="B6439" s="24"/>
    </row>
    <row r="6440" spans="1:2" ht="15" customHeight="1">
      <c r="A6440" s="8"/>
      <c r="B6440" s="24"/>
    </row>
    <row r="6441" spans="1:2" ht="15" customHeight="1">
      <c r="A6441" s="8"/>
      <c r="B6441" s="24"/>
    </row>
    <row r="6442" spans="1:2" ht="15" customHeight="1">
      <c r="A6442" s="8"/>
      <c r="B6442" s="24"/>
    </row>
    <row r="6443" spans="1:2" ht="15" customHeight="1">
      <c r="A6443" s="8"/>
      <c r="B6443" s="24"/>
    </row>
    <row r="6444" spans="1:2" ht="15" customHeight="1">
      <c r="A6444" s="8"/>
      <c r="B6444" s="24"/>
    </row>
    <row r="6445" spans="1:2" ht="15" customHeight="1">
      <c r="A6445" s="8"/>
      <c r="B6445" s="24"/>
    </row>
    <row r="6446" spans="1:2" ht="15" customHeight="1">
      <c r="A6446" s="8"/>
      <c r="B6446" s="24"/>
    </row>
    <row r="6447" spans="1:2" ht="15" customHeight="1">
      <c r="A6447" s="8"/>
      <c r="B6447" s="24"/>
    </row>
    <row r="6448" spans="1:2" ht="15" customHeight="1">
      <c r="A6448" s="8"/>
      <c r="B6448" s="24"/>
    </row>
    <row r="6449" spans="1:2" ht="15" customHeight="1">
      <c r="A6449" s="8"/>
      <c r="B6449" s="24"/>
    </row>
    <row r="6450" spans="1:2" ht="15" customHeight="1">
      <c r="A6450" s="8"/>
      <c r="B6450" s="24"/>
    </row>
    <row r="6451" spans="1:2" ht="15" customHeight="1">
      <c r="A6451" s="8"/>
      <c r="B6451" s="24"/>
    </row>
    <row r="6452" spans="1:2" ht="15" customHeight="1">
      <c r="A6452" s="8"/>
      <c r="B6452" s="24"/>
    </row>
    <row r="6453" spans="1:2" ht="15" customHeight="1">
      <c r="A6453" s="8"/>
      <c r="B6453" s="24"/>
    </row>
    <row r="6454" spans="1:2" ht="15" customHeight="1">
      <c r="A6454" s="8"/>
      <c r="B6454" s="24"/>
    </row>
    <row r="6455" spans="1:2" ht="15" customHeight="1">
      <c r="A6455" s="8"/>
      <c r="B6455" s="24"/>
    </row>
    <row r="6456" spans="1:2" ht="15" customHeight="1">
      <c r="A6456" s="8"/>
      <c r="B6456" s="24"/>
    </row>
    <row r="6457" spans="1:2" ht="15" customHeight="1">
      <c r="A6457" s="8"/>
      <c r="B6457" s="24"/>
    </row>
    <row r="6458" spans="1:2" ht="15" customHeight="1">
      <c r="A6458" s="8"/>
      <c r="B6458" s="24"/>
    </row>
    <row r="6459" spans="1:2" ht="15" customHeight="1">
      <c r="A6459" s="8"/>
      <c r="B6459" s="24"/>
    </row>
    <row r="6460" spans="1:2" ht="15" customHeight="1">
      <c r="A6460" s="8"/>
      <c r="B6460" s="24"/>
    </row>
    <row r="6461" spans="1:2" ht="15" customHeight="1">
      <c r="A6461" s="8"/>
      <c r="B6461" s="24"/>
    </row>
    <row r="6462" spans="1:2" ht="15" customHeight="1">
      <c r="A6462" s="8"/>
      <c r="B6462" s="24"/>
    </row>
    <row r="6463" spans="1:2" ht="15" customHeight="1">
      <c r="A6463" s="8"/>
      <c r="B6463" s="24"/>
    </row>
    <row r="6464" spans="1:2" ht="15" customHeight="1">
      <c r="A6464" s="8"/>
      <c r="B6464" s="24"/>
    </row>
    <row r="6465" spans="1:2" ht="15" customHeight="1">
      <c r="A6465" s="8"/>
      <c r="B6465" s="24"/>
    </row>
    <row r="6466" spans="1:2" ht="15" customHeight="1">
      <c r="A6466" s="8"/>
      <c r="B6466" s="24"/>
    </row>
    <row r="6467" spans="1:2" ht="15" customHeight="1">
      <c r="A6467" s="8"/>
      <c r="B6467" s="24"/>
    </row>
    <row r="6468" spans="1:2" ht="15" customHeight="1">
      <c r="A6468" s="8"/>
      <c r="B6468" s="24"/>
    </row>
    <row r="6469" spans="1:2" ht="15" customHeight="1">
      <c r="A6469" s="8"/>
      <c r="B6469" s="24"/>
    </row>
    <row r="6470" spans="1:2" ht="15" customHeight="1">
      <c r="A6470" s="8"/>
      <c r="B6470" s="24"/>
    </row>
    <row r="6471" spans="1:2" ht="15" customHeight="1">
      <c r="A6471" s="8"/>
      <c r="B6471" s="24"/>
    </row>
    <row r="6472" spans="1:2" ht="15" customHeight="1">
      <c r="A6472" s="8"/>
      <c r="B6472" s="24"/>
    </row>
    <row r="6473" spans="1:2" ht="15" customHeight="1">
      <c r="A6473" s="8"/>
      <c r="B6473" s="24"/>
    </row>
    <row r="6474" spans="1:2" ht="15" customHeight="1">
      <c r="A6474" s="8"/>
      <c r="B6474" s="24"/>
    </row>
    <row r="6475" spans="1:2" ht="15" customHeight="1">
      <c r="A6475" s="8"/>
      <c r="B6475" s="24"/>
    </row>
    <row r="6476" spans="1:2" ht="15" customHeight="1">
      <c r="A6476" s="8"/>
      <c r="B6476" s="24"/>
    </row>
    <row r="6477" spans="1:2" ht="15" customHeight="1">
      <c r="A6477" s="8"/>
      <c r="B6477" s="24"/>
    </row>
    <row r="6478" spans="1:2" ht="15" customHeight="1">
      <c r="A6478" s="8"/>
      <c r="B6478" s="24"/>
    </row>
    <row r="6479" spans="1:2" ht="15" customHeight="1">
      <c r="A6479" s="8"/>
      <c r="B6479" s="24"/>
    </row>
    <row r="6480" spans="1:2" ht="15" customHeight="1">
      <c r="A6480" s="8"/>
      <c r="B6480" s="24"/>
    </row>
    <row r="6481" spans="1:2" ht="15" customHeight="1">
      <c r="A6481" s="8"/>
      <c r="B6481" s="24"/>
    </row>
    <row r="6482" spans="1:2" ht="15" customHeight="1">
      <c r="A6482" s="8"/>
      <c r="B6482" s="24"/>
    </row>
    <row r="6483" spans="1:2" ht="15" customHeight="1">
      <c r="A6483" s="8"/>
      <c r="B6483" s="24"/>
    </row>
    <row r="6484" spans="1:2" ht="15" customHeight="1">
      <c r="A6484" s="8"/>
      <c r="B6484" s="24"/>
    </row>
    <row r="6485" spans="1:2" ht="15" customHeight="1">
      <c r="A6485" s="8"/>
      <c r="B6485" s="24"/>
    </row>
    <row r="6486" spans="1:2" ht="15" customHeight="1">
      <c r="A6486" s="8"/>
      <c r="B6486" s="24"/>
    </row>
    <row r="6487" spans="1:2" ht="15" customHeight="1">
      <c r="A6487" s="8"/>
      <c r="B6487" s="24"/>
    </row>
    <row r="6488" spans="1:2" ht="15" customHeight="1">
      <c r="A6488" s="8"/>
      <c r="B6488" s="24"/>
    </row>
    <row r="6489" spans="1:2" ht="15" customHeight="1">
      <c r="A6489" s="8"/>
      <c r="B6489" s="24"/>
    </row>
    <row r="6490" spans="1:2" ht="15" customHeight="1">
      <c r="A6490" s="8"/>
      <c r="B6490" s="24"/>
    </row>
    <row r="6491" spans="1:2" ht="15" customHeight="1">
      <c r="A6491" s="8"/>
      <c r="B6491" s="24"/>
    </row>
    <row r="6492" spans="1:2" ht="15" customHeight="1">
      <c r="A6492" s="8"/>
      <c r="B6492" s="24"/>
    </row>
    <row r="6493" spans="1:2" ht="15" customHeight="1">
      <c r="A6493" s="8"/>
      <c r="B6493" s="24"/>
    </row>
    <row r="6494" spans="1:2" ht="15" customHeight="1">
      <c r="A6494" s="8"/>
      <c r="B6494" s="24"/>
    </row>
    <row r="6495" spans="1:2" ht="15" customHeight="1">
      <c r="A6495" s="8"/>
      <c r="B6495" s="24"/>
    </row>
    <row r="6496" spans="1:2" ht="15" customHeight="1">
      <c r="A6496" s="8"/>
      <c r="B6496" s="24"/>
    </row>
    <row r="6497" spans="1:2" ht="15" customHeight="1">
      <c r="A6497" s="8"/>
      <c r="B6497" s="24"/>
    </row>
    <row r="6498" spans="1:2" ht="15" customHeight="1">
      <c r="A6498" s="8"/>
      <c r="B6498" s="24"/>
    </row>
    <row r="6499" spans="1:2" ht="15" customHeight="1">
      <c r="A6499" s="8"/>
      <c r="B6499" s="24"/>
    </row>
    <row r="6500" spans="1:2" ht="15" customHeight="1">
      <c r="A6500" s="8"/>
      <c r="B6500" s="24"/>
    </row>
    <row r="6501" spans="1:2" ht="15" customHeight="1">
      <c r="A6501" s="8"/>
      <c r="B6501" s="24"/>
    </row>
    <row r="6502" spans="1:2" ht="15" customHeight="1">
      <c r="A6502" s="8"/>
      <c r="B6502" s="24"/>
    </row>
    <row r="6503" spans="1:2" ht="15" customHeight="1">
      <c r="A6503" s="8"/>
      <c r="B6503" s="24"/>
    </row>
    <row r="6504" spans="1:2" ht="15" customHeight="1">
      <c r="A6504" s="8"/>
      <c r="B6504" s="24"/>
    </row>
    <row r="6505" spans="1:2" ht="15" customHeight="1">
      <c r="A6505" s="8"/>
      <c r="B6505" s="24"/>
    </row>
    <row r="6506" spans="1:2" ht="15" customHeight="1">
      <c r="A6506" s="8"/>
      <c r="B6506" s="24"/>
    </row>
    <row r="6507" spans="1:2" ht="15" customHeight="1">
      <c r="A6507" s="8"/>
      <c r="B6507" s="24"/>
    </row>
    <row r="6508" spans="1:2" ht="15" customHeight="1">
      <c r="A6508" s="8"/>
      <c r="B6508" s="24"/>
    </row>
    <row r="6509" spans="1:2" ht="15" customHeight="1">
      <c r="A6509" s="8"/>
      <c r="B6509" s="24"/>
    </row>
    <row r="6510" spans="1:2" ht="15" customHeight="1">
      <c r="A6510" s="8"/>
      <c r="B6510" s="24"/>
    </row>
    <row r="6511" spans="1:2" ht="15" customHeight="1">
      <c r="A6511" s="8"/>
      <c r="B6511" s="24"/>
    </row>
    <row r="6512" spans="1:2" ht="15" customHeight="1">
      <c r="A6512" s="8"/>
      <c r="B6512" s="24"/>
    </row>
    <row r="6513" spans="1:2" ht="15" customHeight="1">
      <c r="A6513" s="8"/>
      <c r="B6513" s="24"/>
    </row>
    <row r="6514" spans="1:2" ht="15" customHeight="1">
      <c r="A6514" s="8"/>
      <c r="B6514" s="24"/>
    </row>
    <row r="6515" spans="1:2" ht="15" customHeight="1">
      <c r="A6515" s="8"/>
      <c r="B6515" s="24"/>
    </row>
    <row r="6516" spans="1:2" ht="15" customHeight="1">
      <c r="A6516" s="8"/>
      <c r="B6516" s="24"/>
    </row>
    <row r="6517" spans="1:2" ht="15" customHeight="1">
      <c r="A6517" s="8"/>
      <c r="B6517" s="24"/>
    </row>
    <row r="6518" spans="1:2" ht="15" customHeight="1">
      <c r="A6518" s="8"/>
      <c r="B6518" s="24"/>
    </row>
    <row r="6519" spans="1:2" ht="15" customHeight="1">
      <c r="A6519" s="8"/>
      <c r="B6519" s="24"/>
    </row>
    <row r="6520" spans="1:2" ht="15" customHeight="1">
      <c r="A6520" s="8"/>
      <c r="B6520" s="24"/>
    </row>
    <row r="6521" spans="1:2" ht="15" customHeight="1">
      <c r="A6521" s="8"/>
      <c r="B6521" s="24"/>
    </row>
    <row r="6522" spans="1:2" ht="15" customHeight="1">
      <c r="A6522" s="8"/>
      <c r="B6522" s="24"/>
    </row>
    <row r="6523" spans="1:2" ht="15" customHeight="1">
      <c r="A6523" s="8"/>
      <c r="B6523" s="24"/>
    </row>
    <row r="6524" spans="1:2" ht="15" customHeight="1">
      <c r="A6524" s="8"/>
      <c r="B6524" s="24"/>
    </row>
    <row r="6525" spans="1:2" ht="15" customHeight="1">
      <c r="A6525" s="8"/>
      <c r="B6525" s="24"/>
    </row>
    <row r="6526" spans="1:2" ht="15" customHeight="1">
      <c r="A6526" s="8"/>
      <c r="B6526" s="24"/>
    </row>
    <row r="6527" spans="1:2" ht="15" customHeight="1">
      <c r="A6527" s="8"/>
      <c r="B6527" s="24"/>
    </row>
    <row r="6528" spans="1:2" ht="15" customHeight="1">
      <c r="A6528" s="8"/>
      <c r="B6528" s="24"/>
    </row>
    <row r="6529" spans="1:2" ht="15" customHeight="1">
      <c r="A6529" s="8"/>
      <c r="B6529" s="24"/>
    </row>
    <row r="6530" spans="1:2" ht="15" customHeight="1">
      <c r="A6530" s="8"/>
      <c r="B6530" s="24"/>
    </row>
    <row r="6531" spans="1:2" ht="15" customHeight="1">
      <c r="A6531" s="8"/>
      <c r="B6531" s="24"/>
    </row>
    <row r="6532" spans="1:2" ht="15" customHeight="1">
      <c r="A6532" s="8"/>
      <c r="B6532" s="24"/>
    </row>
    <row r="6533" spans="1:2" ht="15" customHeight="1">
      <c r="A6533" s="8"/>
      <c r="B6533" s="24"/>
    </row>
    <row r="6534" spans="1:2" ht="15" customHeight="1">
      <c r="A6534" s="8"/>
      <c r="B6534" s="24"/>
    </row>
    <row r="6535" spans="1:2" ht="15" customHeight="1">
      <c r="A6535" s="8"/>
      <c r="B6535" s="24"/>
    </row>
    <row r="6536" spans="1:2" ht="15" customHeight="1">
      <c r="A6536" s="8"/>
      <c r="B6536" s="24"/>
    </row>
    <row r="6537" spans="1:2" ht="15" customHeight="1">
      <c r="A6537" s="8"/>
      <c r="B6537" s="24"/>
    </row>
    <row r="6538" spans="1:2" ht="15" customHeight="1">
      <c r="A6538" s="8"/>
      <c r="B6538" s="24"/>
    </row>
    <row r="6539" spans="1:2" ht="15" customHeight="1">
      <c r="A6539" s="8"/>
      <c r="B6539" s="24"/>
    </row>
    <row r="6540" spans="1:2" ht="15" customHeight="1">
      <c r="A6540" s="8"/>
      <c r="B6540" s="24"/>
    </row>
    <row r="6541" spans="1:2" ht="15" customHeight="1">
      <c r="A6541" s="8"/>
      <c r="B6541" s="24"/>
    </row>
    <row r="6542" spans="1:2" ht="15" customHeight="1">
      <c r="A6542" s="8"/>
      <c r="B6542" s="24"/>
    </row>
    <row r="6543" spans="1:2" ht="15" customHeight="1">
      <c r="A6543" s="8"/>
      <c r="B6543" s="24"/>
    </row>
    <row r="6544" spans="1:2" ht="15" customHeight="1">
      <c r="A6544" s="8"/>
      <c r="B6544" s="24"/>
    </row>
    <row r="6545" spans="1:2" ht="15" customHeight="1">
      <c r="A6545" s="8"/>
      <c r="B6545" s="24"/>
    </row>
    <row r="6546" spans="1:2" ht="15" customHeight="1">
      <c r="A6546" s="8"/>
      <c r="B6546" s="24"/>
    </row>
    <row r="6547" spans="1:2" ht="15" customHeight="1">
      <c r="A6547" s="8"/>
      <c r="B6547" s="24"/>
    </row>
    <row r="6548" spans="1:2" ht="15" customHeight="1">
      <c r="A6548" s="8"/>
      <c r="B6548" s="24"/>
    </row>
    <row r="6549" spans="1:2" ht="15" customHeight="1">
      <c r="A6549" s="8"/>
      <c r="B6549" s="24"/>
    </row>
    <row r="6550" spans="1:2" ht="15" customHeight="1">
      <c r="A6550" s="8"/>
      <c r="B6550" s="24"/>
    </row>
    <row r="6551" spans="1:2" ht="15" customHeight="1">
      <c r="A6551" s="8"/>
      <c r="B6551" s="24"/>
    </row>
    <row r="6552" spans="1:2" ht="15" customHeight="1">
      <c r="A6552" s="8"/>
      <c r="B6552" s="24"/>
    </row>
    <row r="6553" spans="1:2" ht="15" customHeight="1">
      <c r="A6553" s="8"/>
      <c r="B6553" s="24"/>
    </row>
    <row r="6554" spans="1:2" ht="15" customHeight="1">
      <c r="A6554" s="25"/>
      <c r="B6554" s="26"/>
    </row>
    <row r="6555" spans="1:2" ht="15" customHeight="1">
      <c r="A6555" s="8"/>
      <c r="B6555" s="24"/>
    </row>
    <row r="6556" spans="1:2" ht="15" customHeight="1">
      <c r="A6556" s="8"/>
      <c r="B6556" s="24"/>
    </row>
    <row r="6557" spans="1:2" ht="15" customHeight="1">
      <c r="A6557" s="8"/>
      <c r="B6557" s="24"/>
    </row>
    <row r="6558" spans="1:2" ht="15" customHeight="1">
      <c r="A6558" s="8"/>
      <c r="B6558" s="24"/>
    </row>
    <row r="6559" spans="1:2" ht="15" customHeight="1">
      <c r="A6559" s="8"/>
      <c r="B6559" s="24"/>
    </row>
    <row r="6560" spans="1:2" ht="15" customHeight="1">
      <c r="A6560" s="8"/>
      <c r="B6560" s="24"/>
    </row>
    <row r="6561" spans="1:2" ht="15" customHeight="1">
      <c r="A6561" s="8"/>
      <c r="B6561" s="24"/>
    </row>
    <row r="6562" spans="1:2" ht="15" customHeight="1">
      <c r="A6562" s="8"/>
      <c r="B6562" s="24"/>
    </row>
    <row r="6563" spans="1:2" ht="15" customHeight="1">
      <c r="A6563" s="8"/>
      <c r="B6563" s="24"/>
    </row>
    <row r="6564" spans="1:2" ht="15" customHeight="1">
      <c r="A6564" s="8"/>
      <c r="B6564" s="24"/>
    </row>
    <row r="6565" spans="1:2" ht="15" customHeight="1">
      <c r="A6565" s="8"/>
      <c r="B6565" s="24"/>
    </row>
    <row r="6566" spans="1:2" ht="15" customHeight="1">
      <c r="A6566" s="8"/>
      <c r="B6566" s="24"/>
    </row>
    <row r="6567" spans="1:2" ht="15" customHeight="1">
      <c r="A6567" s="8"/>
      <c r="B6567" s="24"/>
    </row>
    <row r="6568" spans="1:2" ht="15" customHeight="1">
      <c r="A6568" s="8"/>
      <c r="B6568" s="24"/>
    </row>
    <row r="6569" spans="1:2" ht="15" customHeight="1">
      <c r="A6569" s="8"/>
      <c r="B6569" s="24"/>
    </row>
    <row r="6570" spans="1:2" ht="15" customHeight="1">
      <c r="A6570" s="8"/>
      <c r="B6570" s="24"/>
    </row>
    <row r="6571" spans="1:2" ht="15" customHeight="1">
      <c r="A6571" s="8"/>
      <c r="B6571" s="24"/>
    </row>
    <row r="6572" spans="1:2" ht="15" customHeight="1">
      <c r="A6572" s="8"/>
      <c r="B6572" s="24"/>
    </row>
    <row r="6573" spans="1:2" ht="15" customHeight="1">
      <c r="A6573" s="8"/>
      <c r="B6573" s="24"/>
    </row>
    <row r="6574" spans="1:2" ht="15" customHeight="1">
      <c r="A6574" s="25"/>
      <c r="B6574" s="26"/>
    </row>
    <row r="6575" spans="1:2" ht="15" customHeight="1">
      <c r="A6575" s="8"/>
      <c r="B6575" s="24"/>
    </row>
    <row r="6576" spans="1:2" ht="15" customHeight="1">
      <c r="A6576" s="8"/>
      <c r="B6576" s="24"/>
    </row>
    <row r="6577" spans="1:2" ht="15" customHeight="1">
      <c r="A6577" s="25"/>
      <c r="B6577" s="26"/>
    </row>
    <row r="6578" spans="1:2" ht="15" customHeight="1">
      <c r="A6578" s="8"/>
      <c r="B6578" s="24"/>
    </row>
    <row r="6579" spans="1:2" ht="15" customHeight="1">
      <c r="A6579" s="8"/>
      <c r="B6579" s="24"/>
    </row>
    <row r="6580" spans="1:2" ht="15" customHeight="1">
      <c r="A6580" s="8"/>
      <c r="B6580" s="24"/>
    </row>
    <row r="6581" spans="1:2" ht="15" customHeight="1">
      <c r="A6581" s="8"/>
      <c r="B6581" s="24"/>
    </row>
    <row r="6582" spans="1:2" ht="15" customHeight="1">
      <c r="A6582" s="8"/>
      <c r="B6582" s="24"/>
    </row>
    <row r="6583" spans="1:2" ht="15" customHeight="1">
      <c r="A6583" s="25"/>
      <c r="B6583" s="26"/>
    </row>
    <row r="6584" spans="1:2" ht="15" customHeight="1">
      <c r="A6584" s="8"/>
      <c r="B6584" s="24"/>
    </row>
    <row r="6585" spans="1:2" ht="15" customHeight="1">
      <c r="A6585" s="8"/>
      <c r="B6585" s="24"/>
    </row>
    <row r="6586" spans="1:2" ht="15" customHeight="1">
      <c r="A6586" s="8"/>
      <c r="B6586" s="24"/>
    </row>
    <row r="6587" spans="1:2" ht="15" customHeight="1">
      <c r="A6587" s="8"/>
      <c r="B6587" s="24"/>
    </row>
    <row r="6588" spans="1:2" ht="15" customHeight="1">
      <c r="A6588" s="8"/>
      <c r="B6588" s="24"/>
    </row>
    <row r="6589" spans="1:2" ht="15" customHeight="1">
      <c r="A6589" s="8"/>
      <c r="B6589" s="24"/>
    </row>
    <row r="6590" spans="1:2" ht="15" customHeight="1">
      <c r="A6590" s="8"/>
      <c r="B6590" s="24"/>
    </row>
    <row r="6591" spans="1:2" ht="15" customHeight="1">
      <c r="A6591" s="8"/>
      <c r="B6591" s="24"/>
    </row>
    <row r="6592" spans="1:2" ht="15" customHeight="1">
      <c r="A6592" s="8"/>
      <c r="B6592" s="24"/>
    </row>
    <row r="6593" spans="1:2" ht="15" customHeight="1">
      <c r="A6593" s="8"/>
      <c r="B6593" s="24"/>
    </row>
    <row r="6594" spans="1:2" ht="15" customHeight="1">
      <c r="A6594" s="8"/>
      <c r="B6594" s="24"/>
    </row>
    <row r="6595" spans="1:2" ht="15" customHeight="1">
      <c r="A6595" s="8"/>
      <c r="B6595" s="24"/>
    </row>
    <row r="6596" spans="1:2" ht="15" customHeight="1">
      <c r="A6596" s="8"/>
      <c r="B6596" s="24"/>
    </row>
    <row r="6597" spans="1:2" ht="15" customHeight="1">
      <c r="A6597" s="8"/>
      <c r="B6597" s="24"/>
    </row>
    <row r="6598" spans="1:2" ht="15" customHeight="1">
      <c r="A6598" s="8"/>
      <c r="B6598" s="24"/>
    </row>
    <row r="6599" spans="1:2" ht="15" customHeight="1">
      <c r="A6599" s="8"/>
      <c r="B6599" s="24"/>
    </row>
    <row r="6600" spans="1:2" ht="15" customHeight="1">
      <c r="A6600" s="8"/>
      <c r="B6600" s="24"/>
    </row>
    <row r="6601" spans="1:2" ht="15" customHeight="1">
      <c r="A6601" s="8"/>
      <c r="B6601" s="24"/>
    </row>
    <row r="6602" spans="1:2" ht="15" customHeight="1">
      <c r="A6602" s="8"/>
      <c r="B6602" s="24"/>
    </row>
    <row r="6603" spans="1:2" ht="15" customHeight="1">
      <c r="A6603" s="8"/>
      <c r="B6603" s="24"/>
    </row>
    <row r="6604" spans="1:2" ht="15" customHeight="1">
      <c r="A6604" s="8"/>
      <c r="B6604" s="24"/>
    </row>
    <row r="6605" spans="1:2" ht="15" customHeight="1">
      <c r="A6605" s="8"/>
      <c r="B6605" s="24"/>
    </row>
    <row r="6606" spans="1:2" ht="15" customHeight="1">
      <c r="A6606" s="8"/>
      <c r="B6606" s="24"/>
    </row>
    <row r="6607" spans="1:2" ht="15" customHeight="1">
      <c r="A6607" s="8"/>
      <c r="B6607" s="24"/>
    </row>
    <row r="6608" spans="1:2" ht="15" customHeight="1">
      <c r="A6608" s="8"/>
      <c r="B6608" s="24"/>
    </row>
    <row r="6609" spans="1:2" ht="15" customHeight="1">
      <c r="A6609" s="8"/>
      <c r="B6609" s="24"/>
    </row>
    <row r="6610" spans="1:2" ht="15" customHeight="1">
      <c r="A6610" s="8"/>
      <c r="B6610" s="24"/>
    </row>
    <row r="6611" spans="1:2" ht="15" customHeight="1">
      <c r="A6611" s="8"/>
      <c r="B6611" s="24"/>
    </row>
    <row r="6612" spans="1:2" ht="15" customHeight="1">
      <c r="A6612" s="8"/>
      <c r="B6612" s="24"/>
    </row>
    <row r="6613" spans="1:2" ht="15" customHeight="1">
      <c r="A6613" s="8"/>
      <c r="B6613" s="24"/>
    </row>
    <row r="6614" spans="1:2" ht="15" customHeight="1">
      <c r="A6614" s="8"/>
      <c r="B6614" s="24"/>
    </row>
    <row r="6615" spans="1:2" ht="15" customHeight="1">
      <c r="A6615" s="8"/>
      <c r="B6615" s="24"/>
    </row>
    <row r="6616" spans="1:2" ht="15" customHeight="1">
      <c r="A6616" s="8"/>
      <c r="B6616" s="24"/>
    </row>
    <row r="6617" spans="1:2" ht="15" customHeight="1">
      <c r="A6617" s="8"/>
      <c r="B6617" s="24"/>
    </row>
    <row r="6618" spans="1:2" ht="15" customHeight="1">
      <c r="A6618" s="8"/>
      <c r="B6618" s="24"/>
    </row>
    <row r="6619" spans="1:2" ht="15" customHeight="1">
      <c r="A6619" s="8"/>
      <c r="B6619" s="24"/>
    </row>
    <row r="6620" spans="1:2" ht="15" customHeight="1">
      <c r="A6620" s="8"/>
      <c r="B6620" s="24"/>
    </row>
    <row r="6621" spans="1:2" ht="15" customHeight="1">
      <c r="A6621" s="8"/>
      <c r="B6621" s="24"/>
    </row>
    <row r="6622" spans="1:2" ht="15" customHeight="1">
      <c r="A6622" s="8"/>
      <c r="B6622" s="24"/>
    </row>
    <row r="6623" spans="1:2" ht="15" customHeight="1">
      <c r="A6623" s="25"/>
      <c r="B6623" s="26"/>
    </row>
    <row r="6624" spans="1:2" ht="15" customHeight="1">
      <c r="A6624" s="8"/>
      <c r="B6624" s="24"/>
    </row>
    <row r="6625" spans="1:2" ht="15" customHeight="1">
      <c r="A6625" s="8"/>
      <c r="B6625" s="24"/>
    </row>
    <row r="6626" spans="1:2" ht="15" customHeight="1">
      <c r="A6626" s="8"/>
      <c r="B6626" s="24"/>
    </row>
    <row r="6627" spans="1:2" ht="15" customHeight="1">
      <c r="A6627" s="8"/>
      <c r="B6627" s="24"/>
    </row>
    <row r="6628" spans="1:2" ht="15" customHeight="1">
      <c r="A6628" s="8"/>
      <c r="B6628" s="24"/>
    </row>
    <row r="6629" spans="1:2" ht="15" customHeight="1">
      <c r="A6629" s="8"/>
      <c r="B6629" s="24"/>
    </row>
    <row r="6630" spans="1:2" ht="15" customHeight="1">
      <c r="A6630" s="25"/>
      <c r="B6630" s="26"/>
    </row>
    <row r="6631" spans="1:2" ht="15" customHeight="1">
      <c r="A6631" s="8"/>
      <c r="B6631" s="24"/>
    </row>
    <row r="6632" spans="1:2" ht="15" customHeight="1">
      <c r="A6632" s="8"/>
      <c r="B6632" s="24"/>
    </row>
    <row r="6633" spans="1:2" ht="15" customHeight="1">
      <c r="A6633" s="8"/>
      <c r="B6633" s="24"/>
    </row>
    <row r="6634" spans="1:2" ht="15" customHeight="1">
      <c r="A6634" s="8"/>
      <c r="B6634" s="24"/>
    </row>
    <row r="6635" spans="1:2" ht="15" customHeight="1">
      <c r="A6635" s="8"/>
      <c r="B6635" s="24"/>
    </row>
    <row r="6636" spans="1:2" ht="15" customHeight="1">
      <c r="A6636" s="8"/>
      <c r="B6636" s="24"/>
    </row>
    <row r="6637" spans="1:2" ht="15" customHeight="1">
      <c r="A6637" s="8"/>
      <c r="B6637" s="24"/>
    </row>
    <row r="6638" spans="1:2" ht="15" customHeight="1">
      <c r="A6638" s="8"/>
      <c r="B6638" s="24"/>
    </row>
    <row r="6639" spans="1:2" ht="15" customHeight="1">
      <c r="A6639" s="8"/>
      <c r="B6639" s="24"/>
    </row>
    <row r="6640" spans="1:2" ht="15" customHeight="1">
      <c r="A6640" s="8"/>
      <c r="B6640" s="24"/>
    </row>
    <row r="6641" spans="1:2" ht="15" customHeight="1">
      <c r="A6641" s="8"/>
      <c r="B6641" s="24"/>
    </row>
    <row r="6642" spans="1:2" ht="15" customHeight="1">
      <c r="A6642" s="8"/>
      <c r="B6642" s="24"/>
    </row>
    <row r="6643" spans="1:2" ht="15" customHeight="1">
      <c r="A6643" s="8"/>
      <c r="B6643" s="24"/>
    </row>
    <row r="6644" spans="1:2" ht="15" customHeight="1">
      <c r="A6644" s="8"/>
      <c r="B6644" s="24"/>
    </row>
    <row r="6645" spans="1:2" ht="15" customHeight="1">
      <c r="A6645" s="8"/>
      <c r="B6645" s="24"/>
    </row>
    <row r="6646" spans="1:2" ht="15" customHeight="1">
      <c r="A6646" s="8"/>
      <c r="B6646" s="24"/>
    </row>
    <row r="6647" spans="1:2" ht="15" customHeight="1">
      <c r="A6647" s="8"/>
      <c r="B6647" s="24"/>
    </row>
    <row r="6648" spans="1:2" ht="15" customHeight="1">
      <c r="A6648" s="8"/>
      <c r="B6648" s="24"/>
    </row>
    <row r="6649" spans="1:2" ht="15" customHeight="1">
      <c r="A6649" s="8"/>
      <c r="B6649" s="24"/>
    </row>
    <row r="6650" spans="1:2" ht="15" customHeight="1">
      <c r="A6650" s="8"/>
      <c r="B6650" s="24"/>
    </row>
    <row r="6651" spans="1:2" ht="15" customHeight="1">
      <c r="A6651" s="8"/>
      <c r="B6651" s="24"/>
    </row>
    <row r="6652" spans="1:2" ht="15" customHeight="1">
      <c r="A6652" s="8"/>
      <c r="B6652" s="24"/>
    </row>
    <row r="6653" spans="1:2" ht="15" customHeight="1">
      <c r="A6653" s="8"/>
      <c r="B6653" s="24"/>
    </row>
    <row r="6654" spans="1:2" ht="15" customHeight="1">
      <c r="A6654" s="8"/>
      <c r="B6654" s="24"/>
    </row>
    <row r="6655" spans="1:2" ht="15" customHeight="1">
      <c r="A6655" s="25"/>
      <c r="B6655" s="26"/>
    </row>
    <row r="6656" spans="1:2" ht="15" customHeight="1">
      <c r="A6656" s="8"/>
      <c r="B6656" s="24"/>
    </row>
    <row r="6657" spans="1:2" ht="15" customHeight="1">
      <c r="A6657" s="8"/>
      <c r="B6657" s="24"/>
    </row>
    <row r="6658" spans="1:2" ht="15" customHeight="1">
      <c r="A6658" s="8"/>
      <c r="B6658" s="24"/>
    </row>
    <row r="6659" spans="1:2" ht="15" customHeight="1">
      <c r="A6659" s="8"/>
      <c r="B6659" s="24"/>
    </row>
    <row r="6660" spans="1:2" ht="15" customHeight="1">
      <c r="A6660" s="8"/>
      <c r="B6660" s="24"/>
    </row>
    <row r="6661" spans="1:2" ht="15" customHeight="1">
      <c r="A6661" s="8"/>
      <c r="B6661" s="24"/>
    </row>
    <row r="6662" spans="1:2" ht="15" customHeight="1">
      <c r="A6662" s="8"/>
      <c r="B6662" s="24"/>
    </row>
    <row r="6663" spans="1:2" ht="15" customHeight="1">
      <c r="A6663" s="8"/>
      <c r="B6663" s="24"/>
    </row>
    <row r="6664" spans="1:2" ht="15" customHeight="1">
      <c r="A6664" s="8"/>
      <c r="B6664" s="24"/>
    </row>
    <row r="6665" spans="1:2" ht="15" customHeight="1">
      <c r="A6665" s="8"/>
      <c r="B6665" s="24"/>
    </row>
    <row r="6666" spans="1:2" ht="15" customHeight="1">
      <c r="A6666" s="25"/>
      <c r="B6666" s="26"/>
    </row>
    <row r="6667" spans="1:2" ht="15" customHeight="1">
      <c r="A6667" s="8"/>
      <c r="B6667" s="24"/>
    </row>
    <row r="6668" spans="1:2" ht="15" customHeight="1">
      <c r="A6668" s="8"/>
      <c r="B6668" s="24"/>
    </row>
    <row r="6669" spans="1:2" ht="15" customHeight="1">
      <c r="A6669" s="8"/>
      <c r="B6669" s="24"/>
    </row>
    <row r="6670" spans="1:2" ht="15" customHeight="1">
      <c r="A6670" s="8"/>
      <c r="B6670" s="24"/>
    </row>
    <row r="6671" spans="1:2" ht="15" customHeight="1">
      <c r="A6671" s="8"/>
      <c r="B6671" s="24"/>
    </row>
    <row r="6672" spans="1:2" ht="15" customHeight="1">
      <c r="A6672" s="8"/>
      <c r="B6672" s="24"/>
    </row>
    <row r="6673" spans="1:2" ht="15" customHeight="1">
      <c r="A6673" s="8"/>
      <c r="B6673" s="24"/>
    </row>
    <row r="6674" spans="1:2" ht="15" customHeight="1">
      <c r="A6674" s="8"/>
      <c r="B6674" s="24"/>
    </row>
    <row r="6675" spans="1:2" ht="15" customHeight="1">
      <c r="A6675" s="8"/>
      <c r="B6675" s="24"/>
    </row>
    <row r="6676" spans="1:2" ht="15" customHeight="1">
      <c r="A6676" s="8"/>
      <c r="B6676" s="24"/>
    </row>
    <row r="6677" spans="1:2" ht="15" customHeight="1">
      <c r="A6677" s="8"/>
      <c r="B6677" s="24"/>
    </row>
    <row r="6678" spans="1:2" ht="15" customHeight="1">
      <c r="A6678" s="25"/>
      <c r="B6678" s="26"/>
    </row>
    <row r="6679" spans="1:2" ht="15" customHeight="1">
      <c r="A6679" s="8"/>
      <c r="B6679" s="24"/>
    </row>
    <row r="6680" spans="1:2" ht="15" customHeight="1">
      <c r="A6680" s="8"/>
      <c r="B6680" s="24"/>
    </row>
    <row r="6681" spans="1:2" ht="15" customHeight="1">
      <c r="A6681" s="8"/>
      <c r="B6681" s="24"/>
    </row>
    <row r="6682" spans="1:2" ht="15" customHeight="1">
      <c r="A6682" s="8"/>
      <c r="B6682" s="24"/>
    </row>
    <row r="6683" spans="1:2" ht="15" customHeight="1">
      <c r="A6683" s="8"/>
      <c r="B6683" s="24"/>
    </row>
    <row r="6684" spans="1:2" ht="15" customHeight="1">
      <c r="A6684" s="8"/>
      <c r="B6684" s="24"/>
    </row>
    <row r="6685" spans="1:2" ht="15" customHeight="1">
      <c r="A6685" s="8"/>
      <c r="B6685" s="24"/>
    </row>
    <row r="6686" spans="1:2" ht="15" customHeight="1">
      <c r="A6686" s="8"/>
      <c r="B6686" s="24"/>
    </row>
    <row r="6687" spans="1:2" ht="15" customHeight="1">
      <c r="A6687" s="8"/>
      <c r="B6687" s="24"/>
    </row>
    <row r="6688" spans="1:2" ht="15" customHeight="1">
      <c r="A6688" s="8"/>
      <c r="B6688" s="24"/>
    </row>
    <row r="6689" spans="1:2" ht="15" customHeight="1">
      <c r="A6689" s="8"/>
      <c r="B6689" s="24"/>
    </row>
    <row r="6690" spans="1:2" ht="15" customHeight="1">
      <c r="A6690" s="8"/>
      <c r="B6690" s="24"/>
    </row>
    <row r="6691" spans="1:2" ht="15" customHeight="1">
      <c r="A6691" s="8"/>
      <c r="B6691" s="24"/>
    </row>
    <row r="6692" spans="1:2" ht="15" customHeight="1">
      <c r="A6692" s="8"/>
      <c r="B6692" s="24"/>
    </row>
    <row r="6693" spans="1:2" ht="15" customHeight="1">
      <c r="A6693" s="8"/>
      <c r="B6693" s="24"/>
    </row>
    <row r="6694" spans="1:2" ht="15" customHeight="1">
      <c r="A6694" s="8"/>
      <c r="B6694" s="24"/>
    </row>
    <row r="6695" spans="1:2" ht="15" customHeight="1">
      <c r="A6695" s="8"/>
      <c r="B6695" s="24"/>
    </row>
    <row r="6696" spans="1:2" ht="15" customHeight="1">
      <c r="A6696" s="8"/>
      <c r="B6696" s="24"/>
    </row>
    <row r="6697" spans="1:2" ht="15" customHeight="1">
      <c r="A6697" s="8"/>
      <c r="B6697" s="24"/>
    </row>
    <row r="6698" spans="1:2" ht="15" customHeight="1">
      <c r="A6698" s="8"/>
      <c r="B6698" s="24"/>
    </row>
    <row r="6699" spans="1:2" ht="15" customHeight="1">
      <c r="A6699" s="8"/>
      <c r="B6699" s="24"/>
    </row>
    <row r="6700" spans="1:2" ht="15" customHeight="1">
      <c r="A6700" s="8"/>
      <c r="B6700" s="24"/>
    </row>
    <row r="6701" spans="1:2" ht="15" customHeight="1">
      <c r="A6701" s="8"/>
      <c r="B6701" s="24"/>
    </row>
    <row r="6702" spans="1:2" ht="15" customHeight="1">
      <c r="A6702" s="8"/>
      <c r="B6702" s="24"/>
    </row>
    <row r="6703" spans="1:2" ht="15" customHeight="1">
      <c r="A6703" s="8"/>
      <c r="B6703" s="24"/>
    </row>
    <row r="6704" spans="1:2" ht="15" customHeight="1">
      <c r="A6704" s="8"/>
      <c r="B6704" s="24"/>
    </row>
    <row r="6705" spans="1:2" ht="15" customHeight="1">
      <c r="A6705" s="8"/>
      <c r="B6705" s="24"/>
    </row>
    <row r="6706" spans="1:2" ht="15" customHeight="1">
      <c r="A6706" s="8"/>
      <c r="B6706" s="24"/>
    </row>
    <row r="6707" spans="1:2" ht="15" customHeight="1">
      <c r="A6707" s="8"/>
      <c r="B6707" s="24"/>
    </row>
    <row r="6708" spans="1:2" ht="15" customHeight="1">
      <c r="A6708" s="8"/>
      <c r="B6708" s="24"/>
    </row>
    <row r="6709" spans="1:2" ht="15" customHeight="1">
      <c r="A6709" s="8"/>
      <c r="B6709" s="24"/>
    </row>
    <row r="6710" spans="1:2" ht="15" customHeight="1">
      <c r="A6710" s="8"/>
      <c r="B6710" s="24"/>
    </row>
    <row r="6711" spans="1:2" ht="15" customHeight="1">
      <c r="A6711" s="8"/>
      <c r="B6711" s="24"/>
    </row>
    <row r="6712" spans="1:2" ht="15" customHeight="1">
      <c r="A6712" s="8"/>
      <c r="B6712" s="24"/>
    </row>
    <row r="6713" spans="1:2" ht="15" customHeight="1">
      <c r="A6713" s="8"/>
      <c r="B6713" s="24"/>
    </row>
    <row r="6714" spans="1:2" ht="15" customHeight="1">
      <c r="A6714" s="8"/>
      <c r="B6714" s="24"/>
    </row>
    <row r="6715" spans="1:2" ht="15" customHeight="1">
      <c r="A6715" s="8"/>
      <c r="B6715" s="24"/>
    </row>
    <row r="6716" spans="1:2" ht="15" customHeight="1">
      <c r="A6716" s="8"/>
      <c r="B6716" s="24"/>
    </row>
    <row r="6717" spans="1:2" ht="15" customHeight="1">
      <c r="A6717" s="8"/>
      <c r="B6717" s="24"/>
    </row>
    <row r="6718" spans="1:2" ht="15" customHeight="1">
      <c r="A6718" s="8"/>
      <c r="B6718" s="24"/>
    </row>
    <row r="6719" spans="1:2" ht="15" customHeight="1">
      <c r="A6719" s="8"/>
      <c r="B6719" s="24"/>
    </row>
    <row r="6720" spans="1:2" ht="15" customHeight="1">
      <c r="A6720" s="8"/>
      <c r="B6720" s="24"/>
    </row>
    <row r="6721" spans="1:2" ht="15" customHeight="1">
      <c r="A6721" s="8"/>
      <c r="B6721" s="24"/>
    </row>
    <row r="6722" spans="1:2" ht="15" customHeight="1">
      <c r="A6722" s="8"/>
      <c r="B6722" s="24"/>
    </row>
    <row r="6723" spans="1:2" ht="15" customHeight="1">
      <c r="A6723" s="8"/>
      <c r="B6723" s="24"/>
    </row>
    <row r="6724" spans="1:2" ht="15" customHeight="1">
      <c r="A6724" s="8"/>
      <c r="B6724" s="24"/>
    </row>
    <row r="6725" spans="1:2" ht="15" customHeight="1">
      <c r="A6725" s="8"/>
      <c r="B6725" s="24"/>
    </row>
    <row r="6726" spans="1:2" ht="15" customHeight="1">
      <c r="A6726" s="8"/>
      <c r="B6726" s="24"/>
    </row>
    <row r="6727" spans="1:2" ht="15" customHeight="1">
      <c r="A6727" s="8"/>
      <c r="B6727" s="24"/>
    </row>
    <row r="6728" spans="1:2" ht="15" customHeight="1">
      <c r="A6728" s="8"/>
      <c r="B6728" s="24"/>
    </row>
    <row r="6729" spans="1:2" ht="15" customHeight="1">
      <c r="A6729" s="8"/>
      <c r="B6729" s="24"/>
    </row>
    <row r="6730" spans="1:2" ht="15" customHeight="1">
      <c r="A6730" s="8"/>
      <c r="B6730" s="24"/>
    </row>
    <row r="6731" spans="1:2" ht="15" customHeight="1">
      <c r="A6731" s="8"/>
      <c r="B6731" s="24"/>
    </row>
    <row r="6732" spans="1:2" ht="15" customHeight="1">
      <c r="A6732" s="8"/>
      <c r="B6732" s="24"/>
    </row>
    <row r="6733" spans="1:2" ht="15" customHeight="1">
      <c r="A6733" s="8"/>
      <c r="B6733" s="24"/>
    </row>
    <row r="6734" spans="1:2" ht="15" customHeight="1">
      <c r="A6734" s="8"/>
      <c r="B6734" s="24"/>
    </row>
    <row r="6735" spans="1:2" ht="15" customHeight="1">
      <c r="A6735" s="25"/>
      <c r="B6735" s="26"/>
    </row>
    <row r="6736" spans="1:2" ht="15" customHeight="1">
      <c r="A6736" s="8"/>
      <c r="B6736" s="24"/>
    </row>
    <row r="6737" spans="1:2" ht="15" customHeight="1">
      <c r="A6737" s="25"/>
      <c r="B6737" s="26"/>
    </row>
    <row r="6738" spans="1:2" ht="15" customHeight="1">
      <c r="A6738" s="8"/>
      <c r="B6738" s="24"/>
    </row>
    <row r="6739" spans="1:2" ht="15" customHeight="1">
      <c r="A6739" s="8"/>
      <c r="B6739" s="24"/>
    </row>
    <row r="6740" spans="1:2" ht="15" customHeight="1">
      <c r="A6740" s="8"/>
      <c r="B6740" s="24"/>
    </row>
    <row r="6741" spans="1:2" ht="15" customHeight="1">
      <c r="A6741" s="8"/>
      <c r="B6741" s="24"/>
    </row>
    <row r="6742" spans="1:2" ht="15" customHeight="1">
      <c r="A6742" s="8"/>
      <c r="B6742" s="24"/>
    </row>
    <row r="6743" spans="1:2" ht="15" customHeight="1">
      <c r="A6743" s="8"/>
      <c r="B6743" s="24"/>
    </row>
    <row r="6744" spans="1:2" ht="15" customHeight="1">
      <c r="A6744" s="8"/>
      <c r="B6744" s="24"/>
    </row>
    <row r="6745" spans="1:2" ht="15" customHeight="1">
      <c r="A6745" s="8"/>
      <c r="B6745" s="24"/>
    </row>
    <row r="6746" spans="1:2" ht="15" customHeight="1">
      <c r="A6746" s="8"/>
      <c r="B6746" s="24"/>
    </row>
    <row r="6747" spans="1:2" ht="15" customHeight="1">
      <c r="A6747" s="8"/>
      <c r="B6747" s="24"/>
    </row>
    <row r="6748" spans="1:2" ht="15" customHeight="1">
      <c r="A6748" s="8"/>
      <c r="B6748" s="24"/>
    </row>
    <row r="6749" spans="1:2" ht="15" customHeight="1">
      <c r="A6749" s="8"/>
      <c r="B6749" s="24"/>
    </row>
    <row r="6750" spans="1:2" ht="15" customHeight="1">
      <c r="A6750" s="8"/>
      <c r="B6750" s="24"/>
    </row>
    <row r="6751" spans="1:2" ht="15" customHeight="1">
      <c r="A6751" s="8"/>
      <c r="B6751" s="24"/>
    </row>
    <row r="6752" spans="1:2" ht="15" customHeight="1">
      <c r="A6752" s="8"/>
      <c r="B6752" s="24"/>
    </row>
    <row r="6753" spans="1:2" ht="15" customHeight="1">
      <c r="A6753" s="8"/>
      <c r="B6753" s="24"/>
    </row>
    <row r="6754" spans="1:2" ht="15" customHeight="1">
      <c r="A6754" s="8"/>
      <c r="B6754" s="24"/>
    </row>
    <row r="6755" spans="1:2" ht="15" customHeight="1">
      <c r="A6755" s="8"/>
      <c r="B6755" s="24"/>
    </row>
    <row r="6756" spans="1:2" ht="15" customHeight="1">
      <c r="A6756" s="8"/>
      <c r="B6756" s="24"/>
    </row>
    <row r="6757" spans="1:2" ht="15" customHeight="1">
      <c r="A6757" s="8"/>
      <c r="B6757" s="24"/>
    </row>
    <row r="6758" spans="1:2" ht="15" customHeight="1">
      <c r="A6758" s="8"/>
      <c r="B6758" s="24"/>
    </row>
    <row r="6759" spans="1:2" ht="15" customHeight="1">
      <c r="A6759" s="8"/>
      <c r="B6759" s="24"/>
    </row>
    <row r="6760" spans="1:2" ht="15" customHeight="1">
      <c r="A6760" s="8"/>
      <c r="B6760" s="24"/>
    </row>
    <row r="6761" spans="1:2" ht="15" customHeight="1">
      <c r="A6761" s="8"/>
      <c r="B6761" s="24"/>
    </row>
    <row r="6762" spans="1:2" ht="15" customHeight="1">
      <c r="A6762" s="8"/>
      <c r="B6762" s="24"/>
    </row>
    <row r="6763" spans="1:2" ht="15" customHeight="1">
      <c r="A6763" s="8"/>
      <c r="B6763" s="24"/>
    </row>
    <row r="6764" spans="1:2" ht="15" customHeight="1">
      <c r="A6764" s="8"/>
      <c r="B6764" s="24"/>
    </row>
    <row r="6765" spans="1:2" ht="15" customHeight="1">
      <c r="A6765" s="8"/>
      <c r="B6765" s="24"/>
    </row>
    <row r="6766" spans="1:2" ht="15" customHeight="1">
      <c r="A6766" s="8"/>
      <c r="B6766" s="24"/>
    </row>
    <row r="6767" spans="1:2" ht="15" customHeight="1">
      <c r="A6767" s="8"/>
      <c r="B6767" s="24"/>
    </row>
    <row r="6768" spans="1:2" ht="15" customHeight="1">
      <c r="A6768" s="8"/>
      <c r="B6768" s="24"/>
    </row>
    <row r="6769" spans="1:2" ht="15" customHeight="1">
      <c r="A6769" s="8"/>
      <c r="B6769" s="24"/>
    </row>
    <row r="6770" spans="1:2" ht="15" customHeight="1">
      <c r="A6770" s="8"/>
      <c r="B6770" s="24"/>
    </row>
    <row r="6771" spans="1:2" ht="15" customHeight="1">
      <c r="A6771" s="8"/>
      <c r="B6771" s="24"/>
    </row>
    <row r="6772" spans="1:2" ht="15" customHeight="1">
      <c r="A6772" s="8"/>
      <c r="B6772" s="24"/>
    </row>
    <row r="6773" spans="1:2" ht="15" customHeight="1">
      <c r="A6773" s="8"/>
      <c r="B6773" s="24"/>
    </row>
    <row r="6774" spans="1:2" ht="15" customHeight="1">
      <c r="A6774" s="8"/>
      <c r="B6774" s="24"/>
    </row>
    <row r="6775" spans="1:2" ht="15" customHeight="1">
      <c r="A6775" s="8"/>
      <c r="B6775" s="24"/>
    </row>
    <row r="6776" spans="1:2" ht="15" customHeight="1">
      <c r="A6776" s="8"/>
      <c r="B6776" s="24"/>
    </row>
    <row r="6777" spans="1:2" ht="15" customHeight="1">
      <c r="A6777" s="8"/>
      <c r="B6777" s="24"/>
    </row>
    <row r="6778" spans="1:2" ht="15" customHeight="1">
      <c r="A6778" s="8"/>
      <c r="B6778" s="24"/>
    </row>
    <row r="6779" spans="1:2" ht="15" customHeight="1">
      <c r="A6779" s="8"/>
      <c r="B6779" s="24"/>
    </row>
    <row r="6780" spans="1:2" ht="15" customHeight="1">
      <c r="A6780" s="8"/>
      <c r="B6780" s="24"/>
    </row>
    <row r="6781" spans="1:2" ht="15" customHeight="1">
      <c r="A6781" s="8"/>
      <c r="B6781" s="24"/>
    </row>
    <row r="6782" spans="1:2" ht="15" customHeight="1">
      <c r="A6782" s="8"/>
      <c r="B6782" s="24"/>
    </row>
    <row r="6783" spans="1:2" ht="15" customHeight="1">
      <c r="A6783" s="8"/>
      <c r="B6783" s="24"/>
    </row>
    <row r="6784" spans="1:2" ht="15" customHeight="1">
      <c r="A6784" s="8"/>
      <c r="B6784" s="24"/>
    </row>
    <row r="6785" spans="1:2" ht="15" customHeight="1">
      <c r="A6785" s="8"/>
      <c r="B6785" s="24"/>
    </row>
    <row r="6786" spans="1:2" ht="15" customHeight="1">
      <c r="A6786" s="8"/>
      <c r="B6786" s="24"/>
    </row>
    <row r="6787" spans="1:2" ht="15" customHeight="1">
      <c r="A6787" s="8"/>
      <c r="B6787" s="24"/>
    </row>
    <row r="6788" spans="1:2" ht="15" customHeight="1">
      <c r="A6788" s="8"/>
      <c r="B6788" s="24"/>
    </row>
    <row r="6789" spans="1:2" ht="15" customHeight="1">
      <c r="A6789" s="8"/>
      <c r="B6789" s="24"/>
    </row>
    <row r="6790" spans="1:2" ht="15" customHeight="1">
      <c r="A6790" s="8"/>
      <c r="B6790" s="24"/>
    </row>
    <row r="6791" spans="1:2" ht="15" customHeight="1">
      <c r="A6791" s="8"/>
      <c r="B6791" s="24"/>
    </row>
    <row r="6792" spans="1:2" ht="15" customHeight="1">
      <c r="A6792" s="8"/>
      <c r="B6792" s="24"/>
    </row>
    <row r="6793" spans="1:2" ht="15" customHeight="1">
      <c r="A6793" s="8"/>
      <c r="B6793" s="24"/>
    </row>
    <row r="6794" spans="1:2" ht="15" customHeight="1">
      <c r="A6794" s="8"/>
      <c r="B6794" s="24"/>
    </row>
    <row r="6795" spans="1:2" ht="15" customHeight="1">
      <c r="A6795" s="8"/>
      <c r="B6795" s="24"/>
    </row>
    <row r="6796" spans="1:2" ht="15" customHeight="1">
      <c r="A6796" s="8"/>
      <c r="B6796" s="24"/>
    </row>
    <row r="6797" spans="1:2" ht="15" customHeight="1">
      <c r="A6797" s="8"/>
      <c r="B6797" s="24"/>
    </row>
    <row r="6798" spans="1:2" ht="15" customHeight="1">
      <c r="A6798" s="8"/>
      <c r="B6798" s="24"/>
    </row>
    <row r="6799" spans="1:2" ht="15" customHeight="1">
      <c r="A6799" s="8"/>
      <c r="B6799" s="24"/>
    </row>
    <row r="6800" spans="1:2" ht="15" customHeight="1">
      <c r="A6800" s="8"/>
      <c r="B6800" s="24"/>
    </row>
    <row r="6801" spans="1:2" ht="15" customHeight="1">
      <c r="A6801" s="8"/>
      <c r="B6801" s="24"/>
    </row>
    <row r="6802" spans="1:2" ht="15" customHeight="1">
      <c r="A6802" s="8"/>
      <c r="B6802" s="24"/>
    </row>
    <row r="6803" spans="1:2" ht="15" customHeight="1">
      <c r="A6803" s="8"/>
      <c r="B6803" s="24"/>
    </row>
    <row r="6804" spans="1:2" ht="15" customHeight="1">
      <c r="A6804" s="8"/>
      <c r="B6804" s="24"/>
    </row>
    <row r="6805" spans="1:2" ht="15" customHeight="1">
      <c r="A6805" s="8"/>
      <c r="B6805" s="24"/>
    </row>
    <row r="6806" spans="1:2" ht="15" customHeight="1">
      <c r="A6806" s="8"/>
      <c r="B6806" s="24"/>
    </row>
    <row r="6807" spans="1:2" ht="15" customHeight="1">
      <c r="A6807" s="8"/>
      <c r="B6807" s="24"/>
    </row>
    <row r="6808" spans="1:2" ht="15" customHeight="1">
      <c r="A6808" s="8"/>
      <c r="B6808" s="24"/>
    </row>
    <row r="6809" spans="1:2" ht="15" customHeight="1">
      <c r="A6809" s="8"/>
      <c r="B6809" s="24"/>
    </row>
    <row r="6810" spans="1:2" ht="15" customHeight="1">
      <c r="A6810" s="8"/>
      <c r="B6810" s="24"/>
    </row>
    <row r="6811" spans="1:2" ht="15" customHeight="1">
      <c r="A6811" s="8"/>
      <c r="B6811" s="24"/>
    </row>
    <row r="6812" spans="1:2" ht="15" customHeight="1">
      <c r="A6812" s="8"/>
      <c r="B6812" s="24"/>
    </row>
    <row r="6813" spans="1:2" ht="15" customHeight="1">
      <c r="A6813" s="8"/>
      <c r="B6813" s="24"/>
    </row>
    <row r="6814" spans="1:2" ht="15" customHeight="1">
      <c r="A6814" s="8"/>
      <c r="B6814" s="24"/>
    </row>
    <row r="6815" spans="1:2" ht="15" customHeight="1">
      <c r="A6815" s="8"/>
      <c r="B6815" s="24"/>
    </row>
    <row r="6816" spans="1:2" ht="15" customHeight="1">
      <c r="A6816" s="8"/>
      <c r="B6816" s="24"/>
    </row>
    <row r="6817" spans="1:2" ht="15" customHeight="1">
      <c r="A6817" s="8"/>
      <c r="B6817" s="24"/>
    </row>
    <row r="6818" spans="1:2" ht="15" customHeight="1">
      <c r="A6818" s="8"/>
      <c r="B6818" s="24"/>
    </row>
    <row r="6819" spans="1:2" ht="15" customHeight="1">
      <c r="A6819" s="8"/>
      <c r="B6819" s="24"/>
    </row>
    <row r="6820" spans="1:2" ht="15" customHeight="1">
      <c r="A6820" s="8"/>
      <c r="B6820" s="24"/>
    </row>
    <row r="6821" spans="1:2" ht="15" customHeight="1">
      <c r="A6821" s="8"/>
      <c r="B6821" s="24"/>
    </row>
    <row r="6822" spans="1:2" ht="15" customHeight="1">
      <c r="A6822" s="8"/>
      <c r="B6822" s="24"/>
    </row>
    <row r="6823" spans="1:2" ht="15" customHeight="1">
      <c r="A6823" s="8"/>
      <c r="B6823" s="24"/>
    </row>
    <row r="6824" spans="1:2" ht="15" customHeight="1">
      <c r="A6824" s="8"/>
      <c r="B6824" s="24"/>
    </row>
    <row r="6825" spans="1:2" ht="15" customHeight="1">
      <c r="A6825" s="8"/>
      <c r="B6825" s="24"/>
    </row>
    <row r="6826" spans="1:2" ht="15" customHeight="1">
      <c r="A6826" s="8"/>
      <c r="B6826" s="24"/>
    </row>
    <row r="6827" spans="1:2" ht="15" customHeight="1">
      <c r="A6827" s="8"/>
      <c r="B6827" s="24"/>
    </row>
    <row r="6828" spans="1:2" ht="15" customHeight="1">
      <c r="A6828" s="8"/>
      <c r="B6828" s="24"/>
    </row>
    <row r="6829" spans="1:2" ht="15" customHeight="1">
      <c r="A6829" s="8"/>
      <c r="B6829" s="24"/>
    </row>
    <row r="6830" spans="1:2" ht="15" customHeight="1">
      <c r="A6830" s="8"/>
      <c r="B6830" s="24"/>
    </row>
    <row r="6831" spans="1:2" ht="15" customHeight="1">
      <c r="A6831" s="8"/>
      <c r="B6831" s="24"/>
    </row>
    <row r="6832" spans="1:2" ht="15" customHeight="1">
      <c r="A6832" s="8"/>
      <c r="B6832" s="24"/>
    </row>
    <row r="6833" spans="1:2" ht="15" customHeight="1">
      <c r="A6833" s="8"/>
      <c r="B6833" s="24"/>
    </row>
    <row r="6834" spans="1:2" ht="15" customHeight="1">
      <c r="A6834" s="8"/>
      <c r="B6834" s="24"/>
    </row>
    <row r="6835" spans="1:2" ht="15" customHeight="1">
      <c r="A6835" s="8"/>
      <c r="B6835" s="24"/>
    </row>
    <row r="6836" spans="1:2" ht="15" customHeight="1">
      <c r="A6836" s="8"/>
      <c r="B6836" s="24"/>
    </row>
    <row r="6837" spans="1:2" ht="15" customHeight="1">
      <c r="A6837" s="8"/>
      <c r="B6837" s="24"/>
    </row>
    <row r="6838" spans="1:2" ht="15" customHeight="1">
      <c r="A6838" s="8"/>
      <c r="B6838" s="24"/>
    </row>
    <row r="6839" spans="1:2" ht="15" customHeight="1">
      <c r="A6839" s="8"/>
      <c r="B6839" s="24"/>
    </row>
    <row r="6840" spans="1:2" ht="15" customHeight="1">
      <c r="A6840" s="8"/>
      <c r="B6840" s="24"/>
    </row>
    <row r="6841" spans="1:2" ht="15" customHeight="1">
      <c r="A6841" s="25"/>
      <c r="B6841" s="26"/>
    </row>
    <row r="6842" spans="1:2" ht="15" customHeight="1">
      <c r="A6842" s="8"/>
      <c r="B6842" s="24"/>
    </row>
    <row r="6843" spans="1:2" ht="15" customHeight="1">
      <c r="A6843" s="8"/>
      <c r="B6843" s="24"/>
    </row>
    <row r="6844" spans="1:2" ht="15" customHeight="1">
      <c r="A6844" s="8"/>
      <c r="B6844" s="24"/>
    </row>
    <row r="6845" spans="1:2" ht="15" customHeight="1">
      <c r="A6845" s="8"/>
      <c r="B6845" s="24"/>
    </row>
    <row r="6846" spans="1:2" ht="15" customHeight="1">
      <c r="A6846" s="8"/>
      <c r="B6846" s="24"/>
    </row>
    <row r="6847" spans="1:2" ht="15" customHeight="1">
      <c r="A6847" s="8"/>
      <c r="B6847" s="24"/>
    </row>
    <row r="6848" spans="1:2" ht="15" customHeight="1">
      <c r="A6848" s="8"/>
      <c r="B6848" s="24"/>
    </row>
    <row r="6849" spans="1:2" ht="15" customHeight="1">
      <c r="A6849" s="8"/>
      <c r="B6849" s="24"/>
    </row>
    <row r="6850" spans="1:2" ht="15" customHeight="1">
      <c r="A6850" s="8"/>
      <c r="B6850" s="24"/>
    </row>
    <row r="6851" spans="1:2" ht="15" customHeight="1">
      <c r="A6851" s="8"/>
      <c r="B6851" s="24"/>
    </row>
    <row r="6852" spans="1:2" ht="15" customHeight="1">
      <c r="A6852" s="8"/>
      <c r="B6852" s="24"/>
    </row>
    <row r="6853" spans="1:2" ht="15" customHeight="1">
      <c r="A6853" s="8"/>
      <c r="B6853" s="24"/>
    </row>
    <row r="6854" spans="1:2" ht="15" customHeight="1">
      <c r="A6854" s="8"/>
      <c r="B6854" s="24"/>
    </row>
    <row r="6855" spans="1:2" ht="15" customHeight="1">
      <c r="A6855" s="8"/>
      <c r="B6855" s="24"/>
    </row>
    <row r="6856" spans="1:2" ht="15" customHeight="1">
      <c r="A6856" s="8"/>
      <c r="B6856" s="24"/>
    </row>
    <row r="6857" spans="1:2" ht="15" customHeight="1">
      <c r="A6857" s="8"/>
      <c r="B6857" s="24"/>
    </row>
    <row r="6858" spans="1:2" ht="15" customHeight="1">
      <c r="A6858" s="8"/>
      <c r="B6858" s="24"/>
    </row>
    <row r="6859" spans="1:2" ht="15" customHeight="1">
      <c r="A6859" s="25"/>
      <c r="B6859" s="26"/>
    </row>
    <row r="6860" spans="1:2" ht="15" customHeight="1">
      <c r="A6860" s="8"/>
      <c r="B6860" s="24"/>
    </row>
    <row r="6861" spans="1:2" ht="15" customHeight="1">
      <c r="A6861" s="8"/>
      <c r="B6861" s="24"/>
    </row>
    <row r="6862" spans="1:2" ht="15" customHeight="1">
      <c r="A6862" s="8"/>
      <c r="B6862" s="24"/>
    </row>
    <row r="6863" spans="1:2" ht="15" customHeight="1">
      <c r="A6863" s="8"/>
      <c r="B6863" s="24"/>
    </row>
    <row r="6864" spans="1:2" ht="15" customHeight="1">
      <c r="A6864" s="8"/>
      <c r="B6864" s="24"/>
    </row>
    <row r="6865" spans="1:2" ht="15" customHeight="1">
      <c r="A6865" s="8"/>
      <c r="B6865" s="24"/>
    </row>
    <row r="6866" spans="1:2" ht="15" customHeight="1">
      <c r="A6866" s="8"/>
      <c r="B6866" s="24"/>
    </row>
    <row r="6867" spans="1:2" ht="15" customHeight="1">
      <c r="A6867" s="8"/>
      <c r="B6867" s="24"/>
    </row>
    <row r="6868" spans="1:2" ht="15" customHeight="1">
      <c r="A6868" s="8"/>
      <c r="B6868" s="24"/>
    </row>
    <row r="6869" spans="1:2" ht="15" customHeight="1">
      <c r="A6869" s="8"/>
      <c r="B6869" s="24"/>
    </row>
    <row r="6870" spans="1:2" ht="15" customHeight="1">
      <c r="A6870" s="8"/>
      <c r="B6870" s="24"/>
    </row>
    <row r="6871" spans="1:2" ht="15" customHeight="1">
      <c r="A6871" s="8"/>
      <c r="B6871" s="24"/>
    </row>
    <row r="6872" spans="1:2" ht="15" customHeight="1">
      <c r="A6872" s="8"/>
      <c r="B6872" s="24"/>
    </row>
    <row r="6873" spans="1:2" ht="15" customHeight="1">
      <c r="A6873" s="8"/>
      <c r="B6873" s="24"/>
    </row>
    <row r="6874" spans="1:2" ht="15" customHeight="1">
      <c r="A6874" s="8"/>
      <c r="B6874" s="24"/>
    </row>
    <row r="6875" spans="1:2" ht="15" customHeight="1">
      <c r="A6875" s="8"/>
      <c r="B6875" s="24"/>
    </row>
    <row r="6876" spans="1:2" ht="15" customHeight="1">
      <c r="A6876" s="8"/>
      <c r="B6876" s="24"/>
    </row>
    <row r="6877" spans="1:2" ht="15" customHeight="1">
      <c r="A6877" s="8"/>
      <c r="B6877" s="24"/>
    </row>
    <row r="6878" spans="1:2" ht="15" customHeight="1">
      <c r="A6878" s="8"/>
      <c r="B6878" s="24"/>
    </row>
    <row r="6879" spans="1:2" ht="15" customHeight="1">
      <c r="A6879" s="8"/>
      <c r="B6879" s="24"/>
    </row>
    <row r="6880" spans="1:2" ht="15" customHeight="1">
      <c r="A6880" s="8"/>
      <c r="B6880" s="24"/>
    </row>
    <row r="6881" spans="1:2" ht="15" customHeight="1">
      <c r="A6881" s="8"/>
      <c r="B6881" s="24"/>
    </row>
    <row r="6882" spans="1:2" ht="15" customHeight="1">
      <c r="A6882" s="8"/>
      <c r="B6882" s="24"/>
    </row>
    <row r="6883" spans="1:2" ht="15" customHeight="1">
      <c r="A6883" s="8"/>
      <c r="B6883" s="24"/>
    </row>
    <row r="6884" spans="1:2" ht="15" customHeight="1">
      <c r="A6884" s="8"/>
      <c r="B6884" s="24"/>
    </row>
    <row r="6885" spans="1:2" ht="15" customHeight="1">
      <c r="A6885" s="8"/>
      <c r="B6885" s="24"/>
    </row>
    <row r="6886" spans="1:2" ht="15" customHeight="1">
      <c r="A6886" s="25"/>
      <c r="B6886" s="26"/>
    </row>
    <row r="6887" spans="1:2" ht="15" customHeight="1">
      <c r="A6887" s="8"/>
      <c r="B6887" s="24"/>
    </row>
    <row r="6888" spans="1:2" ht="15" customHeight="1">
      <c r="A6888" s="25"/>
      <c r="B6888" s="26"/>
    </row>
    <row r="6889" spans="1:2" ht="15" customHeight="1">
      <c r="A6889" s="8"/>
      <c r="B6889" s="24"/>
    </row>
    <row r="6890" spans="1:2" ht="15" customHeight="1">
      <c r="A6890" s="8"/>
      <c r="B6890" s="24"/>
    </row>
    <row r="6891" spans="1:2" ht="15" customHeight="1">
      <c r="A6891" s="8"/>
      <c r="B6891" s="24"/>
    </row>
    <row r="6892" spans="1:2" ht="15" customHeight="1">
      <c r="A6892" s="8"/>
      <c r="B6892" s="24"/>
    </row>
    <row r="6893" spans="1:2" ht="15" customHeight="1">
      <c r="A6893" s="8"/>
      <c r="B6893" s="24"/>
    </row>
    <row r="6894" spans="1:2" ht="15" customHeight="1">
      <c r="A6894" s="8"/>
      <c r="B6894" s="24"/>
    </row>
    <row r="6895" spans="1:2" ht="15" customHeight="1">
      <c r="A6895" s="8"/>
      <c r="B6895" s="24"/>
    </row>
    <row r="6896" spans="1:2" ht="15" customHeight="1">
      <c r="A6896" s="8"/>
      <c r="B6896" s="24"/>
    </row>
    <row r="6897" spans="1:2" ht="15" customHeight="1">
      <c r="A6897" s="8"/>
      <c r="B6897" s="24"/>
    </row>
    <row r="6898" spans="1:2" ht="15" customHeight="1">
      <c r="A6898" s="8"/>
      <c r="B6898" s="24"/>
    </row>
    <row r="6899" spans="1:2" ht="15" customHeight="1">
      <c r="A6899" s="8"/>
      <c r="B6899" s="24"/>
    </row>
    <row r="6900" spans="1:2" ht="15" customHeight="1">
      <c r="A6900" s="8"/>
      <c r="B6900" s="24"/>
    </row>
    <row r="6901" spans="1:2" ht="15" customHeight="1">
      <c r="A6901" s="8"/>
      <c r="B6901" s="24"/>
    </row>
    <row r="6902" spans="1:2" ht="15" customHeight="1">
      <c r="A6902" s="8"/>
      <c r="B6902" s="24"/>
    </row>
    <row r="6903" spans="1:2" ht="15" customHeight="1">
      <c r="A6903" s="8"/>
      <c r="B6903" s="24"/>
    </row>
    <row r="6904" spans="1:2" ht="15" customHeight="1">
      <c r="A6904" s="8"/>
      <c r="B6904" s="24"/>
    </row>
    <row r="6905" spans="1:2" ht="15" customHeight="1">
      <c r="A6905" s="8"/>
      <c r="B6905" s="24"/>
    </row>
    <row r="6906" spans="1:2" ht="15" customHeight="1">
      <c r="A6906" s="8"/>
      <c r="B6906" s="24"/>
    </row>
    <row r="6907" spans="1:2" ht="15" customHeight="1">
      <c r="A6907" s="8"/>
      <c r="B6907" s="24"/>
    </row>
    <row r="6908" spans="1:2" ht="15" customHeight="1">
      <c r="A6908" s="8"/>
      <c r="B6908" s="24"/>
    </row>
    <row r="6909" spans="1:2" ht="15" customHeight="1">
      <c r="A6909" s="8"/>
      <c r="B6909" s="24"/>
    </row>
    <row r="6910" spans="1:2" ht="15" customHeight="1">
      <c r="A6910" s="8"/>
      <c r="B6910" s="24"/>
    </row>
    <row r="6911" spans="1:2" ht="15" customHeight="1">
      <c r="A6911" s="8"/>
      <c r="B6911" s="24"/>
    </row>
    <row r="6912" spans="1:2" ht="15" customHeight="1">
      <c r="A6912" s="8"/>
      <c r="B6912" s="24"/>
    </row>
    <row r="6913" spans="1:2" ht="15" customHeight="1">
      <c r="A6913" s="8"/>
      <c r="B6913" s="24"/>
    </row>
    <row r="6914" spans="1:2" ht="15" customHeight="1">
      <c r="A6914" s="25"/>
      <c r="B6914" s="26"/>
    </row>
    <row r="6915" spans="1:2" ht="15" customHeight="1">
      <c r="A6915" s="8"/>
      <c r="B6915" s="24"/>
    </row>
    <row r="6916" spans="1:2" ht="15" customHeight="1">
      <c r="A6916" s="8"/>
      <c r="B6916" s="24"/>
    </row>
    <row r="6917" spans="1:2" ht="15" customHeight="1">
      <c r="A6917" s="8"/>
      <c r="B6917" s="24"/>
    </row>
    <row r="6918" spans="1:2" ht="15" customHeight="1">
      <c r="A6918" s="8"/>
      <c r="B6918" s="24"/>
    </row>
    <row r="6919" spans="1:2" ht="15" customHeight="1">
      <c r="A6919" s="8"/>
      <c r="B6919" s="24"/>
    </row>
    <row r="6920" spans="1:2" ht="15" customHeight="1">
      <c r="A6920" s="25"/>
      <c r="B6920" s="26"/>
    </row>
    <row r="6921" spans="1:2" ht="15" customHeight="1">
      <c r="A6921" s="8"/>
      <c r="B6921" s="24"/>
    </row>
    <row r="6922" spans="1:2" ht="15" customHeight="1">
      <c r="A6922" s="8"/>
      <c r="B6922" s="24"/>
    </row>
    <row r="6923" spans="1:2" ht="15" customHeight="1">
      <c r="A6923" s="8"/>
      <c r="B6923" s="24"/>
    </row>
    <row r="6924" spans="1:2" ht="15" customHeight="1">
      <c r="A6924" s="8"/>
      <c r="B6924" s="24"/>
    </row>
    <row r="6925" spans="1:2" ht="15" customHeight="1">
      <c r="A6925" s="8"/>
      <c r="B6925" s="24"/>
    </row>
    <row r="6926" spans="1:2" ht="15" customHeight="1">
      <c r="A6926" s="8"/>
      <c r="B6926" s="24"/>
    </row>
    <row r="6927" spans="1:2" ht="15" customHeight="1">
      <c r="A6927" s="8"/>
      <c r="B6927" s="24"/>
    </row>
    <row r="6928" spans="1:2" ht="15" customHeight="1">
      <c r="A6928" s="8"/>
      <c r="B6928" s="24"/>
    </row>
    <row r="6929" spans="1:2" ht="15" customHeight="1">
      <c r="A6929" s="8"/>
      <c r="B6929" s="24"/>
    </row>
    <row r="6930" spans="1:2" ht="15" customHeight="1">
      <c r="A6930" s="8"/>
      <c r="B6930" s="24"/>
    </row>
    <row r="6931" spans="1:2" ht="15" customHeight="1">
      <c r="A6931" s="8"/>
      <c r="B6931" s="24"/>
    </row>
    <row r="6932" spans="1:2" ht="15" customHeight="1">
      <c r="A6932" s="8"/>
      <c r="B6932" s="24"/>
    </row>
    <row r="6933" spans="1:2" ht="15" customHeight="1">
      <c r="A6933" s="8"/>
      <c r="B6933" s="24"/>
    </row>
    <row r="6934" spans="1:2" ht="15" customHeight="1">
      <c r="A6934" s="8"/>
      <c r="B6934" s="24"/>
    </row>
    <row r="6935" spans="1:2" ht="15" customHeight="1">
      <c r="A6935" s="8"/>
      <c r="B6935" s="24"/>
    </row>
    <row r="6936" spans="1:2" ht="15" customHeight="1">
      <c r="A6936" s="8"/>
      <c r="B6936" s="24"/>
    </row>
    <row r="6937" spans="1:2" ht="15" customHeight="1">
      <c r="A6937" s="8"/>
      <c r="B6937" s="24"/>
    </row>
    <row r="6938" spans="1:2" ht="15" customHeight="1">
      <c r="A6938" s="8"/>
      <c r="B6938" s="24"/>
    </row>
    <row r="6939" spans="1:2" ht="15" customHeight="1">
      <c r="A6939" s="25"/>
      <c r="B6939" s="26"/>
    </row>
    <row r="6940" spans="1:2" ht="15" customHeight="1">
      <c r="A6940" s="8"/>
      <c r="B6940" s="24"/>
    </row>
    <row r="6941" spans="1:2" ht="15" customHeight="1">
      <c r="A6941" s="8"/>
      <c r="B6941" s="24"/>
    </row>
    <row r="6942" spans="1:2" ht="15" customHeight="1">
      <c r="A6942" s="8"/>
      <c r="B6942" s="24"/>
    </row>
    <row r="6943" spans="1:2" ht="15" customHeight="1">
      <c r="A6943" s="8"/>
      <c r="B6943" s="24"/>
    </row>
    <row r="6944" spans="1:2" ht="15" customHeight="1">
      <c r="A6944" s="8"/>
      <c r="B6944" s="24"/>
    </row>
    <row r="6945" spans="1:2" ht="15" customHeight="1">
      <c r="A6945" s="8"/>
      <c r="B6945" s="24"/>
    </row>
    <row r="6946" spans="1:2" ht="15" customHeight="1">
      <c r="A6946" s="8"/>
      <c r="B6946" s="24"/>
    </row>
    <row r="6947" spans="1:2" ht="15" customHeight="1">
      <c r="A6947" s="25"/>
      <c r="B6947" s="26"/>
    </row>
    <row r="6948" spans="1:2" ht="15" customHeight="1">
      <c r="A6948" s="8"/>
      <c r="B6948" s="24"/>
    </row>
    <row r="6949" spans="1:2" ht="15" customHeight="1">
      <c r="A6949" s="8"/>
      <c r="B6949" s="24"/>
    </row>
    <row r="6950" spans="1:2" ht="15" customHeight="1">
      <c r="A6950" s="8"/>
      <c r="B6950" s="24"/>
    </row>
    <row r="6951" spans="1:2" ht="15" customHeight="1">
      <c r="A6951" s="8"/>
      <c r="B6951" s="24"/>
    </row>
    <row r="6952" spans="1:2" ht="15" customHeight="1">
      <c r="A6952" s="8"/>
      <c r="B6952" s="24"/>
    </row>
    <row r="6953" spans="1:2" ht="15" customHeight="1">
      <c r="A6953" s="8"/>
      <c r="B6953" s="24"/>
    </row>
    <row r="6954" spans="1:2" ht="15" customHeight="1">
      <c r="A6954" s="8"/>
      <c r="B6954" s="24"/>
    </row>
    <row r="6955" spans="1:2" ht="15" customHeight="1">
      <c r="A6955" s="8"/>
      <c r="B6955" s="24"/>
    </row>
    <row r="6956" spans="1:2" ht="15" customHeight="1">
      <c r="A6956" s="8"/>
      <c r="B6956" s="24"/>
    </row>
    <row r="6957" spans="1:2" ht="15" customHeight="1">
      <c r="A6957" s="8"/>
      <c r="B6957" s="24"/>
    </row>
    <row r="6958" spans="1:2" ht="15" customHeight="1">
      <c r="A6958" s="8"/>
      <c r="B6958" s="24"/>
    </row>
    <row r="6959" spans="1:2" ht="15" customHeight="1">
      <c r="A6959" s="8"/>
      <c r="B6959" s="24"/>
    </row>
    <row r="6960" spans="1:2" ht="15" customHeight="1">
      <c r="A6960" s="8"/>
      <c r="B6960" s="24"/>
    </row>
    <row r="6961" spans="1:2" ht="15" customHeight="1">
      <c r="A6961" s="8"/>
      <c r="B6961" s="24"/>
    </row>
    <row r="6962" spans="1:2" ht="15" customHeight="1">
      <c r="A6962" s="8"/>
      <c r="B6962" s="24"/>
    </row>
    <row r="6963" spans="1:2" ht="15" customHeight="1">
      <c r="A6963" s="8"/>
      <c r="B6963" s="24"/>
    </row>
    <row r="6964" spans="1:2" ht="15" customHeight="1">
      <c r="A6964" s="8"/>
      <c r="B6964" s="24"/>
    </row>
    <row r="6965" spans="1:2" ht="15" customHeight="1">
      <c r="A6965" s="8"/>
      <c r="B6965" s="24"/>
    </row>
    <row r="6966" spans="1:2" ht="15" customHeight="1">
      <c r="A6966" s="8"/>
      <c r="B6966" s="24"/>
    </row>
    <row r="6967" spans="1:2" ht="15" customHeight="1">
      <c r="A6967" s="8"/>
      <c r="B6967" s="24"/>
    </row>
    <row r="6968" spans="1:2" ht="15" customHeight="1">
      <c r="A6968" s="8"/>
      <c r="B6968" s="24"/>
    </row>
    <row r="6969" spans="1:2" ht="15" customHeight="1">
      <c r="A6969" s="8"/>
      <c r="B6969" s="24"/>
    </row>
    <row r="6970" spans="1:2" ht="15" customHeight="1">
      <c r="A6970" s="8"/>
      <c r="B6970" s="24"/>
    </row>
    <row r="6971" spans="1:2" ht="15" customHeight="1">
      <c r="A6971" s="8"/>
      <c r="B6971" s="24"/>
    </row>
    <row r="6972" spans="1:2" ht="15" customHeight="1">
      <c r="A6972" s="8"/>
      <c r="B6972" s="24"/>
    </row>
    <row r="6973" spans="1:2" ht="15" customHeight="1">
      <c r="A6973" s="8"/>
      <c r="B6973" s="24"/>
    </row>
    <row r="6974" spans="1:2" ht="15" customHeight="1">
      <c r="A6974" s="25"/>
      <c r="B6974" s="26"/>
    </row>
    <row r="6975" spans="1:2" ht="15" customHeight="1">
      <c r="A6975" s="8"/>
      <c r="B6975" s="24"/>
    </row>
    <row r="6976" spans="1:2" ht="15" customHeight="1">
      <c r="A6976" s="8"/>
      <c r="B6976" s="24"/>
    </row>
    <row r="6977" spans="1:2" ht="15" customHeight="1">
      <c r="A6977" s="8"/>
      <c r="B6977" s="24"/>
    </row>
    <row r="6978" spans="1:2" ht="15" customHeight="1">
      <c r="A6978" s="8"/>
      <c r="B6978" s="24"/>
    </row>
    <row r="6979" spans="1:2" ht="15" customHeight="1">
      <c r="A6979" s="8"/>
      <c r="B6979" s="24"/>
    </row>
    <row r="6980" spans="1:2" ht="15" customHeight="1">
      <c r="A6980" s="8"/>
      <c r="B6980" s="24"/>
    </row>
    <row r="6981" spans="1:2" ht="15" customHeight="1">
      <c r="A6981" s="8"/>
      <c r="B6981" s="24"/>
    </row>
    <row r="6982" spans="1:2" ht="15" customHeight="1">
      <c r="A6982" s="8"/>
      <c r="B6982" s="24"/>
    </row>
    <row r="6983" spans="1:2" ht="15" customHeight="1">
      <c r="A6983" s="8"/>
      <c r="B6983" s="24"/>
    </row>
    <row r="6984" spans="1:2" ht="15" customHeight="1">
      <c r="A6984" s="8"/>
      <c r="B6984" s="24"/>
    </row>
    <row r="6985" spans="1:2" ht="15" customHeight="1">
      <c r="A6985" s="8"/>
      <c r="B6985" s="24"/>
    </row>
    <row r="6986" spans="1:2" ht="15" customHeight="1">
      <c r="A6986" s="8"/>
      <c r="B6986" s="24"/>
    </row>
    <row r="6987" spans="1:2" ht="15" customHeight="1">
      <c r="A6987" s="25"/>
      <c r="B6987" s="26"/>
    </row>
    <row r="6988" spans="1:2" ht="15" customHeight="1">
      <c r="A6988" s="25"/>
      <c r="B6988" s="26"/>
    </row>
    <row r="6989" spans="1:2" ht="15" customHeight="1">
      <c r="A6989" s="25"/>
      <c r="B6989" s="26"/>
    </row>
    <row r="6990" spans="1:2" ht="15" customHeight="1">
      <c r="A6990" s="8"/>
      <c r="B6990" s="24"/>
    </row>
    <row r="6991" spans="1:2" ht="15" customHeight="1">
      <c r="A6991" s="25"/>
      <c r="B6991" s="26"/>
    </row>
    <row r="6992" spans="1:2" ht="15" customHeight="1">
      <c r="A6992" s="8"/>
      <c r="B6992" s="24"/>
    </row>
    <row r="6993" spans="1:2" ht="15" customHeight="1">
      <c r="A6993" s="8"/>
      <c r="B6993" s="24"/>
    </row>
    <row r="6994" spans="1:2" ht="15" customHeight="1">
      <c r="A6994" s="8"/>
      <c r="B6994" s="24"/>
    </row>
    <row r="6995" spans="1:2" ht="15" customHeight="1">
      <c r="A6995" s="8"/>
      <c r="B6995" s="24"/>
    </row>
    <row r="6996" spans="1:2" ht="15" customHeight="1">
      <c r="A6996" s="8"/>
      <c r="B6996" s="24"/>
    </row>
    <row r="6997" spans="1:2" ht="15" customHeight="1">
      <c r="A6997" s="8"/>
      <c r="B6997" s="24"/>
    </row>
    <row r="6998" spans="1:2" ht="15" customHeight="1">
      <c r="A6998" s="8"/>
      <c r="B6998" s="24"/>
    </row>
    <row r="6999" spans="1:2" ht="15" customHeight="1">
      <c r="A6999" s="8"/>
      <c r="B6999" s="24"/>
    </row>
    <row r="7000" spans="1:2" ht="15" customHeight="1">
      <c r="A7000" s="8"/>
      <c r="B7000" s="24"/>
    </row>
    <row r="7001" spans="1:2" ht="15" customHeight="1">
      <c r="A7001" s="8"/>
      <c r="B7001" s="24"/>
    </row>
    <row r="7002" spans="1:2" ht="15" customHeight="1">
      <c r="A7002" s="8"/>
      <c r="B7002" s="24"/>
    </row>
    <row r="7003" spans="1:2" ht="15" customHeight="1">
      <c r="A7003" s="8"/>
      <c r="B7003" s="24"/>
    </row>
    <row r="7004" spans="1:2" ht="15" customHeight="1">
      <c r="A7004" s="8"/>
      <c r="B7004" s="24"/>
    </row>
    <row r="7005" spans="1:2" ht="15" customHeight="1">
      <c r="A7005" s="8"/>
      <c r="B7005" s="24"/>
    </row>
    <row r="7006" spans="1:2" ht="15" customHeight="1">
      <c r="A7006" s="8"/>
      <c r="B7006" s="24"/>
    </row>
    <row r="7007" spans="1:2" ht="15" customHeight="1">
      <c r="A7007" s="8"/>
      <c r="B7007" s="24"/>
    </row>
    <row r="7008" spans="1:2" ht="15" customHeight="1">
      <c r="A7008" s="8"/>
      <c r="B7008" s="24"/>
    </row>
    <row r="7009" spans="1:2" ht="15" customHeight="1">
      <c r="A7009" s="8"/>
      <c r="B7009" s="24"/>
    </row>
    <row r="7010" spans="1:2" ht="15" customHeight="1">
      <c r="A7010" s="8"/>
      <c r="B7010" s="24"/>
    </row>
    <row r="7011" spans="1:2" ht="15" customHeight="1">
      <c r="A7011" s="8"/>
      <c r="B7011" s="24"/>
    </row>
    <row r="7012" spans="1:2" ht="15" customHeight="1">
      <c r="A7012" s="8"/>
      <c r="B7012" s="24"/>
    </row>
    <row r="7013" spans="1:2" ht="15" customHeight="1">
      <c r="A7013" s="8"/>
      <c r="B7013" s="24"/>
    </row>
    <row r="7014" spans="1:2" ht="15" customHeight="1">
      <c r="A7014" s="8"/>
      <c r="B7014" s="24"/>
    </row>
    <row r="7015" spans="1:2" ht="15" customHeight="1">
      <c r="A7015" s="8"/>
      <c r="B7015" s="24"/>
    </row>
    <row r="7016" spans="1:2" ht="15" customHeight="1">
      <c r="A7016" s="8"/>
      <c r="B7016" s="24"/>
    </row>
    <row r="7017" spans="1:2" ht="15" customHeight="1">
      <c r="A7017" s="8"/>
      <c r="B7017" s="24"/>
    </row>
    <row r="7018" spans="1:2" ht="15" customHeight="1">
      <c r="A7018" s="25"/>
      <c r="B7018" s="26"/>
    </row>
    <row r="7019" spans="1:2" ht="15" customHeight="1">
      <c r="A7019" s="8"/>
      <c r="B7019" s="24"/>
    </row>
    <row r="7020" spans="1:2" ht="15" customHeight="1">
      <c r="A7020" s="8"/>
      <c r="B7020" s="24"/>
    </row>
    <row r="7021" spans="1:2" ht="15" customHeight="1">
      <c r="A7021" s="8"/>
      <c r="B7021" s="24"/>
    </row>
    <row r="7022" spans="1:2" ht="15" customHeight="1">
      <c r="A7022" s="8"/>
      <c r="B7022" s="24"/>
    </row>
    <row r="7023" spans="1:2" ht="15" customHeight="1">
      <c r="A7023" s="8"/>
      <c r="B7023" s="24"/>
    </row>
    <row r="7024" spans="1:2" ht="15" customHeight="1">
      <c r="A7024" s="8"/>
      <c r="B7024" s="24"/>
    </row>
    <row r="7025" spans="1:2" ht="15" customHeight="1">
      <c r="A7025" s="8"/>
      <c r="B7025" s="24"/>
    </row>
    <row r="7026" spans="1:2" ht="15" customHeight="1">
      <c r="A7026" s="8"/>
      <c r="B7026" s="24"/>
    </row>
    <row r="7027" spans="1:2" ht="15" customHeight="1">
      <c r="A7027" s="8"/>
      <c r="B7027" s="24"/>
    </row>
    <row r="7028" spans="1:2" ht="15" customHeight="1">
      <c r="A7028" s="8"/>
      <c r="B7028" s="24"/>
    </row>
    <row r="7029" spans="1:2" ht="15" customHeight="1">
      <c r="A7029" s="8"/>
      <c r="B7029" s="24"/>
    </row>
    <row r="7030" spans="1:2" ht="15" customHeight="1">
      <c r="A7030" s="8"/>
      <c r="B7030" s="24"/>
    </row>
    <row r="7031" spans="1:2" ht="15" customHeight="1">
      <c r="A7031" s="8"/>
      <c r="B7031" s="24"/>
    </row>
    <row r="7032" spans="1:2" ht="15" customHeight="1">
      <c r="A7032" s="8"/>
      <c r="B7032" s="24"/>
    </row>
    <row r="7033" spans="1:2" ht="15" customHeight="1">
      <c r="A7033" s="8"/>
      <c r="B7033" s="24"/>
    </row>
    <row r="7034" spans="1:2" ht="15" customHeight="1">
      <c r="A7034" s="25"/>
      <c r="B7034" s="26"/>
    </row>
    <row r="7035" spans="1:2" ht="15" customHeight="1">
      <c r="A7035" s="8"/>
      <c r="B7035" s="24"/>
    </row>
    <row r="7036" spans="1:2" ht="15" customHeight="1">
      <c r="A7036" s="8"/>
      <c r="B7036" s="24"/>
    </row>
    <row r="7037" spans="1:2" ht="15" customHeight="1">
      <c r="A7037" s="8"/>
      <c r="B7037" s="24"/>
    </row>
    <row r="7038" spans="1:2" ht="15" customHeight="1">
      <c r="A7038" s="8"/>
      <c r="B7038" s="24"/>
    </row>
    <row r="7039" spans="1:2" ht="15" customHeight="1">
      <c r="A7039" s="8"/>
      <c r="B7039" s="24"/>
    </row>
    <row r="7040" spans="1:2" ht="15" customHeight="1">
      <c r="A7040" s="8"/>
      <c r="B7040" s="24"/>
    </row>
    <row r="7041" spans="1:2" ht="15" customHeight="1">
      <c r="A7041" s="8"/>
      <c r="B7041" s="24"/>
    </row>
    <row r="7042" spans="1:2" ht="15" customHeight="1">
      <c r="A7042" s="8"/>
      <c r="B7042" s="24"/>
    </row>
    <row r="7043" spans="1:2" ht="15" customHeight="1">
      <c r="A7043" s="8"/>
      <c r="B7043" s="24"/>
    </row>
    <row r="7044" spans="1:2" ht="15" customHeight="1">
      <c r="A7044" s="8"/>
      <c r="B7044" s="24"/>
    </row>
    <row r="7045" spans="1:2" ht="15" customHeight="1">
      <c r="A7045" s="25"/>
      <c r="B7045" s="26"/>
    </row>
    <row r="7046" spans="1:2" ht="15" customHeight="1">
      <c r="A7046" s="8"/>
      <c r="B7046" s="24"/>
    </row>
    <row r="7047" spans="1:2" ht="15" customHeight="1">
      <c r="A7047" s="8"/>
      <c r="B7047" s="24"/>
    </row>
    <row r="7048" spans="1:2" ht="15" customHeight="1">
      <c r="A7048" s="8"/>
      <c r="B7048" s="24"/>
    </row>
    <row r="7049" spans="1:2" ht="15" customHeight="1">
      <c r="A7049" s="8"/>
      <c r="B7049" s="24"/>
    </row>
    <row r="7050" spans="1:2" ht="15" customHeight="1">
      <c r="A7050" s="8"/>
      <c r="B7050" s="24"/>
    </row>
    <row r="7051" spans="1:2" ht="15" customHeight="1">
      <c r="A7051" s="8"/>
      <c r="B7051" s="24"/>
    </row>
    <row r="7052" spans="1:2" ht="15" customHeight="1">
      <c r="A7052" s="8"/>
      <c r="B7052" s="24"/>
    </row>
    <row r="7053" spans="1:2" ht="15" customHeight="1">
      <c r="A7053" s="8"/>
      <c r="B7053" s="24"/>
    </row>
    <row r="7054" spans="1:2" ht="15" customHeight="1">
      <c r="A7054" s="8"/>
      <c r="B7054" s="24"/>
    </row>
    <row r="7055" spans="1:2" ht="15" customHeight="1">
      <c r="A7055" s="8"/>
      <c r="B7055" s="24"/>
    </row>
    <row r="7056" spans="1:2" ht="15" customHeight="1">
      <c r="A7056" s="8"/>
      <c r="B7056" s="24"/>
    </row>
    <row r="7057" spans="1:2" ht="15" customHeight="1">
      <c r="A7057" s="8"/>
      <c r="B7057" s="24"/>
    </row>
    <row r="7058" spans="1:2" ht="15" customHeight="1">
      <c r="A7058" s="8"/>
      <c r="B7058" s="24"/>
    </row>
    <row r="7059" spans="1:2" ht="15" customHeight="1">
      <c r="A7059" s="8"/>
      <c r="B7059" s="24"/>
    </row>
    <row r="7060" spans="1:2" ht="15" customHeight="1">
      <c r="A7060" s="8"/>
      <c r="B7060" s="24"/>
    </row>
    <row r="7061" spans="1:2" ht="15" customHeight="1">
      <c r="A7061" s="8"/>
      <c r="B7061" s="24"/>
    </row>
    <row r="7062" spans="1:2" ht="15" customHeight="1">
      <c r="A7062" s="8"/>
      <c r="B7062" s="24"/>
    </row>
    <row r="7063" spans="1:2" ht="15" customHeight="1">
      <c r="A7063" s="8"/>
      <c r="B7063" s="24"/>
    </row>
    <row r="7064" spans="1:2" ht="15" customHeight="1">
      <c r="A7064" s="8"/>
      <c r="B7064" s="24"/>
    </row>
    <row r="7065" spans="1:2" ht="15" customHeight="1">
      <c r="A7065" s="8"/>
      <c r="B7065" s="24"/>
    </row>
    <row r="7066" spans="1:2" ht="15" customHeight="1">
      <c r="A7066" s="8"/>
      <c r="B7066" s="24"/>
    </row>
    <row r="7067" spans="1:2" ht="15" customHeight="1">
      <c r="A7067" s="8"/>
      <c r="B7067" s="24"/>
    </row>
    <row r="7068" spans="1:2" ht="15" customHeight="1">
      <c r="A7068" s="8"/>
      <c r="B7068" s="24"/>
    </row>
    <row r="7069" spans="1:2" ht="15" customHeight="1">
      <c r="A7069" s="8"/>
      <c r="B7069" s="24"/>
    </row>
    <row r="7070" spans="1:2" ht="15" customHeight="1">
      <c r="A7070" s="8"/>
      <c r="B7070" s="24"/>
    </row>
    <row r="7071" spans="1:2" ht="15" customHeight="1">
      <c r="A7071" s="8"/>
      <c r="B7071" s="24"/>
    </row>
    <row r="7072" spans="1:2" ht="15" customHeight="1">
      <c r="A7072" s="8"/>
      <c r="B7072" s="24"/>
    </row>
    <row r="7073" spans="1:2" ht="15" customHeight="1">
      <c r="A7073" s="8"/>
      <c r="B7073" s="24"/>
    </row>
    <row r="7074" spans="1:2" ht="15" customHeight="1">
      <c r="A7074" s="8"/>
      <c r="B7074" s="24"/>
    </row>
    <row r="7075" spans="1:2" ht="15" customHeight="1">
      <c r="A7075" s="8"/>
      <c r="B7075" s="24"/>
    </row>
    <row r="7076" spans="1:2" ht="15" customHeight="1">
      <c r="A7076" s="8"/>
      <c r="B7076" s="24"/>
    </row>
    <row r="7077" spans="1:2" ht="15" customHeight="1">
      <c r="A7077" s="8"/>
      <c r="B7077" s="24"/>
    </row>
    <row r="7078" spans="1:2" ht="15" customHeight="1">
      <c r="A7078" s="8"/>
      <c r="B7078" s="24"/>
    </row>
    <row r="7079" spans="1:2" ht="15" customHeight="1">
      <c r="A7079" s="8"/>
      <c r="B7079" s="24"/>
    </row>
    <row r="7080" spans="1:2" ht="15" customHeight="1">
      <c r="A7080" s="8"/>
      <c r="B7080" s="24"/>
    </row>
    <row r="7081" spans="1:2" ht="15" customHeight="1">
      <c r="A7081" s="8"/>
      <c r="B7081" s="24"/>
    </row>
    <row r="7082" spans="1:2" ht="15" customHeight="1">
      <c r="A7082" s="8"/>
      <c r="B7082" s="24"/>
    </row>
    <row r="7083" spans="1:2" ht="15" customHeight="1">
      <c r="A7083" s="8"/>
      <c r="B7083" s="24"/>
    </row>
    <row r="7084" spans="1:2" ht="15" customHeight="1">
      <c r="A7084" s="8"/>
      <c r="B7084" s="24"/>
    </row>
    <row r="7085" spans="1:2" ht="15" customHeight="1">
      <c r="A7085" s="8"/>
      <c r="B7085" s="24"/>
    </row>
    <row r="7086" spans="1:2" ht="15" customHeight="1">
      <c r="A7086" s="8"/>
      <c r="B7086" s="24"/>
    </row>
    <row r="7087" spans="1:2" ht="15" customHeight="1">
      <c r="A7087" s="8"/>
      <c r="B7087" s="24"/>
    </row>
    <row r="7088" spans="1:2" ht="15" customHeight="1">
      <c r="A7088" s="8"/>
      <c r="B7088" s="24"/>
    </row>
    <row r="7089" spans="1:2" ht="15" customHeight="1">
      <c r="A7089" s="8"/>
      <c r="B7089" s="24"/>
    </row>
    <row r="7090" spans="1:2" ht="15" customHeight="1">
      <c r="A7090" s="8"/>
      <c r="B7090" s="24"/>
    </row>
    <row r="7091" spans="1:2" ht="15" customHeight="1">
      <c r="A7091" s="8"/>
      <c r="B7091" s="24"/>
    </row>
    <row r="7092" spans="1:2" ht="15" customHeight="1">
      <c r="A7092" s="8"/>
      <c r="B7092" s="24"/>
    </row>
    <row r="7093" spans="1:2" ht="15" customHeight="1">
      <c r="A7093" s="8"/>
      <c r="B7093" s="24"/>
    </row>
    <row r="7094" spans="1:2" ht="15" customHeight="1">
      <c r="A7094" s="8"/>
      <c r="B7094" s="24"/>
    </row>
    <row r="7095" spans="1:2" ht="15" customHeight="1">
      <c r="A7095" s="8"/>
      <c r="B7095" s="24"/>
    </row>
    <row r="7096" spans="1:2" ht="15" customHeight="1">
      <c r="A7096" s="8"/>
      <c r="B7096" s="24"/>
    </row>
    <row r="7097" spans="1:2" ht="15" customHeight="1">
      <c r="A7097" s="8"/>
      <c r="B7097" s="24"/>
    </row>
    <row r="7098" spans="1:2" ht="15" customHeight="1">
      <c r="A7098" s="8"/>
      <c r="B7098" s="24"/>
    </row>
    <row r="7099" spans="1:2" ht="15" customHeight="1">
      <c r="A7099" s="8"/>
      <c r="B7099" s="24"/>
    </row>
    <row r="7100" spans="1:2" ht="15" customHeight="1">
      <c r="A7100" s="8"/>
      <c r="B7100" s="24"/>
    </row>
    <row r="7101" spans="1:2" ht="15" customHeight="1">
      <c r="A7101" s="8"/>
      <c r="B7101" s="24"/>
    </row>
    <row r="7102" spans="1:2" ht="15" customHeight="1">
      <c r="A7102" s="8"/>
      <c r="B7102" s="24"/>
    </row>
    <row r="7103" spans="1:2" ht="15" customHeight="1">
      <c r="A7103" s="8"/>
      <c r="B7103" s="24"/>
    </row>
    <row r="7104" spans="1:2" ht="15" customHeight="1">
      <c r="A7104" s="8"/>
      <c r="B7104" s="24"/>
    </row>
    <row r="7105" spans="1:2" ht="15" customHeight="1">
      <c r="A7105" s="8"/>
      <c r="B7105" s="24"/>
    </row>
    <row r="7106" spans="1:2" ht="15" customHeight="1">
      <c r="A7106" s="8"/>
      <c r="B7106" s="24"/>
    </row>
    <row r="7107" spans="1:2" ht="15" customHeight="1">
      <c r="A7107" s="8"/>
      <c r="B7107" s="24"/>
    </row>
    <row r="7108" spans="1:2" ht="15" customHeight="1">
      <c r="A7108" s="8"/>
      <c r="B7108" s="24"/>
    </row>
    <row r="7109" spans="1:2" ht="15" customHeight="1">
      <c r="A7109" s="8"/>
      <c r="B7109" s="24"/>
    </row>
    <row r="7110" spans="1:2" ht="15" customHeight="1">
      <c r="A7110" s="8"/>
      <c r="B7110" s="24"/>
    </row>
    <row r="7111" spans="1:2" ht="15" customHeight="1">
      <c r="A7111" s="8"/>
      <c r="B7111" s="24"/>
    </row>
    <row r="7112" spans="1:2" ht="15" customHeight="1">
      <c r="A7112" s="8"/>
      <c r="B7112" s="24"/>
    </row>
    <row r="7113" spans="1:2" ht="15" customHeight="1">
      <c r="A7113" s="8"/>
      <c r="B7113" s="24"/>
    </row>
    <row r="7114" spans="1:2" ht="15" customHeight="1">
      <c r="A7114" s="8"/>
      <c r="B7114" s="24"/>
    </row>
    <row r="7115" spans="1:2" ht="15" customHeight="1">
      <c r="A7115" s="8"/>
      <c r="B7115" s="24"/>
    </row>
    <row r="7116" spans="1:2" ht="15" customHeight="1">
      <c r="A7116" s="8"/>
      <c r="B7116" s="24"/>
    </row>
    <row r="7117" spans="1:2" ht="15" customHeight="1">
      <c r="A7117" s="8"/>
      <c r="B7117" s="24"/>
    </row>
    <row r="7118" spans="1:2" ht="15" customHeight="1">
      <c r="A7118" s="8"/>
      <c r="B7118" s="24"/>
    </row>
    <row r="7119" spans="1:2" ht="15" customHeight="1">
      <c r="A7119" s="8"/>
      <c r="B7119" s="24"/>
    </row>
    <row r="7120" spans="1:2" ht="15" customHeight="1">
      <c r="A7120" s="8"/>
      <c r="B7120" s="24"/>
    </row>
    <row r="7121" spans="1:2" ht="15" customHeight="1">
      <c r="A7121" s="8"/>
      <c r="B7121" s="24"/>
    </row>
    <row r="7122" spans="1:2" ht="15" customHeight="1">
      <c r="A7122" s="8"/>
      <c r="B7122" s="24"/>
    </row>
    <row r="7123" spans="1:2" ht="15" customHeight="1">
      <c r="A7123" s="8"/>
      <c r="B7123" s="24"/>
    </row>
    <row r="7124" spans="1:2" ht="15" customHeight="1">
      <c r="A7124" s="8"/>
      <c r="B7124" s="24"/>
    </row>
    <row r="7125" spans="1:2" ht="15" customHeight="1">
      <c r="A7125" s="8"/>
      <c r="B7125" s="24"/>
    </row>
    <row r="7126" spans="1:2" ht="15" customHeight="1">
      <c r="A7126" s="8"/>
      <c r="B7126" s="24"/>
    </row>
    <row r="7127" spans="1:2" ht="15" customHeight="1">
      <c r="A7127" s="8"/>
      <c r="B7127" s="24"/>
    </row>
    <row r="7128" spans="1:2" ht="15" customHeight="1">
      <c r="A7128" s="8"/>
      <c r="B7128" s="24"/>
    </row>
    <row r="7129" spans="1:2" ht="15" customHeight="1">
      <c r="A7129" s="8"/>
      <c r="B7129" s="24"/>
    </row>
    <row r="7130" spans="1:2" ht="15" customHeight="1">
      <c r="A7130" s="8"/>
      <c r="B7130" s="24"/>
    </row>
    <row r="7131" spans="1:2" ht="15" customHeight="1">
      <c r="A7131" s="8"/>
      <c r="B7131" s="24"/>
    </row>
    <row r="7132" spans="1:2" ht="15" customHeight="1">
      <c r="A7132" s="8"/>
      <c r="B7132" s="24"/>
    </row>
    <row r="7133" spans="1:2" ht="15" customHeight="1">
      <c r="A7133" s="8"/>
      <c r="B7133" s="24"/>
    </row>
    <row r="7134" spans="1:2" ht="15" customHeight="1">
      <c r="A7134" s="8"/>
      <c r="B7134" s="24"/>
    </row>
    <row r="7135" spans="1:2" ht="15" customHeight="1">
      <c r="A7135" s="8"/>
      <c r="B7135" s="24"/>
    </row>
    <row r="7136" spans="1:2" ht="15" customHeight="1">
      <c r="A7136" s="8"/>
      <c r="B7136" s="24"/>
    </row>
    <row r="7137" spans="1:2" ht="15" customHeight="1">
      <c r="A7137" s="8"/>
      <c r="B7137" s="24"/>
    </row>
    <row r="7138" spans="1:2" ht="15" customHeight="1">
      <c r="A7138" s="8"/>
      <c r="B7138" s="24"/>
    </row>
    <row r="7139" spans="1:2" ht="15" customHeight="1">
      <c r="A7139" s="8"/>
      <c r="B7139" s="24"/>
    </row>
    <row r="7140" spans="1:2" ht="15" customHeight="1">
      <c r="A7140" s="8"/>
      <c r="B7140" s="24"/>
    </row>
    <row r="7141" spans="1:2" ht="15" customHeight="1">
      <c r="A7141" s="8"/>
      <c r="B7141" s="24"/>
    </row>
    <row r="7142" spans="1:2" ht="15" customHeight="1">
      <c r="A7142" s="8"/>
      <c r="B7142" s="24"/>
    </row>
    <row r="7143" spans="1:2" ht="15" customHeight="1">
      <c r="A7143" s="8"/>
      <c r="B7143" s="24"/>
    </row>
    <row r="7144" spans="1:2" ht="15" customHeight="1">
      <c r="A7144" s="8"/>
      <c r="B7144" s="24"/>
    </row>
    <row r="7145" spans="1:2" ht="15" customHeight="1">
      <c r="A7145" s="8"/>
      <c r="B7145" s="24"/>
    </row>
    <row r="7146" spans="1:2" ht="15" customHeight="1">
      <c r="A7146" s="8"/>
      <c r="B7146" s="24"/>
    </row>
    <row r="7147" spans="1:2" ht="15" customHeight="1">
      <c r="A7147" s="8"/>
      <c r="B7147" s="24"/>
    </row>
    <row r="7148" spans="1:2" ht="15" customHeight="1">
      <c r="A7148" s="8"/>
      <c r="B7148" s="24"/>
    </row>
    <row r="7149" spans="1:2" ht="15" customHeight="1">
      <c r="A7149" s="8"/>
      <c r="B7149" s="24"/>
    </row>
    <row r="7150" spans="1:2" ht="15" customHeight="1">
      <c r="A7150" s="8"/>
      <c r="B7150" s="24"/>
    </row>
    <row r="7151" spans="1:2" ht="15" customHeight="1">
      <c r="A7151" s="8"/>
      <c r="B7151" s="24"/>
    </row>
    <row r="7152" spans="1:2" ht="15" customHeight="1">
      <c r="A7152" s="8"/>
      <c r="B7152" s="24"/>
    </row>
    <row r="7153" spans="1:2" ht="15" customHeight="1">
      <c r="A7153" s="8"/>
      <c r="B7153" s="24"/>
    </row>
    <row r="7154" spans="1:2" ht="15" customHeight="1">
      <c r="A7154" s="8"/>
      <c r="B7154" s="24"/>
    </row>
    <row r="7155" spans="1:2" ht="15" customHeight="1">
      <c r="A7155" s="8"/>
      <c r="B7155" s="24"/>
    </row>
    <row r="7156" spans="1:2" ht="15" customHeight="1">
      <c r="A7156" s="8"/>
      <c r="B7156" s="24"/>
    </row>
    <row r="7157" spans="1:2" ht="15" customHeight="1">
      <c r="A7157" s="8"/>
      <c r="B7157" s="24"/>
    </row>
    <row r="7158" spans="1:2" ht="15" customHeight="1">
      <c r="A7158" s="8"/>
      <c r="B7158" s="24"/>
    </row>
    <row r="7159" spans="1:2" ht="15" customHeight="1">
      <c r="A7159" s="8"/>
      <c r="B7159" s="24"/>
    </row>
    <row r="7160" spans="1:2" ht="15" customHeight="1">
      <c r="A7160" s="8"/>
      <c r="B7160" s="24"/>
    </row>
    <row r="7161" spans="1:2" ht="15" customHeight="1">
      <c r="A7161" s="8"/>
      <c r="B7161" s="24"/>
    </row>
    <row r="7162" spans="1:2" ht="15" customHeight="1">
      <c r="A7162" s="8"/>
      <c r="B7162" s="24"/>
    </row>
    <row r="7163" spans="1:2" ht="15" customHeight="1">
      <c r="A7163" s="8"/>
      <c r="B7163" s="24"/>
    </row>
    <row r="7164" spans="1:2" ht="15" customHeight="1">
      <c r="A7164" s="8"/>
      <c r="B7164" s="24"/>
    </row>
    <row r="7165" spans="1:2" ht="15" customHeight="1">
      <c r="A7165" s="8"/>
      <c r="B7165" s="24"/>
    </row>
    <row r="7166" spans="1:2" ht="15" customHeight="1">
      <c r="A7166" s="8"/>
      <c r="B7166" s="24"/>
    </row>
    <row r="7167" spans="1:2" ht="15" customHeight="1">
      <c r="A7167" s="8"/>
      <c r="B7167" s="24"/>
    </row>
    <row r="7168" spans="1:2" ht="15" customHeight="1">
      <c r="A7168" s="8"/>
      <c r="B7168" s="24"/>
    </row>
    <row r="7169" spans="1:2" ht="15" customHeight="1">
      <c r="A7169" s="8"/>
      <c r="B7169" s="24"/>
    </row>
    <row r="7170" spans="1:2" ht="15" customHeight="1">
      <c r="A7170" s="8"/>
      <c r="B7170" s="24"/>
    </row>
    <row r="7171" spans="1:2" ht="15" customHeight="1">
      <c r="A7171" s="8"/>
      <c r="B7171" s="24"/>
    </row>
    <row r="7172" spans="1:2" ht="15" customHeight="1">
      <c r="A7172" s="8"/>
      <c r="B7172" s="24"/>
    </row>
    <row r="7173" spans="1:2" ht="15" customHeight="1">
      <c r="A7173" s="8"/>
      <c r="B7173" s="24"/>
    </row>
    <row r="7174" spans="1:2" ht="15" customHeight="1">
      <c r="A7174" s="8"/>
      <c r="B7174" s="24"/>
    </row>
    <row r="7175" spans="1:2" ht="15" customHeight="1">
      <c r="A7175" s="8"/>
      <c r="B7175" s="24"/>
    </row>
    <row r="7176" spans="1:2" ht="15" customHeight="1">
      <c r="A7176" s="8"/>
      <c r="B7176" s="24"/>
    </row>
    <row r="7177" spans="1:2" ht="15" customHeight="1">
      <c r="A7177" s="8"/>
      <c r="B7177" s="24"/>
    </row>
    <row r="7178" spans="1:2" ht="15" customHeight="1">
      <c r="A7178" s="8"/>
      <c r="B7178" s="24"/>
    </row>
    <row r="7179" spans="1:2" ht="15" customHeight="1">
      <c r="A7179" s="8"/>
      <c r="B7179" s="24"/>
    </row>
    <row r="7180" spans="1:2" ht="15" customHeight="1">
      <c r="A7180" s="8"/>
      <c r="B7180" s="24"/>
    </row>
    <row r="7181" spans="1:2" ht="15" customHeight="1">
      <c r="A7181" s="8"/>
      <c r="B7181" s="24"/>
    </row>
    <row r="7182" spans="1:2" ht="15" customHeight="1">
      <c r="A7182" s="8"/>
      <c r="B7182" s="24"/>
    </row>
    <row r="7183" spans="1:2" ht="15" customHeight="1">
      <c r="A7183" s="8"/>
      <c r="B7183" s="24"/>
    </row>
    <row r="7184" spans="1:2" ht="15" customHeight="1">
      <c r="A7184" s="8"/>
      <c r="B7184" s="24"/>
    </row>
    <row r="7185" spans="1:2" ht="15" customHeight="1">
      <c r="A7185" s="8"/>
      <c r="B7185" s="24"/>
    </row>
    <row r="7186" spans="1:2" ht="15" customHeight="1">
      <c r="A7186" s="8"/>
      <c r="B7186" s="24"/>
    </row>
    <row r="7187" spans="1:2" ht="15" customHeight="1">
      <c r="A7187" s="8"/>
      <c r="B7187" s="24"/>
    </row>
    <row r="7188" spans="1:2" ht="15" customHeight="1">
      <c r="A7188" s="8"/>
      <c r="B7188" s="24"/>
    </row>
    <row r="7189" spans="1:2" ht="15" customHeight="1">
      <c r="A7189" s="8"/>
      <c r="B7189" s="24"/>
    </row>
    <row r="7190" spans="1:2" ht="15" customHeight="1">
      <c r="A7190" s="8"/>
      <c r="B7190" s="24"/>
    </row>
    <row r="7191" spans="1:2" ht="15" customHeight="1">
      <c r="A7191" s="8"/>
      <c r="B7191" s="24"/>
    </row>
    <row r="7192" spans="1:2" ht="15" customHeight="1">
      <c r="A7192" s="8"/>
      <c r="B7192" s="24"/>
    </row>
    <row r="7193" spans="1:2" ht="15" customHeight="1">
      <c r="A7193" s="8"/>
      <c r="B7193" s="24"/>
    </row>
    <row r="7194" spans="1:2" ht="15" customHeight="1">
      <c r="A7194" s="8"/>
      <c r="B7194" s="24"/>
    </row>
    <row r="7195" spans="1:2" ht="15" customHeight="1">
      <c r="A7195" s="8"/>
      <c r="B7195" s="24"/>
    </row>
    <row r="7196" spans="1:2" ht="15" customHeight="1">
      <c r="A7196" s="25"/>
      <c r="B7196" s="26"/>
    </row>
    <row r="7197" spans="1:2" ht="15" customHeight="1">
      <c r="A7197" s="25"/>
      <c r="B7197" s="26"/>
    </row>
    <row r="7198" spans="1:2" ht="15" customHeight="1">
      <c r="A7198" s="8"/>
      <c r="B7198" s="24"/>
    </row>
    <row r="7199" spans="1:2" ht="15" customHeight="1">
      <c r="A7199" s="8"/>
      <c r="B7199" s="24"/>
    </row>
    <row r="7200" spans="1:2" ht="15" customHeight="1">
      <c r="A7200" s="8"/>
      <c r="B7200" s="24"/>
    </row>
    <row r="7201" spans="1:2" ht="15" customHeight="1">
      <c r="A7201" s="8"/>
      <c r="B7201" s="24"/>
    </row>
    <row r="7202" spans="1:2" ht="15" customHeight="1">
      <c r="A7202" s="8"/>
      <c r="B7202" s="24"/>
    </row>
    <row r="7203" spans="1:2" ht="15" customHeight="1">
      <c r="A7203" s="8"/>
      <c r="B7203" s="24"/>
    </row>
    <row r="7204" spans="1:2" ht="15" customHeight="1">
      <c r="A7204" s="8"/>
      <c r="B7204" s="24"/>
    </row>
    <row r="7205" spans="1:2" ht="15" customHeight="1">
      <c r="A7205" s="8"/>
      <c r="B7205" s="24"/>
    </row>
    <row r="7206" spans="1:2" ht="15" customHeight="1">
      <c r="A7206" s="8"/>
      <c r="B7206" s="24"/>
    </row>
    <row r="7207" spans="1:2" ht="15" customHeight="1">
      <c r="A7207" s="8"/>
      <c r="B7207" s="24"/>
    </row>
    <row r="7208" spans="1:2" ht="15" customHeight="1">
      <c r="A7208" s="8"/>
      <c r="B7208" s="24"/>
    </row>
    <row r="7209" spans="1:2" ht="15" customHeight="1">
      <c r="A7209" s="8"/>
      <c r="B7209" s="24"/>
    </row>
    <row r="7210" spans="1:2" ht="15" customHeight="1">
      <c r="A7210" s="8"/>
      <c r="B7210" s="24"/>
    </row>
    <row r="7211" spans="1:2" ht="15" customHeight="1">
      <c r="A7211" s="8"/>
      <c r="B7211" s="24"/>
    </row>
    <row r="7212" spans="1:2" ht="15" customHeight="1">
      <c r="A7212" s="8"/>
      <c r="B7212" s="24"/>
    </row>
    <row r="7213" spans="1:2" ht="15" customHeight="1">
      <c r="A7213" s="8"/>
      <c r="B7213" s="24"/>
    </row>
    <row r="7214" spans="1:2" ht="15" customHeight="1">
      <c r="A7214" s="8"/>
      <c r="B7214" s="24"/>
    </row>
    <row r="7215" spans="1:2" ht="15" customHeight="1">
      <c r="A7215" s="8"/>
      <c r="B7215" s="24"/>
    </row>
    <row r="7216" spans="1:2" ht="15" customHeight="1">
      <c r="A7216" s="8"/>
      <c r="B7216" s="24"/>
    </row>
    <row r="7217" spans="1:2" ht="15" customHeight="1">
      <c r="A7217" s="8"/>
      <c r="B7217" s="24"/>
    </row>
    <row r="7218" spans="1:2" ht="15" customHeight="1">
      <c r="A7218" s="8"/>
      <c r="B7218" s="24"/>
    </row>
    <row r="7219" spans="1:2" ht="15" customHeight="1">
      <c r="A7219" s="8"/>
      <c r="B7219" s="24"/>
    </row>
    <row r="7220" spans="1:2" ht="15" customHeight="1">
      <c r="A7220" s="8"/>
      <c r="B7220" s="24"/>
    </row>
    <row r="7221" spans="1:2" ht="15" customHeight="1">
      <c r="A7221" s="8"/>
      <c r="B7221" s="24"/>
    </row>
    <row r="7222" spans="1:2" ht="15" customHeight="1">
      <c r="A7222" s="8"/>
      <c r="B7222" s="24"/>
    </row>
    <row r="7223" spans="1:2" ht="15" customHeight="1">
      <c r="A7223" s="8"/>
      <c r="B7223" s="24"/>
    </row>
    <row r="7224" spans="1:2" ht="15" customHeight="1">
      <c r="A7224" s="8"/>
      <c r="B7224" s="24"/>
    </row>
    <row r="7225" spans="1:2" ht="15" customHeight="1">
      <c r="A7225" s="8"/>
      <c r="B7225" s="24"/>
    </row>
    <row r="7226" spans="1:2" ht="15" customHeight="1">
      <c r="A7226" s="8"/>
      <c r="B7226" s="24"/>
    </row>
    <row r="7227" spans="1:2" ht="15" customHeight="1">
      <c r="A7227" s="8"/>
      <c r="B7227" s="24"/>
    </row>
    <row r="7228" spans="1:2" ht="15" customHeight="1">
      <c r="A7228" s="8"/>
      <c r="B7228" s="24"/>
    </row>
    <row r="7229" spans="1:2" ht="15" customHeight="1">
      <c r="A7229" s="8"/>
      <c r="B7229" s="24"/>
    </row>
    <row r="7230" spans="1:2" ht="15" customHeight="1">
      <c r="A7230" s="8"/>
      <c r="B7230" s="24"/>
    </row>
    <row r="7231" spans="1:2" ht="15" customHeight="1">
      <c r="A7231" s="8"/>
      <c r="B7231" s="24"/>
    </row>
    <row r="7232" spans="1:2" ht="15" customHeight="1">
      <c r="A7232" s="8"/>
      <c r="B7232" s="24"/>
    </row>
    <row r="7233" spans="1:2" ht="15" customHeight="1">
      <c r="A7233" s="8"/>
      <c r="B7233" s="24"/>
    </row>
    <row r="7234" spans="1:2" ht="15" customHeight="1">
      <c r="A7234" s="8"/>
      <c r="B7234" s="24"/>
    </row>
    <row r="7235" spans="1:2" ht="15" customHeight="1">
      <c r="A7235" s="8"/>
      <c r="B7235" s="24"/>
    </row>
    <row r="7236" spans="1:2" ht="15" customHeight="1">
      <c r="A7236" s="8"/>
      <c r="B7236" s="24"/>
    </row>
    <row r="7237" spans="1:2" ht="15" customHeight="1">
      <c r="A7237" s="8"/>
      <c r="B7237" s="24"/>
    </row>
    <row r="7238" spans="1:2" ht="15" customHeight="1">
      <c r="A7238" s="8"/>
      <c r="B7238" s="24"/>
    </row>
    <row r="7239" spans="1:2" ht="15" customHeight="1">
      <c r="A7239" s="8"/>
      <c r="B7239" s="24"/>
    </row>
    <row r="7240" spans="1:2" ht="15" customHeight="1">
      <c r="A7240" s="8"/>
      <c r="B7240" s="24"/>
    </row>
    <row r="7241" spans="1:2" ht="15" customHeight="1">
      <c r="A7241" s="8"/>
      <c r="B7241" s="24"/>
    </row>
    <row r="7242" spans="1:2" ht="15" customHeight="1">
      <c r="A7242" s="8"/>
      <c r="B7242" s="24"/>
    </row>
    <row r="7243" spans="1:2" ht="15" customHeight="1">
      <c r="A7243" s="8"/>
      <c r="B7243" s="24"/>
    </row>
    <row r="7244" spans="1:2" ht="15" customHeight="1">
      <c r="A7244" s="8"/>
      <c r="B7244" s="24"/>
    </row>
    <row r="7245" spans="1:2" ht="15" customHeight="1">
      <c r="A7245" s="8"/>
      <c r="B7245" s="24"/>
    </row>
    <row r="7246" spans="1:2" ht="15" customHeight="1">
      <c r="A7246" s="8"/>
      <c r="B7246" s="24"/>
    </row>
    <row r="7247" spans="1:2" ht="15" customHeight="1">
      <c r="A7247" s="8"/>
      <c r="B7247" s="24"/>
    </row>
    <row r="7248" spans="1:2" ht="15" customHeight="1">
      <c r="A7248" s="8"/>
      <c r="B7248" s="24"/>
    </row>
    <row r="7249" spans="1:2" ht="15" customHeight="1">
      <c r="A7249" s="8"/>
      <c r="B7249" s="24"/>
    </row>
    <row r="7250" spans="1:2" ht="15" customHeight="1">
      <c r="A7250" s="8"/>
      <c r="B7250" s="24"/>
    </row>
    <row r="7251" spans="1:2" ht="15" customHeight="1">
      <c r="A7251" s="8"/>
      <c r="B7251" s="24"/>
    </row>
    <row r="7252" spans="1:2" ht="15" customHeight="1">
      <c r="A7252" s="8"/>
      <c r="B7252" s="24"/>
    </row>
    <row r="7253" spans="1:2" ht="15" customHeight="1">
      <c r="A7253" s="8"/>
      <c r="B7253" s="24"/>
    </row>
    <row r="7254" spans="1:2" ht="15" customHeight="1">
      <c r="A7254" s="8"/>
      <c r="B7254" s="24"/>
    </row>
    <row r="7255" spans="1:2" ht="15" customHeight="1">
      <c r="A7255" s="8"/>
      <c r="B7255" s="24"/>
    </row>
    <row r="7256" spans="1:2" ht="15" customHeight="1">
      <c r="A7256" s="8"/>
      <c r="B7256" s="24"/>
    </row>
    <row r="7257" spans="1:2" ht="15" customHeight="1">
      <c r="A7257" s="8"/>
      <c r="B7257" s="24"/>
    </row>
    <row r="7258" spans="1:2" ht="15" customHeight="1">
      <c r="A7258" s="8"/>
      <c r="B7258" s="24"/>
    </row>
    <row r="7259" spans="1:2" ht="15" customHeight="1">
      <c r="A7259" s="8"/>
      <c r="B7259" s="24"/>
    </row>
    <row r="7260" spans="1:2" ht="15" customHeight="1">
      <c r="A7260" s="8"/>
      <c r="B7260" s="24"/>
    </row>
    <row r="7261" spans="1:2" ht="15" customHeight="1">
      <c r="A7261" s="8"/>
      <c r="B7261" s="24"/>
    </row>
    <row r="7262" spans="1:2" ht="15" customHeight="1">
      <c r="A7262" s="8"/>
      <c r="B7262" s="24"/>
    </row>
    <row r="7263" spans="1:2" ht="15" customHeight="1">
      <c r="A7263" s="8"/>
      <c r="B7263" s="24"/>
    </row>
    <row r="7264" spans="1:2" ht="15" customHeight="1">
      <c r="A7264" s="8"/>
      <c r="B7264" s="24"/>
    </row>
    <row r="7265" spans="1:2" ht="15" customHeight="1">
      <c r="A7265" s="8"/>
      <c r="B7265" s="24"/>
    </row>
    <row r="7266" spans="1:2" ht="15" customHeight="1">
      <c r="A7266" s="8"/>
      <c r="B7266" s="24"/>
    </row>
    <row r="7267" spans="1:2" ht="15" customHeight="1">
      <c r="A7267" s="8"/>
      <c r="B7267" s="24"/>
    </row>
    <row r="7268" spans="1:2" ht="15" customHeight="1">
      <c r="A7268" s="8"/>
      <c r="B7268" s="24"/>
    </row>
    <row r="7269" spans="1:2" ht="15" customHeight="1">
      <c r="A7269" s="8"/>
      <c r="B7269" s="24"/>
    </row>
    <row r="7270" spans="1:2" ht="15" customHeight="1">
      <c r="A7270" s="8"/>
      <c r="B7270" s="24"/>
    </row>
    <row r="7271" spans="1:2" ht="15" customHeight="1">
      <c r="A7271" s="8"/>
      <c r="B7271" s="24"/>
    </row>
    <row r="7272" spans="1:2" ht="15" customHeight="1">
      <c r="A7272" s="8"/>
      <c r="B7272" s="24"/>
    </row>
    <row r="7273" spans="1:2" ht="15" customHeight="1">
      <c r="A7273" s="25"/>
      <c r="B7273" s="26"/>
    </row>
    <row r="7274" spans="1:2" ht="15" customHeight="1">
      <c r="A7274" s="8"/>
      <c r="B7274" s="24"/>
    </row>
    <row r="7275" spans="1:2" ht="15" customHeight="1">
      <c r="A7275" s="8"/>
      <c r="B7275" s="24"/>
    </row>
    <row r="7276" spans="1:2" ht="15" customHeight="1">
      <c r="A7276" s="8"/>
      <c r="B7276" s="24"/>
    </row>
    <row r="7277" spans="1:2" ht="15" customHeight="1">
      <c r="A7277" s="8"/>
      <c r="B7277" s="24"/>
    </row>
    <row r="7278" spans="1:2" ht="15" customHeight="1">
      <c r="A7278" s="8"/>
      <c r="B7278" s="24"/>
    </row>
    <row r="7279" spans="1:2" ht="15" customHeight="1">
      <c r="A7279" s="8"/>
      <c r="B7279" s="24"/>
    </row>
    <row r="7280" spans="1:2" ht="15" customHeight="1">
      <c r="A7280" s="8"/>
      <c r="B7280" s="24"/>
    </row>
    <row r="7281" spans="1:2" ht="15" customHeight="1">
      <c r="A7281" s="8"/>
      <c r="B7281" s="24"/>
    </row>
    <row r="7282" spans="1:2" ht="15" customHeight="1">
      <c r="A7282" s="8"/>
      <c r="B7282" s="24"/>
    </row>
    <row r="7283" spans="1:2" ht="15" customHeight="1">
      <c r="A7283" s="8"/>
      <c r="B7283" s="24"/>
    </row>
    <row r="7284" spans="1:2" ht="15" customHeight="1">
      <c r="A7284" s="8"/>
      <c r="B7284" s="24"/>
    </row>
    <row r="7285" spans="1:2" ht="15" customHeight="1">
      <c r="A7285" s="8"/>
      <c r="B7285" s="24"/>
    </row>
    <row r="7286" spans="1:2" ht="15" customHeight="1">
      <c r="A7286" s="8"/>
      <c r="B7286" s="24"/>
    </row>
    <row r="7287" spans="1:2" ht="15" customHeight="1">
      <c r="A7287" s="8"/>
      <c r="B7287" s="24"/>
    </row>
    <row r="7288" spans="1:2" ht="15" customHeight="1">
      <c r="A7288" s="8"/>
      <c r="B7288" s="24"/>
    </row>
    <row r="7289" spans="1:2" ht="15" customHeight="1">
      <c r="A7289" s="8"/>
      <c r="B7289" s="24"/>
    </row>
    <row r="7290" spans="1:2" ht="15" customHeight="1">
      <c r="A7290" s="8"/>
      <c r="B7290" s="24"/>
    </row>
    <row r="7291" spans="1:2" ht="15" customHeight="1">
      <c r="A7291" s="8"/>
      <c r="B7291" s="24"/>
    </row>
    <row r="7292" spans="1:2" ht="15" customHeight="1">
      <c r="A7292" s="8"/>
      <c r="B7292" s="24"/>
    </row>
    <row r="7293" spans="1:2" ht="15" customHeight="1">
      <c r="A7293" s="8"/>
      <c r="B7293" s="24"/>
    </row>
    <row r="7294" spans="1:2" ht="15" customHeight="1">
      <c r="A7294" s="8"/>
      <c r="B7294" s="24"/>
    </row>
    <row r="7295" spans="1:2" ht="15" customHeight="1">
      <c r="A7295" s="8"/>
      <c r="B7295" s="24"/>
    </row>
    <row r="7296" spans="1:2" ht="15" customHeight="1">
      <c r="A7296" s="8"/>
      <c r="B7296" s="24"/>
    </row>
    <row r="7297" spans="1:2" ht="15" customHeight="1">
      <c r="A7297" s="8"/>
      <c r="B7297" s="24"/>
    </row>
    <row r="7298" spans="1:2" ht="15" customHeight="1">
      <c r="A7298" s="8"/>
      <c r="B7298" s="24"/>
    </row>
    <row r="7299" spans="1:2" ht="15" customHeight="1">
      <c r="A7299" s="8"/>
      <c r="B7299" s="24"/>
    </row>
    <row r="7300" spans="1:2" ht="15" customHeight="1">
      <c r="A7300" s="8"/>
      <c r="B7300" s="24"/>
    </row>
    <row r="7301" spans="1:2" ht="15" customHeight="1">
      <c r="A7301" s="8"/>
      <c r="B7301" s="24"/>
    </row>
    <row r="7302" spans="1:2" ht="15" customHeight="1">
      <c r="A7302" s="8"/>
      <c r="B7302" s="24"/>
    </row>
    <row r="7303" spans="1:2" ht="15" customHeight="1">
      <c r="A7303" s="8"/>
      <c r="B7303" s="24"/>
    </row>
    <row r="7304" spans="1:2" ht="15" customHeight="1">
      <c r="A7304" s="8"/>
      <c r="B7304" s="24"/>
    </row>
    <row r="7305" spans="1:2" ht="15" customHeight="1">
      <c r="A7305" s="8"/>
      <c r="B7305" s="24"/>
    </row>
    <row r="7306" spans="1:2" ht="15" customHeight="1">
      <c r="A7306" s="8"/>
      <c r="B7306" s="24"/>
    </row>
    <row r="7307" spans="1:2" ht="15" customHeight="1">
      <c r="A7307" s="8"/>
      <c r="B7307" s="24"/>
    </row>
    <row r="7308" spans="1:2" ht="15" customHeight="1">
      <c r="A7308" s="8"/>
      <c r="B7308" s="24"/>
    </row>
    <row r="7309" spans="1:2" ht="15" customHeight="1">
      <c r="A7309" s="8"/>
      <c r="B7309" s="24"/>
    </row>
    <row r="7310" spans="1:2" ht="15" customHeight="1">
      <c r="A7310" s="8"/>
      <c r="B7310" s="24"/>
    </row>
    <row r="7311" spans="1:2" ht="15" customHeight="1">
      <c r="A7311" s="8"/>
      <c r="B7311" s="24"/>
    </row>
    <row r="7312" spans="1:2" ht="15" customHeight="1">
      <c r="A7312" s="8"/>
      <c r="B7312" s="24"/>
    </row>
    <row r="7313" spans="1:2" ht="15" customHeight="1">
      <c r="A7313" s="8"/>
      <c r="B7313" s="24"/>
    </row>
    <row r="7314" spans="1:2" ht="15" customHeight="1">
      <c r="A7314" s="8"/>
      <c r="B7314" s="24"/>
    </row>
    <row r="7315" spans="1:2" ht="15" customHeight="1">
      <c r="A7315" s="8"/>
      <c r="B7315" s="24"/>
    </row>
    <row r="7316" spans="1:2" ht="15" customHeight="1">
      <c r="A7316" s="8"/>
      <c r="B7316" s="24"/>
    </row>
    <row r="7317" spans="1:2" ht="15" customHeight="1">
      <c r="A7317" s="8"/>
      <c r="B7317" s="24"/>
    </row>
    <row r="7318" spans="1:2" ht="15" customHeight="1">
      <c r="A7318" s="8"/>
      <c r="B7318" s="24"/>
    </row>
    <row r="7319" spans="1:2" ht="15" customHeight="1">
      <c r="A7319" s="8"/>
      <c r="B7319" s="24"/>
    </row>
    <row r="7320" spans="1:2" ht="15" customHeight="1">
      <c r="A7320" s="8"/>
      <c r="B7320" s="24"/>
    </row>
    <row r="7321" spans="1:2" ht="15" customHeight="1">
      <c r="A7321" s="8"/>
      <c r="B7321" s="24"/>
    </row>
    <row r="7322" spans="1:2" ht="15" customHeight="1">
      <c r="A7322" s="8"/>
      <c r="B7322" s="24"/>
    </row>
    <row r="7323" spans="1:2" ht="15" customHeight="1">
      <c r="A7323" s="8"/>
      <c r="B7323" s="24"/>
    </row>
    <row r="7324" spans="1:2" ht="15" customHeight="1">
      <c r="A7324" s="8"/>
      <c r="B7324" s="24"/>
    </row>
    <row r="7325" spans="1:2" ht="15" customHeight="1">
      <c r="A7325" s="8"/>
      <c r="B7325" s="24"/>
    </row>
    <row r="7326" spans="1:2" ht="15" customHeight="1">
      <c r="A7326" s="8"/>
      <c r="B7326" s="24"/>
    </row>
    <row r="7327" spans="1:2" ht="15" customHeight="1">
      <c r="A7327" s="8"/>
      <c r="B7327" s="24"/>
    </row>
    <row r="7328" spans="1:2" ht="15" customHeight="1">
      <c r="A7328" s="8"/>
      <c r="B7328" s="24"/>
    </row>
    <row r="7329" spans="1:2" ht="15" customHeight="1">
      <c r="A7329" s="8"/>
      <c r="B7329" s="24"/>
    </row>
    <row r="7330" spans="1:2" ht="15" customHeight="1">
      <c r="A7330" s="8"/>
      <c r="B7330" s="24"/>
    </row>
    <row r="7331" spans="1:2" ht="15" customHeight="1">
      <c r="A7331" s="8"/>
      <c r="B7331" s="24"/>
    </row>
    <row r="7332" spans="1:2" ht="15" customHeight="1">
      <c r="A7332" s="8"/>
      <c r="B7332" s="24"/>
    </row>
    <row r="7333" spans="1:2" ht="15" customHeight="1">
      <c r="A7333" s="8"/>
      <c r="B7333" s="24"/>
    </row>
    <row r="7334" spans="1:2" ht="15" customHeight="1">
      <c r="A7334" s="8"/>
      <c r="B7334" s="24"/>
    </row>
    <row r="7335" spans="1:2" ht="15" customHeight="1">
      <c r="A7335" s="8"/>
      <c r="B7335" s="24"/>
    </row>
    <row r="7336" spans="1:2" ht="15" customHeight="1">
      <c r="A7336" s="8"/>
      <c r="B7336" s="24"/>
    </row>
    <row r="7337" spans="1:2" ht="15" customHeight="1">
      <c r="A7337" s="8"/>
      <c r="B7337" s="24"/>
    </row>
    <row r="7338" spans="1:2" ht="15" customHeight="1">
      <c r="A7338" s="8"/>
      <c r="B7338" s="24"/>
    </row>
    <row r="7339" spans="1:2" ht="15" customHeight="1">
      <c r="A7339" s="8"/>
      <c r="B7339" s="24"/>
    </row>
    <row r="7340" spans="1:2" ht="15" customHeight="1">
      <c r="A7340" s="8"/>
      <c r="B7340" s="24"/>
    </row>
    <row r="7341" spans="1:2" ht="15" customHeight="1">
      <c r="A7341" s="8"/>
      <c r="B7341" s="24"/>
    </row>
    <row r="7342" spans="1:2" ht="15" customHeight="1">
      <c r="A7342" s="8"/>
      <c r="B7342" s="24"/>
    </row>
    <row r="7343" spans="1:2" ht="15" customHeight="1">
      <c r="A7343" s="8"/>
      <c r="B7343" s="24"/>
    </row>
    <row r="7344" spans="1:2" ht="15" customHeight="1">
      <c r="A7344" s="8"/>
      <c r="B7344" s="24"/>
    </row>
    <row r="7345" spans="1:2" ht="15" customHeight="1">
      <c r="A7345" s="8"/>
      <c r="B7345" s="24"/>
    </row>
    <row r="7346" spans="1:2" ht="15" customHeight="1">
      <c r="A7346" s="8"/>
      <c r="B7346" s="24"/>
    </row>
    <row r="7347" spans="1:2" ht="15" customHeight="1">
      <c r="A7347" s="8"/>
      <c r="B7347" s="24"/>
    </row>
    <row r="7348" spans="1:2" ht="15" customHeight="1">
      <c r="A7348" s="8"/>
      <c r="B7348" s="24"/>
    </row>
    <row r="7349" spans="1:2" ht="15" customHeight="1">
      <c r="A7349" s="8"/>
      <c r="B7349" s="24"/>
    </row>
    <row r="7350" spans="1:2" ht="15" customHeight="1">
      <c r="A7350" s="8"/>
      <c r="B7350" s="24"/>
    </row>
    <row r="7351" spans="1:2" ht="15" customHeight="1">
      <c r="A7351" s="8"/>
      <c r="B7351" s="24"/>
    </row>
    <row r="7352" spans="1:2" ht="15" customHeight="1">
      <c r="A7352" s="8"/>
      <c r="B7352" s="24"/>
    </row>
    <row r="7353" spans="1:2" ht="15" customHeight="1">
      <c r="A7353" s="8"/>
      <c r="B7353" s="24"/>
    </row>
    <row r="7354" spans="1:2" ht="15" customHeight="1">
      <c r="A7354" s="8"/>
      <c r="B7354" s="24"/>
    </row>
    <row r="7355" spans="1:2" ht="15" customHeight="1">
      <c r="A7355" s="8"/>
      <c r="B7355" s="24"/>
    </row>
    <row r="7356" spans="1:2" ht="15" customHeight="1">
      <c r="A7356" s="8"/>
      <c r="B7356" s="24"/>
    </row>
    <row r="7357" spans="1:2" ht="15" customHeight="1">
      <c r="A7357" s="8"/>
      <c r="B7357" s="24"/>
    </row>
    <row r="7358" spans="1:2" ht="15" customHeight="1">
      <c r="A7358" s="8"/>
      <c r="B7358" s="24"/>
    </row>
    <row r="7359" spans="1:2" ht="15" customHeight="1">
      <c r="A7359" s="8"/>
      <c r="B7359" s="24"/>
    </row>
    <row r="7360" spans="1:2" ht="15" customHeight="1">
      <c r="A7360" s="8"/>
      <c r="B7360" s="24"/>
    </row>
    <row r="7361" spans="1:2" ht="15" customHeight="1">
      <c r="A7361" s="8"/>
      <c r="B7361" s="24"/>
    </row>
    <row r="7362" spans="1:2" ht="15" customHeight="1">
      <c r="A7362" s="8"/>
      <c r="B7362" s="24"/>
    </row>
    <row r="7363" spans="1:2" ht="15" customHeight="1">
      <c r="A7363" s="8"/>
      <c r="B7363" s="24"/>
    </row>
    <row r="7364" spans="1:2" ht="15" customHeight="1">
      <c r="A7364" s="8"/>
      <c r="B7364" s="24"/>
    </row>
    <row r="7365" spans="1:2" ht="15" customHeight="1">
      <c r="A7365" s="8"/>
      <c r="B7365" s="24"/>
    </row>
    <row r="7366" spans="1:2" ht="15" customHeight="1">
      <c r="A7366" s="8"/>
      <c r="B7366" s="24"/>
    </row>
    <row r="7367" spans="1:2" ht="15" customHeight="1">
      <c r="A7367" s="8"/>
      <c r="B7367" s="24"/>
    </row>
    <row r="7368" spans="1:2" ht="15" customHeight="1">
      <c r="A7368" s="8"/>
      <c r="B7368" s="24"/>
    </row>
    <row r="7369" spans="1:2" ht="15" customHeight="1">
      <c r="A7369" s="8"/>
      <c r="B7369" s="24"/>
    </row>
    <row r="7370" spans="1:2" ht="15" customHeight="1">
      <c r="A7370" s="8"/>
      <c r="B7370" s="24"/>
    </row>
    <row r="7371" spans="1:2" ht="15" customHeight="1">
      <c r="A7371" s="8"/>
      <c r="B7371" s="24"/>
    </row>
    <row r="7372" spans="1:2" ht="15" customHeight="1">
      <c r="A7372" s="8"/>
      <c r="B7372" s="24"/>
    </row>
    <row r="7373" spans="1:2" ht="15" customHeight="1">
      <c r="A7373" s="8"/>
      <c r="B7373" s="24"/>
    </row>
    <row r="7374" spans="1:2" ht="15" customHeight="1">
      <c r="A7374" s="8"/>
      <c r="B7374" s="24"/>
    </row>
    <row r="7375" spans="1:2" ht="15" customHeight="1">
      <c r="A7375" s="8"/>
      <c r="B7375" s="24"/>
    </row>
    <row r="7376" spans="1:2" ht="15" customHeight="1">
      <c r="A7376" s="8"/>
      <c r="B7376" s="24"/>
    </row>
    <row r="7377" spans="1:2" ht="15" customHeight="1">
      <c r="A7377" s="8"/>
      <c r="B7377" s="24"/>
    </row>
    <row r="7378" spans="1:2" ht="15" customHeight="1">
      <c r="A7378" s="8"/>
      <c r="B7378" s="24"/>
    </row>
    <row r="7379" spans="1:2" ht="15" customHeight="1">
      <c r="A7379" s="8"/>
      <c r="B7379" s="24"/>
    </row>
    <row r="7380" spans="1:2" ht="15" customHeight="1">
      <c r="A7380" s="8"/>
      <c r="B7380" s="24"/>
    </row>
    <row r="7381" spans="1:2" ht="15" customHeight="1">
      <c r="A7381" s="8"/>
      <c r="B7381" s="24"/>
    </row>
    <row r="7382" spans="1:2" ht="15" customHeight="1">
      <c r="A7382" s="8"/>
      <c r="B7382" s="24"/>
    </row>
    <row r="7383" spans="1:2" ht="15" customHeight="1">
      <c r="A7383" s="8"/>
      <c r="B7383" s="24"/>
    </row>
    <row r="7384" spans="1:2" ht="15" customHeight="1">
      <c r="A7384" s="8"/>
      <c r="B7384" s="24"/>
    </row>
    <row r="7385" spans="1:2" ht="15" customHeight="1">
      <c r="A7385" s="8"/>
      <c r="B7385" s="24"/>
    </row>
    <row r="7386" spans="1:2" ht="15" customHeight="1">
      <c r="A7386" s="8"/>
      <c r="B7386" s="24"/>
    </row>
    <row r="7387" spans="1:2" ht="15" customHeight="1">
      <c r="A7387" s="8"/>
      <c r="B7387" s="24"/>
    </row>
    <row r="7388" spans="1:2" ht="15" customHeight="1">
      <c r="A7388" s="8"/>
      <c r="B7388" s="24"/>
    </row>
    <row r="7389" spans="1:2" ht="15" customHeight="1">
      <c r="A7389" s="8"/>
      <c r="B7389" s="24"/>
    </row>
    <row r="7390" spans="1:2" ht="15" customHeight="1">
      <c r="A7390" s="8"/>
      <c r="B7390" s="24"/>
    </row>
    <row r="7391" spans="1:2" ht="15" customHeight="1">
      <c r="A7391" s="8"/>
      <c r="B7391" s="24"/>
    </row>
    <row r="7392" spans="1:2" ht="15" customHeight="1">
      <c r="A7392" s="8"/>
      <c r="B7392" s="24"/>
    </row>
    <row r="7393" spans="1:2" ht="15" customHeight="1">
      <c r="A7393" s="8"/>
      <c r="B7393" s="24"/>
    </row>
    <row r="7394" spans="1:2" ht="15" customHeight="1">
      <c r="A7394" s="8"/>
      <c r="B7394" s="24"/>
    </row>
    <row r="7395" spans="1:2" ht="15" customHeight="1">
      <c r="A7395" s="8"/>
      <c r="B7395" s="24"/>
    </row>
    <row r="7396" spans="1:2" ht="15" customHeight="1">
      <c r="A7396" s="8"/>
      <c r="B7396" s="24"/>
    </row>
    <row r="7397" spans="1:2" ht="15" customHeight="1">
      <c r="A7397" s="8"/>
      <c r="B7397" s="24"/>
    </row>
    <row r="7398" spans="1:2" ht="15" customHeight="1">
      <c r="A7398" s="8"/>
      <c r="B7398" s="24"/>
    </row>
    <row r="7399" spans="1:2" ht="15" customHeight="1">
      <c r="A7399" s="8"/>
      <c r="B7399" s="24"/>
    </row>
    <row r="7400" spans="1:2" ht="15" customHeight="1">
      <c r="A7400" s="8"/>
      <c r="B7400" s="24"/>
    </row>
    <row r="7401" spans="1:2" ht="15" customHeight="1">
      <c r="A7401" s="8"/>
      <c r="B7401" s="24"/>
    </row>
    <row r="7402" spans="1:2" ht="15" customHeight="1">
      <c r="A7402" s="8"/>
      <c r="B7402" s="24"/>
    </row>
    <row r="7403" spans="1:2" ht="15" customHeight="1">
      <c r="A7403" s="8"/>
      <c r="B7403" s="24"/>
    </row>
    <row r="7404" spans="1:2" ht="15" customHeight="1">
      <c r="A7404" s="8"/>
      <c r="B7404" s="24"/>
    </row>
    <row r="7405" spans="1:2" ht="15" customHeight="1">
      <c r="A7405" s="8"/>
      <c r="B7405" s="24"/>
    </row>
    <row r="7406" spans="1:2" ht="15" customHeight="1">
      <c r="A7406" s="8"/>
      <c r="B7406" s="24"/>
    </row>
    <row r="7407" spans="1:2" ht="15" customHeight="1">
      <c r="A7407" s="8"/>
      <c r="B7407" s="24"/>
    </row>
    <row r="7408" spans="1:2" ht="15" customHeight="1">
      <c r="A7408" s="8"/>
      <c r="B7408" s="24"/>
    </row>
    <row r="7409" spans="1:2" ht="15" customHeight="1">
      <c r="A7409" s="8"/>
      <c r="B7409" s="24"/>
    </row>
    <row r="7410" spans="1:2" ht="15" customHeight="1">
      <c r="A7410" s="8"/>
      <c r="B7410" s="24"/>
    </row>
    <row r="7411" spans="1:2" ht="15" customHeight="1">
      <c r="A7411" s="8"/>
      <c r="B7411" s="24"/>
    </row>
    <row r="7412" spans="1:2" ht="15" customHeight="1">
      <c r="A7412" s="8"/>
      <c r="B7412" s="24"/>
    </row>
    <row r="7413" spans="1:2" ht="15" customHeight="1">
      <c r="A7413" s="8"/>
      <c r="B7413" s="24"/>
    </row>
    <row r="7414" spans="1:2" ht="15" customHeight="1">
      <c r="A7414" s="8"/>
      <c r="B7414" s="24"/>
    </row>
    <row r="7415" spans="1:2" ht="15" customHeight="1">
      <c r="A7415" s="8"/>
      <c r="B7415" s="24"/>
    </row>
    <row r="7416" spans="1:2" ht="15" customHeight="1">
      <c r="A7416" s="8"/>
      <c r="B7416" s="24"/>
    </row>
    <row r="7417" spans="1:2" ht="15" customHeight="1">
      <c r="A7417" s="8"/>
      <c r="B7417" s="24"/>
    </row>
    <row r="7418" spans="1:2" ht="15" customHeight="1">
      <c r="A7418" s="8"/>
      <c r="B7418" s="24"/>
    </row>
    <row r="7419" spans="1:2" ht="15" customHeight="1">
      <c r="A7419" s="8"/>
      <c r="B7419" s="24"/>
    </row>
    <row r="7420" spans="1:2" ht="15" customHeight="1">
      <c r="A7420" s="8"/>
      <c r="B7420" s="24"/>
    </row>
    <row r="7421" spans="1:2" ht="15" customHeight="1">
      <c r="A7421" s="8"/>
      <c r="B7421" s="24"/>
    </row>
    <row r="7422" spans="1:2" ht="15" customHeight="1">
      <c r="A7422" s="8"/>
      <c r="B7422" s="24"/>
    </row>
    <row r="7423" spans="1:2" ht="15" customHeight="1">
      <c r="A7423" s="8"/>
      <c r="B7423" s="24"/>
    </row>
    <row r="7424" spans="1:2" ht="15" customHeight="1">
      <c r="A7424" s="8"/>
      <c r="B7424" s="24"/>
    </row>
    <row r="7425" spans="1:2" ht="15" customHeight="1">
      <c r="A7425" s="8"/>
      <c r="B7425" s="24"/>
    </row>
    <row r="7426" spans="1:2" ht="15" customHeight="1">
      <c r="A7426" s="8"/>
      <c r="B7426" s="24"/>
    </row>
    <row r="7427" spans="1:2" ht="15" customHeight="1">
      <c r="A7427" s="8"/>
      <c r="B7427" s="24"/>
    </row>
    <row r="7428" spans="1:2" ht="15" customHeight="1">
      <c r="A7428" s="8"/>
      <c r="B7428" s="24"/>
    </row>
    <row r="7429" spans="1:2" ht="15" customHeight="1">
      <c r="A7429" s="8"/>
      <c r="B7429" s="24"/>
    </row>
    <row r="7430" spans="1:2" ht="15" customHeight="1">
      <c r="A7430" s="8"/>
      <c r="B7430" s="24"/>
    </row>
    <row r="7431" spans="1:2" ht="15" customHeight="1">
      <c r="A7431" s="8"/>
      <c r="B7431" s="24"/>
    </row>
    <row r="7432" spans="1:2" ht="15" customHeight="1">
      <c r="A7432" s="8"/>
      <c r="B7432" s="24"/>
    </row>
    <row r="7433" spans="1:2" ht="15" customHeight="1">
      <c r="A7433" s="8"/>
      <c r="B7433" s="24"/>
    </row>
    <row r="7434" spans="1:2" ht="15" customHeight="1">
      <c r="A7434" s="8"/>
      <c r="B7434" s="24"/>
    </row>
    <row r="7435" spans="1:2" ht="15" customHeight="1">
      <c r="A7435" s="8"/>
      <c r="B7435" s="24"/>
    </row>
    <row r="7436" spans="1:2" ht="15" customHeight="1">
      <c r="A7436" s="8"/>
      <c r="B7436" s="24"/>
    </row>
    <row r="7437" spans="1:2" ht="15" customHeight="1">
      <c r="A7437" s="8"/>
      <c r="B7437" s="24"/>
    </row>
    <row r="7438" spans="1:2" ht="15" customHeight="1">
      <c r="A7438" s="8"/>
      <c r="B7438" s="24"/>
    </row>
    <row r="7439" spans="1:2" ht="15" customHeight="1">
      <c r="A7439" s="8"/>
      <c r="B7439" s="24"/>
    </row>
    <row r="7440" spans="1:2" ht="15" customHeight="1">
      <c r="A7440" s="8"/>
      <c r="B7440" s="24"/>
    </row>
    <row r="7441" spans="1:2" ht="15" customHeight="1">
      <c r="A7441" s="8"/>
      <c r="B7441" s="24"/>
    </row>
    <row r="7442" spans="1:2" ht="15" customHeight="1">
      <c r="A7442" s="8"/>
      <c r="B7442" s="24"/>
    </row>
    <row r="7443" spans="1:2" ht="15" customHeight="1">
      <c r="A7443" s="8"/>
      <c r="B7443" s="24"/>
    </row>
    <row r="7444" spans="1:2" ht="15" customHeight="1">
      <c r="A7444" s="8"/>
      <c r="B7444" s="24"/>
    </row>
    <row r="7445" spans="1:2" ht="15" customHeight="1">
      <c r="A7445" s="8"/>
      <c r="B7445" s="24"/>
    </row>
    <row r="7446" spans="1:2" ht="15" customHeight="1">
      <c r="A7446" s="8"/>
      <c r="B7446" s="24"/>
    </row>
    <row r="7447" spans="1:2" ht="15" customHeight="1">
      <c r="A7447" s="8"/>
      <c r="B7447" s="24"/>
    </row>
    <row r="7448" spans="1:2" ht="15" customHeight="1">
      <c r="A7448" s="8"/>
      <c r="B7448" s="24"/>
    </row>
    <row r="7449" spans="1:2" ht="15" customHeight="1">
      <c r="A7449" s="8"/>
      <c r="B7449" s="24"/>
    </row>
    <row r="7450" spans="1:2" ht="15" customHeight="1">
      <c r="A7450" s="8"/>
      <c r="B7450" s="24"/>
    </row>
    <row r="7451" spans="1:2" ht="15" customHeight="1">
      <c r="A7451" s="8"/>
      <c r="B7451" s="24"/>
    </row>
    <row r="7452" spans="1:2" ht="15" customHeight="1">
      <c r="A7452" s="8"/>
      <c r="B7452" s="24"/>
    </row>
    <row r="7453" spans="1:2" ht="15" customHeight="1">
      <c r="A7453" s="8"/>
      <c r="B7453" s="24"/>
    </row>
    <row r="7454" spans="1:2" ht="15" customHeight="1">
      <c r="A7454" s="8"/>
      <c r="B7454" s="24"/>
    </row>
    <row r="7455" spans="1:2" ht="15" customHeight="1">
      <c r="A7455" s="8"/>
      <c r="B7455" s="24"/>
    </row>
    <row r="7456" spans="1:2" ht="15" customHeight="1">
      <c r="A7456" s="8"/>
      <c r="B7456" s="24"/>
    </row>
    <row r="7457" spans="1:2" ht="15" customHeight="1">
      <c r="A7457" s="8"/>
      <c r="B7457" s="24"/>
    </row>
    <row r="7458" spans="1:2" ht="15" customHeight="1">
      <c r="A7458" s="8"/>
      <c r="B7458" s="24"/>
    </row>
    <row r="7459" spans="1:2" ht="15" customHeight="1">
      <c r="A7459" s="8"/>
      <c r="B7459" s="24"/>
    </row>
    <row r="7460" spans="1:2" ht="15" customHeight="1">
      <c r="A7460" s="8"/>
      <c r="B7460" s="24"/>
    </row>
    <row r="7461" spans="1:2" ht="15" customHeight="1">
      <c r="A7461" s="8"/>
      <c r="B7461" s="24"/>
    </row>
    <row r="7462" spans="1:2" ht="15" customHeight="1">
      <c r="A7462" s="8"/>
      <c r="B7462" s="24"/>
    </row>
    <row r="7463" spans="1:2" ht="15" customHeight="1">
      <c r="A7463" s="8"/>
      <c r="B7463" s="24"/>
    </row>
    <row r="7464" spans="1:2" ht="15" customHeight="1">
      <c r="A7464" s="8"/>
      <c r="B7464" s="24"/>
    </row>
    <row r="7465" spans="1:2" ht="15" customHeight="1">
      <c r="A7465" s="8"/>
      <c r="B7465" s="24"/>
    </row>
    <row r="7466" spans="1:2" ht="15" customHeight="1">
      <c r="A7466" s="8"/>
      <c r="B7466" s="24"/>
    </row>
    <row r="7467" spans="1:2" ht="15" customHeight="1">
      <c r="A7467" s="8"/>
      <c r="B7467" s="24"/>
    </row>
    <row r="7468" spans="1:2" ht="15" customHeight="1">
      <c r="A7468" s="8"/>
      <c r="B7468" s="24"/>
    </row>
    <row r="7469" spans="1:2" ht="15" customHeight="1">
      <c r="A7469" s="8"/>
      <c r="B7469" s="24"/>
    </row>
    <row r="7470" spans="1:2" ht="15" customHeight="1">
      <c r="A7470" s="8"/>
      <c r="B7470" s="24"/>
    </row>
    <row r="7471" spans="1:2" ht="15" customHeight="1">
      <c r="A7471" s="8"/>
      <c r="B7471" s="24"/>
    </row>
    <row r="7472" spans="1:2" ht="15" customHeight="1">
      <c r="A7472" s="8"/>
      <c r="B7472" s="24"/>
    </row>
    <row r="7473" spans="1:2" ht="15" customHeight="1">
      <c r="A7473" s="8"/>
      <c r="B7473" s="24"/>
    </row>
    <row r="7474" spans="1:2" ht="15" customHeight="1">
      <c r="A7474" s="8"/>
      <c r="B7474" s="24"/>
    </row>
    <row r="7475" spans="1:2" ht="15" customHeight="1">
      <c r="A7475" s="8"/>
      <c r="B7475" s="24"/>
    </row>
    <row r="7476" spans="1:2" ht="15" customHeight="1">
      <c r="A7476" s="8"/>
      <c r="B7476" s="24"/>
    </row>
    <row r="7477" spans="1:2" ht="15" customHeight="1">
      <c r="A7477" s="8"/>
      <c r="B7477" s="24"/>
    </row>
    <row r="7478" spans="1:2" ht="15" customHeight="1">
      <c r="A7478" s="8"/>
      <c r="B7478" s="24"/>
    </row>
    <row r="7479" spans="1:2" ht="15" customHeight="1">
      <c r="A7479" s="8"/>
      <c r="B7479" s="24"/>
    </row>
    <row r="7480" spans="1:2" ht="15" customHeight="1">
      <c r="A7480" s="8"/>
      <c r="B7480" s="24"/>
    </row>
    <row r="7481" spans="1:2" ht="15" customHeight="1">
      <c r="A7481" s="8"/>
      <c r="B7481" s="24"/>
    </row>
    <row r="7482" spans="1:2" ht="15" customHeight="1">
      <c r="A7482" s="8"/>
      <c r="B7482" s="24"/>
    </row>
    <row r="7483" spans="1:2" ht="15" customHeight="1">
      <c r="A7483" s="8"/>
      <c r="B7483" s="24"/>
    </row>
    <row r="7484" spans="1:2" ht="15" customHeight="1">
      <c r="A7484" s="8"/>
      <c r="B7484" s="24"/>
    </row>
    <row r="7485" spans="1:2" ht="15" customHeight="1">
      <c r="A7485" s="8"/>
      <c r="B7485" s="24"/>
    </row>
    <row r="7486" spans="1:2" ht="15" customHeight="1">
      <c r="A7486" s="8"/>
      <c r="B7486" s="24"/>
    </row>
    <row r="7487" spans="1:2" ht="15" customHeight="1">
      <c r="A7487" s="8"/>
      <c r="B7487" s="24"/>
    </row>
    <row r="7488" spans="1:2" ht="15" customHeight="1">
      <c r="A7488" s="8"/>
      <c r="B7488" s="24"/>
    </row>
    <row r="7489" spans="1:2" ht="15" customHeight="1">
      <c r="A7489" s="8"/>
      <c r="B7489" s="24"/>
    </row>
    <row r="7490" spans="1:2" ht="15" customHeight="1">
      <c r="A7490" s="8"/>
      <c r="B7490" s="24"/>
    </row>
    <row r="7491" spans="1:2" ht="15" customHeight="1">
      <c r="A7491" s="8"/>
      <c r="B7491" s="24"/>
    </row>
    <row r="7492" spans="1:2" ht="15" customHeight="1">
      <c r="A7492" s="8"/>
      <c r="B7492" s="24"/>
    </row>
    <row r="7493" spans="1:2" ht="15" customHeight="1">
      <c r="A7493" s="8"/>
      <c r="B7493" s="24"/>
    </row>
    <row r="7494" spans="1:2" ht="15" customHeight="1">
      <c r="A7494" s="8"/>
      <c r="B7494" s="24"/>
    </row>
    <row r="7495" spans="1:2" ht="15" customHeight="1">
      <c r="A7495" s="8"/>
      <c r="B7495" s="24"/>
    </row>
    <row r="7496" spans="1:2" ht="15" customHeight="1">
      <c r="A7496" s="8"/>
      <c r="B7496" s="24"/>
    </row>
    <row r="7497" spans="1:2" ht="15" customHeight="1">
      <c r="A7497" s="8"/>
      <c r="B7497" s="24"/>
    </row>
    <row r="7498" spans="1:2" ht="15" customHeight="1">
      <c r="A7498" s="8"/>
      <c r="B7498" s="24"/>
    </row>
    <row r="7499" spans="1:2" ht="15" customHeight="1">
      <c r="A7499" s="8"/>
      <c r="B7499" s="24"/>
    </row>
    <row r="7500" spans="1:2" ht="15" customHeight="1">
      <c r="A7500" s="8"/>
      <c r="B7500" s="24"/>
    </row>
    <row r="7501" spans="1:2" ht="15" customHeight="1">
      <c r="A7501" s="8"/>
      <c r="B7501" s="24"/>
    </row>
    <row r="7502" spans="1:2" ht="15" customHeight="1">
      <c r="A7502" s="8"/>
      <c r="B7502" s="24"/>
    </row>
    <row r="7503" spans="1:2" ht="15" customHeight="1">
      <c r="A7503" s="8"/>
      <c r="B7503" s="24"/>
    </row>
    <row r="7504" spans="1:2" ht="15" customHeight="1">
      <c r="A7504" s="8"/>
      <c r="B7504" s="24"/>
    </row>
    <row r="7505" spans="1:2" ht="15" customHeight="1">
      <c r="A7505" s="8"/>
      <c r="B7505" s="24"/>
    </row>
    <row r="7506" spans="1:2" ht="15" customHeight="1">
      <c r="A7506" s="25"/>
      <c r="B7506" s="26"/>
    </row>
    <row r="7507" spans="1:2" ht="15" customHeight="1">
      <c r="A7507" s="8"/>
      <c r="B7507" s="24"/>
    </row>
    <row r="7508" spans="1:2" ht="15" customHeight="1">
      <c r="A7508" s="8"/>
      <c r="B7508" s="24"/>
    </row>
    <row r="7509" spans="1:2" ht="15" customHeight="1">
      <c r="A7509" s="8"/>
      <c r="B7509" s="24"/>
    </row>
    <row r="7510" spans="1:2" ht="15" customHeight="1">
      <c r="A7510" s="8"/>
      <c r="B7510" s="24"/>
    </row>
    <row r="7511" spans="1:2" ht="15" customHeight="1">
      <c r="A7511" s="8"/>
      <c r="B7511" s="24"/>
    </row>
    <row r="7512" spans="1:2" ht="15" customHeight="1">
      <c r="A7512" s="8"/>
      <c r="B7512" s="24"/>
    </row>
    <row r="7513" spans="1:2" ht="15" customHeight="1">
      <c r="A7513" s="8"/>
      <c r="B7513" s="24"/>
    </row>
    <row r="7514" spans="1:2" ht="15" customHeight="1">
      <c r="A7514" s="8"/>
      <c r="B7514" s="24"/>
    </row>
    <row r="7515" spans="1:2" ht="15" customHeight="1">
      <c r="A7515" s="8"/>
      <c r="B7515" s="24"/>
    </row>
    <row r="7516" spans="1:2" ht="15" customHeight="1">
      <c r="A7516" s="8"/>
      <c r="B7516" s="24"/>
    </row>
    <row r="7517" spans="1:2" ht="15" customHeight="1">
      <c r="A7517" s="8"/>
      <c r="B7517" s="24"/>
    </row>
    <row r="7518" spans="1:2" ht="15" customHeight="1">
      <c r="A7518" s="8"/>
      <c r="B7518" s="24"/>
    </row>
    <row r="7519" spans="1:2" ht="15" customHeight="1">
      <c r="A7519" s="8"/>
      <c r="B7519" s="24"/>
    </row>
    <row r="7520" spans="1:2" ht="15" customHeight="1">
      <c r="A7520" s="8"/>
      <c r="B7520" s="24"/>
    </row>
    <row r="7521" spans="1:2" ht="15" customHeight="1">
      <c r="A7521" s="8"/>
      <c r="B7521" s="24"/>
    </row>
    <row r="7522" spans="1:2" ht="15" customHeight="1">
      <c r="A7522" s="8"/>
      <c r="B7522" s="24"/>
    </row>
    <row r="7523" spans="1:2" ht="15" customHeight="1">
      <c r="A7523" s="8"/>
      <c r="B7523" s="24"/>
    </row>
    <row r="7524" spans="1:2" ht="15" customHeight="1">
      <c r="A7524" s="8"/>
      <c r="B7524" s="24"/>
    </row>
    <row r="7525" spans="1:2" ht="15" customHeight="1">
      <c r="A7525" s="8"/>
      <c r="B7525" s="24"/>
    </row>
    <row r="7526" spans="1:2" ht="15" customHeight="1">
      <c r="A7526" s="8"/>
      <c r="B7526" s="24"/>
    </row>
    <row r="7527" spans="1:2" ht="15" customHeight="1">
      <c r="A7527" s="8"/>
      <c r="B7527" s="24"/>
    </row>
    <row r="7528" spans="1:2" ht="15" customHeight="1">
      <c r="A7528" s="8"/>
      <c r="B7528" s="24"/>
    </row>
    <row r="7529" spans="1:2" ht="15" customHeight="1">
      <c r="A7529" s="8"/>
      <c r="B7529" s="24"/>
    </row>
    <row r="7530" spans="1:2" ht="15" customHeight="1">
      <c r="A7530" s="8"/>
      <c r="B7530" s="24"/>
    </row>
    <row r="7531" spans="1:2" ht="15" customHeight="1">
      <c r="A7531" s="8"/>
      <c r="B7531" s="24"/>
    </row>
    <row r="7532" spans="1:2" ht="15" customHeight="1">
      <c r="A7532" s="8"/>
      <c r="B7532" s="24"/>
    </row>
    <row r="7533" spans="1:2" ht="15" customHeight="1">
      <c r="A7533" s="8"/>
      <c r="B7533" s="24"/>
    </row>
    <row r="7534" spans="1:2" ht="15" customHeight="1">
      <c r="A7534" s="8"/>
      <c r="B7534" s="24"/>
    </row>
    <row r="7535" spans="1:2" ht="15" customHeight="1">
      <c r="A7535" s="8"/>
      <c r="B7535" s="24"/>
    </row>
    <row r="7536" spans="1:2" ht="15" customHeight="1">
      <c r="A7536" s="25"/>
      <c r="B7536" s="26"/>
    </row>
    <row r="7537" spans="1:2" ht="15" customHeight="1">
      <c r="A7537" s="8"/>
      <c r="B7537" s="24"/>
    </row>
    <row r="7538" spans="1:2" ht="15" customHeight="1">
      <c r="A7538" s="8"/>
      <c r="B7538" s="24"/>
    </row>
    <row r="7539" spans="1:2" ht="15" customHeight="1">
      <c r="A7539" s="8"/>
      <c r="B7539" s="24"/>
    </row>
    <row r="7540" spans="1:2" ht="15" customHeight="1">
      <c r="A7540" s="8"/>
      <c r="B7540" s="24"/>
    </row>
    <row r="7541" spans="1:2" ht="15" customHeight="1">
      <c r="A7541" s="8"/>
      <c r="B7541" s="24"/>
    </row>
    <row r="7542" spans="1:2" ht="15" customHeight="1">
      <c r="A7542" s="8"/>
      <c r="B7542" s="24"/>
    </row>
    <row r="7543" spans="1:2" ht="15" customHeight="1">
      <c r="A7543" s="8"/>
      <c r="B7543" s="24"/>
    </row>
    <row r="7544" spans="1:2" ht="15" customHeight="1">
      <c r="A7544" s="8"/>
      <c r="B7544" s="24"/>
    </row>
    <row r="7545" spans="1:2" ht="15" customHeight="1">
      <c r="A7545" s="25"/>
      <c r="B7545" s="26"/>
    </row>
    <row r="7546" spans="1:2" ht="15" customHeight="1">
      <c r="A7546" s="8"/>
      <c r="B7546" s="24"/>
    </row>
    <row r="7547" spans="1:2" ht="15" customHeight="1">
      <c r="A7547" s="8"/>
      <c r="B7547" s="24"/>
    </row>
    <row r="7548" spans="1:2" ht="15" customHeight="1">
      <c r="A7548" s="8"/>
      <c r="B7548" s="24"/>
    </row>
    <row r="7549" spans="1:2" ht="15" customHeight="1">
      <c r="A7549" s="8"/>
      <c r="B7549" s="24"/>
    </row>
    <row r="7550" spans="1:2" ht="15" customHeight="1">
      <c r="A7550" s="8"/>
      <c r="B7550" s="24"/>
    </row>
    <row r="7551" spans="1:2" ht="15" customHeight="1">
      <c r="A7551" s="8"/>
      <c r="B7551" s="24"/>
    </row>
    <row r="7552" spans="1:2" ht="15" customHeight="1">
      <c r="A7552" s="8"/>
      <c r="B7552" s="24"/>
    </row>
    <row r="7553" spans="1:2" ht="15" customHeight="1">
      <c r="A7553" s="25"/>
      <c r="B7553" s="26"/>
    </row>
    <row r="7554" spans="1:2" ht="15" customHeight="1">
      <c r="A7554" s="8"/>
      <c r="B7554" s="24"/>
    </row>
    <row r="7555" spans="1:2" ht="15" customHeight="1">
      <c r="A7555" s="8"/>
      <c r="B7555" s="24"/>
    </row>
    <row r="7556" spans="1:2" ht="15" customHeight="1">
      <c r="A7556" s="8"/>
      <c r="B7556" s="24"/>
    </row>
    <row r="7557" spans="1:2" ht="15" customHeight="1">
      <c r="A7557" s="8"/>
      <c r="B7557" s="24"/>
    </row>
    <row r="7558" spans="1:2" ht="15" customHeight="1">
      <c r="A7558" s="25"/>
      <c r="B7558" s="26"/>
    </row>
    <row r="7559" spans="1:2" ht="15" customHeight="1">
      <c r="A7559" s="8"/>
      <c r="B7559" s="24"/>
    </row>
    <row r="7560" spans="1:2" ht="15" customHeight="1">
      <c r="A7560" s="8"/>
      <c r="B7560" s="24"/>
    </row>
    <row r="7561" spans="1:2" ht="15" customHeight="1">
      <c r="A7561" s="8"/>
      <c r="B7561" s="24"/>
    </row>
    <row r="7562" spans="1:2" ht="15" customHeight="1">
      <c r="A7562" s="8"/>
      <c r="B7562" s="24"/>
    </row>
    <row r="7563" spans="1:2" ht="15" customHeight="1">
      <c r="A7563" s="8"/>
      <c r="B7563" s="24"/>
    </row>
    <row r="7564" spans="1:2" ht="15" customHeight="1">
      <c r="A7564" s="8"/>
      <c r="B7564" s="24"/>
    </row>
    <row r="7565" spans="1:2" ht="15" customHeight="1">
      <c r="A7565" s="8"/>
      <c r="B7565" s="24"/>
    </row>
    <row r="7566" spans="1:2" ht="15" customHeight="1">
      <c r="A7566" s="8"/>
      <c r="B7566" s="24"/>
    </row>
    <row r="7567" spans="1:2" ht="15" customHeight="1">
      <c r="A7567" s="8"/>
      <c r="B7567" s="24"/>
    </row>
    <row r="7568" spans="1:2" ht="15" customHeight="1">
      <c r="A7568" s="8"/>
      <c r="B7568" s="24"/>
    </row>
    <row r="7569" spans="1:2" ht="15" customHeight="1">
      <c r="A7569" s="8"/>
      <c r="B7569" s="24"/>
    </row>
    <row r="7570" spans="1:2" ht="15" customHeight="1">
      <c r="A7570" s="8"/>
      <c r="B7570" s="24"/>
    </row>
    <row r="7571" spans="1:2" ht="15" customHeight="1">
      <c r="A7571" s="8"/>
      <c r="B7571" s="24"/>
    </row>
    <row r="7572" spans="1:2" ht="15" customHeight="1">
      <c r="A7572" s="8"/>
      <c r="B7572" s="24"/>
    </row>
    <row r="7573" spans="1:2" ht="15" customHeight="1">
      <c r="A7573" s="8"/>
      <c r="B7573" s="24"/>
    </row>
    <row r="7574" spans="1:2" ht="15" customHeight="1">
      <c r="A7574" s="8"/>
      <c r="B7574" s="24"/>
    </row>
    <row r="7575" spans="1:2" ht="15" customHeight="1">
      <c r="A7575" s="8"/>
      <c r="B7575" s="24"/>
    </row>
    <row r="7576" spans="1:2" ht="15" customHeight="1">
      <c r="A7576" s="8"/>
      <c r="B7576" s="24"/>
    </row>
    <row r="7577" spans="1:2" ht="15" customHeight="1">
      <c r="A7577" s="8"/>
      <c r="B7577" s="24"/>
    </row>
    <row r="7578" spans="1:2" ht="15" customHeight="1">
      <c r="A7578" s="8"/>
      <c r="B7578" s="24"/>
    </row>
    <row r="7579" spans="1:2" ht="15" customHeight="1">
      <c r="A7579" s="8"/>
      <c r="B7579" s="24"/>
    </row>
    <row r="7580" spans="1:2" ht="15" customHeight="1">
      <c r="A7580" s="8"/>
      <c r="B7580" s="24"/>
    </row>
    <row r="7581" spans="1:2" ht="15" customHeight="1">
      <c r="A7581" s="8"/>
      <c r="B7581" s="24"/>
    </row>
    <row r="7582" spans="1:2" ht="15" customHeight="1">
      <c r="A7582" s="8"/>
      <c r="B7582" s="24"/>
    </row>
    <row r="7583" spans="1:2" ht="15" customHeight="1">
      <c r="A7583" s="8"/>
      <c r="B7583" s="24"/>
    </row>
    <row r="7584" spans="1:2" ht="15" customHeight="1">
      <c r="A7584" s="8"/>
      <c r="B7584" s="24"/>
    </row>
    <row r="7585" spans="1:2" ht="15" customHeight="1">
      <c r="A7585" s="8"/>
      <c r="B7585" s="24"/>
    </row>
    <row r="7586" spans="1:2" ht="15" customHeight="1">
      <c r="A7586" s="8"/>
      <c r="B7586" s="24"/>
    </row>
    <row r="7587" spans="1:2" ht="15" customHeight="1">
      <c r="A7587" s="8"/>
      <c r="B7587" s="24"/>
    </row>
    <row r="7588" spans="1:2" ht="15" customHeight="1">
      <c r="A7588" s="8"/>
      <c r="B7588" s="24"/>
    </row>
    <row r="7589" spans="1:2" ht="15" customHeight="1">
      <c r="A7589" s="8"/>
      <c r="B7589" s="24"/>
    </row>
    <row r="7590" spans="1:2" ht="15" customHeight="1">
      <c r="A7590" s="8"/>
      <c r="B7590" s="24"/>
    </row>
    <row r="7591" spans="1:2" ht="15" customHeight="1">
      <c r="A7591" s="8"/>
      <c r="B7591" s="24"/>
    </row>
    <row r="7592" spans="1:2" ht="15" customHeight="1">
      <c r="A7592" s="8"/>
      <c r="B7592" s="24"/>
    </row>
    <row r="7593" spans="1:2" ht="15" customHeight="1">
      <c r="A7593" s="8"/>
      <c r="B7593" s="24"/>
    </row>
    <row r="7594" spans="1:2" ht="15" customHeight="1">
      <c r="A7594" s="8"/>
      <c r="B7594" s="24"/>
    </row>
    <row r="7595" spans="1:2" ht="15" customHeight="1">
      <c r="A7595" s="8"/>
      <c r="B7595" s="24"/>
    </row>
    <row r="7596" spans="1:2" ht="15" customHeight="1">
      <c r="A7596" s="8"/>
      <c r="B7596" s="24"/>
    </row>
    <row r="7597" spans="1:2" ht="15" customHeight="1">
      <c r="A7597" s="8"/>
      <c r="B7597" s="24"/>
    </row>
    <row r="7598" spans="1:2" ht="15" customHeight="1">
      <c r="A7598" s="8"/>
      <c r="B7598" s="24"/>
    </row>
    <row r="7599" spans="1:2" ht="15" customHeight="1">
      <c r="A7599" s="8"/>
      <c r="B7599" s="24"/>
    </row>
    <row r="7600" spans="1:2" ht="15" customHeight="1">
      <c r="A7600" s="8"/>
      <c r="B7600" s="24"/>
    </row>
    <row r="7601" spans="1:2" ht="15" customHeight="1">
      <c r="A7601" s="8"/>
      <c r="B7601" s="24"/>
    </row>
    <row r="7602" spans="1:2" ht="15" customHeight="1">
      <c r="A7602" s="8"/>
      <c r="B7602" s="24"/>
    </row>
    <row r="7603" spans="1:2" ht="15" customHeight="1">
      <c r="A7603" s="8"/>
      <c r="B7603" s="24"/>
    </row>
    <row r="7604" spans="1:2" ht="15" customHeight="1">
      <c r="A7604" s="8"/>
      <c r="B7604" s="24"/>
    </row>
    <row r="7605" spans="1:2" ht="15" customHeight="1">
      <c r="A7605" s="8"/>
      <c r="B7605" s="24"/>
    </row>
    <row r="7606" spans="1:2" ht="15" customHeight="1">
      <c r="A7606" s="8"/>
      <c r="B7606" s="24"/>
    </row>
    <row r="7607" spans="1:2" ht="15" customHeight="1">
      <c r="A7607" s="8"/>
      <c r="B7607" s="24"/>
    </row>
    <row r="7608" spans="1:2" ht="15" customHeight="1">
      <c r="A7608" s="8"/>
      <c r="B7608" s="24"/>
    </row>
    <row r="7609" spans="1:2" ht="15" customHeight="1">
      <c r="A7609" s="8"/>
      <c r="B7609" s="24"/>
    </row>
    <row r="7610" spans="1:2" ht="15" customHeight="1">
      <c r="A7610" s="8"/>
      <c r="B7610" s="24"/>
    </row>
    <row r="7611" spans="1:2" ht="15" customHeight="1">
      <c r="A7611" s="8"/>
      <c r="B7611" s="24"/>
    </row>
    <row r="7612" spans="1:2" ht="15" customHeight="1">
      <c r="A7612" s="8"/>
      <c r="B7612" s="24"/>
    </row>
    <row r="7613" spans="1:2" ht="15" customHeight="1">
      <c r="A7613" s="8"/>
      <c r="B7613" s="24"/>
    </row>
    <row r="7614" spans="1:2" ht="15" customHeight="1">
      <c r="A7614" s="8"/>
      <c r="B7614" s="24"/>
    </row>
    <row r="7615" spans="1:2" ht="15" customHeight="1">
      <c r="A7615" s="8"/>
      <c r="B7615" s="24"/>
    </row>
    <row r="7616" spans="1:2" ht="15" customHeight="1">
      <c r="A7616" s="25"/>
      <c r="B7616" s="26"/>
    </row>
    <row r="7617" spans="1:2" ht="15" customHeight="1">
      <c r="A7617" s="8"/>
      <c r="B7617" s="24"/>
    </row>
    <row r="7618" spans="1:2" ht="15" customHeight="1">
      <c r="A7618" s="8"/>
      <c r="B7618" s="24"/>
    </row>
    <row r="7619" spans="1:2" ht="15" customHeight="1">
      <c r="A7619" s="8"/>
      <c r="B7619" s="24"/>
    </row>
    <row r="7620" spans="1:2" ht="15" customHeight="1">
      <c r="A7620" s="8"/>
      <c r="B7620" s="24"/>
    </row>
    <row r="7621" spans="1:2" ht="15" customHeight="1">
      <c r="A7621" s="8"/>
      <c r="B7621" s="24"/>
    </row>
    <row r="7622" spans="1:2" ht="15" customHeight="1">
      <c r="A7622" s="8"/>
      <c r="B7622" s="24"/>
    </row>
    <row r="7623" spans="1:2" ht="15" customHeight="1">
      <c r="A7623" s="25"/>
      <c r="B7623" s="26"/>
    </row>
    <row r="7624" spans="1:2" ht="15" customHeight="1">
      <c r="A7624" s="8"/>
      <c r="B7624" s="24"/>
    </row>
    <row r="7625" spans="1:2" ht="15" customHeight="1">
      <c r="A7625" s="8"/>
      <c r="B7625" s="24"/>
    </row>
    <row r="7626" spans="1:2" ht="15" customHeight="1">
      <c r="A7626" s="8"/>
      <c r="B7626" s="24"/>
    </row>
    <row r="7627" spans="1:2" ht="15" customHeight="1">
      <c r="A7627" s="8"/>
      <c r="B7627" s="24"/>
    </row>
    <row r="7628" spans="1:2" ht="15" customHeight="1">
      <c r="A7628" s="8"/>
      <c r="B7628" s="24"/>
    </row>
    <row r="7629" spans="1:2" ht="15" customHeight="1">
      <c r="A7629" s="8"/>
      <c r="B7629" s="24"/>
    </row>
    <row r="7630" spans="1:2" ht="15" customHeight="1">
      <c r="A7630" s="8"/>
      <c r="B7630" s="24"/>
    </row>
    <row r="7631" spans="1:2" ht="15" customHeight="1">
      <c r="A7631" s="8"/>
      <c r="B7631" s="24"/>
    </row>
    <row r="7632" spans="1:2" ht="15" customHeight="1">
      <c r="A7632" s="8"/>
      <c r="B7632" s="24"/>
    </row>
    <row r="7633" spans="1:2" ht="15" customHeight="1">
      <c r="A7633" s="8"/>
      <c r="B7633" s="24"/>
    </row>
    <row r="7634" spans="1:2" ht="15" customHeight="1">
      <c r="A7634" s="8"/>
      <c r="B7634" s="24"/>
    </row>
    <row r="7635" spans="1:2" ht="15" customHeight="1">
      <c r="A7635" s="8"/>
      <c r="B7635" s="24"/>
    </row>
    <row r="7636" spans="1:2" ht="15" customHeight="1">
      <c r="A7636" s="8"/>
      <c r="B7636" s="24"/>
    </row>
    <row r="7637" spans="1:2" ht="15" customHeight="1">
      <c r="A7637" s="8"/>
      <c r="B7637" s="24"/>
    </row>
    <row r="7638" spans="1:2" ht="15" customHeight="1">
      <c r="A7638" s="8"/>
      <c r="B7638" s="24"/>
    </row>
    <row r="7639" spans="1:2" ht="15" customHeight="1">
      <c r="A7639" s="8"/>
      <c r="B7639" s="24"/>
    </row>
    <row r="7640" spans="1:2" ht="15" customHeight="1">
      <c r="A7640" s="8"/>
      <c r="B7640" s="24"/>
    </row>
    <row r="7641" spans="1:2" ht="15" customHeight="1">
      <c r="A7641" s="8"/>
      <c r="B7641" s="24"/>
    </row>
    <row r="7642" spans="1:2" ht="15" customHeight="1">
      <c r="A7642" s="8"/>
      <c r="B7642" s="24"/>
    </row>
    <row r="7643" spans="1:2" ht="15" customHeight="1">
      <c r="A7643" s="8"/>
      <c r="B7643" s="24"/>
    </row>
    <row r="7644" spans="1:2" ht="15" customHeight="1">
      <c r="A7644" s="8"/>
      <c r="B7644" s="24"/>
    </row>
    <row r="7645" spans="1:2" ht="15" customHeight="1">
      <c r="A7645" s="8"/>
      <c r="B7645" s="24"/>
    </row>
    <row r="7646" spans="1:2" ht="15" customHeight="1">
      <c r="A7646" s="25"/>
      <c r="B7646" s="26"/>
    </row>
    <row r="7647" spans="1:2" ht="15" customHeight="1">
      <c r="A7647" s="8"/>
      <c r="B7647" s="24"/>
    </row>
    <row r="7648" spans="1:2" ht="15" customHeight="1">
      <c r="A7648" s="8"/>
      <c r="B7648" s="24"/>
    </row>
    <row r="7649" spans="1:2" ht="15" customHeight="1">
      <c r="A7649" s="8"/>
      <c r="B7649" s="24"/>
    </row>
    <row r="7650" spans="1:2" ht="15" customHeight="1">
      <c r="A7650" s="8"/>
      <c r="B7650" s="24"/>
    </row>
    <row r="7651" spans="1:2" ht="15" customHeight="1">
      <c r="A7651" s="8"/>
      <c r="B7651" s="24"/>
    </row>
    <row r="7652" spans="1:2" ht="15" customHeight="1">
      <c r="A7652" s="8"/>
      <c r="B7652" s="24"/>
    </row>
    <row r="7653" spans="1:2" ht="15" customHeight="1">
      <c r="A7653" s="8"/>
      <c r="B7653" s="24"/>
    </row>
    <row r="7654" spans="1:2" ht="15" customHeight="1">
      <c r="A7654" s="8"/>
      <c r="B7654" s="24"/>
    </row>
    <row r="7655" spans="1:2" ht="15" customHeight="1">
      <c r="A7655" s="8"/>
      <c r="B7655" s="24"/>
    </row>
    <row r="7656" spans="1:2" ht="15" customHeight="1">
      <c r="A7656" s="8"/>
      <c r="B7656" s="24"/>
    </row>
    <row r="7657" spans="1:2" ht="15" customHeight="1">
      <c r="A7657" s="8"/>
      <c r="B7657" s="24"/>
    </row>
    <row r="7658" spans="1:2" ht="15" customHeight="1">
      <c r="A7658" s="8"/>
      <c r="B7658" s="24"/>
    </row>
    <row r="7659" spans="1:2" ht="15" customHeight="1">
      <c r="A7659" s="8"/>
      <c r="B7659" s="24"/>
    </row>
    <row r="7660" spans="1:2" ht="15" customHeight="1">
      <c r="A7660" s="8"/>
      <c r="B7660" s="24"/>
    </row>
    <row r="7661" spans="1:2" ht="15" customHeight="1">
      <c r="A7661" s="8"/>
      <c r="B7661" s="24"/>
    </row>
    <row r="7662" spans="1:2" ht="15" customHeight="1">
      <c r="A7662" s="8"/>
      <c r="B7662" s="24"/>
    </row>
    <row r="7663" spans="1:2" ht="15" customHeight="1">
      <c r="A7663" s="8"/>
      <c r="B7663" s="24"/>
    </row>
    <row r="7664" spans="1:2" ht="15" customHeight="1">
      <c r="A7664" s="25"/>
      <c r="B7664" s="26"/>
    </row>
    <row r="7665" spans="1:2" ht="15" customHeight="1">
      <c r="A7665" s="8"/>
      <c r="B7665" s="24"/>
    </row>
    <row r="7666" spans="1:2" ht="15" customHeight="1">
      <c r="A7666" s="8"/>
      <c r="B7666" s="24"/>
    </row>
    <row r="7667" spans="1:2" ht="15" customHeight="1">
      <c r="A7667" s="25"/>
      <c r="B7667" s="26"/>
    </row>
    <row r="7668" spans="1:2" ht="15" customHeight="1">
      <c r="A7668" s="8"/>
      <c r="B7668" s="24"/>
    </row>
    <row r="7669" spans="1:2" ht="15" customHeight="1">
      <c r="A7669" s="8"/>
      <c r="B7669" s="24"/>
    </row>
    <row r="7670" spans="1:2" ht="15" customHeight="1">
      <c r="A7670" s="8"/>
      <c r="B7670" s="24"/>
    </row>
    <row r="7671" spans="1:2" ht="15" customHeight="1">
      <c r="A7671" s="8"/>
      <c r="B7671" s="24"/>
    </row>
    <row r="7672" spans="1:2" ht="15" customHeight="1">
      <c r="A7672" s="8"/>
      <c r="B7672" s="24"/>
    </row>
    <row r="7673" spans="1:2" ht="15" customHeight="1">
      <c r="A7673" s="8"/>
      <c r="B7673" s="24"/>
    </row>
    <row r="7674" spans="1:2" ht="15" customHeight="1">
      <c r="A7674" s="8"/>
      <c r="B7674" s="24"/>
    </row>
    <row r="7675" spans="1:2" ht="15" customHeight="1">
      <c r="A7675" s="8"/>
      <c r="B7675" s="24"/>
    </row>
    <row r="7676" spans="1:2" ht="15" customHeight="1">
      <c r="A7676" s="25"/>
      <c r="B7676" s="26"/>
    </row>
    <row r="7677" spans="1:2" ht="15" customHeight="1">
      <c r="A7677" s="8"/>
      <c r="B7677" s="24"/>
    </row>
    <row r="7678" spans="1:2" ht="15" customHeight="1">
      <c r="A7678" s="8"/>
      <c r="B7678" s="24"/>
    </row>
    <row r="7679" spans="1:2" ht="15" customHeight="1">
      <c r="A7679" s="8"/>
      <c r="B7679" s="24"/>
    </row>
    <row r="7680" spans="1:2" ht="15" customHeight="1">
      <c r="A7680" s="8"/>
      <c r="B7680" s="24"/>
    </row>
    <row r="7681" spans="1:2" ht="15" customHeight="1">
      <c r="A7681" s="8"/>
      <c r="B7681" s="24"/>
    </row>
    <row r="7682" spans="1:2" ht="15" customHeight="1">
      <c r="A7682" s="8"/>
      <c r="B7682" s="24"/>
    </row>
    <row r="7683" spans="1:2" ht="15" customHeight="1">
      <c r="A7683" s="8"/>
      <c r="B7683" s="24"/>
    </row>
    <row r="7684" spans="1:2" ht="15" customHeight="1">
      <c r="A7684" s="8"/>
      <c r="B7684" s="24"/>
    </row>
    <row r="7685" spans="1:2" ht="15" customHeight="1">
      <c r="A7685" s="8"/>
      <c r="B7685" s="24"/>
    </row>
    <row r="7686" spans="1:2" ht="15" customHeight="1">
      <c r="A7686" s="8"/>
      <c r="B7686" s="24"/>
    </row>
    <row r="7687" spans="1:2" ht="15" customHeight="1">
      <c r="A7687" s="8"/>
      <c r="B7687" s="24"/>
    </row>
    <row r="7688" spans="1:2" ht="15" customHeight="1">
      <c r="A7688" s="8"/>
      <c r="B7688" s="24"/>
    </row>
    <row r="7689" spans="1:2" ht="15" customHeight="1">
      <c r="A7689" s="8"/>
      <c r="B7689" s="24"/>
    </row>
    <row r="7690" spans="1:2" ht="15" customHeight="1">
      <c r="A7690" s="25"/>
      <c r="B7690" s="26"/>
    </row>
    <row r="7691" spans="1:2" ht="15" customHeight="1">
      <c r="A7691" s="8"/>
      <c r="B7691" s="24"/>
    </row>
    <row r="7692" spans="1:2" ht="15" customHeight="1">
      <c r="A7692" s="8"/>
      <c r="B7692" s="24"/>
    </row>
    <row r="7693" spans="1:2" ht="15" customHeight="1">
      <c r="A7693" s="8"/>
      <c r="B7693" s="24"/>
    </row>
    <row r="7694" spans="1:2" ht="15" customHeight="1">
      <c r="A7694" s="8"/>
      <c r="B7694" s="24"/>
    </row>
    <row r="7695" spans="1:2" ht="15" customHeight="1">
      <c r="A7695" s="8"/>
      <c r="B7695" s="24"/>
    </row>
    <row r="7696" spans="1:2" ht="15" customHeight="1">
      <c r="A7696" s="8"/>
      <c r="B7696" s="24"/>
    </row>
    <row r="7697" spans="1:2" ht="15" customHeight="1">
      <c r="A7697" s="8"/>
      <c r="B7697" s="24"/>
    </row>
    <row r="7698" spans="1:2" ht="15" customHeight="1">
      <c r="A7698" s="25"/>
      <c r="B7698" s="26"/>
    </row>
    <row r="7699" spans="1:2" ht="15" customHeight="1">
      <c r="A7699" s="8"/>
      <c r="B7699" s="24"/>
    </row>
    <row r="7700" spans="1:2" ht="15" customHeight="1">
      <c r="A7700" s="8"/>
      <c r="B7700" s="24"/>
    </row>
    <row r="7701" spans="1:2" ht="15" customHeight="1">
      <c r="A7701" s="25"/>
      <c r="B7701" s="26"/>
    </row>
    <row r="7702" spans="1:2" ht="15" customHeight="1">
      <c r="A7702" s="8"/>
      <c r="B7702" s="24"/>
    </row>
    <row r="7703" spans="1:2" ht="15" customHeight="1">
      <c r="A7703" s="8"/>
      <c r="B7703" s="24"/>
    </row>
    <row r="7704" spans="1:2" ht="15" customHeight="1">
      <c r="A7704" s="8"/>
      <c r="B7704" s="24"/>
    </row>
    <row r="7705" spans="1:2" ht="15" customHeight="1">
      <c r="A7705" s="25"/>
      <c r="B7705" s="26"/>
    </row>
    <row r="7706" spans="1:2" ht="15" customHeight="1">
      <c r="A7706" s="8"/>
      <c r="B7706" s="24"/>
    </row>
    <row r="7707" spans="1:2" ht="15" customHeight="1">
      <c r="A7707" s="8"/>
      <c r="B7707" s="24"/>
    </row>
    <row r="7708" spans="1:2" ht="15" customHeight="1">
      <c r="A7708" s="8"/>
      <c r="B7708" s="24"/>
    </row>
    <row r="7709" spans="1:2" ht="15" customHeight="1">
      <c r="A7709" s="8"/>
      <c r="B7709" s="24"/>
    </row>
    <row r="7710" spans="1:2" ht="15" customHeight="1">
      <c r="A7710" s="25"/>
      <c r="B7710" s="26"/>
    </row>
    <row r="7711" spans="1:2" ht="15" customHeight="1">
      <c r="A7711" s="8"/>
      <c r="B7711" s="24"/>
    </row>
    <row r="7712" spans="1:2" ht="15" customHeight="1">
      <c r="A7712" s="8"/>
      <c r="B7712" s="24"/>
    </row>
    <row r="7713" spans="1:2" ht="15" customHeight="1">
      <c r="A7713" s="8"/>
      <c r="B7713" s="24"/>
    </row>
    <row r="7714" spans="1:2" ht="15" customHeight="1">
      <c r="A7714" s="8"/>
      <c r="B7714" s="24"/>
    </row>
    <row r="7715" spans="1:2" ht="15" customHeight="1">
      <c r="A7715" s="8"/>
      <c r="B7715" s="24"/>
    </row>
    <row r="7716" spans="1:2" ht="15" customHeight="1">
      <c r="A7716" s="8"/>
      <c r="B7716" s="24"/>
    </row>
    <row r="7717" spans="1:2" ht="15" customHeight="1">
      <c r="A7717" s="8"/>
      <c r="B7717" s="24"/>
    </row>
    <row r="7718" spans="1:2" ht="15" customHeight="1">
      <c r="A7718" s="8"/>
      <c r="B7718" s="24"/>
    </row>
    <row r="7719" spans="1:2" ht="15" customHeight="1">
      <c r="A7719" s="8"/>
      <c r="B7719" s="24"/>
    </row>
    <row r="7720" spans="1:2" ht="15" customHeight="1">
      <c r="A7720" s="8"/>
      <c r="B7720" s="24"/>
    </row>
    <row r="7721" spans="1:2" ht="15" customHeight="1">
      <c r="A7721" s="8"/>
      <c r="B7721" s="24"/>
    </row>
    <row r="7722" spans="1:2" ht="15" customHeight="1">
      <c r="A7722" s="8"/>
      <c r="B7722" s="24"/>
    </row>
    <row r="7723" spans="1:2" ht="15" customHeight="1">
      <c r="A7723" s="8"/>
      <c r="B7723" s="24"/>
    </row>
    <row r="7724" spans="1:2" ht="15" customHeight="1">
      <c r="A7724" s="8"/>
      <c r="B7724" s="24"/>
    </row>
    <row r="7725" spans="1:2" ht="15" customHeight="1">
      <c r="A7725" s="8"/>
      <c r="B7725" s="24"/>
    </row>
    <row r="7726" spans="1:2" ht="15" customHeight="1">
      <c r="A7726" s="8"/>
      <c r="B7726" s="24"/>
    </row>
    <row r="7727" spans="1:2" ht="15" customHeight="1">
      <c r="A7727" s="8"/>
      <c r="B7727" s="24"/>
    </row>
    <row r="7728" spans="1:2" ht="15" customHeight="1">
      <c r="A7728" s="8"/>
      <c r="B7728" s="24"/>
    </row>
    <row r="7729" spans="1:2" ht="15" customHeight="1">
      <c r="A7729" s="8"/>
      <c r="B7729" s="24"/>
    </row>
    <row r="7730" spans="1:2" ht="15" customHeight="1">
      <c r="A7730" s="8"/>
      <c r="B7730" s="24"/>
    </row>
    <row r="7731" spans="1:2" ht="15" customHeight="1">
      <c r="A7731" s="8"/>
      <c r="B7731" s="24"/>
    </row>
    <row r="7732" spans="1:2" ht="15" customHeight="1">
      <c r="A7732" s="8"/>
      <c r="B7732" s="24"/>
    </row>
    <row r="7733" spans="1:2" ht="15" customHeight="1">
      <c r="A7733" s="8"/>
      <c r="B7733" s="24"/>
    </row>
    <row r="7734" spans="1:2" ht="15" customHeight="1">
      <c r="A7734" s="8"/>
      <c r="B7734" s="24"/>
    </row>
    <row r="7735" spans="1:2" ht="15" customHeight="1">
      <c r="A7735" s="8"/>
      <c r="B7735" s="24"/>
    </row>
    <row r="7736" spans="1:2" ht="15" customHeight="1">
      <c r="A7736" s="8"/>
      <c r="B7736" s="24"/>
    </row>
    <row r="7737" spans="1:2" ht="15" customHeight="1">
      <c r="A7737" s="8"/>
      <c r="B7737" s="24"/>
    </row>
    <row r="7738" spans="1:2" ht="15" customHeight="1">
      <c r="A7738" s="8"/>
      <c r="B7738" s="24"/>
    </row>
    <row r="7739" spans="1:2" ht="15" customHeight="1">
      <c r="A7739" s="8"/>
      <c r="B7739" s="24"/>
    </row>
    <row r="7740" spans="1:2" ht="15" customHeight="1">
      <c r="A7740" s="8"/>
      <c r="B7740" s="24"/>
    </row>
    <row r="7741" spans="1:2" ht="15" customHeight="1">
      <c r="A7741" s="8"/>
      <c r="B7741" s="24"/>
    </row>
    <row r="7742" spans="1:2" ht="15" customHeight="1">
      <c r="A7742" s="8"/>
      <c r="B7742" s="24"/>
    </row>
    <row r="7743" spans="1:2" ht="15" customHeight="1">
      <c r="A7743" s="8"/>
      <c r="B7743" s="24"/>
    </row>
    <row r="7744" spans="1:2" ht="15" customHeight="1">
      <c r="A7744" s="8"/>
      <c r="B7744" s="24"/>
    </row>
    <row r="7745" spans="1:2" ht="15" customHeight="1">
      <c r="A7745" s="8"/>
      <c r="B7745" s="24"/>
    </row>
    <row r="7746" spans="1:2" ht="15" customHeight="1">
      <c r="A7746" s="8"/>
      <c r="B7746" s="24"/>
    </row>
    <row r="7747" spans="1:2" ht="15" customHeight="1">
      <c r="A7747" s="8"/>
      <c r="B7747" s="24"/>
    </row>
    <row r="7748" spans="1:2" ht="15" customHeight="1">
      <c r="A7748" s="8"/>
      <c r="B7748" s="24"/>
    </row>
    <row r="7749" spans="1:2" ht="15" customHeight="1">
      <c r="A7749" s="8"/>
      <c r="B7749" s="24"/>
    </row>
    <row r="7750" spans="1:2" ht="15" customHeight="1">
      <c r="A7750" s="8"/>
      <c r="B7750" s="24"/>
    </row>
    <row r="7751" spans="1:2" ht="15" customHeight="1">
      <c r="A7751" s="8"/>
      <c r="B7751" s="24"/>
    </row>
    <row r="7752" spans="1:2" ht="15" customHeight="1">
      <c r="A7752" s="25"/>
      <c r="B7752" s="26"/>
    </row>
    <row r="7753" spans="1:2" ht="15" customHeight="1">
      <c r="A7753" s="8"/>
      <c r="B7753" s="24"/>
    </row>
    <row r="7754" spans="1:2" ht="15" customHeight="1">
      <c r="A7754" s="8"/>
      <c r="B7754" s="24"/>
    </row>
    <row r="7755" spans="1:2" ht="15" customHeight="1">
      <c r="A7755" s="8"/>
      <c r="B7755" s="24"/>
    </row>
    <row r="7756" spans="1:2" ht="15" customHeight="1">
      <c r="A7756" s="8"/>
      <c r="B7756" s="24"/>
    </row>
    <row r="7757" spans="1:2" ht="15" customHeight="1">
      <c r="A7757" s="25"/>
      <c r="B7757" s="26"/>
    </row>
    <row r="7758" spans="1:2" ht="15" customHeight="1">
      <c r="A7758" s="8"/>
      <c r="B7758" s="24"/>
    </row>
    <row r="7759" spans="1:2" ht="15" customHeight="1">
      <c r="A7759" s="8"/>
      <c r="B7759" s="24"/>
    </row>
    <row r="7760" spans="1:2" ht="15" customHeight="1">
      <c r="A7760" s="8"/>
      <c r="B7760" s="24"/>
    </row>
    <row r="7761" spans="1:2" ht="15" customHeight="1">
      <c r="A7761" s="8"/>
      <c r="B7761" s="24"/>
    </row>
    <row r="7762" spans="1:2" ht="15" customHeight="1">
      <c r="A7762" s="8"/>
      <c r="B7762" s="24"/>
    </row>
    <row r="7763" spans="1:2" ht="15" customHeight="1">
      <c r="A7763" s="8"/>
      <c r="B7763" s="24"/>
    </row>
    <row r="7764" spans="1:2" ht="15" customHeight="1">
      <c r="A7764" s="8"/>
      <c r="B7764" s="24"/>
    </row>
    <row r="7765" spans="1:2" ht="15" customHeight="1">
      <c r="A7765" s="8"/>
      <c r="B7765" s="24"/>
    </row>
    <row r="7766" spans="1:2" ht="15" customHeight="1">
      <c r="A7766" s="8"/>
      <c r="B7766" s="24"/>
    </row>
    <row r="7767" spans="1:2" ht="15" customHeight="1">
      <c r="A7767" s="8"/>
      <c r="B7767" s="24"/>
    </row>
    <row r="7768" spans="1:2" ht="15" customHeight="1">
      <c r="A7768" s="8"/>
      <c r="B7768" s="24"/>
    </row>
    <row r="7769" spans="1:2" ht="15" customHeight="1">
      <c r="A7769" s="8"/>
      <c r="B7769" s="24"/>
    </row>
    <row r="7770" spans="1:2" ht="15" customHeight="1">
      <c r="A7770" s="8"/>
      <c r="B7770" s="24"/>
    </row>
    <row r="7771" spans="1:2" ht="15" customHeight="1">
      <c r="A7771" s="25"/>
      <c r="B7771" s="26"/>
    </row>
    <row r="7772" spans="1:2" ht="15" customHeight="1">
      <c r="A7772" s="8"/>
      <c r="B7772" s="24"/>
    </row>
    <row r="7773" spans="1:2" ht="15" customHeight="1">
      <c r="A7773" s="8"/>
      <c r="B7773" s="24"/>
    </row>
    <row r="7774" spans="1:2" ht="15" customHeight="1">
      <c r="A7774" s="8"/>
      <c r="B7774" s="24"/>
    </row>
    <row r="7775" spans="1:2" ht="15" customHeight="1">
      <c r="A7775" s="8"/>
      <c r="B7775" s="24"/>
    </row>
    <row r="7776" spans="1:2" ht="15" customHeight="1">
      <c r="A7776" s="8"/>
      <c r="B7776" s="24"/>
    </row>
    <row r="7777" spans="1:2" ht="15" customHeight="1">
      <c r="A7777" s="8"/>
      <c r="B7777" s="24"/>
    </row>
    <row r="7778" spans="1:2" ht="15" customHeight="1">
      <c r="A7778" s="8"/>
      <c r="B7778" s="24"/>
    </row>
    <row r="7779" spans="1:2" ht="15" customHeight="1">
      <c r="A7779" s="8"/>
      <c r="B7779" s="24"/>
    </row>
    <row r="7780" spans="1:2" ht="15" customHeight="1">
      <c r="A7780" s="8"/>
      <c r="B7780" s="24"/>
    </row>
    <row r="7781" spans="1:2" ht="15" customHeight="1">
      <c r="A7781" s="8"/>
      <c r="B7781" s="24"/>
    </row>
    <row r="7782" spans="1:2" ht="15" customHeight="1">
      <c r="A7782" s="8"/>
      <c r="B7782" s="24"/>
    </row>
    <row r="7783" spans="1:2" ht="15" customHeight="1">
      <c r="A7783" s="8"/>
      <c r="B7783" s="24"/>
    </row>
    <row r="7784" spans="1:2" ht="15" customHeight="1">
      <c r="A7784" s="8"/>
      <c r="B7784" s="24"/>
    </row>
    <row r="7785" spans="1:2" ht="15" customHeight="1">
      <c r="A7785" s="8"/>
      <c r="B7785" s="24"/>
    </row>
    <row r="7786" spans="1:2" ht="15" customHeight="1">
      <c r="A7786" s="8"/>
      <c r="B7786" s="24"/>
    </row>
    <row r="7787" spans="1:2" ht="15" customHeight="1">
      <c r="A7787" s="8"/>
      <c r="B7787" s="24"/>
    </row>
    <row r="7788" spans="1:2" ht="15" customHeight="1">
      <c r="A7788" s="8"/>
      <c r="B7788" s="24"/>
    </row>
    <row r="7789" spans="1:2" ht="15" customHeight="1">
      <c r="A7789" s="8"/>
      <c r="B7789" s="24"/>
    </row>
    <row r="7790" spans="1:2" ht="15" customHeight="1">
      <c r="A7790" s="8"/>
      <c r="B7790" s="24"/>
    </row>
    <row r="7791" spans="1:2" ht="15" customHeight="1">
      <c r="A7791" s="8"/>
      <c r="B7791" s="24"/>
    </row>
    <row r="7792" spans="1:2" ht="15" customHeight="1">
      <c r="A7792" s="8"/>
      <c r="B7792" s="24"/>
    </row>
    <row r="7793" spans="1:2" ht="15" customHeight="1">
      <c r="A7793" s="8"/>
      <c r="B7793" s="24"/>
    </row>
    <row r="7794" spans="1:2" ht="15" customHeight="1">
      <c r="A7794" s="8"/>
      <c r="B7794" s="24"/>
    </row>
    <row r="7795" spans="1:2" ht="15" customHeight="1">
      <c r="A7795" s="8"/>
      <c r="B7795" s="24"/>
    </row>
    <row r="7796" spans="1:2" ht="15" customHeight="1">
      <c r="A7796" s="8"/>
      <c r="B7796" s="24"/>
    </row>
    <row r="7797" spans="1:2" ht="15" customHeight="1">
      <c r="A7797" s="8"/>
      <c r="B7797" s="24"/>
    </row>
    <row r="7798" spans="1:2" ht="15" customHeight="1">
      <c r="A7798" s="8"/>
      <c r="B7798" s="24"/>
    </row>
    <row r="7799" spans="1:2" ht="15" customHeight="1">
      <c r="A7799" s="8"/>
      <c r="B7799" s="24"/>
    </row>
    <row r="7800" spans="1:2" ht="15" customHeight="1">
      <c r="A7800" s="8"/>
      <c r="B7800" s="24"/>
    </row>
    <row r="7801" spans="1:2" ht="15" customHeight="1">
      <c r="A7801" s="8"/>
      <c r="B7801" s="24"/>
    </row>
    <row r="7802" spans="1:2" ht="15" customHeight="1">
      <c r="A7802" s="8"/>
      <c r="B7802" s="24"/>
    </row>
    <row r="7803" spans="1:2" ht="15" customHeight="1">
      <c r="A7803" s="8"/>
      <c r="B7803" s="24"/>
    </row>
    <row r="7804" spans="1:2" ht="15" customHeight="1">
      <c r="A7804" s="8"/>
      <c r="B7804" s="24"/>
    </row>
    <row r="7805" spans="1:2" ht="15" customHeight="1">
      <c r="A7805" s="8"/>
      <c r="B7805" s="24"/>
    </row>
    <row r="7806" spans="1:2" ht="15" customHeight="1">
      <c r="A7806" s="25"/>
      <c r="B7806" s="26"/>
    </row>
    <row r="7807" spans="1:2" ht="15" customHeight="1">
      <c r="A7807" s="8"/>
      <c r="B7807" s="24"/>
    </row>
    <row r="7808" spans="1:2" ht="15" customHeight="1">
      <c r="A7808" s="8"/>
      <c r="B7808" s="24"/>
    </row>
    <row r="7809" spans="1:2" ht="15" customHeight="1">
      <c r="A7809" s="8"/>
      <c r="B7809" s="24"/>
    </row>
    <row r="7810" spans="1:2" ht="15" customHeight="1">
      <c r="A7810" s="8"/>
      <c r="B7810" s="24"/>
    </row>
    <row r="7811" spans="1:2" ht="15" customHeight="1">
      <c r="A7811" s="8"/>
      <c r="B7811" s="24"/>
    </row>
    <row r="7812" spans="1:2" ht="15" customHeight="1">
      <c r="A7812" s="8"/>
      <c r="B7812" s="24"/>
    </row>
    <row r="7813" spans="1:2" ht="15" customHeight="1">
      <c r="A7813" s="8"/>
      <c r="B7813" s="24"/>
    </row>
    <row r="7814" spans="1:2" ht="15" customHeight="1">
      <c r="A7814" s="8"/>
      <c r="B7814" s="24"/>
    </row>
    <row r="7815" spans="1:2" ht="15" customHeight="1">
      <c r="A7815" s="8"/>
      <c r="B7815" s="24"/>
    </row>
    <row r="7816" spans="1:2" ht="15" customHeight="1">
      <c r="A7816" s="8"/>
      <c r="B7816" s="24"/>
    </row>
    <row r="7817" spans="1:2" ht="15" customHeight="1">
      <c r="A7817" s="8"/>
      <c r="B7817" s="24"/>
    </row>
    <row r="7818" spans="1:2" ht="15" customHeight="1">
      <c r="A7818" s="8"/>
      <c r="B7818" s="24"/>
    </row>
    <row r="7819" spans="1:2" ht="15" customHeight="1">
      <c r="A7819" s="8"/>
      <c r="B7819" s="24"/>
    </row>
    <row r="7820" spans="1:2" ht="15" customHeight="1">
      <c r="A7820" s="8"/>
      <c r="B7820" s="24"/>
    </row>
    <row r="7821" spans="1:2" ht="15" customHeight="1">
      <c r="A7821" s="8"/>
      <c r="B7821" s="24"/>
    </row>
    <row r="7822" spans="1:2" ht="15" customHeight="1">
      <c r="A7822" s="8"/>
      <c r="B7822" s="24"/>
    </row>
    <row r="7823" spans="1:2" ht="15" customHeight="1">
      <c r="A7823" s="8"/>
      <c r="B7823" s="24"/>
    </row>
    <row r="7824" spans="1:2" ht="15" customHeight="1">
      <c r="A7824" s="8"/>
      <c r="B7824" s="24"/>
    </row>
    <row r="7825" spans="1:2" ht="15" customHeight="1">
      <c r="A7825" s="8"/>
      <c r="B7825" s="24"/>
    </row>
    <row r="7826" spans="1:2" ht="15" customHeight="1">
      <c r="A7826" s="8"/>
      <c r="B7826" s="24"/>
    </row>
    <row r="7827" spans="1:2" ht="15" customHeight="1">
      <c r="A7827" s="8"/>
      <c r="B7827" s="24"/>
    </row>
    <row r="7828" spans="1:2" ht="15" customHeight="1">
      <c r="A7828" s="8"/>
      <c r="B7828" s="24"/>
    </row>
    <row r="7829" spans="1:2" ht="15" customHeight="1">
      <c r="A7829" s="8"/>
      <c r="B7829" s="24"/>
    </row>
    <row r="7830" spans="1:2" ht="15" customHeight="1">
      <c r="A7830" s="8"/>
      <c r="B7830" s="24"/>
    </row>
    <row r="7831" spans="1:2" ht="15" customHeight="1">
      <c r="A7831" s="8"/>
      <c r="B7831" s="24"/>
    </row>
    <row r="7832" spans="1:2" ht="15" customHeight="1">
      <c r="A7832" s="8"/>
      <c r="B7832" s="24"/>
    </row>
    <row r="7833" spans="1:2" ht="15" customHeight="1">
      <c r="A7833" s="8"/>
      <c r="B7833" s="24"/>
    </row>
    <row r="7834" spans="1:2" ht="15" customHeight="1">
      <c r="A7834" s="8"/>
      <c r="B7834" s="24"/>
    </row>
    <row r="7835" spans="1:2" ht="15" customHeight="1">
      <c r="A7835" s="25"/>
      <c r="B7835" s="26"/>
    </row>
    <row r="7836" spans="1:2" ht="15" customHeight="1">
      <c r="A7836" s="8"/>
      <c r="B7836" s="24"/>
    </row>
    <row r="7837" spans="1:2" ht="15" customHeight="1">
      <c r="A7837" s="8"/>
      <c r="B7837" s="24"/>
    </row>
    <row r="7838" spans="1:2" ht="15" customHeight="1">
      <c r="A7838" s="8"/>
      <c r="B7838" s="24"/>
    </row>
    <row r="7839" spans="1:2" ht="15" customHeight="1">
      <c r="A7839" s="8"/>
      <c r="B7839" s="24"/>
    </row>
    <row r="7840" spans="1:2" ht="15" customHeight="1">
      <c r="A7840" s="8"/>
      <c r="B7840" s="24"/>
    </row>
    <row r="7841" spans="1:2" ht="15" customHeight="1">
      <c r="A7841" s="8"/>
      <c r="B7841" s="24"/>
    </row>
    <row r="7842" spans="1:2" ht="15" customHeight="1">
      <c r="A7842" s="8"/>
      <c r="B7842" s="24"/>
    </row>
    <row r="7843" spans="1:2" ht="15" customHeight="1">
      <c r="A7843" s="8"/>
      <c r="B7843" s="24"/>
    </row>
    <row r="7844" spans="1:2" ht="15" customHeight="1">
      <c r="A7844" s="8"/>
      <c r="B7844" s="24"/>
    </row>
    <row r="7845" spans="1:2" ht="15" customHeight="1">
      <c r="A7845" s="8"/>
      <c r="B7845" s="24"/>
    </row>
    <row r="7846" spans="1:2" ht="15" customHeight="1">
      <c r="A7846" s="8"/>
      <c r="B7846" s="24"/>
    </row>
    <row r="7847" spans="1:2" ht="15" customHeight="1">
      <c r="A7847" s="8"/>
      <c r="B7847" s="24"/>
    </row>
    <row r="7848" spans="1:2" ht="15" customHeight="1">
      <c r="A7848" s="8"/>
      <c r="B7848" s="24"/>
    </row>
    <row r="7849" spans="1:2" ht="15" customHeight="1">
      <c r="A7849" s="8"/>
      <c r="B7849" s="24"/>
    </row>
    <row r="7850" spans="1:2" ht="15" customHeight="1">
      <c r="A7850" s="8"/>
      <c r="B7850" s="24"/>
    </row>
    <row r="7851" spans="1:2" ht="15" customHeight="1">
      <c r="A7851" s="8"/>
      <c r="B7851" s="24"/>
    </row>
    <row r="7852" spans="1:2" ht="15" customHeight="1">
      <c r="A7852" s="8"/>
      <c r="B7852" s="24"/>
    </row>
    <row r="7853" spans="1:2" ht="15" customHeight="1">
      <c r="A7853" s="8"/>
      <c r="B7853" s="24"/>
    </row>
    <row r="7854" spans="1:2" ht="15" customHeight="1">
      <c r="A7854" s="8"/>
      <c r="B7854" s="24"/>
    </row>
    <row r="7855" spans="1:2" ht="15" customHeight="1">
      <c r="A7855" s="8"/>
      <c r="B7855" s="24"/>
    </row>
    <row r="7856" spans="1:2" ht="15" customHeight="1">
      <c r="A7856" s="8"/>
      <c r="B7856" s="24"/>
    </row>
    <row r="7857" spans="1:2" ht="15" customHeight="1">
      <c r="A7857" s="8"/>
      <c r="B7857" s="24"/>
    </row>
    <row r="7858" spans="1:2" ht="15" customHeight="1">
      <c r="A7858" s="8"/>
      <c r="B7858" s="24"/>
    </row>
    <row r="7859" spans="1:2" ht="15" customHeight="1">
      <c r="A7859" s="8"/>
      <c r="B7859" s="24"/>
    </row>
    <row r="7860" spans="1:2" ht="15" customHeight="1">
      <c r="A7860" s="8"/>
      <c r="B7860" s="24"/>
    </row>
    <row r="7861" spans="1:2" ht="15" customHeight="1">
      <c r="A7861" s="8"/>
      <c r="B7861" s="24"/>
    </row>
    <row r="7862" spans="1:2" ht="15" customHeight="1">
      <c r="A7862" s="8"/>
      <c r="B7862" s="24"/>
    </row>
    <row r="7863" spans="1:2" ht="15" customHeight="1">
      <c r="A7863" s="8"/>
      <c r="B7863" s="24"/>
    </row>
    <row r="7864" spans="1:2" ht="15" customHeight="1">
      <c r="A7864" s="8"/>
      <c r="B7864" s="24"/>
    </row>
    <row r="7865" spans="1:2" ht="15" customHeight="1">
      <c r="A7865" s="8"/>
      <c r="B7865" s="24"/>
    </row>
    <row r="7866" spans="1:2" ht="15" customHeight="1">
      <c r="A7866" s="8"/>
      <c r="B7866" s="24"/>
    </row>
    <row r="7867" spans="1:2" ht="15" customHeight="1">
      <c r="A7867" s="8"/>
      <c r="B7867" s="24"/>
    </row>
    <row r="7868" spans="1:2" ht="15" customHeight="1">
      <c r="A7868" s="8"/>
      <c r="B7868" s="24"/>
    </row>
    <row r="7869" spans="1:2" ht="15" customHeight="1">
      <c r="A7869" s="8"/>
      <c r="B7869" s="24"/>
    </row>
    <row r="7870" spans="1:2" ht="15" customHeight="1">
      <c r="A7870" s="8"/>
      <c r="B7870" s="24"/>
    </row>
    <row r="7871" spans="1:2" ht="15" customHeight="1">
      <c r="A7871" s="8"/>
      <c r="B7871" s="24"/>
    </row>
    <row r="7872" spans="1:2" ht="15" customHeight="1">
      <c r="A7872" s="8"/>
      <c r="B7872" s="24"/>
    </row>
    <row r="7873" spans="1:2" ht="15" customHeight="1">
      <c r="A7873" s="8"/>
      <c r="B7873" s="24"/>
    </row>
    <row r="7874" spans="1:2" ht="15" customHeight="1">
      <c r="A7874" s="8"/>
      <c r="B7874" s="24"/>
    </row>
    <row r="7875" spans="1:2" ht="15" customHeight="1">
      <c r="A7875" s="8"/>
      <c r="B7875" s="24"/>
    </row>
    <row r="7876" spans="1:2" ht="15" customHeight="1">
      <c r="A7876" s="8"/>
      <c r="B7876" s="24"/>
    </row>
    <row r="7877" spans="1:2" ht="15" customHeight="1">
      <c r="A7877" s="8"/>
      <c r="B7877" s="24"/>
    </row>
    <row r="7878" spans="1:2" ht="15" customHeight="1">
      <c r="A7878" s="8"/>
      <c r="B7878" s="24"/>
    </row>
    <row r="7879" spans="1:2" ht="15" customHeight="1">
      <c r="A7879" s="8"/>
      <c r="B7879" s="24"/>
    </row>
    <row r="7880" spans="1:2" ht="15" customHeight="1">
      <c r="A7880" s="8"/>
      <c r="B7880" s="24"/>
    </row>
    <row r="7881" spans="1:2" ht="15" customHeight="1">
      <c r="A7881" s="8"/>
      <c r="B7881" s="24"/>
    </row>
    <row r="7882" spans="1:2" ht="15" customHeight="1">
      <c r="A7882" s="8"/>
      <c r="B7882" s="24"/>
    </row>
    <row r="7883" spans="1:2" ht="15" customHeight="1">
      <c r="A7883" s="8"/>
      <c r="B7883" s="24"/>
    </row>
    <row r="7884" spans="1:2" ht="15" customHeight="1">
      <c r="A7884" s="8"/>
      <c r="B7884" s="24"/>
    </row>
    <row r="7885" spans="1:2" ht="15" customHeight="1">
      <c r="A7885" s="8"/>
      <c r="B7885" s="24"/>
    </row>
    <row r="7886" spans="1:2" ht="15" customHeight="1">
      <c r="A7886" s="8"/>
      <c r="B7886" s="24"/>
    </row>
    <row r="7887" spans="1:2" ht="15" customHeight="1">
      <c r="A7887" s="8"/>
      <c r="B7887" s="24"/>
    </row>
    <row r="7888" spans="1:2" ht="15" customHeight="1">
      <c r="A7888" s="25"/>
      <c r="B7888" s="26"/>
    </row>
    <row r="7889" spans="1:2" ht="15" customHeight="1">
      <c r="A7889" s="25"/>
      <c r="B7889" s="26"/>
    </row>
    <row r="7890" spans="1:2" ht="15" customHeight="1">
      <c r="A7890" s="8"/>
      <c r="B7890" s="24"/>
    </row>
    <row r="7891" spans="1:2" ht="15" customHeight="1">
      <c r="A7891" s="8"/>
      <c r="B7891" s="24"/>
    </row>
    <row r="7892" spans="1:2" ht="15" customHeight="1">
      <c r="A7892" s="8"/>
      <c r="B7892" s="24"/>
    </row>
    <row r="7893" spans="1:2" ht="15" customHeight="1">
      <c r="A7893" s="8"/>
      <c r="B7893" s="24"/>
    </row>
    <row r="7894" spans="1:2" ht="15" customHeight="1">
      <c r="A7894" s="8"/>
      <c r="B7894" s="24"/>
    </row>
    <row r="7895" spans="1:2" ht="15" customHeight="1">
      <c r="A7895" s="8"/>
      <c r="B7895" s="24"/>
    </row>
    <row r="7896" spans="1:2" ht="15" customHeight="1">
      <c r="A7896" s="8"/>
      <c r="B7896" s="24"/>
    </row>
    <row r="7897" spans="1:2" ht="15" customHeight="1">
      <c r="A7897" s="8"/>
      <c r="B7897" s="24"/>
    </row>
    <row r="7898" spans="1:2" ht="15" customHeight="1">
      <c r="A7898" s="8"/>
      <c r="B7898" s="24"/>
    </row>
    <row r="7899" spans="1:2" ht="15" customHeight="1">
      <c r="A7899" s="8"/>
      <c r="B7899" s="24"/>
    </row>
    <row r="7900" spans="1:2" ht="15" customHeight="1">
      <c r="A7900" s="8"/>
      <c r="B7900" s="24"/>
    </row>
    <row r="7901" spans="1:2" ht="15" customHeight="1">
      <c r="A7901" s="8"/>
      <c r="B7901" s="24"/>
    </row>
    <row r="7902" spans="1:2" ht="15" customHeight="1">
      <c r="A7902" s="8"/>
      <c r="B7902" s="24"/>
    </row>
    <row r="7903" spans="1:2" ht="15" customHeight="1">
      <c r="A7903" s="8"/>
      <c r="B7903" s="24"/>
    </row>
    <row r="7904" spans="1:2" ht="15" customHeight="1">
      <c r="A7904" s="8"/>
      <c r="B7904" s="24"/>
    </row>
    <row r="7905" spans="1:2" ht="15" customHeight="1">
      <c r="A7905" s="25"/>
      <c r="B7905" s="26"/>
    </row>
    <row r="7906" spans="1:2" ht="15" customHeight="1">
      <c r="A7906" s="8"/>
      <c r="B7906" s="24"/>
    </row>
    <row r="7907" spans="1:2" ht="15" customHeight="1">
      <c r="A7907" s="8"/>
      <c r="B7907" s="24"/>
    </row>
    <row r="7908" spans="1:2" ht="15" customHeight="1">
      <c r="A7908" s="8"/>
      <c r="B7908" s="24"/>
    </row>
    <row r="7909" spans="1:2" ht="15" customHeight="1">
      <c r="A7909" s="8"/>
      <c r="B7909" s="24"/>
    </row>
    <row r="7910" spans="1:2" ht="15" customHeight="1">
      <c r="A7910" s="8"/>
      <c r="B7910" s="24"/>
    </row>
    <row r="7911" spans="1:2" ht="15" customHeight="1">
      <c r="A7911" s="8"/>
      <c r="B7911" s="24"/>
    </row>
    <row r="7912" spans="1:2" ht="15" customHeight="1">
      <c r="A7912" s="8"/>
      <c r="B7912" s="24"/>
    </row>
    <row r="7913" spans="1:2" ht="15" customHeight="1">
      <c r="A7913" s="8"/>
      <c r="B7913" s="24"/>
    </row>
    <row r="7914" spans="1:2" ht="15" customHeight="1">
      <c r="A7914" s="8"/>
      <c r="B7914" s="24"/>
    </row>
    <row r="7915" spans="1:2" ht="15" customHeight="1">
      <c r="A7915" s="8"/>
      <c r="B7915" s="24"/>
    </row>
    <row r="7916" spans="1:2" ht="15" customHeight="1">
      <c r="A7916" s="8"/>
      <c r="B7916" s="24"/>
    </row>
    <row r="7917" spans="1:2" ht="15" customHeight="1">
      <c r="A7917" s="8"/>
      <c r="B7917" s="24"/>
    </row>
    <row r="7918" spans="1:2" ht="15" customHeight="1">
      <c r="A7918" s="8"/>
      <c r="B7918" s="24"/>
    </row>
    <row r="7919" spans="1:2" ht="15" customHeight="1">
      <c r="A7919" s="25"/>
      <c r="B7919" s="26"/>
    </row>
    <row r="7920" spans="1:2" ht="15" customHeight="1">
      <c r="A7920" s="8"/>
      <c r="B7920" s="24"/>
    </row>
    <row r="7921" spans="1:2" ht="15" customHeight="1">
      <c r="A7921" s="8"/>
      <c r="B7921" s="24"/>
    </row>
    <row r="7922" spans="1:2" ht="15" customHeight="1">
      <c r="A7922" s="8"/>
      <c r="B7922" s="24"/>
    </row>
    <row r="7923" spans="1:2" ht="15" customHeight="1">
      <c r="A7923" s="8"/>
      <c r="B7923" s="24"/>
    </row>
    <row r="7924" spans="1:2" ht="15" customHeight="1">
      <c r="A7924" s="8"/>
      <c r="B7924" s="24"/>
    </row>
    <row r="7925" spans="1:2" ht="15" customHeight="1">
      <c r="A7925" s="8"/>
      <c r="B7925" s="24"/>
    </row>
    <row r="7926" spans="1:2" ht="15" customHeight="1">
      <c r="A7926" s="8"/>
      <c r="B7926" s="24"/>
    </row>
    <row r="7927" spans="1:2" ht="15" customHeight="1">
      <c r="A7927" s="8"/>
      <c r="B7927" s="24"/>
    </row>
    <row r="7928" spans="1:2" ht="15" customHeight="1">
      <c r="A7928" s="8"/>
      <c r="B7928" s="24"/>
    </row>
    <row r="7929" spans="1:2" ht="15" customHeight="1">
      <c r="A7929" s="8"/>
      <c r="B7929" s="24"/>
    </row>
    <row r="7930" spans="1:2" ht="15" customHeight="1">
      <c r="A7930" s="8"/>
      <c r="B7930" s="24"/>
    </row>
    <row r="7931" spans="1:2" ht="15" customHeight="1">
      <c r="A7931" s="8"/>
      <c r="B7931" s="24"/>
    </row>
    <row r="7932" spans="1:2" ht="15" customHeight="1">
      <c r="A7932" s="8"/>
      <c r="B7932" s="24"/>
    </row>
    <row r="7933" spans="1:2" ht="15" customHeight="1">
      <c r="A7933" s="8"/>
      <c r="B7933" s="24"/>
    </row>
    <row r="7934" spans="1:2" ht="15" customHeight="1">
      <c r="A7934" s="8"/>
      <c r="B7934" s="24"/>
    </row>
    <row r="7935" spans="1:2" ht="15" customHeight="1">
      <c r="A7935" s="8"/>
      <c r="B7935" s="24"/>
    </row>
    <row r="7936" spans="1:2" ht="15" customHeight="1">
      <c r="A7936" s="8"/>
      <c r="B7936" s="24"/>
    </row>
    <row r="7937" spans="1:2" ht="15" customHeight="1">
      <c r="A7937" s="8"/>
      <c r="B7937" s="24"/>
    </row>
    <row r="7938" spans="1:2" ht="15" customHeight="1">
      <c r="A7938" s="8"/>
      <c r="B7938" s="24"/>
    </row>
    <row r="7939" spans="1:2" ht="15" customHeight="1">
      <c r="A7939" s="8"/>
      <c r="B7939" s="24"/>
    </row>
    <row r="7940" spans="1:2" ht="15" customHeight="1">
      <c r="A7940" s="8"/>
      <c r="B7940" s="24"/>
    </row>
    <row r="7941" spans="1:2" ht="15" customHeight="1">
      <c r="A7941" s="8"/>
      <c r="B7941" s="24"/>
    </row>
    <row r="7942" spans="1:2" ht="15" customHeight="1">
      <c r="A7942" s="8"/>
      <c r="B7942" s="24"/>
    </row>
    <row r="7943" spans="1:2" ht="15" customHeight="1">
      <c r="A7943" s="8"/>
      <c r="B7943" s="24"/>
    </row>
    <row r="7944" spans="1:2" ht="15" customHeight="1">
      <c r="A7944" s="8"/>
      <c r="B7944" s="24"/>
    </row>
    <row r="7945" spans="1:2" ht="15" customHeight="1">
      <c r="A7945" s="8"/>
      <c r="B7945" s="24"/>
    </row>
    <row r="7946" spans="1:2" ht="15" customHeight="1">
      <c r="A7946" s="8"/>
      <c r="B7946" s="24"/>
    </row>
    <row r="7947" spans="1:2" ht="15" customHeight="1">
      <c r="A7947" s="8"/>
      <c r="B7947" s="24"/>
    </row>
    <row r="7948" spans="1:2" ht="15" customHeight="1">
      <c r="A7948" s="8"/>
      <c r="B7948" s="24"/>
    </row>
    <row r="7949" spans="1:2" ht="15" customHeight="1">
      <c r="A7949" s="8"/>
      <c r="B7949" s="24"/>
    </row>
    <row r="7950" spans="1:2" ht="15" customHeight="1">
      <c r="A7950" s="8"/>
      <c r="B7950" s="24"/>
    </row>
    <row r="7951" spans="1:2" ht="15" customHeight="1">
      <c r="A7951" s="8"/>
      <c r="B7951" s="24"/>
    </row>
    <row r="7952" spans="1:2" ht="15" customHeight="1">
      <c r="A7952" s="8"/>
      <c r="B7952" s="24"/>
    </row>
    <row r="7953" spans="1:2" ht="15" customHeight="1">
      <c r="A7953" s="8"/>
      <c r="B7953" s="24"/>
    </row>
    <row r="7954" spans="1:2" ht="15" customHeight="1">
      <c r="A7954" s="8"/>
      <c r="B7954" s="24"/>
    </row>
    <row r="7955" spans="1:2" ht="15" customHeight="1">
      <c r="A7955" s="8"/>
      <c r="B7955" s="24"/>
    </row>
    <row r="7956" spans="1:2" ht="15" customHeight="1">
      <c r="A7956" s="8"/>
      <c r="B7956" s="24"/>
    </row>
    <row r="7957" spans="1:2" ht="15" customHeight="1">
      <c r="A7957" s="8"/>
      <c r="B7957" s="24"/>
    </row>
    <row r="7958" spans="1:2" ht="15" customHeight="1">
      <c r="A7958" s="8"/>
      <c r="B7958" s="24"/>
    </row>
    <row r="7959" spans="1:2" ht="15" customHeight="1">
      <c r="A7959" s="8"/>
      <c r="B7959" s="24"/>
    </row>
    <row r="7960" spans="1:2" ht="15" customHeight="1">
      <c r="A7960" s="8"/>
      <c r="B7960" s="24"/>
    </row>
    <row r="7961" spans="1:2" ht="15" customHeight="1">
      <c r="A7961" s="8"/>
      <c r="B7961" s="24"/>
    </row>
    <row r="7962" spans="1:2" ht="15" customHeight="1">
      <c r="A7962" s="8"/>
      <c r="B7962" s="24"/>
    </row>
    <row r="7963" spans="1:2" ht="15" customHeight="1">
      <c r="A7963" s="8"/>
      <c r="B7963" s="24"/>
    </row>
    <row r="7964" spans="1:2" ht="15" customHeight="1">
      <c r="A7964" s="8"/>
      <c r="B7964" s="24"/>
    </row>
    <row r="7965" spans="1:2" ht="15" customHeight="1">
      <c r="A7965" s="8"/>
      <c r="B7965" s="24"/>
    </row>
    <row r="7966" spans="1:2" ht="15" customHeight="1">
      <c r="A7966" s="8"/>
      <c r="B7966" s="24"/>
    </row>
    <row r="7967" spans="1:2" ht="15" customHeight="1">
      <c r="A7967" s="8"/>
      <c r="B7967" s="24"/>
    </row>
    <row r="7968" spans="1:2" ht="15" customHeight="1">
      <c r="A7968" s="8"/>
      <c r="B7968" s="24"/>
    </row>
    <row r="7969" spans="1:2" ht="15" customHeight="1">
      <c r="A7969" s="8"/>
      <c r="B7969" s="24"/>
    </row>
    <row r="7970" spans="1:2" ht="15" customHeight="1">
      <c r="A7970" s="8"/>
      <c r="B7970" s="24"/>
    </row>
    <row r="7971" spans="1:2" ht="15" customHeight="1">
      <c r="A7971" s="8"/>
      <c r="B7971" s="24"/>
    </row>
    <row r="7972" spans="1:2" ht="15" customHeight="1">
      <c r="A7972" s="8"/>
      <c r="B7972" s="24"/>
    </row>
    <row r="7973" spans="1:2" ht="15" customHeight="1">
      <c r="A7973" s="8"/>
      <c r="B7973" s="24"/>
    </row>
    <row r="7974" spans="1:2" ht="15" customHeight="1">
      <c r="A7974" s="8"/>
      <c r="B7974" s="24"/>
    </row>
    <row r="7975" spans="1:2" ht="15" customHeight="1">
      <c r="A7975" s="8"/>
      <c r="B7975" s="24"/>
    </row>
    <row r="7976" spans="1:2" ht="15" customHeight="1">
      <c r="A7976" s="8"/>
      <c r="B7976" s="24"/>
    </row>
    <row r="7977" spans="1:2" ht="15" customHeight="1">
      <c r="A7977" s="8"/>
      <c r="B7977" s="24"/>
    </row>
    <row r="7978" spans="1:2" ht="15" customHeight="1">
      <c r="A7978" s="8"/>
      <c r="B7978" s="24"/>
    </row>
    <row r="7979" spans="1:2" ht="15" customHeight="1">
      <c r="A7979" s="8"/>
      <c r="B7979" s="24"/>
    </row>
    <row r="7980" spans="1:2" ht="15" customHeight="1">
      <c r="A7980" s="8"/>
      <c r="B7980" s="24"/>
    </row>
    <row r="7981" spans="1:2" ht="15" customHeight="1">
      <c r="A7981" s="8"/>
      <c r="B7981" s="24"/>
    </row>
    <row r="7982" spans="1:2" ht="15" customHeight="1">
      <c r="A7982" s="8"/>
      <c r="B7982" s="24"/>
    </row>
    <row r="7983" spans="1:2" ht="15" customHeight="1">
      <c r="A7983" s="8"/>
      <c r="B7983" s="24"/>
    </row>
    <row r="7984" spans="1:2" ht="15" customHeight="1">
      <c r="A7984" s="8"/>
      <c r="B7984" s="24"/>
    </row>
    <row r="7985" spans="1:2" ht="15" customHeight="1">
      <c r="A7985" s="8"/>
      <c r="B7985" s="24"/>
    </row>
    <row r="7986" spans="1:2" ht="15" customHeight="1">
      <c r="A7986" s="8"/>
      <c r="B7986" s="24"/>
    </row>
    <row r="7987" spans="1:2" ht="15" customHeight="1">
      <c r="A7987" s="8"/>
      <c r="B7987" s="24"/>
    </row>
    <row r="7988" spans="1:2" ht="15" customHeight="1">
      <c r="A7988" s="8"/>
      <c r="B7988" s="24"/>
    </row>
    <row r="7989" spans="1:2" ht="15" customHeight="1">
      <c r="A7989" s="8"/>
      <c r="B7989" s="24"/>
    </row>
    <row r="7990" spans="1:2" ht="15" customHeight="1">
      <c r="A7990" s="8"/>
      <c r="B7990" s="24"/>
    </row>
    <row r="7991" spans="1:2" ht="15" customHeight="1">
      <c r="A7991" s="8"/>
      <c r="B7991" s="24"/>
    </row>
    <row r="7992" spans="1:2" ht="15" customHeight="1">
      <c r="A7992" s="8"/>
      <c r="B7992" s="24"/>
    </row>
    <row r="7993" spans="1:2" ht="15" customHeight="1">
      <c r="A7993" s="8"/>
      <c r="B7993" s="24"/>
    </row>
    <row r="7994" spans="1:2" ht="15" customHeight="1">
      <c r="A7994" s="8"/>
      <c r="B7994" s="24"/>
    </row>
    <row r="7995" spans="1:2" ht="15" customHeight="1">
      <c r="A7995" s="8"/>
      <c r="B7995" s="24"/>
    </row>
    <row r="7996" spans="1:2" ht="15" customHeight="1">
      <c r="A7996" s="8"/>
      <c r="B7996" s="24"/>
    </row>
    <row r="7997" spans="1:2" ht="15" customHeight="1">
      <c r="A7997" s="8"/>
      <c r="B7997" s="24"/>
    </row>
    <row r="7998" spans="1:2" ht="15" customHeight="1">
      <c r="A7998" s="8"/>
      <c r="B7998" s="24"/>
    </row>
    <row r="7999" spans="1:2" ht="15" customHeight="1">
      <c r="A7999" s="8"/>
      <c r="B7999" s="24"/>
    </row>
    <row r="8000" spans="1:2" ht="15" customHeight="1">
      <c r="A8000" s="8"/>
      <c r="B8000" s="24"/>
    </row>
    <row r="8001" spans="1:2" ht="15" customHeight="1">
      <c r="A8001" s="8"/>
      <c r="B8001" s="24"/>
    </row>
    <row r="8002" spans="1:2" ht="15" customHeight="1">
      <c r="A8002" s="8"/>
      <c r="B8002" s="24"/>
    </row>
    <row r="8003" spans="1:2" ht="15" customHeight="1">
      <c r="A8003" s="8"/>
      <c r="B8003" s="24"/>
    </row>
    <row r="8004" spans="1:2" ht="15" customHeight="1">
      <c r="A8004" s="8"/>
      <c r="B8004" s="24"/>
    </row>
    <row r="8005" spans="1:2" ht="15" customHeight="1">
      <c r="A8005" s="8"/>
      <c r="B8005" s="24"/>
    </row>
    <row r="8006" spans="1:2" ht="15" customHeight="1">
      <c r="A8006" s="8"/>
      <c r="B8006" s="24"/>
    </row>
    <row r="8007" spans="1:2" ht="15" customHeight="1">
      <c r="A8007" s="8"/>
      <c r="B8007" s="24"/>
    </row>
    <row r="8008" spans="1:2" ht="15" customHeight="1">
      <c r="A8008" s="8"/>
      <c r="B8008" s="24"/>
    </row>
    <row r="8009" spans="1:2" ht="15" customHeight="1">
      <c r="A8009" s="8"/>
      <c r="B8009" s="24"/>
    </row>
    <row r="8010" spans="1:2" ht="15" customHeight="1">
      <c r="A8010" s="8"/>
      <c r="B8010" s="24"/>
    </row>
    <row r="8011" spans="1:2" ht="15" customHeight="1">
      <c r="A8011" s="8"/>
      <c r="B8011" s="24"/>
    </row>
    <row r="8012" spans="1:2" ht="15" customHeight="1">
      <c r="A8012" s="8"/>
      <c r="B8012" s="24"/>
    </row>
    <row r="8013" spans="1:2" ht="15" customHeight="1">
      <c r="A8013" s="8"/>
      <c r="B8013" s="24"/>
    </row>
    <row r="8014" spans="1:2" ht="15" customHeight="1">
      <c r="A8014" s="8"/>
      <c r="B8014" s="24"/>
    </row>
    <row r="8015" spans="1:2" ht="15" customHeight="1">
      <c r="A8015" s="8"/>
      <c r="B8015" s="24"/>
    </row>
    <row r="8016" spans="1:2" ht="15" customHeight="1">
      <c r="A8016" s="8"/>
      <c r="B8016" s="24"/>
    </row>
    <row r="8017" spans="1:2" ht="15" customHeight="1">
      <c r="A8017" s="8"/>
      <c r="B8017" s="24"/>
    </row>
    <row r="8018" spans="1:2" ht="15" customHeight="1">
      <c r="A8018" s="8"/>
      <c r="B8018" s="24"/>
    </row>
    <row r="8019" spans="1:2" ht="15" customHeight="1">
      <c r="A8019" s="8"/>
      <c r="B8019" s="24"/>
    </row>
    <row r="8020" spans="1:2" ht="15" customHeight="1">
      <c r="A8020" s="8"/>
      <c r="B8020" s="24"/>
    </row>
    <row r="8021" spans="1:2" ht="15" customHeight="1">
      <c r="A8021" s="8"/>
      <c r="B8021" s="24"/>
    </row>
    <row r="8022" spans="1:2" ht="15" customHeight="1">
      <c r="A8022" s="8"/>
      <c r="B8022" s="24"/>
    </row>
    <row r="8023" spans="1:2" ht="15" customHeight="1">
      <c r="A8023" s="8"/>
      <c r="B8023" s="24"/>
    </row>
    <row r="8024" spans="1:2" ht="15" customHeight="1">
      <c r="A8024" s="8"/>
      <c r="B8024" s="24"/>
    </row>
    <row r="8025" spans="1:2" ht="15" customHeight="1">
      <c r="A8025" s="8"/>
      <c r="B8025" s="24"/>
    </row>
    <row r="8026" spans="1:2" ht="15" customHeight="1">
      <c r="A8026" s="8"/>
      <c r="B8026" s="24"/>
    </row>
    <row r="8027" spans="1:2" ht="15" customHeight="1">
      <c r="A8027" s="8"/>
      <c r="B8027" s="24"/>
    </row>
    <row r="8028" spans="1:2" ht="15" customHeight="1">
      <c r="A8028" s="8"/>
      <c r="B8028" s="24"/>
    </row>
    <row r="8029" spans="1:2" ht="15" customHeight="1">
      <c r="A8029" s="8"/>
      <c r="B8029" s="24"/>
    </row>
    <row r="8030" spans="1:2" ht="15" customHeight="1">
      <c r="A8030" s="8"/>
      <c r="B8030" s="24"/>
    </row>
    <row r="8031" spans="1:2" ht="15" customHeight="1">
      <c r="A8031" s="8"/>
      <c r="B8031" s="24"/>
    </row>
    <row r="8032" spans="1:2" ht="15" customHeight="1">
      <c r="A8032" s="8"/>
      <c r="B8032" s="24"/>
    </row>
    <row r="8033" spans="1:2" ht="15" customHeight="1">
      <c r="A8033" s="8"/>
      <c r="B8033" s="24"/>
    </row>
    <row r="8034" spans="1:2" ht="15" customHeight="1">
      <c r="A8034" s="8"/>
      <c r="B8034" s="24"/>
    </row>
    <row r="8035" spans="1:2" ht="15" customHeight="1">
      <c r="A8035" s="8"/>
      <c r="B8035" s="24"/>
    </row>
    <row r="8036" spans="1:2" ht="15" customHeight="1">
      <c r="A8036" s="8"/>
      <c r="B8036" s="24"/>
    </row>
    <row r="8037" spans="1:2" ht="15" customHeight="1">
      <c r="A8037" s="8"/>
      <c r="B8037" s="24"/>
    </row>
    <row r="8038" spans="1:2" ht="15" customHeight="1">
      <c r="A8038" s="8"/>
      <c r="B8038" s="24"/>
    </row>
    <row r="8039" spans="1:2" ht="15" customHeight="1">
      <c r="A8039" s="8"/>
      <c r="B8039" s="24"/>
    </row>
    <row r="8040" spans="1:2" ht="15" customHeight="1">
      <c r="A8040" s="8"/>
      <c r="B8040" s="24"/>
    </row>
    <row r="8041" spans="1:2" ht="15" customHeight="1">
      <c r="A8041" s="8"/>
      <c r="B8041" s="24"/>
    </row>
    <row r="8042" spans="1:2" ht="15" customHeight="1">
      <c r="A8042" s="8"/>
      <c r="B8042" s="24"/>
    </row>
    <row r="8043" spans="1:2" ht="15" customHeight="1">
      <c r="A8043" s="8"/>
      <c r="B8043" s="24"/>
    </row>
    <row r="8044" spans="1:2" ht="15" customHeight="1">
      <c r="A8044" s="8"/>
      <c r="B8044" s="24"/>
    </row>
    <row r="8045" spans="1:2" ht="15" customHeight="1">
      <c r="A8045" s="8"/>
      <c r="B8045" s="24"/>
    </row>
    <row r="8046" spans="1:2" ht="15" customHeight="1">
      <c r="A8046" s="8"/>
      <c r="B8046" s="24"/>
    </row>
    <row r="8047" spans="1:2" ht="15" customHeight="1">
      <c r="A8047" s="8"/>
      <c r="B8047" s="24"/>
    </row>
    <row r="8048" spans="1:2" ht="15" customHeight="1">
      <c r="A8048" s="8"/>
      <c r="B8048" s="24"/>
    </row>
    <row r="8049" spans="1:2" ht="15" customHeight="1">
      <c r="A8049" s="8"/>
      <c r="B8049" s="24"/>
    </row>
    <row r="8050" spans="1:2" ht="15" customHeight="1">
      <c r="A8050" s="8"/>
      <c r="B8050" s="24"/>
    </row>
    <row r="8051" spans="1:2" ht="15" customHeight="1">
      <c r="A8051" s="8"/>
      <c r="B8051" s="24"/>
    </row>
    <row r="8052" spans="1:2" ht="15" customHeight="1">
      <c r="A8052" s="8"/>
      <c r="B8052" s="24"/>
    </row>
    <row r="8053" spans="1:2" ht="15" customHeight="1">
      <c r="A8053" s="8"/>
      <c r="B8053" s="24"/>
    </row>
    <row r="8054" spans="1:2" ht="15" customHeight="1">
      <c r="A8054" s="8"/>
      <c r="B8054" s="24"/>
    </row>
    <row r="8055" spans="1:2" ht="15" customHeight="1">
      <c r="A8055" s="8"/>
      <c r="B8055" s="24"/>
    </row>
    <row r="8056" spans="1:2" ht="15" customHeight="1">
      <c r="A8056" s="8"/>
      <c r="B8056" s="24"/>
    </row>
    <row r="8057" spans="1:2" ht="15" customHeight="1">
      <c r="A8057" s="8"/>
      <c r="B8057" s="24"/>
    </row>
    <row r="8058" spans="1:2" ht="15" customHeight="1">
      <c r="A8058" s="8"/>
      <c r="B8058" s="24"/>
    </row>
    <row r="8059" spans="1:2" ht="15" customHeight="1">
      <c r="A8059" s="8"/>
      <c r="B8059" s="24"/>
    </row>
    <row r="8060" spans="1:2" ht="15" customHeight="1">
      <c r="A8060" s="8"/>
      <c r="B8060" s="24"/>
    </row>
    <row r="8061" spans="1:2" ht="15" customHeight="1">
      <c r="A8061" s="8"/>
      <c r="B8061" s="24"/>
    </row>
    <row r="8062" spans="1:2" ht="15" customHeight="1">
      <c r="A8062" s="8"/>
      <c r="B8062" s="24"/>
    </row>
    <row r="8063" spans="1:2" ht="15" customHeight="1">
      <c r="A8063" s="8"/>
      <c r="B8063" s="24"/>
    </row>
    <row r="8064" spans="1:2" ht="15" customHeight="1">
      <c r="A8064" s="8"/>
      <c r="B8064" s="24"/>
    </row>
    <row r="8065" spans="1:2" ht="15" customHeight="1">
      <c r="A8065" s="8"/>
      <c r="B8065" s="24"/>
    </row>
    <row r="8066" spans="1:2" ht="15" customHeight="1">
      <c r="A8066" s="8"/>
      <c r="B8066" s="24"/>
    </row>
    <row r="8067" spans="1:2" ht="15" customHeight="1">
      <c r="A8067" s="8"/>
      <c r="B8067" s="24"/>
    </row>
    <row r="8068" spans="1:2" ht="15" customHeight="1">
      <c r="A8068" s="8"/>
      <c r="B8068" s="24"/>
    </row>
    <row r="8069" spans="1:2" ht="15" customHeight="1">
      <c r="A8069" s="8"/>
      <c r="B8069" s="24"/>
    </row>
    <row r="8070" spans="1:2" ht="15" customHeight="1">
      <c r="A8070" s="8"/>
      <c r="B8070" s="24"/>
    </row>
    <row r="8071" spans="1:2" ht="15" customHeight="1">
      <c r="A8071" s="8"/>
      <c r="B8071" s="24"/>
    </row>
    <row r="8072" spans="1:2" ht="15" customHeight="1">
      <c r="A8072" s="8"/>
      <c r="B8072" s="24"/>
    </row>
    <row r="8073" spans="1:2" ht="15" customHeight="1">
      <c r="A8073" s="8"/>
      <c r="B8073" s="24"/>
    </row>
    <row r="8074" spans="1:2" ht="15" customHeight="1">
      <c r="A8074" s="8"/>
      <c r="B8074" s="24"/>
    </row>
    <row r="8075" spans="1:2" ht="15" customHeight="1">
      <c r="A8075" s="8"/>
      <c r="B8075" s="24"/>
    </row>
    <row r="8076" spans="1:2" ht="15" customHeight="1">
      <c r="A8076" s="8"/>
      <c r="B8076" s="24"/>
    </row>
    <row r="8077" spans="1:2" ht="15" customHeight="1">
      <c r="A8077" s="8"/>
      <c r="B8077" s="24"/>
    </row>
    <row r="8078" spans="1:2" ht="15" customHeight="1">
      <c r="A8078" s="8"/>
      <c r="B8078" s="24"/>
    </row>
    <row r="8079" spans="1:2" ht="15" customHeight="1">
      <c r="A8079" s="8"/>
      <c r="B8079" s="24"/>
    </row>
    <row r="8080" spans="1:2" ht="15" customHeight="1">
      <c r="A8080" s="8"/>
      <c r="B8080" s="24"/>
    </row>
    <row r="8081" spans="1:2" ht="15" customHeight="1">
      <c r="A8081" s="8"/>
      <c r="B8081" s="24"/>
    </row>
    <row r="8082" spans="1:2" ht="15" customHeight="1">
      <c r="A8082" s="8"/>
      <c r="B8082" s="24"/>
    </row>
    <row r="8083" spans="1:2" ht="15" customHeight="1">
      <c r="A8083" s="8"/>
      <c r="B8083" s="24"/>
    </row>
    <row r="8084" spans="1:2" ht="15" customHeight="1">
      <c r="A8084" s="8"/>
      <c r="B8084" s="24"/>
    </row>
    <row r="8085" spans="1:2" ht="15" customHeight="1">
      <c r="A8085" s="8"/>
      <c r="B8085" s="24"/>
    </row>
    <row r="8086" spans="1:2" ht="15" customHeight="1">
      <c r="A8086" s="8"/>
      <c r="B8086" s="24"/>
    </row>
    <row r="8087" spans="1:2" ht="15" customHeight="1">
      <c r="A8087" s="8"/>
      <c r="B8087" s="24"/>
    </row>
    <row r="8088" spans="1:2" ht="15" customHeight="1">
      <c r="A8088" s="8"/>
      <c r="B8088" s="24"/>
    </row>
    <row r="8089" spans="1:2" ht="15" customHeight="1">
      <c r="A8089" s="8"/>
      <c r="B8089" s="24"/>
    </row>
    <row r="8090" spans="1:2" ht="15" customHeight="1">
      <c r="A8090" s="8"/>
      <c r="B8090" s="24"/>
    </row>
    <row r="8091" spans="1:2" ht="15" customHeight="1">
      <c r="A8091" s="8"/>
      <c r="B8091" s="24"/>
    </row>
    <row r="8092" spans="1:2" ht="15" customHeight="1">
      <c r="A8092" s="8"/>
      <c r="B8092" s="24"/>
    </row>
    <row r="8093" spans="1:2" ht="15" customHeight="1">
      <c r="A8093" s="8"/>
      <c r="B8093" s="24"/>
    </row>
    <row r="8094" spans="1:2" ht="15" customHeight="1">
      <c r="A8094" s="8"/>
      <c r="B8094" s="24"/>
    </row>
    <row r="8095" spans="1:2" ht="15" customHeight="1">
      <c r="A8095" s="8"/>
      <c r="B8095" s="24"/>
    </row>
    <row r="8096" spans="1:2" ht="15" customHeight="1">
      <c r="A8096" s="8"/>
      <c r="B8096" s="24"/>
    </row>
    <row r="8097" spans="1:2" ht="15" customHeight="1">
      <c r="A8097" s="8"/>
      <c r="B8097" s="24"/>
    </row>
    <row r="8098" spans="1:2" ht="15" customHeight="1">
      <c r="A8098" s="8"/>
      <c r="B8098" s="24"/>
    </row>
    <row r="8099" spans="1:2" ht="15" customHeight="1">
      <c r="A8099" s="8"/>
      <c r="B8099" s="24"/>
    </row>
    <row r="8100" spans="1:2" ht="15" customHeight="1">
      <c r="A8100" s="8"/>
      <c r="B8100" s="24"/>
    </row>
    <row r="8101" spans="1:2" ht="15" customHeight="1">
      <c r="A8101" s="8"/>
      <c r="B8101" s="24"/>
    </row>
    <row r="8102" spans="1:2" ht="15" customHeight="1">
      <c r="A8102" s="8"/>
      <c r="B8102" s="24"/>
    </row>
    <row r="8103" spans="1:2" ht="15" customHeight="1">
      <c r="A8103" s="8"/>
      <c r="B8103" s="24"/>
    </row>
    <row r="8104" spans="1:2" ht="15" customHeight="1">
      <c r="A8104" s="8"/>
      <c r="B8104" s="24"/>
    </row>
    <row r="8105" spans="1:2" ht="15" customHeight="1">
      <c r="A8105" s="8"/>
      <c r="B8105" s="24"/>
    </row>
    <row r="8106" spans="1:2" ht="15" customHeight="1">
      <c r="A8106" s="8"/>
      <c r="B8106" s="24"/>
    </row>
    <row r="8107" spans="1:2" ht="15" customHeight="1">
      <c r="A8107" s="8"/>
      <c r="B8107" s="24"/>
    </row>
    <row r="8108" spans="1:2" ht="15" customHeight="1">
      <c r="A8108" s="8"/>
      <c r="B8108" s="24"/>
    </row>
    <row r="8109" spans="1:2" ht="15" customHeight="1">
      <c r="A8109" s="8"/>
      <c r="B8109" s="24"/>
    </row>
    <row r="8110" spans="1:2" ht="15" customHeight="1">
      <c r="A8110" s="8"/>
      <c r="B8110" s="24"/>
    </row>
    <row r="8111" spans="1:2" ht="15" customHeight="1">
      <c r="A8111" s="8"/>
      <c r="B8111" s="24"/>
    </row>
    <row r="8112" spans="1:2" ht="15" customHeight="1">
      <c r="A8112" s="8"/>
      <c r="B8112" s="24"/>
    </row>
    <row r="8113" spans="1:2" ht="15" customHeight="1">
      <c r="A8113" s="8"/>
      <c r="B8113" s="24"/>
    </row>
    <row r="8114" spans="1:2" ht="15" customHeight="1">
      <c r="A8114" s="8"/>
      <c r="B8114" s="24"/>
    </row>
    <row r="8115" spans="1:2" ht="15" customHeight="1">
      <c r="A8115" s="8"/>
      <c r="B8115" s="24"/>
    </row>
    <row r="8116" spans="1:2" ht="15" customHeight="1">
      <c r="A8116" s="8"/>
      <c r="B8116" s="24"/>
    </row>
    <row r="8117" spans="1:2" ht="15" customHeight="1">
      <c r="A8117" s="8"/>
      <c r="B8117" s="24"/>
    </row>
    <row r="8118" spans="1:2" ht="15" customHeight="1">
      <c r="A8118" s="8"/>
      <c r="B8118" s="24"/>
    </row>
    <row r="8119" spans="1:2" ht="15" customHeight="1">
      <c r="A8119" s="8"/>
      <c r="B8119" s="24"/>
    </row>
    <row r="8120" spans="1:2" ht="15" customHeight="1">
      <c r="A8120" s="8"/>
      <c r="B8120" s="24"/>
    </row>
    <row r="8121" spans="1:2" ht="15" customHeight="1">
      <c r="A8121" s="8"/>
      <c r="B8121" s="24"/>
    </row>
    <row r="8122" spans="1:2" ht="15" customHeight="1">
      <c r="A8122" s="8"/>
      <c r="B8122" s="24"/>
    </row>
    <row r="8123" spans="1:2" ht="15" customHeight="1">
      <c r="A8123" s="8"/>
      <c r="B8123" s="24"/>
    </row>
    <row r="8124" spans="1:2" ht="15" customHeight="1">
      <c r="A8124" s="8"/>
      <c r="B8124" s="24"/>
    </row>
    <row r="8125" spans="1:2" ht="15" customHeight="1">
      <c r="A8125" s="8"/>
      <c r="B8125" s="24"/>
    </row>
    <row r="8126" spans="1:2" ht="15" customHeight="1">
      <c r="A8126" s="8"/>
      <c r="B8126" s="24"/>
    </row>
    <row r="8127" spans="1:2" ht="15" customHeight="1">
      <c r="A8127" s="8"/>
      <c r="B8127" s="24"/>
    </row>
    <row r="8128" spans="1:2" ht="15" customHeight="1">
      <c r="A8128" s="8"/>
      <c r="B8128" s="24"/>
    </row>
    <row r="8129" spans="1:2" ht="15" customHeight="1">
      <c r="A8129" s="8"/>
      <c r="B8129" s="24"/>
    </row>
    <row r="8130" spans="1:2" ht="15" customHeight="1">
      <c r="A8130" s="8"/>
      <c r="B8130" s="24"/>
    </row>
    <row r="8131" spans="1:2" ht="15" customHeight="1">
      <c r="A8131" s="8"/>
      <c r="B8131" s="24"/>
    </row>
    <row r="8132" spans="1:2" ht="15" customHeight="1">
      <c r="A8132" s="8"/>
      <c r="B8132" s="24"/>
    </row>
    <row r="8133" spans="1:2" ht="15" customHeight="1">
      <c r="A8133" s="8"/>
      <c r="B8133" s="24"/>
    </row>
    <row r="8134" spans="1:2" ht="15" customHeight="1">
      <c r="A8134" s="8"/>
      <c r="B8134" s="24"/>
    </row>
    <row r="8135" spans="1:2" ht="15" customHeight="1">
      <c r="A8135" s="8"/>
      <c r="B8135" s="24"/>
    </row>
    <row r="8136" spans="1:2" ht="15" customHeight="1">
      <c r="A8136" s="8"/>
      <c r="B8136" s="24"/>
    </row>
    <row r="8137" spans="1:2" ht="15" customHeight="1">
      <c r="A8137" s="8"/>
      <c r="B8137" s="24"/>
    </row>
    <row r="8138" spans="1:2" ht="15" customHeight="1">
      <c r="A8138" s="8"/>
      <c r="B8138" s="24"/>
    </row>
    <row r="8139" spans="1:2" ht="15" customHeight="1">
      <c r="A8139" s="8"/>
      <c r="B8139" s="24"/>
    </row>
    <row r="8140" spans="1:2" ht="15" customHeight="1">
      <c r="A8140" s="8"/>
      <c r="B8140" s="24"/>
    </row>
    <row r="8141" spans="1:2" ht="15" customHeight="1">
      <c r="A8141" s="8"/>
      <c r="B8141" s="24"/>
    </row>
    <row r="8142" spans="1:2" ht="15" customHeight="1">
      <c r="A8142" s="8"/>
      <c r="B8142" s="24"/>
    </row>
    <row r="8143" spans="1:2" ht="15" customHeight="1">
      <c r="A8143" s="8"/>
      <c r="B8143" s="24"/>
    </row>
    <row r="8144" spans="1:2" ht="15" customHeight="1">
      <c r="A8144" s="8"/>
      <c r="B8144" s="24"/>
    </row>
    <row r="8145" spans="1:2" ht="15" customHeight="1">
      <c r="A8145" s="8"/>
      <c r="B8145" s="24"/>
    </row>
    <row r="8146" spans="1:2" ht="15" customHeight="1">
      <c r="A8146" s="8"/>
      <c r="B8146" s="24"/>
    </row>
    <row r="8147" spans="1:2" ht="15" customHeight="1">
      <c r="A8147" s="8"/>
      <c r="B8147" s="24"/>
    </row>
    <row r="8148" spans="1:2" ht="15" customHeight="1">
      <c r="A8148" s="8"/>
      <c r="B8148" s="24"/>
    </row>
    <row r="8149" spans="1:2" ht="15" customHeight="1">
      <c r="A8149" s="8"/>
      <c r="B8149" s="24"/>
    </row>
    <row r="8150" spans="1:2" ht="15" customHeight="1">
      <c r="A8150" s="8"/>
      <c r="B8150" s="24"/>
    </row>
    <row r="8151" spans="1:2" ht="15" customHeight="1">
      <c r="A8151" s="8"/>
      <c r="B8151" s="24"/>
    </row>
    <row r="8152" spans="1:2" ht="15" customHeight="1">
      <c r="A8152" s="8"/>
      <c r="B8152" s="24"/>
    </row>
    <row r="8153" spans="1:2" ht="15" customHeight="1">
      <c r="A8153" s="8"/>
      <c r="B8153" s="24"/>
    </row>
    <row r="8154" spans="1:2" ht="15" customHeight="1">
      <c r="A8154" s="8"/>
      <c r="B8154" s="24"/>
    </row>
    <row r="8155" spans="1:2" ht="15" customHeight="1">
      <c r="A8155" s="8"/>
      <c r="B8155" s="24"/>
    </row>
    <row r="8156" spans="1:2" ht="15" customHeight="1">
      <c r="A8156" s="8"/>
      <c r="B8156" s="24"/>
    </row>
    <row r="8157" spans="1:2" ht="15" customHeight="1">
      <c r="A8157" s="8"/>
      <c r="B8157" s="24"/>
    </row>
    <row r="8158" spans="1:2" ht="15" customHeight="1">
      <c r="A8158" s="8"/>
      <c r="B8158" s="24"/>
    </row>
    <row r="8159" spans="1:2" ht="15" customHeight="1">
      <c r="A8159" s="8"/>
      <c r="B8159" s="24"/>
    </row>
    <row r="8160" spans="1:2" ht="15" customHeight="1">
      <c r="A8160" s="8"/>
      <c r="B8160" s="24"/>
    </row>
    <row r="8161" spans="1:2" ht="15" customHeight="1">
      <c r="A8161" s="8"/>
      <c r="B8161" s="24"/>
    </row>
    <row r="8162" spans="1:2" ht="15" customHeight="1">
      <c r="A8162" s="8"/>
      <c r="B8162" s="24"/>
    </row>
    <row r="8163" spans="1:2" ht="15" customHeight="1">
      <c r="A8163" s="8"/>
      <c r="B8163" s="24"/>
    </row>
    <row r="8164" spans="1:2" ht="15" customHeight="1">
      <c r="A8164" s="8"/>
      <c r="B8164" s="24"/>
    </row>
    <row r="8165" spans="1:2" ht="15" customHeight="1">
      <c r="A8165" s="8"/>
      <c r="B8165" s="24"/>
    </row>
    <row r="8166" spans="1:2" ht="15" customHeight="1">
      <c r="A8166" s="8"/>
      <c r="B8166" s="24"/>
    </row>
    <row r="8167" spans="1:2" ht="15" customHeight="1">
      <c r="A8167" s="8"/>
      <c r="B8167" s="24"/>
    </row>
    <row r="8168" spans="1:2" ht="15" customHeight="1">
      <c r="A8168" s="8"/>
      <c r="B8168" s="24"/>
    </row>
    <row r="8169" spans="1:2" ht="15" customHeight="1">
      <c r="A8169" s="8"/>
      <c r="B8169" s="24"/>
    </row>
    <row r="8170" spans="1:2" ht="15" customHeight="1">
      <c r="A8170" s="8"/>
      <c r="B8170" s="24"/>
    </row>
    <row r="8171" spans="1:2" ht="15" customHeight="1">
      <c r="A8171" s="8"/>
      <c r="B8171" s="24"/>
    </row>
    <row r="8172" spans="1:2" ht="15" customHeight="1">
      <c r="A8172" s="8"/>
      <c r="B8172" s="24"/>
    </row>
    <row r="8173" spans="1:2" ht="15" customHeight="1">
      <c r="A8173" s="8"/>
      <c r="B8173" s="24"/>
    </row>
    <row r="8174" spans="1:2" ht="15" customHeight="1">
      <c r="A8174" s="8"/>
      <c r="B8174" s="24"/>
    </row>
    <row r="8175" spans="1:2" ht="15" customHeight="1">
      <c r="A8175" s="8"/>
      <c r="B8175" s="24"/>
    </row>
    <row r="8176" spans="1:2" ht="15" customHeight="1">
      <c r="A8176" s="8"/>
      <c r="B8176" s="24"/>
    </row>
    <row r="8177" spans="1:2" ht="15" customHeight="1">
      <c r="A8177" s="8"/>
      <c r="B8177" s="24"/>
    </row>
    <row r="8178" spans="1:2" ht="15" customHeight="1">
      <c r="A8178" s="8"/>
      <c r="B8178" s="24"/>
    </row>
    <row r="8179" spans="1:2" ht="15" customHeight="1">
      <c r="A8179" s="8"/>
      <c r="B8179" s="24"/>
    </row>
    <row r="8180" spans="1:2" ht="15" customHeight="1">
      <c r="A8180" s="8"/>
      <c r="B8180" s="24"/>
    </row>
    <row r="8181" spans="1:2" ht="15" customHeight="1">
      <c r="A8181" s="8"/>
      <c r="B8181" s="24"/>
    </row>
    <row r="8182" spans="1:2" ht="15" customHeight="1">
      <c r="A8182" s="8"/>
      <c r="B8182" s="24"/>
    </row>
    <row r="8183" spans="1:2" ht="15" customHeight="1">
      <c r="A8183" s="8"/>
      <c r="B8183" s="24"/>
    </row>
    <row r="8184" spans="1:2" ht="15" customHeight="1">
      <c r="A8184" s="8"/>
      <c r="B8184" s="24"/>
    </row>
    <row r="8185" spans="1:2" ht="15" customHeight="1">
      <c r="A8185" s="8"/>
      <c r="B8185" s="24"/>
    </row>
    <row r="8186" spans="1:2" ht="15" customHeight="1">
      <c r="A8186" s="8"/>
      <c r="B8186" s="24"/>
    </row>
    <row r="8187" spans="1:2" ht="15" customHeight="1">
      <c r="A8187" s="8"/>
      <c r="B8187" s="24"/>
    </row>
    <row r="8188" spans="1:2" ht="15" customHeight="1">
      <c r="A8188" s="8"/>
      <c r="B8188" s="24"/>
    </row>
    <row r="8189" spans="1:2" ht="15" customHeight="1">
      <c r="A8189" s="8"/>
      <c r="B8189" s="24"/>
    </row>
    <row r="8190" spans="1:2" ht="15" customHeight="1">
      <c r="A8190" s="8"/>
      <c r="B8190" s="24"/>
    </row>
    <row r="8191" spans="1:2" ht="15" customHeight="1">
      <c r="A8191" s="8"/>
      <c r="B8191" s="24"/>
    </row>
    <row r="8192" spans="1:2" ht="15" customHeight="1">
      <c r="A8192" s="8"/>
      <c r="B8192" s="24"/>
    </row>
    <row r="8193" spans="1:2" ht="15" customHeight="1">
      <c r="A8193" s="8"/>
      <c r="B8193" s="24"/>
    </row>
    <row r="8194" spans="1:2" ht="15" customHeight="1">
      <c r="A8194" s="8"/>
      <c r="B8194" s="24"/>
    </row>
    <row r="8195" spans="1:2" ht="15" customHeight="1">
      <c r="A8195" s="8"/>
      <c r="B8195" s="24"/>
    </row>
    <row r="8196" spans="1:2" ht="15" customHeight="1">
      <c r="A8196" s="8"/>
      <c r="B8196" s="24"/>
    </row>
    <row r="8197" spans="1:2" ht="15" customHeight="1">
      <c r="A8197" s="8"/>
      <c r="B8197" s="24"/>
    </row>
    <row r="8198" spans="1:2" ht="15" customHeight="1">
      <c r="A8198" s="8"/>
      <c r="B8198" s="24"/>
    </row>
    <row r="8199" spans="1:2" ht="15" customHeight="1">
      <c r="A8199" s="8"/>
      <c r="B8199" s="24"/>
    </row>
    <row r="8200" spans="1:2" ht="15" customHeight="1">
      <c r="A8200" s="8"/>
      <c r="B8200" s="24"/>
    </row>
    <row r="8201" spans="1:2" ht="15" customHeight="1">
      <c r="A8201" s="8"/>
      <c r="B8201" s="24"/>
    </row>
    <row r="8202" spans="1:2" ht="15" customHeight="1">
      <c r="A8202" s="8"/>
      <c r="B8202" s="24"/>
    </row>
    <row r="8203" spans="1:2" ht="15" customHeight="1">
      <c r="A8203" s="8"/>
      <c r="B8203" s="24"/>
    </row>
    <row r="8204" spans="1:2" ht="15" customHeight="1">
      <c r="A8204" s="8"/>
      <c r="B8204" s="24"/>
    </row>
    <row r="8205" spans="1:2" ht="15" customHeight="1">
      <c r="A8205" s="8"/>
      <c r="B8205" s="24"/>
    </row>
    <row r="8206" spans="1:2" ht="15" customHeight="1">
      <c r="A8206" s="8"/>
      <c r="B8206" s="24"/>
    </row>
    <row r="8207" spans="1:2" ht="15" customHeight="1">
      <c r="A8207" s="8"/>
      <c r="B8207" s="24"/>
    </row>
    <row r="8208" spans="1:2" ht="15" customHeight="1">
      <c r="A8208" s="8"/>
      <c r="B8208" s="24"/>
    </row>
    <row r="8209" spans="1:2" ht="15" customHeight="1">
      <c r="A8209" s="8"/>
      <c r="B8209" s="24"/>
    </row>
    <row r="8210" spans="1:2" ht="15" customHeight="1">
      <c r="A8210" s="8"/>
      <c r="B8210" s="24"/>
    </row>
    <row r="8211" spans="1:2" ht="15" customHeight="1">
      <c r="A8211" s="8"/>
      <c r="B8211" s="24"/>
    </row>
    <row r="8212" spans="1:2" ht="15" customHeight="1">
      <c r="A8212" s="8"/>
      <c r="B8212" s="24"/>
    </row>
    <row r="8213" spans="1:2" ht="15" customHeight="1">
      <c r="A8213" s="8"/>
      <c r="B8213" s="24"/>
    </row>
    <row r="8214" spans="1:2" ht="15" customHeight="1">
      <c r="A8214" s="8"/>
      <c r="B8214" s="24"/>
    </row>
    <row r="8215" spans="1:2" ht="15" customHeight="1">
      <c r="A8215" s="8"/>
      <c r="B8215" s="24"/>
    </row>
    <row r="8216" spans="1:2" ht="15" customHeight="1">
      <c r="A8216" s="8"/>
      <c r="B8216" s="24"/>
    </row>
    <row r="8217" spans="1:2" ht="15" customHeight="1">
      <c r="A8217" s="8"/>
      <c r="B8217" s="24"/>
    </row>
    <row r="8218" spans="1:2" ht="15" customHeight="1">
      <c r="A8218" s="8"/>
      <c r="B8218" s="24"/>
    </row>
    <row r="8219" spans="1:2" ht="15" customHeight="1">
      <c r="A8219" s="8"/>
      <c r="B8219" s="24"/>
    </row>
    <row r="8220" spans="1:2" ht="15" customHeight="1">
      <c r="A8220" s="8"/>
      <c r="B8220" s="24"/>
    </row>
    <row r="8221" spans="1:2" ht="15" customHeight="1">
      <c r="A8221" s="8"/>
      <c r="B8221" s="24"/>
    </row>
    <row r="8222" spans="1:2" ht="15" customHeight="1">
      <c r="A8222" s="8"/>
      <c r="B8222" s="24"/>
    </row>
    <row r="8223" spans="1:2" ht="15" customHeight="1">
      <c r="A8223" s="8"/>
      <c r="B8223" s="24"/>
    </row>
    <row r="8224" spans="1:2" ht="15" customHeight="1">
      <c r="A8224" s="8"/>
      <c r="B8224" s="24"/>
    </row>
    <row r="8225" spans="1:2" ht="15" customHeight="1">
      <c r="A8225" s="8"/>
      <c r="B8225" s="24"/>
    </row>
    <row r="8226" spans="1:2" ht="15" customHeight="1">
      <c r="A8226" s="8"/>
      <c r="B8226" s="24"/>
    </row>
    <row r="8227" spans="1:2" ht="15" customHeight="1">
      <c r="A8227" s="8"/>
      <c r="B8227" s="24"/>
    </row>
    <row r="8228" spans="1:2" ht="15" customHeight="1">
      <c r="A8228" s="8"/>
      <c r="B8228" s="24"/>
    </row>
    <row r="8229" spans="1:2" ht="15" customHeight="1">
      <c r="A8229" s="8"/>
      <c r="B8229" s="24"/>
    </row>
    <row r="8230" spans="1:2" ht="15" customHeight="1">
      <c r="A8230" s="8"/>
      <c r="B8230" s="24"/>
    </row>
    <row r="8231" spans="1:2" ht="15" customHeight="1">
      <c r="A8231" s="8"/>
      <c r="B8231" s="24"/>
    </row>
    <row r="8232" spans="1:2" ht="15" customHeight="1">
      <c r="A8232" s="8"/>
      <c r="B8232" s="24"/>
    </row>
    <row r="8233" spans="1:2" ht="15" customHeight="1">
      <c r="A8233" s="8"/>
      <c r="B8233" s="24"/>
    </row>
    <row r="8234" spans="1:2" ht="15" customHeight="1">
      <c r="A8234" s="8"/>
      <c r="B8234" s="24"/>
    </row>
    <row r="8235" spans="1:2" ht="15" customHeight="1">
      <c r="A8235" s="8"/>
      <c r="B8235" s="24"/>
    </row>
    <row r="8236" spans="1:2" ht="15" customHeight="1">
      <c r="A8236" s="8"/>
      <c r="B8236" s="24"/>
    </row>
    <row r="8237" spans="1:2" ht="15" customHeight="1">
      <c r="A8237" s="8"/>
      <c r="B8237" s="24"/>
    </row>
    <row r="8238" spans="1:2" ht="15" customHeight="1">
      <c r="A8238" s="8"/>
      <c r="B8238" s="24"/>
    </row>
    <row r="8239" spans="1:2" ht="15" customHeight="1">
      <c r="A8239" s="8"/>
      <c r="B8239" s="24"/>
    </row>
    <row r="8240" spans="1:2" ht="15" customHeight="1">
      <c r="A8240" s="8"/>
      <c r="B8240" s="24"/>
    </row>
    <row r="8241" spans="1:2" ht="15" customHeight="1">
      <c r="A8241" s="8"/>
      <c r="B8241" s="24"/>
    </row>
    <row r="8242" spans="1:2" ht="15" customHeight="1">
      <c r="A8242" s="8"/>
      <c r="B8242" s="24"/>
    </row>
    <row r="8243" spans="1:2" ht="15" customHeight="1">
      <c r="A8243" s="8"/>
      <c r="B8243" s="24"/>
    </row>
    <row r="8244" spans="1:2" ht="15" customHeight="1">
      <c r="A8244" s="8"/>
      <c r="B8244" s="24"/>
    </row>
    <row r="8245" spans="1:2" ht="15" customHeight="1">
      <c r="A8245" s="8"/>
      <c r="B8245" s="24"/>
    </row>
    <row r="8246" spans="1:2" ht="15" customHeight="1">
      <c r="A8246" s="8"/>
      <c r="B8246" s="24"/>
    </row>
    <row r="8247" spans="1:2" ht="15" customHeight="1">
      <c r="A8247" s="8"/>
      <c r="B8247" s="24"/>
    </row>
    <row r="8248" spans="1:2" ht="15" customHeight="1">
      <c r="A8248" s="8"/>
      <c r="B8248" s="24"/>
    </row>
    <row r="8249" spans="1:2" ht="15" customHeight="1">
      <c r="A8249" s="8"/>
      <c r="B8249" s="24"/>
    </row>
    <row r="8250" spans="1:2" ht="15" customHeight="1">
      <c r="A8250" s="8"/>
      <c r="B8250" s="24"/>
    </row>
    <row r="8251" spans="1:2" ht="15" customHeight="1">
      <c r="A8251" s="8"/>
      <c r="B8251" s="24"/>
    </row>
    <row r="8252" spans="1:2" ht="15" customHeight="1">
      <c r="A8252" s="8"/>
      <c r="B8252" s="24"/>
    </row>
    <row r="8253" spans="1:2" ht="15" customHeight="1">
      <c r="A8253" s="8"/>
      <c r="B8253" s="24"/>
    </row>
    <row r="8254" spans="1:2" ht="15" customHeight="1">
      <c r="A8254" s="8"/>
      <c r="B8254" s="24"/>
    </row>
    <row r="8255" spans="1:2" ht="15" customHeight="1">
      <c r="A8255" s="8"/>
      <c r="B8255" s="24"/>
    </row>
    <row r="8256" spans="1:2" ht="15" customHeight="1">
      <c r="A8256" s="8"/>
      <c r="B8256" s="24"/>
    </row>
    <row r="8257" spans="1:2" ht="15" customHeight="1">
      <c r="A8257" s="8"/>
      <c r="B8257" s="24"/>
    </row>
    <row r="8258" spans="1:2" ht="15" customHeight="1">
      <c r="A8258" s="8"/>
      <c r="B8258" s="24"/>
    </row>
    <row r="8259" spans="1:2" ht="15" customHeight="1">
      <c r="A8259" s="8"/>
      <c r="B8259" s="24"/>
    </row>
    <row r="8260" spans="1:2" ht="15" customHeight="1">
      <c r="A8260" s="8"/>
      <c r="B8260" s="24"/>
    </row>
    <row r="8261" spans="1:2" ht="15" customHeight="1">
      <c r="A8261" s="8"/>
      <c r="B8261" s="24"/>
    </row>
    <row r="8262" spans="1:2" ht="15" customHeight="1">
      <c r="A8262" s="8"/>
      <c r="B8262" s="24"/>
    </row>
    <row r="8263" spans="1:2" ht="15" customHeight="1">
      <c r="A8263" s="8"/>
      <c r="B8263" s="24"/>
    </row>
    <row r="8264" spans="1:2" ht="15" customHeight="1">
      <c r="A8264" s="8"/>
      <c r="B8264" s="24"/>
    </row>
    <row r="8265" spans="1:2" ht="15" customHeight="1">
      <c r="A8265" s="8"/>
      <c r="B8265" s="24"/>
    </row>
    <row r="8266" spans="1:2" ht="15" customHeight="1">
      <c r="A8266" s="8"/>
      <c r="B8266" s="24"/>
    </row>
    <row r="8267" spans="1:2" ht="15" customHeight="1">
      <c r="A8267" s="8"/>
      <c r="B8267" s="24"/>
    </row>
    <row r="8268" spans="1:2" ht="15" customHeight="1">
      <c r="A8268" s="8"/>
      <c r="B8268" s="24"/>
    </row>
    <row r="8269" spans="1:2" ht="15" customHeight="1">
      <c r="A8269" s="8"/>
      <c r="B8269" s="24"/>
    </row>
    <row r="8270" spans="1:2" ht="15" customHeight="1">
      <c r="A8270" s="8"/>
      <c r="B8270" s="24"/>
    </row>
    <row r="8271" spans="1:2" ht="15" customHeight="1">
      <c r="A8271" s="8"/>
      <c r="B8271" s="24"/>
    </row>
    <row r="8272" spans="1:2" ht="15" customHeight="1">
      <c r="A8272" s="8"/>
      <c r="B8272" s="24"/>
    </row>
    <row r="8273" spans="1:2" ht="15" customHeight="1">
      <c r="A8273" s="8"/>
      <c r="B8273" s="24"/>
    </row>
    <row r="8274" spans="1:2" ht="15" customHeight="1">
      <c r="A8274" s="8"/>
      <c r="B8274" s="24"/>
    </row>
    <row r="8275" spans="1:2" ht="15" customHeight="1">
      <c r="A8275" s="8"/>
      <c r="B8275" s="24"/>
    </row>
    <row r="8276" spans="1:2" ht="15" customHeight="1">
      <c r="A8276" s="8"/>
      <c r="B8276" s="24"/>
    </row>
    <row r="8277" spans="1:2" ht="15" customHeight="1">
      <c r="A8277" s="8"/>
      <c r="B8277" s="24"/>
    </row>
    <row r="8278" spans="1:2" ht="15" customHeight="1">
      <c r="A8278" s="8"/>
      <c r="B8278" s="24"/>
    </row>
    <row r="8279" spans="1:2" ht="15" customHeight="1">
      <c r="A8279" s="8"/>
      <c r="B8279" s="24"/>
    </row>
    <row r="8280" spans="1:2" ht="15" customHeight="1">
      <c r="A8280" s="8"/>
      <c r="B8280" s="24"/>
    </row>
    <row r="8281" spans="1:2" ht="15" customHeight="1">
      <c r="A8281" s="8"/>
      <c r="B8281" s="24"/>
    </row>
    <row r="8282" spans="1:2" ht="15" customHeight="1">
      <c r="A8282" s="8"/>
      <c r="B8282" s="24"/>
    </row>
    <row r="8283" spans="1:2" ht="15" customHeight="1">
      <c r="A8283" s="8"/>
      <c r="B8283" s="24"/>
    </row>
    <row r="8284" spans="1:2" ht="15" customHeight="1">
      <c r="A8284" s="8"/>
      <c r="B8284" s="24"/>
    </row>
    <row r="8285" spans="1:2" ht="15" customHeight="1">
      <c r="A8285" s="8"/>
      <c r="B8285" s="24"/>
    </row>
    <row r="8286" spans="1:2" ht="15" customHeight="1">
      <c r="A8286" s="8"/>
      <c r="B8286" s="24"/>
    </row>
    <row r="8287" spans="1:2" ht="15" customHeight="1">
      <c r="A8287" s="8"/>
      <c r="B8287" s="24"/>
    </row>
    <row r="8288" spans="1:2" ht="15" customHeight="1">
      <c r="A8288" s="8"/>
      <c r="B8288" s="24"/>
    </row>
    <row r="8289" spans="1:2" ht="15" customHeight="1">
      <c r="A8289" s="8"/>
      <c r="B8289" s="24"/>
    </row>
    <row r="8290" spans="1:2" ht="15" customHeight="1">
      <c r="A8290" s="8"/>
      <c r="B8290" s="24"/>
    </row>
    <row r="8291" spans="1:2" ht="15" customHeight="1">
      <c r="A8291" s="8"/>
      <c r="B8291" s="24"/>
    </row>
    <row r="8292" spans="1:2" ht="15" customHeight="1">
      <c r="A8292" s="8"/>
      <c r="B8292" s="24"/>
    </row>
    <row r="8293" spans="1:2" ht="15" customHeight="1">
      <c r="A8293" s="8"/>
      <c r="B8293" s="24"/>
    </row>
    <row r="8294" spans="1:2" ht="15" customHeight="1">
      <c r="A8294" s="8"/>
      <c r="B8294" s="24"/>
    </row>
    <row r="8295" spans="1:2" ht="15" customHeight="1">
      <c r="A8295" s="8"/>
      <c r="B8295" s="24"/>
    </row>
    <row r="8296" spans="1:2" ht="15" customHeight="1">
      <c r="A8296" s="8"/>
      <c r="B8296" s="24"/>
    </row>
    <row r="8297" spans="1:2" ht="15" customHeight="1">
      <c r="A8297" s="8"/>
      <c r="B8297" s="24"/>
    </row>
    <row r="8298" spans="1:2" ht="15" customHeight="1">
      <c r="A8298" s="8"/>
      <c r="B8298" s="24"/>
    </row>
    <row r="8299" spans="1:2" ht="15" customHeight="1">
      <c r="A8299" s="8"/>
      <c r="B8299" s="24"/>
    </row>
    <row r="8300" spans="1:2" ht="15" customHeight="1">
      <c r="A8300" s="8"/>
      <c r="B8300" s="24"/>
    </row>
    <row r="8301" spans="1:2" ht="15" customHeight="1">
      <c r="A8301" s="8"/>
      <c r="B8301" s="24"/>
    </row>
    <row r="8302" spans="1:2" ht="15" customHeight="1">
      <c r="A8302" s="8"/>
      <c r="B8302" s="24"/>
    </row>
    <row r="8303" spans="1:2" ht="15" customHeight="1">
      <c r="A8303" s="8"/>
      <c r="B8303" s="24"/>
    </row>
    <row r="8304" spans="1:2" ht="15" customHeight="1">
      <c r="A8304" s="8"/>
      <c r="B8304" s="24"/>
    </row>
    <row r="8305" spans="1:2" ht="15" customHeight="1">
      <c r="A8305" s="8"/>
      <c r="B8305" s="24"/>
    </row>
    <row r="8306" spans="1:2" ht="15" customHeight="1">
      <c r="A8306" s="8"/>
      <c r="B8306" s="24"/>
    </row>
    <row r="8307" spans="1:2" ht="15" customHeight="1">
      <c r="A8307" s="8"/>
      <c r="B8307" s="24"/>
    </row>
    <row r="8308" spans="1:2" ht="15" customHeight="1">
      <c r="A8308" s="8"/>
      <c r="B8308" s="24"/>
    </row>
    <row r="8309" spans="1:2" ht="15" customHeight="1">
      <c r="A8309" s="8"/>
      <c r="B8309" s="24"/>
    </row>
    <row r="8310" spans="1:2" ht="15" customHeight="1">
      <c r="A8310" s="8"/>
      <c r="B8310" s="24"/>
    </row>
    <row r="8311" spans="1:2" ht="15" customHeight="1">
      <c r="A8311" s="8"/>
      <c r="B8311" s="24"/>
    </row>
    <row r="8312" spans="1:2" ht="15" customHeight="1">
      <c r="A8312" s="8"/>
      <c r="B8312" s="24"/>
    </row>
    <row r="8313" spans="1:2" ht="15" customHeight="1">
      <c r="A8313" s="8"/>
      <c r="B8313" s="24"/>
    </row>
    <row r="8314" spans="1:2" ht="15" customHeight="1">
      <c r="A8314" s="8"/>
      <c r="B8314" s="24"/>
    </row>
    <row r="8315" spans="1:2" ht="15" customHeight="1">
      <c r="A8315" s="8"/>
      <c r="B8315" s="24"/>
    </row>
    <row r="8316" spans="1:2" ht="15" customHeight="1">
      <c r="A8316" s="8"/>
      <c r="B8316" s="24"/>
    </row>
    <row r="8317" spans="1:2" ht="15" customHeight="1">
      <c r="A8317" s="8"/>
      <c r="B8317" s="24"/>
    </row>
    <row r="8318" spans="1:2" ht="15" customHeight="1">
      <c r="A8318" s="8"/>
      <c r="B8318" s="24"/>
    </row>
    <row r="8319" spans="1:2" ht="15" customHeight="1">
      <c r="A8319" s="8"/>
      <c r="B8319" s="24"/>
    </row>
    <row r="8320" spans="1:2" ht="15" customHeight="1">
      <c r="A8320" s="8"/>
      <c r="B8320" s="24"/>
    </row>
    <row r="8321" spans="1:2" ht="15" customHeight="1">
      <c r="A8321" s="8"/>
      <c r="B8321" s="24"/>
    </row>
    <row r="8322" spans="1:2" ht="15" customHeight="1">
      <c r="A8322" s="8"/>
      <c r="B8322" s="24"/>
    </row>
    <row r="8323" spans="1:2" ht="15" customHeight="1">
      <c r="A8323" s="8"/>
      <c r="B8323" s="24"/>
    </row>
    <row r="8324" spans="1:2" ht="15" customHeight="1">
      <c r="A8324" s="8"/>
      <c r="B8324" s="24"/>
    </row>
    <row r="8325" spans="1:2" ht="15" customHeight="1">
      <c r="A8325" s="8"/>
      <c r="B8325" s="24"/>
    </row>
    <row r="8326" spans="1:2" ht="15" customHeight="1">
      <c r="A8326" s="8"/>
      <c r="B8326" s="24"/>
    </row>
    <row r="8327" spans="1:2" ht="15" customHeight="1">
      <c r="A8327" s="8"/>
      <c r="B8327" s="24"/>
    </row>
    <row r="8328" spans="1:2" ht="15" customHeight="1">
      <c r="A8328" s="8"/>
      <c r="B8328" s="24"/>
    </row>
    <row r="8329" spans="1:2" ht="15" customHeight="1">
      <c r="A8329" s="8"/>
      <c r="B8329" s="24"/>
    </row>
    <row r="8330" spans="1:2" ht="15" customHeight="1">
      <c r="A8330" s="8"/>
      <c r="B8330" s="24"/>
    </row>
    <row r="8331" spans="1:2" ht="15" customHeight="1">
      <c r="A8331" s="8"/>
      <c r="B8331" s="24"/>
    </row>
    <row r="8332" spans="1:2" ht="15" customHeight="1">
      <c r="A8332" s="8"/>
      <c r="B8332" s="24"/>
    </row>
    <row r="8333" spans="1:2" ht="15" customHeight="1">
      <c r="A8333" s="8"/>
      <c r="B8333" s="24"/>
    </row>
    <row r="8334" spans="1:2" ht="15" customHeight="1">
      <c r="A8334" s="8"/>
      <c r="B8334" s="24"/>
    </row>
    <row r="8335" spans="1:2" ht="15" customHeight="1">
      <c r="A8335" s="8"/>
      <c r="B8335" s="24"/>
    </row>
    <row r="8336" spans="1:2" ht="15" customHeight="1">
      <c r="A8336" s="8"/>
      <c r="B8336" s="24"/>
    </row>
    <row r="8337" spans="1:2" ht="15" customHeight="1">
      <c r="A8337" s="8"/>
      <c r="B8337" s="24"/>
    </row>
    <row r="8338" spans="1:2" ht="15" customHeight="1">
      <c r="A8338" s="8"/>
      <c r="B8338" s="24"/>
    </row>
    <row r="8339" spans="1:2" ht="15" customHeight="1">
      <c r="A8339" s="8"/>
      <c r="B8339" s="24"/>
    </row>
    <row r="8340" spans="1:2" ht="15" customHeight="1">
      <c r="A8340" s="8"/>
      <c r="B8340" s="24"/>
    </row>
    <row r="8341" spans="1:2" ht="15" customHeight="1">
      <c r="A8341" s="8"/>
      <c r="B8341" s="24"/>
    </row>
    <row r="8342" spans="1:2" ht="15" customHeight="1">
      <c r="A8342" s="8"/>
      <c r="B8342" s="24"/>
    </row>
    <row r="8343" spans="1:2" ht="15" customHeight="1">
      <c r="A8343" s="8"/>
      <c r="B8343" s="24"/>
    </row>
    <row r="8344" spans="1:2" ht="15" customHeight="1">
      <c r="A8344" s="8"/>
      <c r="B8344" s="24"/>
    </row>
    <row r="8345" spans="1:2" ht="15" customHeight="1">
      <c r="A8345" s="8"/>
      <c r="B8345" s="24"/>
    </row>
    <row r="8346" spans="1:2" ht="15" customHeight="1">
      <c r="A8346" s="8"/>
      <c r="B8346" s="24"/>
    </row>
    <row r="8347" spans="1:2" ht="15" customHeight="1">
      <c r="A8347" s="8"/>
      <c r="B8347" s="24"/>
    </row>
    <row r="8348" spans="1:2" ht="15" customHeight="1">
      <c r="A8348" s="8"/>
      <c r="B8348" s="24"/>
    </row>
    <row r="8349" spans="1:2" ht="15" customHeight="1">
      <c r="A8349" s="8"/>
      <c r="B8349" s="24"/>
    </row>
    <row r="8350" spans="1:2" ht="15" customHeight="1">
      <c r="A8350" s="8"/>
      <c r="B8350" s="24"/>
    </row>
    <row r="8351" spans="1:2" ht="15" customHeight="1">
      <c r="A8351" s="8"/>
      <c r="B8351" s="24"/>
    </row>
    <row r="8352" spans="1:2" ht="15" customHeight="1">
      <c r="A8352" s="8"/>
      <c r="B8352" s="24"/>
    </row>
    <row r="8353" spans="1:2" ht="15" customHeight="1">
      <c r="A8353" s="8"/>
      <c r="B8353" s="24"/>
    </row>
    <row r="8354" spans="1:2" ht="15" customHeight="1">
      <c r="A8354" s="8"/>
      <c r="B8354" s="24"/>
    </row>
    <row r="8355" spans="1:2" ht="15" customHeight="1">
      <c r="A8355" s="8"/>
      <c r="B8355" s="24"/>
    </row>
    <row r="8356" spans="1:2" ht="15" customHeight="1">
      <c r="A8356" s="8"/>
      <c r="B8356" s="24"/>
    </row>
    <row r="8357" spans="1:2" ht="15" customHeight="1">
      <c r="A8357" s="8"/>
      <c r="B8357" s="24"/>
    </row>
    <row r="8358" spans="1:2" ht="15" customHeight="1">
      <c r="A8358" s="8"/>
      <c r="B8358" s="24"/>
    </row>
    <row r="8359" spans="1:2" ht="15" customHeight="1">
      <c r="A8359" s="8"/>
      <c r="B8359" s="24"/>
    </row>
    <row r="8360" spans="1:2" ht="15" customHeight="1">
      <c r="A8360" s="8"/>
      <c r="B8360" s="24"/>
    </row>
    <row r="8361" spans="1:2" ht="15" customHeight="1">
      <c r="A8361" s="8"/>
      <c r="B8361" s="24"/>
    </row>
    <row r="8362" spans="1:2" ht="15" customHeight="1">
      <c r="A8362" s="8"/>
      <c r="B8362" s="24"/>
    </row>
    <row r="8363" spans="1:2" ht="15" customHeight="1">
      <c r="A8363" s="8"/>
      <c r="B8363" s="24"/>
    </row>
    <row r="8364" spans="1:2" ht="15" customHeight="1">
      <c r="A8364" s="8"/>
      <c r="B8364" s="24"/>
    </row>
    <row r="8365" spans="1:2" ht="15" customHeight="1">
      <c r="A8365" s="8"/>
      <c r="B8365" s="24"/>
    </row>
    <row r="8366" spans="1:2" ht="15" customHeight="1">
      <c r="A8366" s="8"/>
      <c r="B8366" s="24"/>
    </row>
    <row r="8367" spans="1:2" ht="15" customHeight="1">
      <c r="A8367" s="8"/>
      <c r="B8367" s="24"/>
    </row>
    <row r="8368" spans="1:2" ht="15" customHeight="1">
      <c r="A8368" s="8"/>
      <c r="B8368" s="24"/>
    </row>
    <row r="8369" spans="1:2" ht="15" customHeight="1">
      <c r="A8369" s="8"/>
      <c r="B8369" s="24"/>
    </row>
    <row r="8370" spans="1:2" ht="15" customHeight="1">
      <c r="A8370" s="8"/>
      <c r="B8370" s="24"/>
    </row>
    <row r="8371" spans="1:2" ht="15" customHeight="1">
      <c r="A8371" s="8"/>
      <c r="B8371" s="24"/>
    </row>
    <row r="8372" spans="1:2" ht="15" customHeight="1">
      <c r="A8372" s="8"/>
      <c r="B8372" s="24"/>
    </row>
    <row r="8373" spans="1:2" ht="15" customHeight="1">
      <c r="A8373" s="8"/>
      <c r="B8373" s="24"/>
    </row>
    <row r="8374" spans="1:2" ht="15" customHeight="1">
      <c r="A8374" s="8"/>
      <c r="B8374" s="24"/>
    </row>
    <row r="8375" spans="1:2" ht="15" customHeight="1">
      <c r="A8375" s="8"/>
      <c r="B8375" s="24"/>
    </row>
    <row r="8376" spans="1:2" ht="15" customHeight="1">
      <c r="A8376" s="8"/>
      <c r="B8376" s="24"/>
    </row>
    <row r="8377" spans="1:2" ht="15" customHeight="1">
      <c r="A8377" s="8"/>
      <c r="B8377" s="24"/>
    </row>
    <row r="8378" spans="1:2" ht="15" customHeight="1">
      <c r="A8378" s="8"/>
      <c r="B8378" s="24"/>
    </row>
    <row r="8379" spans="1:2" ht="15" customHeight="1">
      <c r="A8379" s="8"/>
      <c r="B8379" s="24"/>
    </row>
    <row r="8380" spans="1:2" ht="15" customHeight="1">
      <c r="A8380" s="8"/>
      <c r="B8380" s="24"/>
    </row>
    <row r="8381" spans="1:2" ht="15" customHeight="1">
      <c r="A8381" s="8"/>
      <c r="B8381" s="24"/>
    </row>
    <row r="8382" spans="1:2" ht="15" customHeight="1">
      <c r="A8382" s="8"/>
      <c r="B8382" s="24"/>
    </row>
    <row r="8383" spans="1:2" ht="15" customHeight="1">
      <c r="A8383" s="8"/>
      <c r="B8383" s="24"/>
    </row>
    <row r="8384" spans="1:2" ht="15" customHeight="1">
      <c r="A8384" s="8"/>
      <c r="B8384" s="24"/>
    </row>
    <row r="8385" spans="1:2" ht="15" customHeight="1">
      <c r="A8385" s="8"/>
      <c r="B8385" s="24"/>
    </row>
    <row r="8386" spans="1:2" ht="15" customHeight="1">
      <c r="A8386" s="8"/>
      <c r="B8386" s="24"/>
    </row>
    <row r="8387" spans="1:2" ht="15" customHeight="1">
      <c r="A8387" s="8"/>
      <c r="B8387" s="24"/>
    </row>
    <row r="8388" spans="1:2" ht="15" customHeight="1">
      <c r="A8388" s="8"/>
      <c r="B8388" s="24"/>
    </row>
    <row r="8389" spans="1:2" ht="15" customHeight="1">
      <c r="A8389" s="8"/>
      <c r="B8389" s="24"/>
    </row>
    <row r="8390" spans="1:2" ht="15" customHeight="1">
      <c r="A8390" s="8"/>
      <c r="B8390" s="24"/>
    </row>
    <row r="8391" spans="1:2" ht="15" customHeight="1">
      <c r="A8391" s="8"/>
      <c r="B8391" s="24"/>
    </row>
    <row r="8392" spans="1:2" ht="15" customHeight="1">
      <c r="A8392" s="8"/>
      <c r="B8392" s="24"/>
    </row>
    <row r="8393" spans="1:2" ht="15" customHeight="1">
      <c r="A8393" s="8"/>
      <c r="B8393" s="24"/>
    </row>
    <row r="8394" spans="1:2" ht="15" customHeight="1">
      <c r="A8394" s="8"/>
      <c r="B8394" s="24"/>
    </row>
    <row r="8395" spans="1:2" ht="15" customHeight="1">
      <c r="A8395" s="8"/>
      <c r="B8395" s="24"/>
    </row>
    <row r="8396" spans="1:2" ht="15" customHeight="1">
      <c r="A8396" s="8"/>
      <c r="B8396" s="24"/>
    </row>
    <row r="8397" spans="1:2" ht="15" customHeight="1">
      <c r="A8397" s="8"/>
      <c r="B8397" s="24"/>
    </row>
    <row r="8398" spans="1:2" ht="15" customHeight="1">
      <c r="A8398" s="8"/>
      <c r="B8398" s="24"/>
    </row>
    <row r="8399" spans="1:2" ht="15" customHeight="1">
      <c r="A8399" s="8"/>
      <c r="B8399" s="24"/>
    </row>
    <row r="8400" spans="1:2" ht="15" customHeight="1">
      <c r="A8400" s="8"/>
      <c r="B8400" s="24"/>
    </row>
    <row r="8401" spans="1:2" ht="15" customHeight="1">
      <c r="A8401" s="8"/>
      <c r="B8401" s="24"/>
    </row>
    <row r="8402" spans="1:2" ht="15" customHeight="1">
      <c r="A8402" s="8"/>
      <c r="B8402" s="24"/>
    </row>
    <row r="8403" spans="1:2" ht="15" customHeight="1">
      <c r="A8403" s="8"/>
      <c r="B8403" s="24"/>
    </row>
    <row r="8404" spans="1:2" ht="15" customHeight="1">
      <c r="A8404" s="8"/>
      <c r="B8404" s="24"/>
    </row>
    <row r="8405" spans="1:2" ht="15" customHeight="1">
      <c r="A8405" s="8"/>
      <c r="B8405" s="24"/>
    </row>
    <row r="8406" spans="1:2" ht="15" customHeight="1">
      <c r="A8406" s="8"/>
      <c r="B8406" s="24"/>
    </row>
    <row r="8407" spans="1:2" ht="15" customHeight="1">
      <c r="A8407" s="8"/>
      <c r="B8407" s="24"/>
    </row>
    <row r="8408" spans="1:2" ht="15" customHeight="1">
      <c r="A8408" s="8"/>
      <c r="B8408" s="24"/>
    </row>
    <row r="8409" spans="1:2" ht="15" customHeight="1">
      <c r="A8409" s="8"/>
      <c r="B8409" s="24"/>
    </row>
    <row r="8410" spans="1:2" ht="15" customHeight="1">
      <c r="A8410" s="8"/>
      <c r="B8410" s="24"/>
    </row>
    <row r="8411" spans="1:2" ht="15" customHeight="1">
      <c r="A8411" s="8"/>
      <c r="B8411" s="24"/>
    </row>
    <row r="8412" spans="1:2" ht="15" customHeight="1">
      <c r="A8412" s="8"/>
      <c r="B8412" s="24"/>
    </row>
    <row r="8413" spans="1:2" ht="15" customHeight="1">
      <c r="A8413" s="8"/>
      <c r="B8413" s="24"/>
    </row>
    <row r="8414" spans="1:2" ht="15" customHeight="1">
      <c r="A8414" s="8"/>
      <c r="B8414" s="24"/>
    </row>
    <row r="8415" spans="1:2" ht="15" customHeight="1">
      <c r="A8415" s="8"/>
      <c r="B8415" s="24"/>
    </row>
    <row r="8416" spans="1:2" ht="15" customHeight="1">
      <c r="A8416" s="8"/>
      <c r="B8416" s="24"/>
    </row>
    <row r="8417" spans="1:2" ht="15" customHeight="1">
      <c r="A8417" s="8"/>
      <c r="B8417" s="24"/>
    </row>
    <row r="8418" spans="1:2" ht="15" customHeight="1">
      <c r="A8418" s="8"/>
      <c r="B8418" s="24"/>
    </row>
    <row r="8419" spans="1:2" ht="15" customHeight="1">
      <c r="A8419" s="8"/>
      <c r="B8419" s="24"/>
    </row>
    <row r="8420" spans="1:2" ht="15" customHeight="1">
      <c r="A8420" s="8"/>
      <c r="B8420" s="24"/>
    </row>
    <row r="8421" spans="1:2" ht="15" customHeight="1">
      <c r="A8421" s="8"/>
      <c r="B8421" s="24"/>
    </row>
    <row r="8422" spans="1:2" ht="15" customHeight="1">
      <c r="A8422" s="8"/>
      <c r="B8422" s="24"/>
    </row>
    <row r="8423" spans="1:2" ht="15" customHeight="1">
      <c r="A8423" s="8"/>
      <c r="B8423" s="24"/>
    </row>
    <row r="8424" spans="1:2" ht="15" customHeight="1">
      <c r="A8424" s="8"/>
      <c r="B8424" s="24"/>
    </row>
    <row r="8425" spans="1:2" ht="15" customHeight="1">
      <c r="A8425" s="8"/>
      <c r="B8425" s="24"/>
    </row>
    <row r="8426" spans="1:2" ht="15" customHeight="1">
      <c r="A8426" s="8"/>
      <c r="B8426" s="24"/>
    </row>
    <row r="8427" spans="1:2" ht="15" customHeight="1">
      <c r="A8427" s="8"/>
      <c r="B8427" s="24"/>
    </row>
    <row r="8428" spans="1:2" ht="15" customHeight="1">
      <c r="A8428" s="8"/>
      <c r="B8428" s="24"/>
    </row>
    <row r="8429" spans="1:2" ht="15" customHeight="1">
      <c r="A8429" s="8"/>
      <c r="B8429" s="24"/>
    </row>
    <row r="8430" spans="1:2" ht="15" customHeight="1">
      <c r="A8430" s="8"/>
      <c r="B8430" s="24"/>
    </row>
    <row r="8431" spans="1:2" ht="15" customHeight="1">
      <c r="A8431" s="8"/>
      <c r="B8431" s="24"/>
    </row>
    <row r="8432" spans="1:2" ht="15" customHeight="1">
      <c r="A8432" s="8"/>
      <c r="B8432" s="24"/>
    </row>
    <row r="8433" spans="1:2" ht="15" customHeight="1">
      <c r="A8433" s="8"/>
      <c r="B8433" s="24"/>
    </row>
    <row r="8434" spans="1:2" ht="15" customHeight="1">
      <c r="A8434" s="8"/>
      <c r="B8434" s="24"/>
    </row>
    <row r="8435" spans="1:2" ht="15" customHeight="1">
      <c r="A8435" s="8"/>
      <c r="B8435" s="24"/>
    </row>
    <row r="8436" spans="1:2" ht="15" customHeight="1">
      <c r="A8436" s="8"/>
      <c r="B8436" s="24"/>
    </row>
    <row r="8437" spans="1:2" ht="15" customHeight="1">
      <c r="A8437" s="8"/>
      <c r="B8437" s="24"/>
    </row>
    <row r="8438" spans="1:2" ht="15" customHeight="1">
      <c r="A8438" s="8"/>
      <c r="B8438" s="24"/>
    </row>
    <row r="8439" spans="1:2" ht="15" customHeight="1">
      <c r="A8439" s="8"/>
      <c r="B8439" s="24"/>
    </row>
    <row r="8440" spans="1:2" ht="15" customHeight="1">
      <c r="A8440" s="8"/>
      <c r="B8440" s="24"/>
    </row>
    <row r="8441" spans="1:2" ht="15" customHeight="1">
      <c r="A8441" s="8"/>
      <c r="B8441" s="24"/>
    </row>
    <row r="8442" spans="1:2" ht="15" customHeight="1">
      <c r="A8442" s="8"/>
      <c r="B8442" s="24"/>
    </row>
    <row r="8443" spans="1:2" ht="15" customHeight="1">
      <c r="A8443" s="8"/>
      <c r="B8443" s="24"/>
    </row>
    <row r="8444" spans="1:2" ht="15" customHeight="1">
      <c r="A8444" s="8"/>
      <c r="B8444" s="24"/>
    </row>
    <row r="8445" spans="1:2" ht="15" customHeight="1">
      <c r="A8445" s="8"/>
      <c r="B8445" s="24"/>
    </row>
    <row r="8446" spans="1:2" ht="15" customHeight="1">
      <c r="A8446" s="8"/>
      <c r="B8446" s="24"/>
    </row>
    <row r="8447" spans="1:2" ht="15" customHeight="1">
      <c r="A8447" s="8"/>
      <c r="B8447" s="24"/>
    </row>
    <row r="8448" spans="1:2" ht="15" customHeight="1">
      <c r="A8448" s="8"/>
      <c r="B8448" s="24"/>
    </row>
    <row r="8449" spans="1:2" ht="15" customHeight="1">
      <c r="A8449" s="8"/>
      <c r="B8449" s="24"/>
    </row>
    <row r="8450" spans="1:2" ht="15" customHeight="1">
      <c r="A8450" s="8"/>
      <c r="B8450" s="24"/>
    </row>
    <row r="8451" spans="1:2" ht="15" customHeight="1">
      <c r="A8451" s="8"/>
      <c r="B8451" s="24"/>
    </row>
    <row r="8452" spans="1:2" ht="15" customHeight="1">
      <c r="A8452" s="8"/>
      <c r="B8452" s="24"/>
    </row>
    <row r="8453" spans="1:2" ht="15" customHeight="1">
      <c r="A8453" s="8"/>
      <c r="B8453" s="24"/>
    </row>
    <row r="8454" spans="1:2" ht="15" customHeight="1">
      <c r="A8454" s="8"/>
      <c r="B8454" s="24"/>
    </row>
    <row r="8455" spans="1:2" ht="15" customHeight="1">
      <c r="A8455" s="8"/>
      <c r="B8455" s="24"/>
    </row>
    <row r="8456" spans="1:2" ht="15" customHeight="1">
      <c r="A8456" s="8"/>
      <c r="B8456" s="24"/>
    </row>
    <row r="8457" spans="1:2" ht="15" customHeight="1">
      <c r="A8457" s="8"/>
      <c r="B8457" s="24"/>
    </row>
    <row r="8458" spans="1:2" ht="15" customHeight="1">
      <c r="A8458" s="8"/>
      <c r="B8458" s="24"/>
    </row>
    <row r="8459" spans="1:2" ht="15" customHeight="1">
      <c r="A8459" s="8"/>
      <c r="B8459" s="24"/>
    </row>
    <row r="8460" spans="1:2" ht="15" customHeight="1">
      <c r="A8460" s="8"/>
      <c r="B8460" s="24"/>
    </row>
    <row r="8461" spans="1:2" ht="15" customHeight="1">
      <c r="A8461" s="25"/>
      <c r="B8461" s="26"/>
    </row>
    <row r="8462" spans="1:2" ht="15" customHeight="1">
      <c r="A8462" s="8"/>
      <c r="B8462" s="24"/>
    </row>
    <row r="8463" spans="1:2" ht="15" customHeight="1">
      <c r="A8463" s="8"/>
      <c r="B8463" s="24"/>
    </row>
    <row r="8464" spans="1:2" ht="15" customHeight="1">
      <c r="A8464" s="8"/>
      <c r="B8464" s="24"/>
    </row>
    <row r="8465" spans="1:2" ht="15" customHeight="1">
      <c r="A8465" s="8"/>
      <c r="B8465" s="24"/>
    </row>
    <row r="8466" spans="1:2" ht="15" customHeight="1">
      <c r="A8466" s="8"/>
      <c r="B8466" s="24"/>
    </row>
    <row r="8467" spans="1:2" ht="15" customHeight="1">
      <c r="A8467" s="8"/>
      <c r="B8467" s="24"/>
    </row>
    <row r="8468" spans="1:2" ht="15" customHeight="1">
      <c r="A8468" s="8"/>
      <c r="B8468" s="24"/>
    </row>
    <row r="8469" spans="1:2" ht="15" customHeight="1">
      <c r="A8469" s="8"/>
      <c r="B8469" s="24"/>
    </row>
    <row r="8470" spans="1:2" ht="15" customHeight="1">
      <c r="A8470" s="8"/>
      <c r="B8470" s="24"/>
    </row>
    <row r="8471" spans="1:2" ht="15" customHeight="1">
      <c r="A8471" s="8"/>
      <c r="B8471" s="24"/>
    </row>
    <row r="8472" spans="1:2" ht="15" customHeight="1">
      <c r="A8472" s="8"/>
      <c r="B8472" s="24"/>
    </row>
    <row r="8473" spans="1:2" ht="15" customHeight="1">
      <c r="A8473" s="8"/>
      <c r="B8473" s="24"/>
    </row>
    <row r="8474" spans="1:2" ht="15" customHeight="1">
      <c r="A8474" s="8"/>
      <c r="B8474" s="24"/>
    </row>
    <row r="8475" spans="1:2" ht="15" customHeight="1">
      <c r="A8475" s="8"/>
      <c r="B8475" s="24"/>
    </row>
    <row r="8476" spans="1:2" ht="15" customHeight="1">
      <c r="A8476" s="8"/>
      <c r="B8476" s="24"/>
    </row>
    <row r="8477" spans="1:2" ht="15" customHeight="1">
      <c r="A8477" s="8"/>
      <c r="B8477" s="24"/>
    </row>
    <row r="8478" spans="1:2" ht="15" customHeight="1">
      <c r="A8478" s="8"/>
      <c r="B8478" s="24"/>
    </row>
    <row r="8479" spans="1:2" ht="15" customHeight="1">
      <c r="A8479" s="8"/>
      <c r="B8479" s="24"/>
    </row>
    <row r="8480" spans="1:2" ht="15" customHeight="1">
      <c r="A8480" s="8"/>
      <c r="B8480" s="24"/>
    </row>
    <row r="8481" spans="1:2" ht="15" customHeight="1">
      <c r="A8481" s="8"/>
      <c r="B8481" s="24"/>
    </row>
    <row r="8482" spans="1:2" ht="15" customHeight="1">
      <c r="A8482" s="8"/>
      <c r="B8482" s="24"/>
    </row>
    <row r="8483" spans="1:2" ht="15" customHeight="1">
      <c r="A8483" s="25"/>
      <c r="B8483" s="26"/>
    </row>
    <row r="8484" spans="1:2" ht="15" customHeight="1">
      <c r="A8484" s="8"/>
      <c r="B8484" s="24"/>
    </row>
    <row r="8485" spans="1:2" ht="15" customHeight="1">
      <c r="A8485" s="8"/>
      <c r="B8485" s="24"/>
    </row>
    <row r="8486" spans="1:2" ht="15" customHeight="1">
      <c r="A8486" s="8"/>
      <c r="B8486" s="24"/>
    </row>
    <row r="8487" spans="1:2" ht="15" customHeight="1">
      <c r="A8487" s="8"/>
      <c r="B8487" s="24"/>
    </row>
    <row r="8488" spans="1:2" ht="15" customHeight="1">
      <c r="A8488" s="8"/>
      <c r="B8488" s="24"/>
    </row>
    <row r="8489" spans="1:2" ht="15" customHeight="1">
      <c r="A8489" s="8"/>
      <c r="B8489" s="24"/>
    </row>
    <row r="8490" spans="1:2" ht="15" customHeight="1">
      <c r="A8490" s="8"/>
      <c r="B8490" s="24"/>
    </row>
    <row r="8491" spans="1:2" ht="15" customHeight="1">
      <c r="A8491" s="8"/>
      <c r="B8491" s="20"/>
    </row>
    <row r="8492" spans="1:2" ht="15" customHeight="1">
      <c r="A8492" s="8"/>
      <c r="B8492" s="24"/>
    </row>
    <row r="8493" spans="1:2" ht="15" customHeight="1">
      <c r="A8493" s="8"/>
      <c r="B8493" s="24"/>
    </row>
    <row r="8494" spans="1:2" ht="15" customHeight="1">
      <c r="A8494" s="8"/>
      <c r="B8494" s="24"/>
    </row>
    <row r="8495" spans="1:2" ht="15" customHeight="1">
      <c r="A8495" s="8"/>
      <c r="B8495" s="24"/>
    </row>
    <row r="8496" spans="1:2" ht="15" customHeight="1">
      <c r="A8496" s="8"/>
      <c r="B8496" s="24"/>
    </row>
    <row r="8497" spans="1:2" ht="15" customHeight="1">
      <c r="A8497" s="8"/>
      <c r="B8497" s="24"/>
    </row>
    <row r="8498" spans="1:2" ht="15" customHeight="1">
      <c r="A8498" s="8"/>
      <c r="B8498" s="24"/>
    </row>
    <row r="8499" spans="1:2" ht="15" customHeight="1">
      <c r="A8499" s="8"/>
      <c r="B8499" s="24"/>
    </row>
    <row r="8500" spans="1:2" ht="15" customHeight="1">
      <c r="A8500" s="8"/>
      <c r="B8500" s="24"/>
    </row>
    <row r="8501" spans="1:2" ht="15" customHeight="1">
      <c r="A8501" s="8"/>
      <c r="B8501" s="24"/>
    </row>
    <row r="8502" spans="1:2" ht="15" customHeight="1">
      <c r="A8502" s="8"/>
      <c r="B8502" s="24"/>
    </row>
    <row r="8503" spans="1:2" ht="15" customHeight="1">
      <c r="A8503" s="8"/>
      <c r="B8503" s="24"/>
    </row>
    <row r="8504" spans="1:2" ht="15" customHeight="1">
      <c r="A8504" s="8"/>
      <c r="B8504" s="24"/>
    </row>
    <row r="8505" spans="1:2" ht="15" customHeight="1">
      <c r="A8505" s="8"/>
      <c r="B8505" s="24"/>
    </row>
    <row r="8506" spans="1:2" ht="15" customHeight="1">
      <c r="A8506" s="8"/>
      <c r="B8506" s="24"/>
    </row>
    <row r="8507" spans="1:2" ht="15" customHeight="1">
      <c r="A8507" s="8"/>
      <c r="B8507" s="24"/>
    </row>
    <row r="8508" spans="1:2" ht="15" customHeight="1">
      <c r="A8508" s="8"/>
      <c r="B8508" s="24"/>
    </row>
    <row r="8509" spans="1:2" ht="15" customHeight="1">
      <c r="A8509" s="8"/>
      <c r="B8509" s="24"/>
    </row>
    <row r="8510" spans="1:2" ht="15" customHeight="1">
      <c r="A8510" s="8"/>
      <c r="B8510" s="24"/>
    </row>
    <row r="8511" spans="1:2" ht="15" customHeight="1">
      <c r="A8511" s="8"/>
      <c r="B8511" s="24"/>
    </row>
    <row r="8512" spans="1:2" ht="15" customHeight="1">
      <c r="A8512" s="8"/>
      <c r="B8512" s="24"/>
    </row>
    <row r="8513" spans="1:2" ht="15" customHeight="1">
      <c r="A8513" s="8"/>
      <c r="B8513" s="24"/>
    </row>
    <row r="8514" spans="1:2" ht="15" customHeight="1">
      <c r="A8514" s="8"/>
      <c r="B8514" s="24"/>
    </row>
    <row r="8515" spans="1:2" ht="15" customHeight="1">
      <c r="A8515" s="8"/>
      <c r="B8515" s="24"/>
    </row>
    <row r="8516" spans="1:2" ht="15" customHeight="1">
      <c r="A8516" s="8"/>
      <c r="B8516" s="24"/>
    </row>
    <row r="8517" spans="1:2" ht="15" customHeight="1">
      <c r="A8517" s="8"/>
      <c r="B8517" s="24"/>
    </row>
    <row r="8518" spans="1:2" ht="15" customHeight="1">
      <c r="A8518" s="8"/>
      <c r="B8518" s="24"/>
    </row>
    <row r="8519" spans="1:2" ht="15" customHeight="1">
      <c r="A8519" s="25"/>
      <c r="B8519" s="26"/>
    </row>
    <row r="8520" spans="1:2" ht="15" customHeight="1">
      <c r="A8520" s="8"/>
      <c r="B8520" s="24"/>
    </row>
    <row r="8521" spans="1:2" ht="15" customHeight="1">
      <c r="A8521" s="8"/>
      <c r="B8521" s="24"/>
    </row>
    <row r="8522" spans="1:2" ht="15" customHeight="1">
      <c r="A8522" s="8"/>
      <c r="B8522" s="24"/>
    </row>
    <row r="8523" spans="1:2" ht="15" customHeight="1">
      <c r="A8523" s="8"/>
      <c r="B8523" s="24"/>
    </row>
    <row r="8524" spans="1:2" ht="15" customHeight="1">
      <c r="A8524" s="8"/>
      <c r="B8524" s="24"/>
    </row>
    <row r="8525" spans="1:2" ht="15" customHeight="1">
      <c r="A8525" s="8"/>
      <c r="B8525" s="24"/>
    </row>
    <row r="8526" spans="1:2" ht="15" customHeight="1">
      <c r="A8526" s="8"/>
      <c r="B8526" s="24"/>
    </row>
    <row r="8527" spans="1:2" ht="15" customHeight="1">
      <c r="A8527" s="8"/>
      <c r="B8527" s="24"/>
    </row>
    <row r="8528" spans="1:2" ht="15" customHeight="1">
      <c r="A8528" s="8"/>
      <c r="B8528" s="24"/>
    </row>
    <row r="8529" spans="1:2" ht="15" customHeight="1">
      <c r="A8529" s="8"/>
      <c r="B8529" s="24"/>
    </row>
    <row r="8530" spans="1:2" ht="15" customHeight="1">
      <c r="A8530" s="8"/>
      <c r="B8530" s="24"/>
    </row>
    <row r="8531" spans="1:2" ht="15" customHeight="1">
      <c r="A8531" s="8"/>
      <c r="B8531" s="24"/>
    </row>
    <row r="8532" spans="1:2" ht="15" customHeight="1">
      <c r="A8532" s="8"/>
      <c r="B8532" s="24"/>
    </row>
    <row r="8533" spans="1:2" ht="15" customHeight="1">
      <c r="A8533" s="8"/>
      <c r="B8533" s="24"/>
    </row>
    <row r="8534" spans="1:2" ht="15" customHeight="1">
      <c r="A8534" s="8"/>
      <c r="B8534" s="24"/>
    </row>
    <row r="8535" spans="1:2" ht="15" customHeight="1">
      <c r="A8535" s="8"/>
      <c r="B8535" s="24"/>
    </row>
    <row r="8536" spans="1:2" ht="15" customHeight="1">
      <c r="A8536" s="8"/>
      <c r="B8536" s="24"/>
    </row>
    <row r="8537" spans="1:2" ht="15" customHeight="1">
      <c r="A8537" s="8"/>
      <c r="B8537" s="24"/>
    </row>
    <row r="8538" spans="1:2" ht="15" customHeight="1">
      <c r="A8538" s="8"/>
      <c r="B8538" s="24"/>
    </row>
    <row r="8539" spans="1:2" ht="15" customHeight="1">
      <c r="A8539" s="8"/>
      <c r="B8539" s="24"/>
    </row>
    <row r="8540" spans="1:2" ht="15" customHeight="1">
      <c r="A8540" s="8"/>
      <c r="B8540" s="24"/>
    </row>
    <row r="8541" spans="1:2" ht="15" customHeight="1">
      <c r="A8541" s="8"/>
      <c r="B8541" s="24"/>
    </row>
    <row r="8542" spans="1:2" ht="15" customHeight="1">
      <c r="A8542" s="8"/>
      <c r="B8542" s="24"/>
    </row>
    <row r="8543" spans="1:2" ht="15" customHeight="1">
      <c r="A8543" s="8"/>
      <c r="B8543" s="24"/>
    </row>
    <row r="8544" spans="1:2" ht="15" customHeight="1">
      <c r="A8544" s="8"/>
      <c r="B8544" s="24"/>
    </row>
    <row r="8545" spans="1:2" ht="15" customHeight="1">
      <c r="A8545" s="8"/>
      <c r="B8545" s="24"/>
    </row>
    <row r="8546" spans="1:2" ht="15" customHeight="1">
      <c r="A8546" s="8"/>
      <c r="B8546" s="24"/>
    </row>
    <row r="8547" spans="1:2" ht="15" customHeight="1">
      <c r="A8547" s="8"/>
      <c r="B8547" s="24"/>
    </row>
    <row r="8548" spans="1:2" ht="15" customHeight="1">
      <c r="A8548" s="8"/>
      <c r="B8548" s="24"/>
    </row>
    <row r="8549" spans="1:2" ht="15" customHeight="1">
      <c r="A8549" s="8"/>
      <c r="B8549" s="24"/>
    </row>
    <row r="8550" spans="1:2" ht="15" customHeight="1">
      <c r="A8550" s="8"/>
      <c r="B8550" s="24"/>
    </row>
    <row r="8551" spans="1:2" ht="15" customHeight="1">
      <c r="A8551" s="8"/>
      <c r="B8551" s="24"/>
    </row>
    <row r="8552" spans="1:2" ht="15" customHeight="1">
      <c r="A8552" s="8"/>
      <c r="B8552" s="24"/>
    </row>
    <row r="8553" spans="1:2" ht="15" customHeight="1">
      <c r="A8553" s="8"/>
      <c r="B8553" s="24"/>
    </row>
    <row r="8554" spans="1:2" ht="15" customHeight="1">
      <c r="A8554" s="8"/>
      <c r="B8554" s="24"/>
    </row>
    <row r="8555" spans="1:2" ht="15" customHeight="1">
      <c r="A8555" s="8"/>
      <c r="B8555" s="24"/>
    </row>
    <row r="8556" spans="1:2" ht="15" customHeight="1">
      <c r="A8556" s="25"/>
      <c r="B8556" s="26"/>
    </row>
    <row r="8557" spans="1:2" ht="15" customHeight="1">
      <c r="A8557" s="8"/>
      <c r="B8557" s="24"/>
    </row>
    <row r="8558" spans="1:2" ht="15" customHeight="1">
      <c r="A8558" s="8"/>
      <c r="B8558" s="24"/>
    </row>
    <row r="8559" spans="1:2" ht="15" customHeight="1">
      <c r="A8559" s="8"/>
      <c r="B8559" s="24"/>
    </row>
    <row r="8560" spans="1:2" ht="15" customHeight="1">
      <c r="A8560" s="8"/>
      <c r="B8560" s="24"/>
    </row>
    <row r="8561" spans="1:2" ht="15" customHeight="1">
      <c r="A8561" s="8"/>
      <c r="B8561" s="24"/>
    </row>
    <row r="8562" spans="1:2" ht="15" customHeight="1">
      <c r="A8562" s="8"/>
      <c r="B8562" s="24"/>
    </row>
    <row r="8563" spans="1:2" ht="15" customHeight="1">
      <c r="A8563" s="8"/>
      <c r="B8563" s="24"/>
    </row>
    <row r="8564" spans="1:2" ht="15" customHeight="1">
      <c r="A8564" s="8"/>
      <c r="B8564" s="24"/>
    </row>
    <row r="8565" spans="1:2" ht="15" customHeight="1">
      <c r="A8565" s="25"/>
      <c r="B8565" s="26"/>
    </row>
    <row r="8566" spans="1:2" ht="15" customHeight="1">
      <c r="A8566" s="8"/>
      <c r="B8566" s="24"/>
    </row>
    <row r="8567" spans="1:2" ht="15" customHeight="1">
      <c r="A8567" s="8"/>
      <c r="B8567" s="24"/>
    </row>
    <row r="8568" spans="1:2" ht="15" customHeight="1">
      <c r="A8568" s="8"/>
      <c r="B8568" s="24"/>
    </row>
    <row r="8569" spans="1:2" ht="15" customHeight="1">
      <c r="A8569" s="8"/>
      <c r="B8569" s="24"/>
    </row>
    <row r="8570" spans="1:2" ht="15" customHeight="1">
      <c r="A8570" s="8"/>
      <c r="B8570" s="24"/>
    </row>
    <row r="8571" spans="1:2" ht="15" customHeight="1">
      <c r="A8571" s="8"/>
      <c r="B8571" s="24"/>
    </row>
    <row r="8572" spans="1:2" ht="15" customHeight="1">
      <c r="A8572" s="8"/>
      <c r="B8572" s="24"/>
    </row>
    <row r="8573" spans="1:2" ht="15" customHeight="1">
      <c r="A8573" s="8"/>
      <c r="B8573" s="24"/>
    </row>
    <row r="8574" spans="1:2" ht="15" customHeight="1">
      <c r="A8574" s="8"/>
      <c r="B8574" s="24"/>
    </row>
    <row r="8575" spans="1:2" ht="15" customHeight="1">
      <c r="A8575" s="8"/>
      <c r="B8575" s="24"/>
    </row>
    <row r="8576" spans="1:2" ht="15" customHeight="1">
      <c r="A8576" s="8"/>
      <c r="B8576" s="24"/>
    </row>
    <row r="8577" spans="1:2" ht="15" customHeight="1">
      <c r="A8577" s="8"/>
      <c r="B8577" s="24"/>
    </row>
    <row r="8578" spans="1:2" ht="15" customHeight="1">
      <c r="A8578" s="8"/>
      <c r="B8578" s="24"/>
    </row>
    <row r="8579" spans="1:2" ht="15" customHeight="1">
      <c r="A8579" s="8"/>
      <c r="B8579" s="24"/>
    </row>
    <row r="8580" spans="1:2" ht="15" customHeight="1">
      <c r="A8580" s="8"/>
      <c r="B8580" s="24"/>
    </row>
    <row r="8581" spans="1:2" ht="15" customHeight="1">
      <c r="A8581" s="8"/>
      <c r="B8581" s="24"/>
    </row>
    <row r="8582" spans="1:2" ht="15" customHeight="1">
      <c r="A8582" s="8"/>
      <c r="B8582" s="24"/>
    </row>
    <row r="8583" spans="1:2" ht="15" customHeight="1">
      <c r="A8583" s="8"/>
      <c r="B8583" s="24"/>
    </row>
    <row r="8584" spans="1:2" ht="15" customHeight="1">
      <c r="A8584" s="8"/>
      <c r="B8584" s="24"/>
    </row>
    <row r="8585" spans="1:2" ht="15" customHeight="1">
      <c r="A8585" s="8"/>
      <c r="B8585" s="24"/>
    </row>
    <row r="8586" spans="1:2" ht="15" customHeight="1">
      <c r="A8586" s="8"/>
      <c r="B8586" s="24"/>
    </row>
    <row r="8587" spans="1:2" ht="15" customHeight="1">
      <c r="A8587" s="8"/>
      <c r="B8587" s="24"/>
    </row>
    <row r="8588" spans="1:2" ht="15" customHeight="1">
      <c r="A8588" s="8"/>
      <c r="B8588" s="24"/>
    </row>
    <row r="8589" spans="1:2" ht="15" customHeight="1">
      <c r="A8589" s="8"/>
      <c r="B8589" s="24"/>
    </row>
    <row r="8590" spans="1:2" ht="15" customHeight="1">
      <c r="A8590" s="8"/>
      <c r="B8590" s="24"/>
    </row>
    <row r="8591" spans="1:2" ht="15" customHeight="1">
      <c r="A8591" s="8"/>
      <c r="B8591" s="24"/>
    </row>
    <row r="8592" spans="1:2" ht="15" customHeight="1">
      <c r="A8592" s="8"/>
      <c r="B8592" s="24"/>
    </row>
    <row r="8593" spans="1:2" ht="15" customHeight="1">
      <c r="A8593" s="8"/>
      <c r="B8593" s="24"/>
    </row>
    <row r="8594" spans="1:2" ht="15" customHeight="1">
      <c r="A8594" s="8"/>
      <c r="B8594" s="24"/>
    </row>
    <row r="8595" spans="1:2" ht="15" customHeight="1">
      <c r="A8595" s="8"/>
      <c r="B8595" s="24"/>
    </row>
    <row r="8596" spans="1:2" ht="15" customHeight="1">
      <c r="A8596" s="8"/>
      <c r="B8596" s="24"/>
    </row>
    <row r="8597" spans="1:2" ht="15" customHeight="1">
      <c r="A8597" s="8"/>
      <c r="B8597" s="24"/>
    </row>
    <row r="8598" spans="1:2" ht="15" customHeight="1">
      <c r="A8598" s="8"/>
      <c r="B8598" s="24"/>
    </row>
    <row r="8599" spans="1:2" ht="15" customHeight="1">
      <c r="A8599" s="8"/>
      <c r="B8599" s="24"/>
    </row>
    <row r="8600" spans="1:2" ht="15" customHeight="1">
      <c r="A8600" s="8"/>
      <c r="B8600" s="24"/>
    </row>
    <row r="8601" spans="1:2" ht="15" customHeight="1">
      <c r="A8601" s="8"/>
      <c r="B8601" s="24"/>
    </row>
    <row r="8602" spans="1:2" ht="15" customHeight="1">
      <c r="A8602" s="8"/>
      <c r="B8602" s="24"/>
    </row>
    <row r="8603" spans="1:2" ht="15" customHeight="1">
      <c r="A8603" s="8"/>
      <c r="B8603" s="24"/>
    </row>
    <row r="8604" spans="1:2" ht="15" customHeight="1">
      <c r="A8604" s="8"/>
      <c r="B8604" s="24"/>
    </row>
    <row r="8605" spans="1:2" ht="15" customHeight="1">
      <c r="A8605" s="8"/>
      <c r="B8605" s="24"/>
    </row>
    <row r="8606" spans="1:2" ht="15" customHeight="1">
      <c r="A8606" s="8"/>
      <c r="B8606" s="24"/>
    </row>
    <row r="8607" spans="1:2" ht="15" customHeight="1">
      <c r="A8607" s="8"/>
      <c r="B8607" s="24"/>
    </row>
    <row r="8608" spans="1:2" ht="15" customHeight="1">
      <c r="A8608" s="8"/>
      <c r="B8608" s="24"/>
    </row>
    <row r="8609" spans="1:2" ht="15" customHeight="1">
      <c r="A8609" s="8"/>
      <c r="B8609" s="24"/>
    </row>
    <row r="8610" spans="1:2" ht="15" customHeight="1">
      <c r="A8610" s="8"/>
      <c r="B8610" s="24"/>
    </row>
    <row r="8611" spans="1:2" ht="15" customHeight="1">
      <c r="A8611" s="8"/>
      <c r="B8611" s="24"/>
    </row>
    <row r="8612" spans="1:2" ht="15" customHeight="1">
      <c r="A8612" s="8"/>
      <c r="B8612" s="24"/>
    </row>
    <row r="8613" spans="1:2" ht="15" customHeight="1">
      <c r="A8613" s="8"/>
      <c r="B8613" s="24"/>
    </row>
    <row r="8614" spans="1:2" ht="15" customHeight="1">
      <c r="A8614" s="8"/>
      <c r="B8614" s="24"/>
    </row>
    <row r="8615" spans="1:2" ht="15" customHeight="1">
      <c r="A8615" s="8"/>
      <c r="B8615" s="24"/>
    </row>
    <row r="8616" spans="1:2" ht="15" customHeight="1">
      <c r="A8616" s="8"/>
      <c r="B8616" s="24"/>
    </row>
    <row r="8617" spans="1:2" ht="15" customHeight="1">
      <c r="A8617" s="8"/>
      <c r="B8617" s="24"/>
    </row>
    <row r="8618" spans="1:2" ht="15" customHeight="1">
      <c r="A8618" s="8"/>
      <c r="B8618" s="24"/>
    </row>
    <row r="8619" spans="1:2" ht="15" customHeight="1">
      <c r="A8619" s="8"/>
      <c r="B8619" s="24"/>
    </row>
    <row r="8620" spans="1:2" ht="15" customHeight="1">
      <c r="A8620" s="8"/>
      <c r="B8620" s="24"/>
    </row>
    <row r="8621" spans="1:2" ht="15" customHeight="1">
      <c r="A8621" s="8"/>
      <c r="B8621" s="24"/>
    </row>
    <row r="8622" spans="1:2" ht="15" customHeight="1">
      <c r="A8622" s="8"/>
      <c r="B8622" s="24"/>
    </row>
    <row r="8623" spans="1:2" ht="15" customHeight="1">
      <c r="A8623" s="8"/>
      <c r="B8623" s="24"/>
    </row>
    <row r="8624" spans="1:2" ht="15" customHeight="1">
      <c r="A8624" s="8"/>
      <c r="B8624" s="24"/>
    </row>
    <row r="8625" spans="1:2" ht="15" customHeight="1">
      <c r="A8625" s="8"/>
      <c r="B8625" s="24"/>
    </row>
    <row r="8626" spans="1:2" ht="15" customHeight="1">
      <c r="A8626" s="8"/>
      <c r="B8626" s="24"/>
    </row>
    <row r="8627" spans="1:2" ht="15" customHeight="1">
      <c r="A8627" s="8"/>
      <c r="B8627" s="24"/>
    </row>
    <row r="8628" spans="1:2" ht="15" customHeight="1">
      <c r="A8628" s="8"/>
      <c r="B8628" s="24"/>
    </row>
    <row r="8629" spans="1:2" ht="15" customHeight="1">
      <c r="A8629" s="8"/>
      <c r="B8629" s="24"/>
    </row>
    <row r="8630" spans="1:2" ht="15" customHeight="1">
      <c r="A8630" s="8"/>
      <c r="B8630" s="24"/>
    </row>
    <row r="8631" spans="1:2" ht="15" customHeight="1">
      <c r="A8631" s="8"/>
      <c r="B8631" s="24"/>
    </row>
    <row r="8632" spans="1:2" ht="15" customHeight="1">
      <c r="A8632" s="8"/>
      <c r="B8632" s="24"/>
    </row>
    <row r="8633" spans="1:2" ht="15" customHeight="1">
      <c r="A8633" s="8"/>
      <c r="B8633" s="24"/>
    </row>
    <row r="8634" spans="1:2" ht="15" customHeight="1">
      <c r="A8634" s="8"/>
      <c r="B8634" s="24"/>
    </row>
    <row r="8635" spans="1:2" ht="15" customHeight="1">
      <c r="A8635" s="8"/>
      <c r="B8635" s="24"/>
    </row>
    <row r="8636" spans="1:2" ht="15" customHeight="1">
      <c r="A8636" s="8"/>
      <c r="B8636" s="24"/>
    </row>
    <row r="8637" spans="1:2" ht="15" customHeight="1">
      <c r="A8637" s="8"/>
      <c r="B8637" s="24"/>
    </row>
    <row r="8638" spans="1:2" ht="15" customHeight="1">
      <c r="A8638" s="8"/>
      <c r="B8638" s="24"/>
    </row>
    <row r="8639" spans="1:2" ht="15" customHeight="1">
      <c r="A8639" s="8"/>
      <c r="B8639" s="24"/>
    </row>
    <row r="8640" spans="1:2" ht="15" customHeight="1">
      <c r="A8640" s="8"/>
      <c r="B8640" s="24"/>
    </row>
    <row r="8641" spans="1:2" ht="15" customHeight="1">
      <c r="A8641" s="8"/>
      <c r="B8641" s="24"/>
    </row>
    <row r="8642" spans="1:2" ht="15" customHeight="1">
      <c r="A8642" s="8"/>
      <c r="B8642" s="24"/>
    </row>
    <row r="8643" spans="1:2" ht="15" customHeight="1">
      <c r="A8643" s="8"/>
      <c r="B8643" s="24"/>
    </row>
    <row r="8644" spans="1:2" ht="15" customHeight="1">
      <c r="A8644" s="8"/>
      <c r="B8644" s="24"/>
    </row>
    <row r="8645" spans="1:2" ht="15" customHeight="1">
      <c r="A8645" s="8"/>
      <c r="B8645" s="24"/>
    </row>
    <row r="8646" spans="1:2" ht="15" customHeight="1">
      <c r="A8646" s="8"/>
      <c r="B8646" s="24"/>
    </row>
    <row r="8647" spans="1:2" ht="15" customHeight="1">
      <c r="A8647" s="8"/>
      <c r="B8647" s="24"/>
    </row>
    <row r="8648" spans="1:2" ht="15" customHeight="1">
      <c r="A8648" s="8"/>
      <c r="B8648" s="24"/>
    </row>
    <row r="8649" spans="1:2" ht="15" customHeight="1">
      <c r="A8649" s="8"/>
      <c r="B8649" s="24"/>
    </row>
    <row r="8650" spans="1:2" ht="15" customHeight="1">
      <c r="A8650" s="8"/>
      <c r="B8650" s="24"/>
    </row>
    <row r="8651" spans="1:2" ht="15" customHeight="1">
      <c r="A8651" s="8"/>
      <c r="B8651" s="24"/>
    </row>
    <row r="8652" spans="1:2" ht="15" customHeight="1">
      <c r="A8652" s="8"/>
      <c r="B8652" s="24"/>
    </row>
    <row r="8653" spans="1:2" ht="15" customHeight="1">
      <c r="A8653" s="8"/>
      <c r="B8653" s="24"/>
    </row>
    <row r="8654" spans="1:2" ht="15" customHeight="1">
      <c r="A8654" s="8"/>
      <c r="B8654" s="24"/>
    </row>
    <row r="8655" spans="1:2" ht="15" customHeight="1">
      <c r="A8655" s="8"/>
      <c r="B8655" s="24"/>
    </row>
    <row r="8656" spans="1:2" ht="15" customHeight="1">
      <c r="A8656" s="8"/>
      <c r="B8656" s="24"/>
    </row>
    <row r="8657" spans="1:2" ht="15" customHeight="1">
      <c r="A8657" s="8"/>
      <c r="B8657" s="24"/>
    </row>
    <row r="8658" spans="1:2" ht="15" customHeight="1">
      <c r="A8658" s="8"/>
      <c r="B8658" s="24"/>
    </row>
    <row r="8659" spans="1:2" ht="15" customHeight="1">
      <c r="A8659" s="8"/>
      <c r="B8659" s="24"/>
    </row>
    <row r="8660" spans="1:2" ht="15" customHeight="1">
      <c r="A8660" s="8"/>
      <c r="B8660" s="24"/>
    </row>
    <row r="8661" spans="1:2" ht="15" customHeight="1">
      <c r="A8661" s="8"/>
      <c r="B8661" s="24"/>
    </row>
    <row r="8662" spans="1:2" ht="15" customHeight="1">
      <c r="A8662" s="8"/>
      <c r="B8662" s="24"/>
    </row>
    <row r="8663" spans="1:2" ht="15" customHeight="1">
      <c r="A8663" s="8"/>
      <c r="B8663" s="24"/>
    </row>
    <row r="8664" spans="1:2" ht="15" customHeight="1">
      <c r="A8664" s="8"/>
      <c r="B8664" s="24"/>
    </row>
    <row r="8665" spans="1:2" ht="15" customHeight="1">
      <c r="A8665" s="8"/>
      <c r="B8665" s="24"/>
    </row>
    <row r="8666" spans="1:2" ht="15" customHeight="1">
      <c r="A8666" s="8"/>
      <c r="B8666" s="24"/>
    </row>
    <row r="8667" spans="1:2" ht="15" customHeight="1">
      <c r="A8667" s="8"/>
      <c r="B8667" s="24"/>
    </row>
    <row r="8668" spans="1:2" ht="15" customHeight="1">
      <c r="A8668" s="8"/>
      <c r="B8668" s="24"/>
    </row>
    <row r="8669" spans="1:2" ht="15" customHeight="1">
      <c r="A8669" s="8"/>
      <c r="B8669" s="24"/>
    </row>
    <row r="8670" spans="1:2" ht="15" customHeight="1">
      <c r="A8670" s="8"/>
      <c r="B8670" s="24"/>
    </row>
    <row r="8671" spans="1:2" ht="15" customHeight="1">
      <c r="A8671" s="8"/>
      <c r="B8671" s="24"/>
    </row>
    <row r="8672" spans="1:2" ht="15" customHeight="1">
      <c r="A8672" s="8"/>
      <c r="B8672" s="24"/>
    </row>
    <row r="8673" spans="1:2" ht="15" customHeight="1">
      <c r="A8673" s="8"/>
      <c r="B8673" s="24"/>
    </row>
    <row r="8674" spans="1:2" ht="15" customHeight="1">
      <c r="A8674" s="8"/>
      <c r="B8674" s="24"/>
    </row>
    <row r="8675" spans="1:2" ht="15" customHeight="1">
      <c r="A8675" s="8"/>
      <c r="B8675" s="24"/>
    </row>
    <row r="8676" spans="1:2" ht="15" customHeight="1">
      <c r="A8676" s="8"/>
      <c r="B8676" s="24"/>
    </row>
    <row r="8677" spans="1:2" ht="15" customHeight="1">
      <c r="A8677" s="8"/>
      <c r="B8677" s="24"/>
    </row>
    <row r="8678" spans="1:2" ht="15" customHeight="1">
      <c r="A8678" s="8"/>
      <c r="B8678" s="24"/>
    </row>
    <row r="8679" spans="1:2" ht="15" customHeight="1">
      <c r="A8679" s="8"/>
      <c r="B8679" s="24"/>
    </row>
    <row r="8680" spans="1:2" ht="15" customHeight="1">
      <c r="A8680" s="8"/>
      <c r="B8680" s="24"/>
    </row>
    <row r="8681" spans="1:2" ht="15" customHeight="1">
      <c r="A8681" s="8"/>
      <c r="B8681" s="24"/>
    </row>
    <row r="8682" spans="1:2" ht="15" customHeight="1">
      <c r="A8682" s="8"/>
      <c r="B8682" s="24"/>
    </row>
    <row r="8683" spans="1:2" ht="15" customHeight="1">
      <c r="A8683" s="8"/>
      <c r="B8683" s="24"/>
    </row>
    <row r="8684" spans="1:2" ht="15" customHeight="1">
      <c r="A8684" s="8"/>
      <c r="B8684" s="24"/>
    </row>
    <row r="8685" spans="1:2" ht="15" customHeight="1">
      <c r="A8685" s="8"/>
      <c r="B8685" s="24"/>
    </row>
    <row r="8686" spans="1:2" ht="15" customHeight="1">
      <c r="A8686" s="8"/>
      <c r="B8686" s="24"/>
    </row>
    <row r="8687" spans="1:2" ht="15" customHeight="1">
      <c r="A8687" s="8"/>
      <c r="B8687" s="24"/>
    </row>
    <row r="8688" spans="1:2" ht="15" customHeight="1">
      <c r="A8688" s="8"/>
      <c r="B8688" s="24"/>
    </row>
    <row r="8689" spans="1:2" ht="15" customHeight="1">
      <c r="A8689" s="8"/>
      <c r="B8689" s="24"/>
    </row>
    <row r="8690" spans="1:2" ht="15" customHeight="1">
      <c r="A8690" s="8"/>
      <c r="B8690" s="24"/>
    </row>
    <row r="8691" spans="1:2" ht="15" customHeight="1">
      <c r="A8691" s="8"/>
      <c r="B8691" s="24"/>
    </row>
    <row r="8692" spans="1:2" ht="15" customHeight="1">
      <c r="A8692" s="8"/>
      <c r="B8692" s="24"/>
    </row>
    <row r="8693" spans="1:2" ht="15" customHeight="1">
      <c r="A8693" s="8"/>
      <c r="B8693" s="24"/>
    </row>
    <row r="8694" spans="1:2" ht="15" customHeight="1">
      <c r="A8694" s="8"/>
      <c r="B8694" s="24"/>
    </row>
    <row r="8695" spans="1:2" ht="15" customHeight="1">
      <c r="A8695" s="8"/>
      <c r="B8695" s="24"/>
    </row>
    <row r="8696" spans="1:2" ht="15" customHeight="1">
      <c r="A8696" s="8"/>
      <c r="B8696" s="24"/>
    </row>
    <row r="8697" spans="1:2" ht="15" customHeight="1">
      <c r="A8697" s="8"/>
      <c r="B8697" s="24"/>
    </row>
    <row r="8698" spans="1:2" ht="15" customHeight="1">
      <c r="A8698" s="8"/>
      <c r="B8698" s="24"/>
    </row>
    <row r="8699" spans="1:2" ht="15" customHeight="1">
      <c r="A8699" s="8"/>
      <c r="B8699" s="24"/>
    </row>
    <row r="8700" spans="1:2" ht="15" customHeight="1">
      <c r="A8700" s="8"/>
      <c r="B8700" s="24"/>
    </row>
    <row r="8701" spans="1:2" ht="15" customHeight="1">
      <c r="A8701" s="8"/>
      <c r="B8701" s="24"/>
    </row>
    <row r="8702" spans="1:2" ht="15" customHeight="1">
      <c r="A8702" s="8"/>
      <c r="B8702" s="24"/>
    </row>
    <row r="8703" spans="1:2" ht="15" customHeight="1">
      <c r="A8703" s="8"/>
      <c r="B8703" s="24"/>
    </row>
    <row r="8704" spans="1:2" ht="15" customHeight="1">
      <c r="A8704" s="8"/>
      <c r="B8704" s="24"/>
    </row>
    <row r="8705" spans="1:2" ht="15" customHeight="1">
      <c r="A8705" s="8"/>
      <c r="B8705" s="24"/>
    </row>
    <row r="8706" spans="1:2" ht="15" customHeight="1">
      <c r="A8706" s="8"/>
      <c r="B8706" s="24"/>
    </row>
    <row r="8707" spans="1:2" ht="15" customHeight="1">
      <c r="A8707" s="8"/>
      <c r="B8707" s="24"/>
    </row>
    <row r="8708" spans="1:2" ht="15" customHeight="1">
      <c r="A8708" s="8"/>
      <c r="B8708" s="24"/>
    </row>
    <row r="8709" spans="1:2" ht="15" customHeight="1">
      <c r="A8709" s="8"/>
      <c r="B8709" s="24"/>
    </row>
    <row r="8710" spans="1:2" ht="15" customHeight="1">
      <c r="A8710" s="8"/>
      <c r="B8710" s="24"/>
    </row>
    <row r="8711" spans="1:2" ht="15" customHeight="1">
      <c r="A8711" s="8"/>
      <c r="B8711" s="24"/>
    </row>
    <row r="8712" spans="1:2" ht="15" customHeight="1">
      <c r="A8712" s="8"/>
      <c r="B8712" s="24"/>
    </row>
    <row r="8713" spans="1:2" ht="15" customHeight="1">
      <c r="A8713" s="8"/>
      <c r="B8713" s="24"/>
    </row>
    <row r="8714" spans="1:2" ht="15" customHeight="1">
      <c r="A8714" s="8"/>
      <c r="B8714" s="24"/>
    </row>
    <row r="8715" spans="1:2" ht="15" customHeight="1">
      <c r="A8715" s="8"/>
      <c r="B8715" s="24"/>
    </row>
    <row r="8716" spans="1:2" ht="15" customHeight="1">
      <c r="A8716" s="8"/>
      <c r="B8716" s="24"/>
    </row>
    <row r="8717" spans="1:2" ht="15" customHeight="1">
      <c r="A8717" s="8"/>
      <c r="B8717" s="24"/>
    </row>
    <row r="8718" spans="1:2" ht="15" customHeight="1">
      <c r="A8718" s="8"/>
      <c r="B8718" s="24"/>
    </row>
    <row r="8719" spans="1:2" ht="15" customHeight="1">
      <c r="A8719" s="8"/>
      <c r="B8719" s="24"/>
    </row>
    <row r="8720" spans="1:2" ht="15" customHeight="1">
      <c r="A8720" s="8"/>
      <c r="B8720" s="24"/>
    </row>
    <row r="8721" spans="1:2" ht="15" customHeight="1">
      <c r="A8721" s="8"/>
      <c r="B8721" s="24"/>
    </row>
    <row r="8722" spans="1:2" ht="15" customHeight="1">
      <c r="A8722" s="8"/>
      <c r="B8722" s="24"/>
    </row>
    <row r="8723" spans="1:2" ht="15" customHeight="1">
      <c r="A8723" s="8"/>
      <c r="B8723" s="24"/>
    </row>
    <row r="8724" spans="1:2" ht="15" customHeight="1">
      <c r="A8724" s="8"/>
      <c r="B8724" s="24"/>
    </row>
    <row r="8725" spans="1:2" ht="15" customHeight="1">
      <c r="A8725" s="8"/>
      <c r="B8725" s="24"/>
    </row>
    <row r="8726" spans="1:2" ht="15" customHeight="1">
      <c r="A8726" s="8"/>
      <c r="B8726" s="24"/>
    </row>
    <row r="8727" spans="1:2" ht="15" customHeight="1">
      <c r="A8727" s="8"/>
      <c r="B8727" s="24"/>
    </row>
    <row r="8728" spans="1:2" ht="15" customHeight="1">
      <c r="A8728" s="8"/>
      <c r="B8728" s="24"/>
    </row>
    <row r="8729" spans="1:2" ht="15" customHeight="1">
      <c r="A8729" s="8"/>
      <c r="B8729" s="24"/>
    </row>
    <row r="8730" spans="1:2" ht="15" customHeight="1">
      <c r="A8730" s="8"/>
      <c r="B8730" s="24"/>
    </row>
    <row r="8731" spans="1:2" ht="15" customHeight="1">
      <c r="A8731" s="8"/>
      <c r="B8731" s="24"/>
    </row>
    <row r="8732" spans="1:2" ht="15" customHeight="1">
      <c r="A8732" s="8"/>
      <c r="B8732" s="24"/>
    </row>
    <row r="8733" spans="1:2" ht="15" customHeight="1">
      <c r="A8733" s="8"/>
      <c r="B8733" s="24"/>
    </row>
    <row r="8734" spans="1:2" ht="15" customHeight="1">
      <c r="A8734" s="8"/>
      <c r="B8734" s="24"/>
    </row>
    <row r="8735" spans="1:2" ht="15" customHeight="1">
      <c r="A8735" s="8"/>
      <c r="B8735" s="24"/>
    </row>
    <row r="8736" spans="1:2" ht="15" customHeight="1">
      <c r="A8736" s="8"/>
      <c r="B8736" s="24"/>
    </row>
    <row r="8737" spans="1:2" ht="15" customHeight="1">
      <c r="A8737" s="8"/>
      <c r="B8737" s="24"/>
    </row>
    <row r="8738" spans="1:2" ht="15" customHeight="1">
      <c r="A8738" s="8"/>
      <c r="B8738" s="24"/>
    </row>
    <row r="8739" spans="1:2" ht="15" customHeight="1">
      <c r="A8739" s="8"/>
      <c r="B8739" s="24"/>
    </row>
    <row r="8740" spans="1:2" ht="15" customHeight="1">
      <c r="A8740" s="8"/>
      <c r="B8740" s="24"/>
    </row>
    <row r="8741" spans="1:2" ht="15" customHeight="1">
      <c r="A8741" s="8"/>
      <c r="B8741" s="24"/>
    </row>
    <row r="8742" spans="1:2" ht="15" customHeight="1">
      <c r="A8742" s="8"/>
      <c r="B8742" s="24"/>
    </row>
    <row r="8743" spans="1:2" ht="15" customHeight="1">
      <c r="A8743" s="8"/>
      <c r="B8743" s="24"/>
    </row>
    <row r="8744" spans="1:2" ht="15" customHeight="1">
      <c r="A8744" s="8"/>
      <c r="B8744" s="24"/>
    </row>
    <row r="8745" spans="1:2" ht="15" customHeight="1">
      <c r="A8745" s="8"/>
      <c r="B8745" s="24"/>
    </row>
    <row r="8746" spans="1:2" ht="15" customHeight="1">
      <c r="A8746" s="8"/>
      <c r="B8746" s="24"/>
    </row>
    <row r="8747" spans="1:2" ht="15" customHeight="1">
      <c r="A8747" s="8"/>
      <c r="B8747" s="24"/>
    </row>
    <row r="8748" spans="1:2" ht="15" customHeight="1">
      <c r="A8748" s="8"/>
      <c r="B8748" s="24"/>
    </row>
    <row r="8749" spans="1:2" ht="15" customHeight="1">
      <c r="A8749" s="8"/>
      <c r="B8749" s="24"/>
    </row>
    <row r="8750" spans="1:2" ht="15" customHeight="1">
      <c r="A8750" s="8"/>
      <c r="B8750" s="24"/>
    </row>
    <row r="8751" spans="1:2" ht="15" customHeight="1">
      <c r="A8751" s="8"/>
      <c r="B8751" s="24"/>
    </row>
    <row r="8752" spans="1:2" ht="15" customHeight="1">
      <c r="A8752" s="8"/>
      <c r="B8752" s="24"/>
    </row>
    <row r="8753" spans="1:2" ht="15" customHeight="1">
      <c r="A8753" s="8"/>
      <c r="B8753" s="24"/>
    </row>
    <row r="8754" spans="1:2" ht="15" customHeight="1">
      <c r="A8754" s="8"/>
      <c r="B8754" s="24"/>
    </row>
    <row r="8755" spans="1:2" ht="15" customHeight="1">
      <c r="A8755" s="8"/>
      <c r="B8755" s="24"/>
    </row>
    <row r="8756" spans="1:2" ht="15" customHeight="1">
      <c r="A8756" s="8"/>
      <c r="B8756" s="24"/>
    </row>
    <row r="8757" spans="1:2" ht="15" customHeight="1">
      <c r="A8757" s="8"/>
      <c r="B8757" s="24"/>
    </row>
    <row r="8758" spans="1:2" ht="15" customHeight="1">
      <c r="A8758" s="8"/>
      <c r="B8758" s="24"/>
    </row>
    <row r="8759" spans="1:2" ht="15" customHeight="1">
      <c r="A8759" s="8"/>
      <c r="B8759" s="24"/>
    </row>
    <row r="8760" spans="1:2" ht="15" customHeight="1">
      <c r="A8760" s="8"/>
      <c r="B8760" s="24"/>
    </row>
    <row r="8761" spans="1:2" ht="15" customHeight="1">
      <c r="A8761" s="8"/>
      <c r="B8761" s="24"/>
    </row>
    <row r="8762" spans="1:2" ht="15" customHeight="1">
      <c r="A8762" s="8"/>
      <c r="B8762" s="24"/>
    </row>
    <row r="8763" spans="1:2" ht="15" customHeight="1">
      <c r="A8763" s="8"/>
      <c r="B8763" s="24"/>
    </row>
    <row r="8764" spans="1:2" ht="15" customHeight="1">
      <c r="A8764" s="8"/>
      <c r="B8764" s="24"/>
    </row>
    <row r="8765" spans="1:2" ht="15" customHeight="1">
      <c r="A8765" s="8"/>
      <c r="B8765" s="24"/>
    </row>
    <row r="8766" spans="1:2" ht="15" customHeight="1">
      <c r="A8766" s="8"/>
      <c r="B8766" s="24"/>
    </row>
    <row r="8767" spans="1:2" ht="15" customHeight="1">
      <c r="A8767" s="8"/>
      <c r="B8767" s="24"/>
    </row>
    <row r="8768" spans="1:2" ht="15" customHeight="1">
      <c r="A8768" s="8"/>
      <c r="B8768" s="24"/>
    </row>
    <row r="8769" spans="1:2" ht="15" customHeight="1">
      <c r="A8769" s="8"/>
      <c r="B8769" s="24"/>
    </row>
    <row r="8770" spans="1:2" ht="15" customHeight="1">
      <c r="A8770" s="8"/>
      <c r="B8770" s="24"/>
    </row>
    <row r="8771" spans="1:2" ht="15" customHeight="1">
      <c r="A8771" s="8"/>
      <c r="B8771" s="24"/>
    </row>
    <row r="8772" spans="1:2" ht="15" customHeight="1">
      <c r="A8772" s="8"/>
      <c r="B8772" s="24"/>
    </row>
    <row r="8773" spans="1:2" ht="15" customHeight="1">
      <c r="A8773" s="8"/>
      <c r="B8773" s="24"/>
    </row>
    <row r="8774" spans="1:2" ht="15" customHeight="1">
      <c r="A8774" s="8"/>
      <c r="B8774" s="24"/>
    </row>
    <row r="8775" spans="1:2" ht="15" customHeight="1">
      <c r="A8775" s="8"/>
      <c r="B8775" s="24"/>
    </row>
    <row r="8776" spans="1:2" ht="15" customHeight="1">
      <c r="A8776" s="8"/>
      <c r="B8776" s="24"/>
    </row>
    <row r="8777" spans="1:2" ht="15" customHeight="1">
      <c r="A8777" s="8"/>
      <c r="B8777" s="24"/>
    </row>
    <row r="8778" spans="1:2" ht="15" customHeight="1">
      <c r="A8778" s="8"/>
      <c r="B8778" s="24"/>
    </row>
    <row r="8779" spans="1:2" ht="15" customHeight="1">
      <c r="A8779" s="8"/>
      <c r="B8779" s="24"/>
    </row>
    <row r="8780" spans="1:2" ht="15" customHeight="1">
      <c r="A8780" s="8"/>
      <c r="B8780" s="24"/>
    </row>
    <row r="8781" spans="1:2" ht="15" customHeight="1">
      <c r="A8781" s="8"/>
      <c r="B8781" s="24"/>
    </row>
    <row r="8782" spans="1:2" ht="15" customHeight="1">
      <c r="A8782" s="8"/>
      <c r="B8782" s="24"/>
    </row>
    <row r="8783" spans="1:2" ht="15" customHeight="1">
      <c r="A8783" s="8"/>
      <c r="B8783" s="24"/>
    </row>
    <row r="8784" spans="1:2" ht="15" customHeight="1">
      <c r="A8784" s="8"/>
      <c r="B8784" s="24"/>
    </row>
    <row r="8785" spans="1:2" ht="15" customHeight="1">
      <c r="A8785" s="8"/>
      <c r="B8785" s="24"/>
    </row>
    <row r="8786" spans="1:2" ht="15" customHeight="1">
      <c r="A8786" s="8"/>
      <c r="B8786" s="24"/>
    </row>
    <row r="8787" spans="1:2" ht="15" customHeight="1">
      <c r="A8787" s="8"/>
      <c r="B8787" s="24"/>
    </row>
    <row r="8788" spans="1:2" ht="15" customHeight="1">
      <c r="A8788" s="8"/>
      <c r="B8788" s="24"/>
    </row>
    <row r="8789" spans="1:2" ht="15" customHeight="1">
      <c r="A8789" s="8"/>
      <c r="B8789" s="24"/>
    </row>
    <row r="8790" spans="1:2" ht="15" customHeight="1">
      <c r="A8790" s="8"/>
      <c r="B8790" s="24"/>
    </row>
    <row r="8791" spans="1:2" ht="15" customHeight="1">
      <c r="A8791" s="8"/>
      <c r="B8791" s="24"/>
    </row>
    <row r="8792" spans="1:2" ht="15" customHeight="1">
      <c r="A8792" s="8"/>
      <c r="B8792" s="24"/>
    </row>
    <row r="8793" spans="1:2" ht="15" customHeight="1">
      <c r="A8793" s="8"/>
      <c r="B8793" s="24"/>
    </row>
    <row r="8794" spans="1:2" ht="15" customHeight="1">
      <c r="A8794" s="8"/>
      <c r="B8794" s="24"/>
    </row>
    <row r="8795" spans="1:2" ht="15" customHeight="1">
      <c r="A8795" s="8"/>
      <c r="B8795" s="24"/>
    </row>
    <row r="8796" spans="1:2" ht="15" customHeight="1">
      <c r="A8796" s="8"/>
      <c r="B8796" s="24"/>
    </row>
    <row r="8797" spans="1:2" ht="15" customHeight="1">
      <c r="A8797" s="8"/>
      <c r="B8797" s="24"/>
    </row>
    <row r="8798" spans="1:2" ht="15" customHeight="1">
      <c r="A8798" s="8"/>
      <c r="B8798" s="24"/>
    </row>
    <row r="8799" spans="1:2" ht="15" customHeight="1">
      <c r="A8799" s="8"/>
      <c r="B8799" s="24"/>
    </row>
    <row r="8800" spans="1:2" ht="15" customHeight="1">
      <c r="A8800" s="8"/>
      <c r="B8800" s="24"/>
    </row>
    <row r="8801" spans="1:2" ht="15" customHeight="1">
      <c r="A8801" s="8"/>
      <c r="B8801" s="24"/>
    </row>
    <row r="8802" spans="1:2" ht="15" customHeight="1">
      <c r="A8802" s="8"/>
      <c r="B8802" s="24"/>
    </row>
    <row r="8803" spans="1:2" ht="15" customHeight="1">
      <c r="A8803" s="8"/>
      <c r="B8803" s="24"/>
    </row>
    <row r="8804" spans="1:2" ht="15" customHeight="1">
      <c r="A8804" s="8"/>
      <c r="B8804" s="24"/>
    </row>
    <row r="8805" spans="1:2" ht="15" customHeight="1">
      <c r="A8805" s="8"/>
      <c r="B8805" s="24"/>
    </row>
    <row r="8806" spans="1:2" ht="15" customHeight="1">
      <c r="A8806" s="8"/>
      <c r="B8806" s="24"/>
    </row>
    <row r="8807" spans="1:2" ht="15" customHeight="1">
      <c r="A8807" s="8"/>
      <c r="B8807" s="24"/>
    </row>
    <row r="8808" spans="1:2" ht="15" customHeight="1">
      <c r="A8808" s="8"/>
      <c r="B8808" s="24"/>
    </row>
    <row r="8809" spans="1:2" ht="15" customHeight="1">
      <c r="A8809" s="8"/>
      <c r="B8809" s="24"/>
    </row>
    <row r="8810" spans="1:2" ht="15" customHeight="1">
      <c r="A8810" s="8"/>
      <c r="B8810" s="24"/>
    </row>
    <row r="8811" spans="1:2" ht="15" customHeight="1">
      <c r="A8811" s="8"/>
      <c r="B8811" s="24"/>
    </row>
    <row r="8812" spans="1:2" ht="15" customHeight="1">
      <c r="A8812" s="8"/>
      <c r="B8812" s="24"/>
    </row>
    <row r="8813" spans="1:2" ht="15" customHeight="1">
      <c r="A8813" s="8"/>
      <c r="B8813" s="24"/>
    </row>
    <row r="8814" spans="1:2" ht="15" customHeight="1">
      <c r="A8814" s="8"/>
      <c r="B8814" s="24"/>
    </row>
    <row r="8815" spans="1:2" ht="15" customHeight="1">
      <c r="A8815" s="8"/>
      <c r="B8815" s="24"/>
    </row>
    <row r="8816" spans="1:2" ht="15" customHeight="1">
      <c r="A8816" s="8"/>
      <c r="B8816" s="24"/>
    </row>
    <row r="8817" spans="1:2" ht="15" customHeight="1">
      <c r="A8817" s="8"/>
      <c r="B8817" s="24"/>
    </row>
    <row r="8818" spans="1:2" ht="15" customHeight="1">
      <c r="A8818" s="8"/>
      <c r="B8818" s="24"/>
    </row>
    <row r="8819" spans="1:2" ht="15" customHeight="1">
      <c r="A8819" s="8"/>
      <c r="B8819" s="24"/>
    </row>
    <row r="8820" spans="1:2" ht="15" customHeight="1">
      <c r="A8820" s="8"/>
      <c r="B8820" s="24"/>
    </row>
    <row r="8821" spans="1:2" ht="15" customHeight="1">
      <c r="A8821" s="8"/>
      <c r="B8821" s="24"/>
    </row>
    <row r="8822" spans="1:2" ht="15" customHeight="1">
      <c r="A8822" s="8"/>
      <c r="B8822" s="24"/>
    </row>
    <row r="8823" spans="1:2" ht="15" customHeight="1">
      <c r="A8823" s="8"/>
      <c r="B8823" s="24"/>
    </row>
    <row r="8824" spans="1:2" ht="15" customHeight="1">
      <c r="A8824" s="8"/>
      <c r="B8824" s="24"/>
    </row>
    <row r="8825" spans="1:2" ht="15" customHeight="1">
      <c r="A8825" s="8"/>
      <c r="B8825" s="24"/>
    </row>
    <row r="8826" spans="1:2" ht="15" customHeight="1">
      <c r="A8826" s="8"/>
      <c r="B8826" s="24"/>
    </row>
    <row r="8827" spans="1:2" ht="15" customHeight="1">
      <c r="A8827" s="8"/>
      <c r="B8827" s="24"/>
    </row>
    <row r="8828" spans="1:2" ht="15" customHeight="1">
      <c r="A8828" s="8"/>
      <c r="B8828" s="24"/>
    </row>
    <row r="8829" spans="1:2" ht="15" customHeight="1">
      <c r="A8829" s="8"/>
      <c r="B8829" s="24"/>
    </row>
    <row r="8830" spans="1:2" ht="15" customHeight="1">
      <c r="A8830" s="8"/>
      <c r="B8830" s="24"/>
    </row>
    <row r="8831" spans="1:2" ht="15" customHeight="1">
      <c r="A8831" s="8"/>
      <c r="B8831" s="24"/>
    </row>
    <row r="8832" spans="1:2" ht="15" customHeight="1">
      <c r="A8832" s="8"/>
      <c r="B8832" s="24"/>
    </row>
    <row r="8833" spans="1:2" ht="15" customHeight="1">
      <c r="A8833" s="8"/>
      <c r="B8833" s="24"/>
    </row>
    <row r="8834" spans="1:2" ht="15" customHeight="1">
      <c r="A8834" s="8"/>
      <c r="B8834" s="24"/>
    </row>
    <row r="8835" spans="1:2" ht="15" customHeight="1">
      <c r="A8835" s="8"/>
      <c r="B8835" s="24"/>
    </row>
    <row r="8836" spans="1:2" ht="15" customHeight="1">
      <c r="A8836" s="8"/>
      <c r="B8836" s="24"/>
    </row>
    <row r="8837" spans="1:2" ht="15" customHeight="1">
      <c r="A8837" s="8"/>
      <c r="B8837" s="24"/>
    </row>
    <row r="8838" spans="1:2" ht="15" customHeight="1">
      <c r="A8838" s="8"/>
      <c r="B8838" s="24"/>
    </row>
    <row r="8839" spans="1:2" ht="15" customHeight="1">
      <c r="A8839" s="8"/>
      <c r="B8839" s="24"/>
    </row>
    <row r="8840" spans="1:2" ht="15" customHeight="1">
      <c r="A8840" s="8"/>
      <c r="B8840" s="24"/>
    </row>
    <row r="8841" spans="1:2" ht="15" customHeight="1">
      <c r="A8841" s="8"/>
      <c r="B8841" s="24"/>
    </row>
    <row r="8842" spans="1:2" ht="15" customHeight="1">
      <c r="A8842" s="8"/>
      <c r="B8842" s="24"/>
    </row>
    <row r="8843" spans="1:2" ht="15" customHeight="1">
      <c r="A8843" s="8"/>
      <c r="B8843" s="24"/>
    </row>
    <row r="8844" spans="1:2" ht="15" customHeight="1">
      <c r="A8844" s="8"/>
      <c r="B8844" s="24"/>
    </row>
    <row r="8845" spans="1:2" ht="15" customHeight="1">
      <c r="A8845" s="8"/>
      <c r="B8845" s="24"/>
    </row>
    <row r="8846" spans="1:2" ht="15" customHeight="1">
      <c r="A8846" s="8"/>
      <c r="B8846" s="24"/>
    </row>
    <row r="8847" spans="1:2" ht="15" customHeight="1">
      <c r="A8847" s="8"/>
      <c r="B8847" s="24"/>
    </row>
    <row r="8848" spans="1:2" ht="15" customHeight="1">
      <c r="A8848" s="8"/>
      <c r="B8848" s="24"/>
    </row>
    <row r="8849" spans="1:2" ht="15" customHeight="1">
      <c r="A8849" s="8"/>
      <c r="B8849" s="24"/>
    </row>
    <row r="8850" spans="1:2" ht="15" customHeight="1">
      <c r="A8850" s="8"/>
      <c r="B8850" s="24"/>
    </row>
    <row r="8851" spans="1:2" ht="15" customHeight="1">
      <c r="A8851" s="8"/>
      <c r="B8851" s="24"/>
    </row>
    <row r="8852" spans="1:2" ht="15" customHeight="1">
      <c r="A8852" s="8"/>
      <c r="B8852" s="24"/>
    </row>
    <row r="8853" spans="1:2" ht="15" customHeight="1">
      <c r="A8853" s="8"/>
      <c r="B8853" s="24"/>
    </row>
    <row r="8854" spans="1:2" ht="15" customHeight="1">
      <c r="A8854" s="8"/>
      <c r="B8854" s="24"/>
    </row>
    <row r="8855" spans="1:2" ht="15" customHeight="1">
      <c r="A8855" s="8"/>
      <c r="B8855" s="24"/>
    </row>
    <row r="8856" spans="1:2" ht="15" customHeight="1">
      <c r="A8856" s="8"/>
      <c r="B8856" s="24"/>
    </row>
    <row r="8857" spans="1:2" ht="15" customHeight="1">
      <c r="A8857" s="8"/>
      <c r="B8857" s="24"/>
    </row>
    <row r="8858" spans="1:2" ht="15" customHeight="1">
      <c r="A8858" s="8"/>
      <c r="B8858" s="24"/>
    </row>
    <row r="8859" spans="1:2" ht="15" customHeight="1">
      <c r="A8859" s="8"/>
      <c r="B8859" s="24"/>
    </row>
    <row r="8860" spans="1:2" ht="15" customHeight="1">
      <c r="A8860" s="8"/>
      <c r="B8860" s="24"/>
    </row>
    <row r="8861" spans="1:2" ht="15" customHeight="1">
      <c r="A8861" s="8"/>
      <c r="B8861" s="24"/>
    </row>
    <row r="8862" spans="1:2" ht="15" customHeight="1">
      <c r="A8862" s="8"/>
      <c r="B8862" s="24"/>
    </row>
    <row r="8863" spans="1:2" ht="15" customHeight="1">
      <c r="A8863" s="8"/>
      <c r="B8863" s="24"/>
    </row>
    <row r="8864" spans="1:2" ht="15" customHeight="1">
      <c r="A8864" s="8"/>
      <c r="B8864" s="24"/>
    </row>
    <row r="8865" spans="1:2" ht="15" customHeight="1">
      <c r="A8865" s="8"/>
      <c r="B8865" s="24"/>
    </row>
    <row r="8866" spans="1:2" ht="15" customHeight="1">
      <c r="A8866" s="8"/>
      <c r="B8866" s="24"/>
    </row>
    <row r="8867" spans="1:2" ht="15" customHeight="1">
      <c r="A8867" s="8"/>
      <c r="B8867" s="24"/>
    </row>
    <row r="8868" spans="1:2" ht="15" customHeight="1">
      <c r="A8868" s="8"/>
      <c r="B8868" s="24"/>
    </row>
    <row r="8869" spans="1:2" ht="15" customHeight="1">
      <c r="A8869" s="8"/>
      <c r="B8869" s="24"/>
    </row>
    <row r="8870" spans="1:2" ht="15" customHeight="1">
      <c r="A8870" s="8"/>
      <c r="B8870" s="24"/>
    </row>
    <row r="8871" spans="1:2" ht="15" customHeight="1">
      <c r="A8871" s="8"/>
      <c r="B8871" s="24"/>
    </row>
    <row r="8872" spans="1:2" ht="15" customHeight="1">
      <c r="A8872" s="8"/>
      <c r="B8872" s="24"/>
    </row>
    <row r="8873" spans="1:2" ht="15" customHeight="1">
      <c r="A8873" s="8"/>
      <c r="B8873" s="24"/>
    </row>
    <row r="8874" spans="1:2" ht="15" customHeight="1">
      <c r="A8874" s="8"/>
      <c r="B8874" s="24"/>
    </row>
    <row r="8875" spans="1:2" ht="15" customHeight="1">
      <c r="A8875" s="8"/>
      <c r="B8875" s="24"/>
    </row>
    <row r="8876" spans="1:2" ht="15" customHeight="1">
      <c r="A8876" s="8"/>
      <c r="B8876" s="24"/>
    </row>
    <row r="8877" spans="1:2" ht="15" customHeight="1">
      <c r="A8877" s="8"/>
      <c r="B8877" s="24"/>
    </row>
    <row r="8878" spans="1:2" ht="15" customHeight="1">
      <c r="A8878" s="8"/>
      <c r="B8878" s="24"/>
    </row>
    <row r="8879" spans="1:2" ht="15" customHeight="1">
      <c r="A8879" s="8"/>
      <c r="B8879" s="24"/>
    </row>
    <row r="8880" spans="1:2" ht="15" customHeight="1">
      <c r="A8880" s="8"/>
      <c r="B8880" s="24"/>
    </row>
    <row r="8881" spans="1:2" ht="15" customHeight="1">
      <c r="A8881" s="8"/>
      <c r="B8881" s="24"/>
    </row>
    <row r="8882" spans="1:2" ht="15" customHeight="1">
      <c r="A8882" s="8"/>
      <c r="B8882" s="24"/>
    </row>
    <row r="8883" spans="1:2" ht="15" customHeight="1">
      <c r="A8883" s="8"/>
      <c r="B8883" s="24"/>
    </row>
    <row r="8884" spans="1:2" ht="15" customHeight="1">
      <c r="A8884" s="8"/>
      <c r="B8884" s="24"/>
    </row>
    <row r="8885" spans="1:2" ht="15" customHeight="1">
      <c r="A8885" s="8"/>
      <c r="B8885" s="24"/>
    </row>
    <row r="8886" spans="1:2" ht="15" customHeight="1">
      <c r="A8886" s="8"/>
      <c r="B8886" s="24"/>
    </row>
    <row r="8887" spans="1:2" ht="15" customHeight="1">
      <c r="A8887" s="8"/>
      <c r="B8887" s="24"/>
    </row>
    <row r="8888" spans="1:2" ht="15" customHeight="1">
      <c r="A8888" s="8"/>
      <c r="B8888" s="24"/>
    </row>
    <row r="8889" spans="1:2" ht="15" customHeight="1">
      <c r="A8889" s="8"/>
      <c r="B8889" s="24"/>
    </row>
    <row r="8890" spans="1:2" ht="15" customHeight="1">
      <c r="A8890" s="8"/>
      <c r="B8890" s="24"/>
    </row>
    <row r="8891" spans="1:2" ht="15" customHeight="1">
      <c r="A8891" s="8"/>
      <c r="B8891" s="24"/>
    </row>
    <row r="8892" spans="1:2" ht="15" customHeight="1">
      <c r="A8892" s="8"/>
      <c r="B8892" s="24"/>
    </row>
    <row r="8893" spans="1:2" ht="15" customHeight="1">
      <c r="A8893" s="8"/>
      <c r="B8893" s="24"/>
    </row>
    <row r="8894" spans="1:2" ht="15" customHeight="1">
      <c r="A8894" s="8"/>
      <c r="B8894" s="24"/>
    </row>
    <row r="8895" spans="1:2" ht="15" customHeight="1">
      <c r="A8895" s="8"/>
      <c r="B8895" s="24"/>
    </row>
    <row r="8896" spans="1:2" ht="15" customHeight="1">
      <c r="A8896" s="8"/>
      <c r="B8896" s="24"/>
    </row>
    <row r="8897" spans="1:2" ht="15" customHeight="1">
      <c r="A8897" s="8"/>
      <c r="B8897" s="24"/>
    </row>
    <row r="8898" spans="1:2" ht="15" customHeight="1">
      <c r="A8898" s="8"/>
      <c r="B8898" s="24"/>
    </row>
    <row r="8899" spans="1:2" ht="15" customHeight="1">
      <c r="A8899" s="8"/>
      <c r="B8899" s="24"/>
    </row>
    <row r="8900" spans="1:2" ht="15" customHeight="1">
      <c r="A8900" s="8"/>
      <c r="B8900" s="24"/>
    </row>
    <row r="8901" spans="1:2" ht="15" customHeight="1">
      <c r="A8901" s="8"/>
      <c r="B8901" s="24"/>
    </row>
    <row r="8902" spans="1:2" ht="15" customHeight="1">
      <c r="A8902" s="8"/>
      <c r="B8902" s="24"/>
    </row>
    <row r="8903" spans="1:2" ht="15" customHeight="1">
      <c r="A8903" s="8"/>
      <c r="B8903" s="24"/>
    </row>
    <row r="8904" spans="1:2" ht="15" customHeight="1">
      <c r="A8904" s="8"/>
      <c r="B8904" s="24"/>
    </row>
    <row r="8905" spans="1:2" ht="15" customHeight="1">
      <c r="A8905" s="8"/>
      <c r="B8905" s="24"/>
    </row>
    <row r="8906" spans="1:2" ht="15" customHeight="1">
      <c r="A8906" s="8"/>
      <c r="B8906" s="24"/>
    </row>
    <row r="8907" spans="1:2" ht="15" customHeight="1">
      <c r="A8907" s="8"/>
      <c r="B8907" s="24"/>
    </row>
    <row r="8908" spans="1:2" ht="15" customHeight="1">
      <c r="A8908" s="8"/>
      <c r="B8908" s="24"/>
    </row>
    <row r="8909" spans="1:2" ht="15" customHeight="1">
      <c r="A8909" s="8"/>
      <c r="B8909" s="24"/>
    </row>
    <row r="8910" spans="1:2" ht="15" customHeight="1">
      <c r="A8910" s="8"/>
      <c r="B8910" s="24"/>
    </row>
    <row r="8911" spans="1:2" ht="15" customHeight="1">
      <c r="A8911" s="8"/>
      <c r="B8911" s="24"/>
    </row>
    <row r="8912" spans="1:2" ht="15" customHeight="1">
      <c r="A8912" s="8"/>
      <c r="B8912" s="24"/>
    </row>
    <row r="8913" spans="1:2" ht="15" customHeight="1">
      <c r="A8913" s="8"/>
      <c r="B8913" s="24"/>
    </row>
    <row r="8914" spans="1:2" ht="15" customHeight="1">
      <c r="A8914" s="8"/>
      <c r="B8914" s="24"/>
    </row>
    <row r="8915" spans="1:2" ht="15" customHeight="1">
      <c r="A8915" s="8"/>
      <c r="B8915" s="24"/>
    </row>
    <row r="8916" spans="1:2" ht="15" customHeight="1">
      <c r="A8916" s="8"/>
      <c r="B8916" s="24"/>
    </row>
    <row r="8917" spans="1:2" ht="15" customHeight="1">
      <c r="A8917" s="8"/>
      <c r="B8917" s="24"/>
    </row>
    <row r="8918" spans="1:2" ht="15" customHeight="1">
      <c r="A8918" s="8"/>
      <c r="B8918" s="24"/>
    </row>
    <row r="8919" spans="1:2" ht="15" customHeight="1">
      <c r="A8919" s="8"/>
      <c r="B8919" s="24"/>
    </row>
    <row r="8920" spans="1:2" ht="15" customHeight="1">
      <c r="A8920" s="8"/>
      <c r="B8920" s="24"/>
    </row>
    <row r="8921" spans="1:2" ht="15" customHeight="1">
      <c r="A8921" s="8"/>
      <c r="B8921" s="24"/>
    </row>
    <row r="8922" spans="1:2" ht="15" customHeight="1">
      <c r="A8922" s="8"/>
      <c r="B8922" s="24"/>
    </row>
    <row r="8923" spans="1:2" ht="15" customHeight="1">
      <c r="A8923" s="8"/>
      <c r="B8923" s="24"/>
    </row>
    <row r="8924" spans="1:2" ht="15" customHeight="1">
      <c r="A8924" s="8"/>
      <c r="B8924" s="24"/>
    </row>
    <row r="8925" spans="1:2" ht="15" customHeight="1">
      <c r="A8925" s="8"/>
      <c r="B8925" s="24"/>
    </row>
    <row r="8926" spans="1:2" ht="15" customHeight="1">
      <c r="A8926" s="8"/>
      <c r="B8926" s="24"/>
    </row>
    <row r="8927" spans="1:2" ht="15" customHeight="1">
      <c r="A8927" s="8"/>
      <c r="B8927" s="24"/>
    </row>
    <row r="8928" spans="1:2" ht="15" customHeight="1">
      <c r="A8928" s="8"/>
      <c r="B8928" s="24"/>
    </row>
    <row r="8929" spans="1:2" ht="15" customHeight="1">
      <c r="A8929" s="8"/>
      <c r="B8929" s="24"/>
    </row>
    <row r="8930" spans="1:2" ht="15" customHeight="1">
      <c r="A8930" s="8"/>
      <c r="B8930" s="24"/>
    </row>
    <row r="8931" spans="1:2" ht="15" customHeight="1">
      <c r="A8931" s="8"/>
      <c r="B8931" s="24"/>
    </row>
    <row r="8932" spans="1:2" ht="15" customHeight="1">
      <c r="A8932" s="8"/>
      <c r="B8932" s="24"/>
    </row>
    <row r="8933" spans="1:2" ht="15" customHeight="1">
      <c r="A8933" s="8"/>
      <c r="B8933" s="24"/>
    </row>
    <row r="8934" spans="1:2" ht="15" customHeight="1">
      <c r="A8934" s="8"/>
      <c r="B8934" s="24"/>
    </row>
    <row r="8935" spans="1:2" ht="15" customHeight="1">
      <c r="A8935" s="8"/>
      <c r="B8935" s="24"/>
    </row>
    <row r="8936" spans="1:2" ht="15" customHeight="1">
      <c r="A8936" s="8"/>
      <c r="B8936" s="24"/>
    </row>
    <row r="8937" spans="1:2" ht="15" customHeight="1">
      <c r="A8937" s="8"/>
      <c r="B8937" s="24"/>
    </row>
    <row r="8938" spans="1:2" ht="15" customHeight="1">
      <c r="A8938" s="8"/>
      <c r="B8938" s="24"/>
    </row>
    <row r="8939" spans="1:2" ht="15" customHeight="1">
      <c r="A8939" s="8"/>
      <c r="B8939" s="24"/>
    </row>
    <row r="8940" spans="1:2" ht="15" customHeight="1">
      <c r="A8940" s="8"/>
      <c r="B8940" s="24"/>
    </row>
    <row r="8941" spans="1:2" ht="15" customHeight="1">
      <c r="A8941" s="8"/>
      <c r="B8941" s="24"/>
    </row>
    <row r="8942" spans="1:2" ht="15" customHeight="1">
      <c r="A8942" s="8"/>
      <c r="B8942" s="24"/>
    </row>
    <row r="8943" spans="1:2" ht="15" customHeight="1">
      <c r="A8943" s="8"/>
      <c r="B8943" s="24"/>
    </row>
    <row r="8944" spans="1:2" ht="15" customHeight="1">
      <c r="A8944" s="8"/>
      <c r="B8944" s="24"/>
    </row>
    <row r="8945" spans="1:2" ht="15" customHeight="1">
      <c r="A8945" s="8"/>
      <c r="B8945" s="24"/>
    </row>
    <row r="8946" spans="1:2" ht="15" customHeight="1">
      <c r="A8946" s="8"/>
      <c r="B8946" s="24"/>
    </row>
    <row r="8947" spans="1:2" ht="15" customHeight="1">
      <c r="A8947" s="8"/>
      <c r="B8947" s="24"/>
    </row>
    <row r="8948" spans="1:2" ht="15" customHeight="1">
      <c r="A8948" s="8"/>
      <c r="B8948" s="24"/>
    </row>
    <row r="8949" spans="1:2" ht="15" customHeight="1">
      <c r="A8949" s="8"/>
      <c r="B8949" s="24"/>
    </row>
    <row r="8950" spans="1:2" ht="15" customHeight="1">
      <c r="A8950" s="8"/>
      <c r="B8950" s="24"/>
    </row>
    <row r="8951" spans="1:2" ht="15" customHeight="1">
      <c r="A8951" s="8"/>
      <c r="B8951" s="24"/>
    </row>
    <row r="8952" spans="1:2" ht="15" customHeight="1">
      <c r="A8952" s="8"/>
      <c r="B8952" s="24"/>
    </row>
    <row r="8953" spans="1:2" ht="15" customHeight="1">
      <c r="A8953" s="8"/>
      <c r="B8953" s="24"/>
    </row>
    <row r="8954" spans="1:2" ht="15" customHeight="1">
      <c r="A8954" s="8"/>
      <c r="B8954" s="24"/>
    </row>
    <row r="8955" spans="1:2" ht="15" customHeight="1">
      <c r="A8955" s="8"/>
      <c r="B8955" s="24"/>
    </row>
    <row r="8956" spans="1:2" ht="15" customHeight="1">
      <c r="A8956" s="8"/>
      <c r="B8956" s="24"/>
    </row>
    <row r="8957" spans="1:2" ht="15" customHeight="1">
      <c r="A8957" s="8"/>
      <c r="B8957" s="24"/>
    </row>
    <row r="8958" spans="1:2" ht="15" customHeight="1">
      <c r="A8958" s="8"/>
      <c r="B8958" s="24"/>
    </row>
    <row r="8959" spans="1:2" ht="15" customHeight="1">
      <c r="A8959" s="8"/>
      <c r="B8959" s="24"/>
    </row>
    <row r="8960" spans="1:2" ht="15" customHeight="1">
      <c r="A8960" s="8"/>
      <c r="B8960" s="24"/>
    </row>
    <row r="8961" spans="1:2" ht="15" customHeight="1">
      <c r="A8961" s="8"/>
      <c r="B8961" s="24"/>
    </row>
    <row r="8962" spans="1:2" ht="15" customHeight="1">
      <c r="A8962" s="8"/>
      <c r="B8962" s="24"/>
    </row>
    <row r="8963" spans="1:2" ht="15" customHeight="1">
      <c r="A8963" s="8"/>
      <c r="B8963" s="24"/>
    </row>
    <row r="8964" spans="1:2" ht="15" customHeight="1">
      <c r="A8964" s="8"/>
      <c r="B8964" s="24"/>
    </row>
    <row r="8965" spans="1:2" ht="15" customHeight="1">
      <c r="A8965" s="8"/>
      <c r="B8965" s="24"/>
    </row>
    <row r="8966" spans="1:2" ht="15" customHeight="1">
      <c r="A8966" s="8"/>
      <c r="B8966" s="24"/>
    </row>
    <row r="8967" spans="1:2" ht="15" customHeight="1">
      <c r="A8967" s="8"/>
      <c r="B8967" s="24"/>
    </row>
    <row r="8968" spans="1:2" ht="15" customHeight="1">
      <c r="A8968" s="8"/>
      <c r="B8968" s="24"/>
    </row>
    <row r="8969" spans="1:2" ht="15" customHeight="1">
      <c r="A8969" s="8"/>
      <c r="B8969" s="24"/>
    </row>
    <row r="8970" spans="1:2" ht="15" customHeight="1">
      <c r="A8970" s="8"/>
      <c r="B8970" s="24"/>
    </row>
    <row r="8971" spans="1:2" ht="15" customHeight="1">
      <c r="A8971" s="8"/>
      <c r="B8971" s="24"/>
    </row>
    <row r="8972" spans="1:2" ht="15" customHeight="1">
      <c r="A8972" s="8"/>
      <c r="B8972" s="24"/>
    </row>
    <row r="8973" spans="1:2" ht="15" customHeight="1">
      <c r="A8973" s="8"/>
      <c r="B8973" s="24"/>
    </row>
    <row r="8974" spans="1:2" ht="15" customHeight="1">
      <c r="A8974" s="8"/>
      <c r="B8974" s="24"/>
    </row>
    <row r="8975" spans="1:2" ht="15" customHeight="1">
      <c r="A8975" s="8"/>
      <c r="B8975" s="24"/>
    </row>
    <row r="8976" spans="1:2" ht="15" customHeight="1">
      <c r="A8976" s="8"/>
      <c r="B8976" s="24"/>
    </row>
    <row r="8977" spans="1:2" ht="15" customHeight="1">
      <c r="A8977" s="8"/>
      <c r="B8977" s="24"/>
    </row>
    <row r="8978" spans="1:2" ht="15" customHeight="1">
      <c r="A8978" s="8"/>
      <c r="B8978" s="24"/>
    </row>
    <row r="8979" spans="1:2" ht="15" customHeight="1">
      <c r="A8979" s="8"/>
      <c r="B8979" s="24"/>
    </row>
    <row r="8980" spans="1:2" ht="15" customHeight="1">
      <c r="A8980" s="8"/>
      <c r="B8980" s="24"/>
    </row>
    <row r="8981" spans="1:2" ht="15" customHeight="1">
      <c r="A8981" s="8"/>
      <c r="B8981" s="24"/>
    </row>
    <row r="8982" spans="1:2" ht="15" customHeight="1">
      <c r="A8982" s="8"/>
      <c r="B8982" s="24"/>
    </row>
    <row r="8983" spans="1:2" ht="15" customHeight="1">
      <c r="A8983" s="8"/>
      <c r="B8983" s="24"/>
    </row>
    <row r="8984" spans="1:2" ht="15" customHeight="1">
      <c r="A8984" s="8"/>
      <c r="B8984" s="24"/>
    </row>
    <row r="8985" spans="1:2" ht="15" customHeight="1">
      <c r="A8985" s="8"/>
      <c r="B8985" s="24"/>
    </row>
    <row r="8986" spans="1:2" ht="15" customHeight="1">
      <c r="A8986" s="8"/>
      <c r="B8986" s="24"/>
    </row>
    <row r="8987" spans="1:2" ht="15" customHeight="1">
      <c r="A8987" s="8"/>
      <c r="B8987" s="24"/>
    </row>
    <row r="8988" spans="1:2" ht="15" customHeight="1">
      <c r="A8988" s="8"/>
      <c r="B8988" s="24"/>
    </row>
    <row r="8989" spans="1:2" ht="15" customHeight="1">
      <c r="A8989" s="8"/>
      <c r="B8989" s="24"/>
    </row>
    <row r="8990" spans="1:2" ht="15" customHeight="1">
      <c r="A8990" s="8"/>
      <c r="B8990" s="24"/>
    </row>
    <row r="8991" spans="1:2" ht="15" customHeight="1">
      <c r="A8991" s="8"/>
      <c r="B8991" s="24"/>
    </row>
    <row r="8992" spans="1:2" ht="15" customHeight="1">
      <c r="A8992" s="8"/>
      <c r="B8992" s="24"/>
    </row>
    <row r="8993" spans="1:2" ht="15" customHeight="1">
      <c r="A8993" s="8"/>
      <c r="B8993" s="24"/>
    </row>
    <row r="8994" spans="1:2" ht="15" customHeight="1">
      <c r="A8994" s="8"/>
      <c r="B8994" s="24"/>
    </row>
    <row r="8995" spans="1:2" ht="15" customHeight="1">
      <c r="A8995" s="8"/>
      <c r="B8995" s="24"/>
    </row>
    <row r="8996" spans="1:2" ht="15" customHeight="1">
      <c r="A8996" s="8"/>
      <c r="B8996" s="24"/>
    </row>
    <row r="8997" spans="1:2" ht="15" customHeight="1">
      <c r="A8997" s="8"/>
      <c r="B8997" s="24"/>
    </row>
    <row r="8998" spans="1:2" ht="15" customHeight="1">
      <c r="A8998" s="8"/>
      <c r="B8998" s="24"/>
    </row>
    <row r="8999" spans="1:2" ht="15" customHeight="1">
      <c r="A8999" s="8"/>
      <c r="B8999" s="24"/>
    </row>
    <row r="9000" spans="1:2" ht="15" customHeight="1">
      <c r="A9000" s="8"/>
      <c r="B9000" s="24"/>
    </row>
    <row r="9001" spans="1:2" ht="15" customHeight="1">
      <c r="A9001" s="8"/>
      <c r="B9001" s="24"/>
    </row>
    <row r="9002" spans="1:2" ht="15" customHeight="1">
      <c r="A9002" s="8"/>
      <c r="B9002" s="24"/>
    </row>
    <row r="9003" spans="1:2" ht="15" customHeight="1">
      <c r="A9003" s="8"/>
      <c r="B9003" s="24"/>
    </row>
    <row r="9004" spans="1:2" ht="15" customHeight="1">
      <c r="A9004" s="8"/>
      <c r="B9004" s="24"/>
    </row>
    <row r="9005" spans="1:2" ht="15" customHeight="1">
      <c r="A9005" s="8"/>
      <c r="B9005" s="24"/>
    </row>
    <row r="9006" spans="1:2" ht="15" customHeight="1">
      <c r="A9006" s="8"/>
      <c r="B9006" s="24"/>
    </row>
    <row r="9007" spans="1:2" ht="15" customHeight="1">
      <c r="A9007" s="8"/>
      <c r="B9007" s="24"/>
    </row>
    <row r="9008" spans="1:2" ht="15" customHeight="1">
      <c r="A9008" s="8"/>
      <c r="B9008" s="24"/>
    </row>
    <row r="9009" spans="1:2" ht="15" customHeight="1">
      <c r="A9009" s="8"/>
      <c r="B9009" s="24"/>
    </row>
    <row r="9010" spans="1:2" ht="15" customHeight="1">
      <c r="A9010" s="8"/>
      <c r="B9010" s="24"/>
    </row>
    <row r="9011" spans="1:2" ht="15" customHeight="1">
      <c r="A9011" s="8"/>
      <c r="B9011" s="24"/>
    </row>
    <row r="9012" spans="1:2" ht="15" customHeight="1">
      <c r="A9012" s="8"/>
      <c r="B9012" s="24"/>
    </row>
    <row r="9013" spans="1:2" ht="15" customHeight="1">
      <c r="A9013" s="8"/>
      <c r="B9013" s="24"/>
    </row>
    <row r="9014" spans="1:2" ht="15" customHeight="1">
      <c r="A9014" s="8"/>
      <c r="B9014" s="24"/>
    </row>
    <row r="9015" spans="1:2" ht="15" customHeight="1">
      <c r="A9015" s="8"/>
      <c r="B9015" s="24"/>
    </row>
    <row r="9016" spans="1:2" ht="15" customHeight="1">
      <c r="A9016" s="8"/>
      <c r="B9016" s="24"/>
    </row>
    <row r="9017" spans="1:2" ht="15" customHeight="1">
      <c r="A9017" s="8"/>
      <c r="B9017" s="24"/>
    </row>
    <row r="9018" spans="1:2" ht="15" customHeight="1">
      <c r="A9018" s="8"/>
      <c r="B9018" s="24"/>
    </row>
    <row r="9019" spans="1:2" ht="15" customHeight="1">
      <c r="A9019" s="8"/>
      <c r="B9019" s="24"/>
    </row>
    <row r="9020" spans="1:2" ht="15" customHeight="1">
      <c r="A9020" s="8"/>
      <c r="B9020" s="24"/>
    </row>
    <row r="9021" spans="1:2" ht="15" customHeight="1">
      <c r="A9021" s="8"/>
      <c r="B9021" s="24"/>
    </row>
    <row r="9022" spans="1:2" ht="15" customHeight="1">
      <c r="A9022" s="8"/>
      <c r="B9022" s="24"/>
    </row>
    <row r="9023" spans="1:2" ht="15" customHeight="1">
      <c r="A9023" s="8"/>
      <c r="B9023" s="24"/>
    </row>
    <row r="9024" spans="1:2" ht="15" customHeight="1">
      <c r="A9024" s="8"/>
      <c r="B9024" s="24"/>
    </row>
    <row r="9025" spans="1:2" ht="15" customHeight="1">
      <c r="A9025" s="8"/>
      <c r="B9025" s="24"/>
    </row>
    <row r="9026" spans="1:2" ht="15" customHeight="1">
      <c r="A9026" s="8"/>
      <c r="B9026" s="24"/>
    </row>
    <row r="9027" spans="1:2" ht="15" customHeight="1">
      <c r="A9027" s="8"/>
      <c r="B9027" s="24"/>
    </row>
    <row r="9028" spans="1:2" ht="15" customHeight="1">
      <c r="A9028" s="8"/>
      <c r="B9028" s="24"/>
    </row>
    <row r="9029" spans="1:2" ht="15" customHeight="1">
      <c r="A9029" s="8"/>
      <c r="B9029" s="24"/>
    </row>
    <row r="9030" spans="1:2" ht="15" customHeight="1">
      <c r="A9030" s="8"/>
      <c r="B9030" s="24"/>
    </row>
    <row r="9031" spans="1:2" ht="15" customHeight="1">
      <c r="A9031" s="8"/>
      <c r="B9031" s="24"/>
    </row>
    <row r="9032" spans="1:2" ht="15" customHeight="1">
      <c r="A9032" s="8"/>
      <c r="B9032" s="24"/>
    </row>
    <row r="9033" spans="1:2" ht="15" customHeight="1">
      <c r="A9033" s="8"/>
      <c r="B9033" s="24"/>
    </row>
    <row r="9034" spans="1:2" ht="15" customHeight="1">
      <c r="A9034" s="8"/>
      <c r="B9034" s="24"/>
    </row>
    <row r="9035" spans="1:2" ht="15" customHeight="1">
      <c r="A9035" s="8"/>
      <c r="B9035" s="24"/>
    </row>
    <row r="9036" spans="1:2" ht="15" customHeight="1">
      <c r="A9036" s="8"/>
      <c r="B9036" s="24"/>
    </row>
    <row r="9037" spans="1:2" ht="15" customHeight="1">
      <c r="A9037" s="8"/>
      <c r="B9037" s="24"/>
    </row>
    <row r="9038" spans="1:2" ht="15" customHeight="1">
      <c r="A9038" s="8"/>
      <c r="B9038" s="24"/>
    </row>
    <row r="9039" spans="1:2" ht="15" customHeight="1">
      <c r="A9039" s="8"/>
      <c r="B9039" s="24"/>
    </row>
    <row r="9040" spans="1:2" ht="15" customHeight="1">
      <c r="A9040" s="8"/>
      <c r="B9040" s="24"/>
    </row>
    <row r="9041" spans="1:2" ht="15" customHeight="1">
      <c r="A9041" s="8"/>
      <c r="B9041" s="24"/>
    </row>
    <row r="9042" spans="1:2" ht="15" customHeight="1">
      <c r="A9042" s="8"/>
      <c r="B9042" s="24"/>
    </row>
    <row r="9043" spans="1:2" ht="15" customHeight="1">
      <c r="A9043" s="8"/>
      <c r="B9043" s="24"/>
    </row>
    <row r="9044" spans="1:2" ht="15" customHeight="1">
      <c r="A9044" s="8"/>
      <c r="B9044" s="24"/>
    </row>
    <row r="9045" spans="1:2" ht="15" customHeight="1">
      <c r="A9045" s="8"/>
      <c r="B9045" s="24"/>
    </row>
    <row r="9046" spans="1:2" ht="15" customHeight="1">
      <c r="A9046" s="8"/>
      <c r="B9046" s="24"/>
    </row>
    <row r="9047" spans="1:2" ht="15" customHeight="1">
      <c r="A9047" s="8"/>
      <c r="B9047" s="24"/>
    </row>
    <row r="9048" spans="1:2" ht="15" customHeight="1">
      <c r="A9048" s="8"/>
      <c r="B9048" s="24"/>
    </row>
    <row r="9049" spans="1:2" ht="15" customHeight="1">
      <c r="A9049" s="8"/>
      <c r="B9049" s="24"/>
    </row>
    <row r="9050" spans="1:2" ht="15" customHeight="1">
      <c r="A9050" s="8"/>
      <c r="B9050" s="24"/>
    </row>
    <row r="9051" spans="1:2" ht="15" customHeight="1">
      <c r="A9051" s="8"/>
      <c r="B9051" s="24"/>
    </row>
    <row r="9052" spans="1:2" ht="15" customHeight="1">
      <c r="A9052" s="8"/>
      <c r="B9052" s="24"/>
    </row>
    <row r="9053" spans="1:2" ht="15" customHeight="1">
      <c r="A9053" s="8"/>
      <c r="B9053" s="24"/>
    </row>
    <row r="9054" spans="1:2" ht="15" customHeight="1">
      <c r="A9054" s="8"/>
      <c r="B9054" s="24"/>
    </row>
    <row r="9055" spans="1:2" ht="15" customHeight="1">
      <c r="A9055" s="8"/>
      <c r="B9055" s="24"/>
    </row>
    <row r="9056" spans="1:2" ht="15" customHeight="1">
      <c r="A9056" s="8"/>
      <c r="B9056" s="24"/>
    </row>
    <row r="9057" spans="1:2" ht="15" customHeight="1">
      <c r="A9057" s="8"/>
      <c r="B9057" s="24"/>
    </row>
    <row r="9058" spans="1:2" ht="15" customHeight="1">
      <c r="A9058" s="8"/>
      <c r="B9058" s="24"/>
    </row>
    <row r="9059" spans="1:2" ht="15" customHeight="1">
      <c r="A9059" s="8"/>
      <c r="B9059" s="24"/>
    </row>
    <row r="9060" spans="1:2" ht="15" customHeight="1">
      <c r="A9060" s="8"/>
      <c r="B9060" s="24"/>
    </row>
    <row r="9061" spans="1:2" ht="15" customHeight="1">
      <c r="A9061" s="8"/>
      <c r="B9061" s="24"/>
    </row>
    <row r="9062" spans="1:2" ht="15" customHeight="1">
      <c r="A9062" s="8"/>
      <c r="B9062" s="24"/>
    </row>
    <row r="9063" spans="1:2" ht="15" customHeight="1">
      <c r="A9063" s="8"/>
      <c r="B9063" s="24"/>
    </row>
    <row r="9064" spans="1:2" ht="15" customHeight="1">
      <c r="A9064" s="8"/>
      <c r="B9064" s="24"/>
    </row>
    <row r="9065" spans="1:2" ht="15" customHeight="1">
      <c r="A9065" s="8"/>
      <c r="B9065" s="24"/>
    </row>
    <row r="9066" spans="1:2" ht="15" customHeight="1">
      <c r="A9066" s="8"/>
      <c r="B9066" s="24"/>
    </row>
    <row r="9067" spans="1:2" ht="15" customHeight="1">
      <c r="A9067" s="8"/>
      <c r="B9067" s="24"/>
    </row>
    <row r="9068" spans="1:2" ht="15" customHeight="1">
      <c r="A9068" s="8"/>
      <c r="B9068" s="24"/>
    </row>
    <row r="9069" spans="1:2" ht="15" customHeight="1">
      <c r="A9069" s="8"/>
      <c r="B9069" s="24"/>
    </row>
    <row r="9070" spans="1:2" ht="15" customHeight="1">
      <c r="A9070" s="8"/>
      <c r="B9070" s="24"/>
    </row>
    <row r="9071" spans="1:2" ht="15" customHeight="1">
      <c r="A9071" s="8"/>
      <c r="B9071" s="24"/>
    </row>
    <row r="9072" spans="1:2" ht="15" customHeight="1">
      <c r="A9072" s="8"/>
      <c r="B9072" s="24"/>
    </row>
    <row r="9073" spans="1:2" ht="15" customHeight="1">
      <c r="A9073" s="8"/>
      <c r="B9073" s="24"/>
    </row>
    <row r="9074" spans="1:2" ht="15" customHeight="1">
      <c r="A9074" s="8"/>
      <c r="B9074" s="24"/>
    </row>
    <row r="9075" spans="1:2" ht="15" customHeight="1">
      <c r="A9075" s="8"/>
      <c r="B9075" s="24"/>
    </row>
    <row r="9076" spans="1:2" ht="15" customHeight="1">
      <c r="A9076" s="8"/>
      <c r="B9076" s="24"/>
    </row>
    <row r="9077" spans="1:2" ht="15" customHeight="1">
      <c r="A9077" s="8"/>
      <c r="B9077" s="24"/>
    </row>
    <row r="9078" spans="1:2" ht="15" customHeight="1">
      <c r="A9078" s="8"/>
      <c r="B9078" s="24"/>
    </row>
    <row r="9079" spans="1:2" ht="15" customHeight="1">
      <c r="A9079" s="8"/>
      <c r="B9079" s="24"/>
    </row>
    <row r="9080" spans="1:2" ht="15" customHeight="1">
      <c r="A9080" s="8"/>
      <c r="B9080" s="24"/>
    </row>
    <row r="9081" spans="1:2" ht="15" customHeight="1">
      <c r="A9081" s="8"/>
      <c r="B9081" s="24"/>
    </row>
    <row r="9082" spans="1:2" ht="15" customHeight="1">
      <c r="A9082" s="8"/>
      <c r="B9082" s="24"/>
    </row>
    <row r="9083" spans="1:2" ht="15" customHeight="1">
      <c r="A9083" s="8"/>
      <c r="B9083" s="24"/>
    </row>
    <row r="9084" spans="1:2" ht="15" customHeight="1">
      <c r="A9084" s="8"/>
      <c r="B9084" s="24"/>
    </row>
    <row r="9085" spans="1:2" ht="15" customHeight="1">
      <c r="A9085" s="8"/>
      <c r="B9085" s="24"/>
    </row>
    <row r="9086" spans="1:2" ht="15" customHeight="1">
      <c r="A9086" s="8"/>
      <c r="B9086" s="24"/>
    </row>
    <row r="9087" spans="1:2" ht="15" customHeight="1">
      <c r="A9087" s="8"/>
      <c r="B9087" s="24"/>
    </row>
    <row r="9088" spans="1:2" ht="15" customHeight="1">
      <c r="A9088" s="8"/>
      <c r="B9088" s="24"/>
    </row>
    <row r="9089" spans="1:2" ht="15" customHeight="1">
      <c r="A9089" s="8"/>
      <c r="B9089" s="24"/>
    </row>
    <row r="9090" spans="1:2" ht="15" customHeight="1">
      <c r="A9090" s="8"/>
      <c r="B9090" s="24"/>
    </row>
    <row r="9091" spans="1:2" ht="15" customHeight="1">
      <c r="A9091" s="8"/>
      <c r="B9091" s="24"/>
    </row>
    <row r="9092" spans="1:2" ht="15" customHeight="1">
      <c r="A9092" s="8"/>
      <c r="B9092" s="24"/>
    </row>
    <row r="9093" spans="1:2" ht="15" customHeight="1">
      <c r="A9093" s="8"/>
      <c r="B9093" s="24"/>
    </row>
    <row r="9094" spans="1:2" ht="15" customHeight="1">
      <c r="A9094" s="8"/>
      <c r="B9094" s="24"/>
    </row>
    <row r="9095" spans="1:2" ht="15" customHeight="1">
      <c r="A9095" s="8"/>
      <c r="B9095" s="24"/>
    </row>
    <row r="9096" spans="1:2" ht="15" customHeight="1">
      <c r="A9096" s="8"/>
      <c r="B9096" s="24"/>
    </row>
    <row r="9097" spans="1:2" ht="15" customHeight="1">
      <c r="A9097" s="8"/>
      <c r="B9097" s="24"/>
    </row>
    <row r="9098" spans="1:2" ht="15" customHeight="1">
      <c r="A9098" s="8"/>
      <c r="B9098" s="24"/>
    </row>
    <row r="9099" spans="1:2" ht="15" customHeight="1">
      <c r="A9099" s="8"/>
      <c r="B9099" s="24"/>
    </row>
    <row r="9100" spans="1:2" ht="15" customHeight="1">
      <c r="A9100" s="8"/>
      <c r="B9100" s="24"/>
    </row>
    <row r="9101" spans="1:2" ht="15" customHeight="1">
      <c r="A9101" s="8"/>
      <c r="B9101" s="24"/>
    </row>
    <row r="9102" spans="1:2" ht="15" customHeight="1">
      <c r="A9102" s="8"/>
      <c r="B9102" s="24"/>
    </row>
    <row r="9103" spans="1:2" ht="15" customHeight="1">
      <c r="A9103" s="8"/>
      <c r="B9103" s="24"/>
    </row>
    <row r="9104" spans="1:2" ht="15" customHeight="1">
      <c r="A9104" s="8"/>
      <c r="B9104" s="24"/>
    </row>
    <row r="9105" spans="1:2" ht="15" customHeight="1">
      <c r="A9105" s="8"/>
      <c r="B9105" s="24"/>
    </row>
    <row r="9106" spans="1:2" ht="15" customHeight="1">
      <c r="A9106" s="8"/>
      <c r="B9106" s="24"/>
    </row>
    <row r="9107" spans="1:2" ht="15" customHeight="1">
      <c r="A9107" s="8"/>
      <c r="B9107" s="24"/>
    </row>
    <row r="9108" spans="1:2" ht="15" customHeight="1">
      <c r="A9108" s="8"/>
      <c r="B9108" s="24"/>
    </row>
    <row r="9109" spans="1:2" ht="15" customHeight="1">
      <c r="A9109" s="8"/>
      <c r="B9109" s="24"/>
    </row>
    <row r="9110" spans="1:2" ht="15" customHeight="1">
      <c r="A9110" s="8"/>
      <c r="B9110" s="24"/>
    </row>
    <row r="9111" spans="1:2" ht="15" customHeight="1">
      <c r="A9111" s="8"/>
      <c r="B9111" s="24"/>
    </row>
    <row r="9112" spans="1:2" ht="15" customHeight="1">
      <c r="A9112" s="8"/>
      <c r="B9112" s="24"/>
    </row>
    <row r="9113" spans="1:2" ht="15" customHeight="1">
      <c r="A9113" s="8"/>
      <c r="B9113" s="24"/>
    </row>
    <row r="9114" spans="1:2" ht="15" customHeight="1">
      <c r="A9114" s="8"/>
      <c r="B9114" s="24"/>
    </row>
    <row r="9115" spans="1:2" ht="15" customHeight="1">
      <c r="A9115" s="8"/>
      <c r="B9115" s="24"/>
    </row>
    <row r="9116" spans="1:2" ht="15" customHeight="1">
      <c r="A9116" s="8"/>
      <c r="B9116" s="24"/>
    </row>
    <row r="9117" spans="1:2" ht="15" customHeight="1">
      <c r="A9117" s="8"/>
      <c r="B9117" s="24"/>
    </row>
    <row r="9118" spans="1:2" ht="15" customHeight="1">
      <c r="A9118" s="8"/>
      <c r="B9118" s="24"/>
    </row>
    <row r="9119" spans="1:2" ht="15" customHeight="1">
      <c r="A9119" s="8"/>
      <c r="B9119" s="24"/>
    </row>
    <row r="9120" spans="1:2" ht="15" customHeight="1">
      <c r="A9120" s="8"/>
      <c r="B9120" s="24"/>
    </row>
    <row r="9121" spans="1:2" ht="15" customHeight="1">
      <c r="A9121" s="8"/>
      <c r="B9121" s="24"/>
    </row>
    <row r="9122" spans="1:2" ht="15" customHeight="1">
      <c r="A9122" s="8"/>
      <c r="B9122" s="24"/>
    </row>
    <row r="9123" spans="1:2" ht="15" customHeight="1">
      <c r="A9123" s="8"/>
      <c r="B9123" s="24"/>
    </row>
    <row r="9124" spans="1:2" ht="15" customHeight="1">
      <c r="A9124" s="8"/>
      <c r="B9124" s="24"/>
    </row>
    <row r="9125" spans="1:2" ht="15" customHeight="1">
      <c r="A9125" s="8"/>
      <c r="B9125" s="24"/>
    </row>
    <row r="9126" spans="1:2" ht="15" customHeight="1">
      <c r="A9126" s="8"/>
      <c r="B9126" s="24"/>
    </row>
    <row r="9127" spans="1:2" ht="15" customHeight="1">
      <c r="A9127" s="8"/>
      <c r="B9127" s="24"/>
    </row>
    <row r="9128" spans="1:2" ht="15" customHeight="1">
      <c r="A9128" s="8"/>
      <c r="B9128" s="24"/>
    </row>
    <row r="9129" spans="1:2" ht="15" customHeight="1">
      <c r="A9129" s="8"/>
      <c r="B9129" s="24"/>
    </row>
    <row r="9130" spans="1:2" ht="15" customHeight="1">
      <c r="A9130" s="8"/>
      <c r="B9130" s="24"/>
    </row>
    <row r="9131" spans="1:2" ht="15" customHeight="1">
      <c r="A9131" s="8"/>
      <c r="B9131" s="24"/>
    </row>
    <row r="9132" spans="1:2" ht="15" customHeight="1">
      <c r="A9132" s="8"/>
      <c r="B9132" s="24"/>
    </row>
    <row r="9133" spans="1:2" ht="15" customHeight="1">
      <c r="A9133" s="8"/>
      <c r="B9133" s="24"/>
    </row>
    <row r="9134" spans="1:2" ht="15" customHeight="1">
      <c r="A9134" s="8"/>
      <c r="B9134" s="24"/>
    </row>
    <row r="9135" spans="1:2" ht="15" customHeight="1">
      <c r="A9135" s="8"/>
      <c r="B9135" s="24"/>
    </row>
    <row r="9136" spans="1:2" ht="15" customHeight="1">
      <c r="A9136" s="8"/>
      <c r="B9136" s="24"/>
    </row>
    <row r="9137" spans="1:2" ht="15" customHeight="1">
      <c r="A9137" s="8"/>
      <c r="B9137" s="24"/>
    </row>
    <row r="9138" spans="1:2" ht="15" customHeight="1">
      <c r="A9138" s="8"/>
      <c r="B9138" s="24"/>
    </row>
    <row r="9139" spans="1:2" ht="15" customHeight="1">
      <c r="A9139" s="8"/>
      <c r="B9139" s="24"/>
    </row>
    <row r="9140" spans="1:2" ht="15" customHeight="1">
      <c r="A9140" s="8"/>
      <c r="B9140" s="24"/>
    </row>
    <row r="9141" spans="1:2" ht="15" customHeight="1">
      <c r="A9141" s="8"/>
      <c r="B9141" s="24"/>
    </row>
    <row r="9142" spans="1:2" ht="15" customHeight="1">
      <c r="A9142" s="8"/>
      <c r="B9142" s="24"/>
    </row>
    <row r="9143" spans="1:2" ht="15" customHeight="1">
      <c r="A9143" s="8"/>
      <c r="B9143" s="24"/>
    </row>
    <row r="9144" spans="1:2" ht="15" customHeight="1">
      <c r="A9144" s="8"/>
      <c r="B9144" s="24"/>
    </row>
    <row r="9145" spans="1:2" ht="15" customHeight="1">
      <c r="A9145" s="8"/>
      <c r="B9145" s="24"/>
    </row>
    <row r="9146" spans="1:2" ht="15" customHeight="1">
      <c r="A9146" s="8"/>
      <c r="B9146" s="24"/>
    </row>
    <row r="9147" spans="1:2" ht="15" customHeight="1">
      <c r="A9147" s="8"/>
      <c r="B9147" s="24"/>
    </row>
    <row r="9148" spans="1:2" ht="15" customHeight="1">
      <c r="A9148" s="8"/>
      <c r="B9148" s="24"/>
    </row>
    <row r="9149" spans="1:2" ht="15" customHeight="1">
      <c r="A9149" s="8"/>
      <c r="B9149" s="24"/>
    </row>
    <row r="9150" spans="1:2" ht="15" customHeight="1">
      <c r="A9150" s="8"/>
      <c r="B9150" s="24"/>
    </row>
    <row r="9151" spans="1:2" ht="15" customHeight="1">
      <c r="A9151" s="8"/>
      <c r="B9151" s="24"/>
    </row>
    <row r="9152" spans="1:2" ht="15" customHeight="1">
      <c r="A9152" s="8"/>
      <c r="B9152" s="24"/>
    </row>
    <row r="9153" spans="1:2" ht="15" customHeight="1">
      <c r="A9153" s="8"/>
      <c r="B9153" s="24"/>
    </row>
    <row r="9154" spans="1:2" ht="15" customHeight="1">
      <c r="A9154" s="8"/>
      <c r="B9154" s="24"/>
    </row>
    <row r="9155" spans="1:2" ht="15" customHeight="1">
      <c r="A9155" s="8"/>
      <c r="B9155" s="24"/>
    </row>
    <row r="9156" spans="1:2" ht="15" customHeight="1">
      <c r="A9156" s="8"/>
      <c r="B9156" s="24"/>
    </row>
    <row r="9157" spans="1:2" ht="15" customHeight="1">
      <c r="A9157" s="8"/>
      <c r="B9157" s="24"/>
    </row>
    <row r="9158" spans="1:2" ht="15" customHeight="1">
      <c r="A9158" s="8"/>
      <c r="B9158" s="24"/>
    </row>
    <row r="9159" spans="1:2" ht="15" customHeight="1">
      <c r="A9159" s="8"/>
      <c r="B9159" s="24"/>
    </row>
    <row r="9160" spans="1:2" ht="15" customHeight="1">
      <c r="A9160" s="8"/>
      <c r="B9160" s="24"/>
    </row>
    <row r="9161" spans="1:2" ht="15" customHeight="1">
      <c r="A9161" s="8"/>
      <c r="B9161" s="24"/>
    </row>
    <row r="9162" spans="1:2" ht="15" customHeight="1">
      <c r="A9162" s="8"/>
      <c r="B9162" s="24"/>
    </row>
    <row r="9163" spans="1:2" ht="15" customHeight="1">
      <c r="A9163" s="8"/>
      <c r="B9163" s="24"/>
    </row>
    <row r="9164" spans="1:2" ht="15" customHeight="1">
      <c r="A9164" s="8"/>
      <c r="B9164" s="24"/>
    </row>
    <row r="9165" spans="1:2" ht="15" customHeight="1">
      <c r="A9165" s="8"/>
      <c r="B9165" s="24"/>
    </row>
    <row r="9166" spans="1:2" ht="15" customHeight="1">
      <c r="A9166" s="8"/>
      <c r="B9166" s="24"/>
    </row>
    <row r="9167" spans="1:2" ht="15" customHeight="1">
      <c r="A9167" s="8"/>
      <c r="B9167" s="24"/>
    </row>
    <row r="9168" spans="1:2" ht="15" customHeight="1">
      <c r="A9168" s="8"/>
      <c r="B9168" s="24"/>
    </row>
    <row r="9169" spans="1:2" ht="15" customHeight="1">
      <c r="A9169" s="8"/>
      <c r="B9169" s="24"/>
    </row>
    <row r="9170" spans="1:2" ht="15" customHeight="1">
      <c r="A9170" s="8"/>
      <c r="B9170" s="24"/>
    </row>
    <row r="9171" spans="1:2" ht="15" customHeight="1">
      <c r="A9171" s="8"/>
      <c r="B9171" s="24"/>
    </row>
    <row r="9172" spans="1:2" ht="15" customHeight="1">
      <c r="A9172" s="8"/>
      <c r="B9172" s="24"/>
    </row>
    <row r="9173" spans="1:2" ht="15" customHeight="1">
      <c r="A9173" s="8"/>
      <c r="B9173" s="24"/>
    </row>
    <row r="9174" spans="1:2" ht="15" customHeight="1">
      <c r="A9174" s="8"/>
      <c r="B9174" s="24"/>
    </row>
    <row r="9175" spans="1:2" ht="15" customHeight="1">
      <c r="A9175" s="8"/>
      <c r="B9175" s="24"/>
    </row>
    <row r="9176" spans="1:2" ht="15" customHeight="1">
      <c r="A9176" s="8"/>
      <c r="B9176" s="24"/>
    </row>
    <row r="9177" spans="1:2" ht="15" customHeight="1">
      <c r="A9177" s="8"/>
      <c r="B9177" s="24"/>
    </row>
    <row r="9178" spans="1:2" ht="15" customHeight="1">
      <c r="A9178" s="8"/>
      <c r="B9178" s="24"/>
    </row>
    <row r="9179" spans="1:2" ht="15" customHeight="1">
      <c r="A9179" s="8"/>
      <c r="B9179" s="24"/>
    </row>
    <row r="9180" spans="1:2" ht="15" customHeight="1">
      <c r="A9180" s="8"/>
      <c r="B9180" s="24"/>
    </row>
    <row r="9181" spans="1:2" ht="15" customHeight="1">
      <c r="A9181" s="8"/>
      <c r="B9181" s="24"/>
    </row>
    <row r="9182" spans="1:2" ht="15" customHeight="1">
      <c r="A9182" s="8"/>
      <c r="B9182" s="24"/>
    </row>
    <row r="9183" spans="1:2" ht="15" customHeight="1">
      <c r="A9183" s="8"/>
      <c r="B9183" s="24"/>
    </row>
    <row r="9184" spans="1:2" ht="15" customHeight="1">
      <c r="A9184" s="8"/>
      <c r="B9184" s="24"/>
    </row>
    <row r="9185" spans="1:2" ht="15" customHeight="1">
      <c r="A9185" s="8"/>
      <c r="B9185" s="24"/>
    </row>
    <row r="9186" spans="1:2" ht="15" customHeight="1">
      <c r="A9186" s="8"/>
      <c r="B9186" s="24"/>
    </row>
    <row r="9187" spans="1:2" ht="15" customHeight="1">
      <c r="A9187" s="8"/>
      <c r="B9187" s="24"/>
    </row>
    <row r="9188" spans="1:2" ht="15" customHeight="1">
      <c r="A9188" s="8"/>
      <c r="B9188" s="24"/>
    </row>
    <row r="9189" spans="1:2" ht="15" customHeight="1">
      <c r="A9189" s="8"/>
      <c r="B9189" s="24"/>
    </row>
    <row r="9190" spans="1:2" ht="15" customHeight="1">
      <c r="A9190" s="8"/>
      <c r="B9190" s="24"/>
    </row>
    <row r="9191" spans="1:2" ht="15" customHeight="1">
      <c r="A9191" s="8"/>
      <c r="B9191" s="24"/>
    </row>
    <row r="9192" spans="1:2" ht="15" customHeight="1">
      <c r="A9192" s="8"/>
      <c r="B9192" s="24"/>
    </row>
    <row r="9193" spans="1:2" ht="15" customHeight="1">
      <c r="A9193" s="8"/>
      <c r="B9193" s="24"/>
    </row>
    <row r="9194" spans="1:2" ht="15" customHeight="1">
      <c r="A9194" s="8"/>
      <c r="B9194" s="24"/>
    </row>
    <row r="9195" spans="1:2" ht="15" customHeight="1">
      <c r="A9195" s="8"/>
      <c r="B9195" s="24"/>
    </row>
    <row r="9196" spans="1:2" ht="15" customHeight="1">
      <c r="A9196" s="8"/>
      <c r="B9196" s="24"/>
    </row>
    <row r="9197" spans="1:2" ht="15" customHeight="1">
      <c r="A9197" s="8"/>
      <c r="B9197" s="24"/>
    </row>
    <row r="9198" spans="1:2" ht="15" customHeight="1">
      <c r="A9198" s="8"/>
      <c r="B9198" s="24"/>
    </row>
    <row r="9199" spans="1:2" ht="15" customHeight="1">
      <c r="A9199" s="8"/>
      <c r="B9199" s="24"/>
    </row>
    <row r="9200" spans="1:2" ht="15" customHeight="1">
      <c r="A9200" s="8"/>
      <c r="B9200" s="24"/>
    </row>
    <row r="9201" spans="1:2" ht="15" customHeight="1">
      <c r="A9201" s="8"/>
      <c r="B9201" s="24"/>
    </row>
    <row r="9202" spans="1:2" ht="15" customHeight="1">
      <c r="A9202" s="8"/>
      <c r="B9202" s="24"/>
    </row>
    <row r="9203" spans="1:2" ht="15" customHeight="1">
      <c r="A9203" s="8"/>
      <c r="B9203" s="24"/>
    </row>
    <row r="9204" spans="1:2" ht="15" customHeight="1">
      <c r="A9204" s="8"/>
      <c r="B9204" s="24"/>
    </row>
    <row r="9205" spans="1:2" ht="15" customHeight="1">
      <c r="A9205" s="8"/>
      <c r="B9205" s="24"/>
    </row>
    <row r="9206" spans="1:2" ht="15" customHeight="1">
      <c r="A9206" s="8"/>
      <c r="B9206" s="24"/>
    </row>
    <row r="9207" spans="1:2" ht="15" customHeight="1">
      <c r="A9207" s="8"/>
      <c r="B9207" s="24"/>
    </row>
    <row r="9208" spans="1:2" ht="15" customHeight="1">
      <c r="A9208" s="8"/>
      <c r="B9208" s="24"/>
    </row>
    <row r="9209" spans="1:2" ht="15" customHeight="1">
      <c r="A9209" s="8"/>
      <c r="B9209" s="24"/>
    </row>
    <row r="9210" spans="1:2" ht="15" customHeight="1">
      <c r="A9210" s="8"/>
      <c r="B9210" s="24"/>
    </row>
    <row r="9211" spans="1:2" ht="15" customHeight="1">
      <c r="A9211" s="8"/>
      <c r="B9211" s="24"/>
    </row>
    <row r="9212" spans="1:2" ht="15" customHeight="1">
      <c r="A9212" s="8"/>
      <c r="B9212" s="24"/>
    </row>
    <row r="9213" spans="1:2" ht="15" customHeight="1">
      <c r="A9213" s="8"/>
      <c r="B9213" s="24"/>
    </row>
    <row r="9214" spans="1:2" ht="15" customHeight="1">
      <c r="A9214" s="8"/>
      <c r="B9214" s="24"/>
    </row>
    <row r="9215" spans="1:2" ht="15" customHeight="1">
      <c r="A9215" s="8"/>
      <c r="B9215" s="24"/>
    </row>
    <row r="9216" spans="1:2" ht="15" customHeight="1">
      <c r="A9216" s="8"/>
      <c r="B9216" s="24"/>
    </row>
    <row r="9217" spans="1:2" ht="15" customHeight="1">
      <c r="A9217" s="8"/>
      <c r="B9217" s="24"/>
    </row>
    <row r="9218" spans="1:2" ht="15" customHeight="1">
      <c r="A9218" s="8"/>
      <c r="B9218" s="24"/>
    </row>
    <row r="9219" spans="1:2" ht="15" customHeight="1">
      <c r="A9219" s="8"/>
      <c r="B9219" s="24"/>
    </row>
    <row r="9220" spans="1:2" ht="15" customHeight="1">
      <c r="A9220" s="8"/>
      <c r="B9220" s="24"/>
    </row>
    <row r="9221" spans="1:2" ht="15" customHeight="1">
      <c r="A9221" s="8"/>
      <c r="B9221" s="24"/>
    </row>
    <row r="9222" spans="1:2" ht="15" customHeight="1">
      <c r="A9222" s="8"/>
      <c r="B9222" s="24"/>
    </row>
    <row r="9223" spans="1:2" ht="15" customHeight="1">
      <c r="A9223" s="8"/>
      <c r="B9223" s="24"/>
    </row>
    <row r="9224" spans="1:2" ht="15" customHeight="1">
      <c r="A9224" s="8"/>
      <c r="B9224" s="24"/>
    </row>
    <row r="9225" spans="1:2" ht="15" customHeight="1">
      <c r="A9225" s="8"/>
      <c r="B9225" s="24"/>
    </row>
    <row r="9226" spans="1:2" ht="15" customHeight="1">
      <c r="A9226" s="8"/>
      <c r="B9226" s="24"/>
    </row>
    <row r="9227" spans="1:2" ht="15" customHeight="1">
      <c r="A9227" s="8"/>
      <c r="B9227" s="24"/>
    </row>
    <row r="9228" spans="1:2" ht="15" customHeight="1">
      <c r="A9228" s="8"/>
      <c r="B9228" s="24"/>
    </row>
    <row r="9229" spans="1:2" ht="15" customHeight="1">
      <c r="A9229" s="8"/>
      <c r="B9229" s="24"/>
    </row>
    <row r="9230" spans="1:2" ht="15" customHeight="1">
      <c r="A9230" s="8"/>
      <c r="B9230" s="24"/>
    </row>
    <row r="9231" spans="1:2" ht="15" customHeight="1">
      <c r="A9231" s="8"/>
      <c r="B9231" s="24"/>
    </row>
    <row r="9232" spans="1:2" ht="15" customHeight="1">
      <c r="A9232" s="8"/>
      <c r="B9232" s="24"/>
    </row>
    <row r="9233" spans="1:2" ht="15" customHeight="1">
      <c r="A9233" s="8"/>
      <c r="B9233" s="24"/>
    </row>
    <row r="9234" spans="1:2" ht="15" customHeight="1">
      <c r="A9234" s="8"/>
      <c r="B9234" s="24"/>
    </row>
    <row r="9235" spans="1:2" ht="15" customHeight="1">
      <c r="A9235" s="8"/>
      <c r="B9235" s="24"/>
    </row>
    <row r="9236" spans="1:2" ht="15" customHeight="1">
      <c r="A9236" s="8"/>
      <c r="B9236" s="24"/>
    </row>
    <row r="9237" spans="1:2" ht="15" customHeight="1">
      <c r="A9237" s="8"/>
      <c r="B9237" s="24"/>
    </row>
    <row r="9238" spans="1:2" ht="15" customHeight="1">
      <c r="A9238" s="8"/>
      <c r="B9238" s="24"/>
    </row>
    <row r="9239" spans="1:2" ht="15" customHeight="1">
      <c r="A9239" s="8"/>
      <c r="B9239" s="24"/>
    </row>
    <row r="9240" spans="1:2" ht="15" customHeight="1">
      <c r="A9240" s="8"/>
      <c r="B9240" s="24"/>
    </row>
    <row r="9241" spans="1:2" ht="15" customHeight="1">
      <c r="A9241" s="8"/>
      <c r="B9241" s="24"/>
    </row>
    <row r="9242" spans="1:2" ht="15" customHeight="1">
      <c r="A9242" s="8"/>
      <c r="B9242" s="24"/>
    </row>
    <row r="9243" spans="1:2" ht="15" customHeight="1">
      <c r="A9243" s="8"/>
      <c r="B9243" s="24"/>
    </row>
    <row r="9244" spans="1:2" ht="15" customHeight="1">
      <c r="A9244" s="8"/>
      <c r="B9244" s="24"/>
    </row>
    <row r="9245" spans="1:2" ht="15" customHeight="1">
      <c r="A9245" s="8"/>
      <c r="B9245" s="24"/>
    </row>
    <row r="9246" spans="1:2" ht="15" customHeight="1">
      <c r="A9246" s="8"/>
      <c r="B9246" s="24"/>
    </row>
    <row r="9247" spans="1:2" ht="15" customHeight="1">
      <c r="A9247" s="8"/>
      <c r="B9247" s="24"/>
    </row>
    <row r="9248" spans="1:2" ht="15" customHeight="1">
      <c r="A9248" s="8"/>
      <c r="B9248" s="24"/>
    </row>
    <row r="9249" spans="1:2" ht="15" customHeight="1">
      <c r="A9249" s="8"/>
      <c r="B9249" s="24"/>
    </row>
    <row r="9250" spans="1:2" ht="15" customHeight="1">
      <c r="A9250" s="8"/>
      <c r="B9250" s="24"/>
    </row>
    <row r="9251" spans="1:2" ht="15" customHeight="1">
      <c r="A9251" s="8"/>
      <c r="B9251" s="24"/>
    </row>
    <row r="9252" spans="1:2" ht="15" customHeight="1">
      <c r="A9252" s="8"/>
      <c r="B9252" s="24"/>
    </row>
    <row r="9253" spans="1:2" ht="15" customHeight="1">
      <c r="A9253" s="8"/>
      <c r="B9253" s="24"/>
    </row>
    <row r="9254" spans="1:2" ht="15" customHeight="1">
      <c r="A9254" s="8"/>
      <c r="B9254" s="24"/>
    </row>
    <row r="9255" spans="1:2" ht="15" customHeight="1">
      <c r="A9255" s="8"/>
      <c r="B9255" s="24"/>
    </row>
    <row r="9256" spans="1:2" ht="15" customHeight="1">
      <c r="A9256" s="8"/>
      <c r="B9256" s="24"/>
    </row>
    <row r="9257" spans="1:2" ht="15" customHeight="1">
      <c r="A9257" s="8"/>
      <c r="B9257" s="24"/>
    </row>
    <row r="9258" spans="1:2" ht="15" customHeight="1">
      <c r="A9258" s="8"/>
      <c r="B9258" s="24"/>
    </row>
    <row r="9259" spans="1:2" ht="15" customHeight="1">
      <c r="A9259" s="8"/>
      <c r="B9259" s="24"/>
    </row>
    <row r="9260" spans="1:2" ht="15" customHeight="1">
      <c r="A9260" s="8"/>
      <c r="B9260" s="24"/>
    </row>
    <row r="9261" spans="1:2" ht="15" customHeight="1">
      <c r="A9261" s="8"/>
      <c r="B9261" s="24"/>
    </row>
    <row r="9262" spans="1:2" ht="15" customHeight="1">
      <c r="A9262" s="8"/>
      <c r="B9262" s="24"/>
    </row>
    <row r="9263" spans="1:2" ht="15" customHeight="1">
      <c r="A9263" s="8"/>
      <c r="B9263" s="24"/>
    </row>
    <row r="9264" spans="1:2" ht="15" customHeight="1">
      <c r="A9264" s="8"/>
      <c r="B9264" s="24"/>
    </row>
    <row r="9265" spans="1:2" ht="15" customHeight="1">
      <c r="A9265" s="8"/>
      <c r="B9265" s="24"/>
    </row>
    <row r="9266" spans="1:2" ht="15" customHeight="1">
      <c r="A9266" s="8"/>
      <c r="B9266" s="24"/>
    </row>
    <row r="9267" spans="1:2" ht="15" customHeight="1">
      <c r="A9267" s="8"/>
      <c r="B9267" s="24"/>
    </row>
    <row r="9268" spans="1:2" ht="15" customHeight="1">
      <c r="A9268" s="8"/>
      <c r="B9268" s="24"/>
    </row>
    <row r="9269" spans="1:2" ht="15" customHeight="1">
      <c r="A9269" s="8"/>
      <c r="B9269" s="24"/>
    </row>
    <row r="9270" spans="1:2" ht="15" customHeight="1">
      <c r="A9270" s="8"/>
      <c r="B9270" s="24"/>
    </row>
    <row r="9271" spans="1:2" ht="15" customHeight="1">
      <c r="A9271" s="8"/>
      <c r="B9271" s="24"/>
    </row>
    <row r="9272" spans="1:2" ht="15" customHeight="1">
      <c r="A9272" s="8"/>
      <c r="B9272" s="24"/>
    </row>
    <row r="9273" spans="1:2" ht="15" customHeight="1">
      <c r="A9273" s="8"/>
      <c r="B9273" s="24"/>
    </row>
    <row r="9274" spans="1:2" ht="15" customHeight="1">
      <c r="A9274" s="8"/>
      <c r="B9274" s="24"/>
    </row>
    <row r="9275" spans="1:2" ht="15" customHeight="1">
      <c r="A9275" s="8"/>
      <c r="B9275" s="24"/>
    </row>
    <row r="9276" spans="1:2" ht="15" customHeight="1">
      <c r="A9276" s="8"/>
      <c r="B9276" s="24"/>
    </row>
    <row r="9277" spans="1:2" ht="15" customHeight="1">
      <c r="A9277" s="8"/>
      <c r="B9277" s="24"/>
    </row>
    <row r="9278" spans="1:2" ht="15" customHeight="1">
      <c r="A9278" s="8"/>
      <c r="B9278" s="24"/>
    </row>
    <row r="9279" spans="1:2" ht="15" customHeight="1">
      <c r="A9279" s="8"/>
      <c r="B9279" s="24"/>
    </row>
    <row r="9280" spans="1:2" ht="15" customHeight="1">
      <c r="A9280" s="8"/>
      <c r="B9280" s="24"/>
    </row>
    <row r="9281" spans="1:2" ht="15" customHeight="1">
      <c r="A9281" s="8"/>
      <c r="B9281" s="24"/>
    </row>
    <row r="9282" spans="1:2" ht="15" customHeight="1">
      <c r="A9282" s="8"/>
      <c r="B9282" s="24"/>
    </row>
    <row r="9283" spans="1:2" ht="15" customHeight="1">
      <c r="A9283" s="8"/>
      <c r="B9283" s="24"/>
    </row>
    <row r="9284" spans="1:2" ht="15" customHeight="1">
      <c r="A9284" s="8"/>
      <c r="B9284" s="24"/>
    </row>
    <row r="9285" spans="1:2" ht="15" customHeight="1">
      <c r="A9285" s="8"/>
      <c r="B9285" s="24"/>
    </row>
    <row r="9286" spans="1:2" ht="15" customHeight="1">
      <c r="A9286" s="8"/>
      <c r="B9286" s="24"/>
    </row>
    <row r="9287" spans="1:2" ht="15" customHeight="1">
      <c r="A9287" s="8"/>
      <c r="B9287" s="24"/>
    </row>
    <row r="9288" spans="1:2" ht="15" customHeight="1">
      <c r="A9288" s="8"/>
      <c r="B9288" s="24"/>
    </row>
    <row r="9289" spans="1:2" ht="15" customHeight="1">
      <c r="A9289" s="8"/>
      <c r="B9289" s="24"/>
    </row>
    <row r="9290" spans="1:2" ht="15" customHeight="1">
      <c r="A9290" s="8"/>
      <c r="B9290" s="24"/>
    </row>
    <row r="9291" spans="1:2" ht="15" customHeight="1">
      <c r="A9291" s="8"/>
      <c r="B9291" s="24"/>
    </row>
    <row r="9292" spans="1:2" ht="15" customHeight="1">
      <c r="A9292" s="8"/>
      <c r="B9292" s="24"/>
    </row>
    <row r="9293" spans="1:2" ht="15" customHeight="1">
      <c r="A9293" s="8"/>
      <c r="B9293" s="24"/>
    </row>
    <row r="9294" spans="1:2" ht="15" customHeight="1">
      <c r="A9294" s="8"/>
      <c r="B9294" s="24"/>
    </row>
    <row r="9295" spans="1:2" ht="15" customHeight="1">
      <c r="A9295" s="8"/>
      <c r="B9295" s="24"/>
    </row>
    <row r="9296" spans="1:2" ht="15" customHeight="1">
      <c r="A9296" s="8"/>
      <c r="B9296" s="24"/>
    </row>
    <row r="9297" spans="1:2" ht="15" customHeight="1">
      <c r="A9297" s="8"/>
      <c r="B9297" s="24"/>
    </row>
    <row r="9298" spans="1:2" ht="15" customHeight="1">
      <c r="A9298" s="8"/>
      <c r="B9298" s="24"/>
    </row>
    <row r="9299" spans="1:2" ht="15" customHeight="1">
      <c r="A9299" s="8"/>
      <c r="B9299" s="24"/>
    </row>
    <row r="9300" spans="1:2" ht="15" customHeight="1">
      <c r="A9300" s="8"/>
      <c r="B9300" s="24"/>
    </row>
    <row r="9301" spans="1:2" ht="15" customHeight="1">
      <c r="A9301" s="8"/>
      <c r="B9301" s="24"/>
    </row>
    <row r="9302" spans="1:2" ht="15" customHeight="1">
      <c r="A9302" s="8"/>
      <c r="B9302" s="24"/>
    </row>
    <row r="9303" spans="1:2" ht="15" customHeight="1">
      <c r="A9303" s="8"/>
      <c r="B9303" s="24"/>
    </row>
    <row r="9304" spans="1:2" ht="15" customHeight="1">
      <c r="A9304" s="8"/>
      <c r="B9304" s="24"/>
    </row>
    <row r="9305" spans="1:2" ht="15" customHeight="1">
      <c r="A9305" s="8"/>
      <c r="B9305" s="24"/>
    </row>
    <row r="9306" spans="1:2" ht="15" customHeight="1">
      <c r="A9306" s="8"/>
      <c r="B9306" s="24"/>
    </row>
    <row r="9307" spans="1:2" ht="15" customHeight="1">
      <c r="A9307" s="8"/>
      <c r="B9307" s="24"/>
    </row>
    <row r="9308" spans="1:2" ht="15" customHeight="1">
      <c r="A9308" s="8"/>
      <c r="B9308" s="24"/>
    </row>
    <row r="9309" spans="1:2" ht="15" customHeight="1">
      <c r="A9309" s="8"/>
      <c r="B9309" s="24"/>
    </row>
    <row r="9310" spans="1:2" ht="15" customHeight="1">
      <c r="A9310" s="8"/>
      <c r="B9310" s="24"/>
    </row>
    <row r="9311" spans="1:2" ht="15" customHeight="1">
      <c r="A9311" s="8"/>
      <c r="B9311" s="24"/>
    </row>
    <row r="9312" spans="1:2" ht="15" customHeight="1">
      <c r="A9312" s="8"/>
      <c r="B9312" s="24"/>
    </row>
    <row r="9313" spans="1:2" ht="15" customHeight="1">
      <c r="A9313" s="8"/>
      <c r="B9313" s="24"/>
    </row>
    <row r="9314" spans="1:2" ht="15" customHeight="1">
      <c r="A9314" s="8"/>
      <c r="B9314" s="24"/>
    </row>
    <row r="9315" spans="1:2" ht="15" customHeight="1">
      <c r="A9315" s="8"/>
      <c r="B9315" s="24"/>
    </row>
    <row r="9316" spans="1:2" ht="15" customHeight="1">
      <c r="A9316" s="8"/>
      <c r="B9316" s="24"/>
    </row>
    <row r="9317" spans="1:2" ht="15" customHeight="1">
      <c r="A9317" s="8"/>
      <c r="B9317" s="24"/>
    </row>
    <row r="9318" spans="1:2" ht="15" customHeight="1">
      <c r="A9318" s="8"/>
      <c r="B9318" s="24"/>
    </row>
    <row r="9319" spans="1:2" ht="15" customHeight="1">
      <c r="A9319" s="8"/>
      <c r="B9319" s="24"/>
    </row>
    <row r="9320" spans="1:2" ht="15" customHeight="1">
      <c r="A9320" s="8"/>
      <c r="B9320" s="24"/>
    </row>
    <row r="9321" spans="1:2" ht="15" customHeight="1">
      <c r="A9321" s="8"/>
      <c r="B9321" s="24"/>
    </row>
    <row r="9322" spans="1:2" ht="15" customHeight="1">
      <c r="A9322" s="8"/>
      <c r="B9322" s="24"/>
    </row>
    <row r="9323" spans="1:2" ht="15" customHeight="1">
      <c r="A9323" s="8"/>
      <c r="B9323" s="24"/>
    </row>
    <row r="9324" spans="1:2" ht="15" customHeight="1">
      <c r="A9324" s="8"/>
      <c r="B9324" s="24"/>
    </row>
    <row r="9325" spans="1:2" ht="15" customHeight="1">
      <c r="A9325" s="8"/>
      <c r="B9325" s="24"/>
    </row>
    <row r="9326" spans="1:2" ht="15" customHeight="1">
      <c r="A9326" s="8"/>
      <c r="B9326" s="24"/>
    </row>
    <row r="9327" spans="1:2" ht="15" customHeight="1">
      <c r="A9327" s="8"/>
      <c r="B9327" s="24"/>
    </row>
    <row r="9328" spans="1:2" ht="15" customHeight="1">
      <c r="A9328" s="8"/>
      <c r="B9328" s="24"/>
    </row>
    <row r="9329" spans="1:2" ht="15" customHeight="1">
      <c r="A9329" s="8"/>
      <c r="B9329" s="24"/>
    </row>
    <row r="9330" spans="1:2" ht="15" customHeight="1">
      <c r="A9330" s="8"/>
      <c r="B9330" s="24"/>
    </row>
    <row r="9331" spans="1:2" ht="15" customHeight="1">
      <c r="A9331" s="8"/>
      <c r="B9331" s="24"/>
    </row>
    <row r="9332" spans="1:2" ht="15" customHeight="1">
      <c r="A9332" s="8"/>
      <c r="B9332" s="24"/>
    </row>
    <row r="9333" spans="1:2" ht="15" customHeight="1">
      <c r="A9333" s="8"/>
      <c r="B9333" s="24"/>
    </row>
    <row r="9334" spans="1:2" ht="15" customHeight="1">
      <c r="A9334" s="8"/>
      <c r="B9334" s="24"/>
    </row>
    <row r="9335" spans="1:2" ht="15" customHeight="1">
      <c r="A9335" s="8"/>
      <c r="B9335" s="24"/>
    </row>
    <row r="9336" spans="1:2" ht="15" customHeight="1">
      <c r="A9336" s="8"/>
      <c r="B9336" s="24"/>
    </row>
    <row r="9337" spans="1:2" ht="15" customHeight="1">
      <c r="A9337" s="8"/>
      <c r="B9337" s="24"/>
    </row>
    <row r="9338" spans="1:2" ht="15" customHeight="1">
      <c r="A9338" s="8"/>
      <c r="B9338" s="24"/>
    </row>
    <row r="9339" spans="1:2" ht="15" customHeight="1">
      <c r="A9339" s="8"/>
      <c r="B9339" s="24"/>
    </row>
    <row r="9340" spans="1:2" ht="15" customHeight="1">
      <c r="A9340" s="8"/>
      <c r="B9340" s="24"/>
    </row>
    <row r="9341" spans="1:2" ht="15" customHeight="1">
      <c r="A9341" s="8"/>
      <c r="B9341" s="24"/>
    </row>
    <row r="9342" spans="1:2" ht="15" customHeight="1">
      <c r="A9342" s="8"/>
      <c r="B9342" s="24"/>
    </row>
    <row r="9343" spans="1:2" ht="15" customHeight="1">
      <c r="A9343" s="8"/>
      <c r="B9343" s="24"/>
    </row>
    <row r="9344" spans="1:2" ht="15" customHeight="1">
      <c r="A9344" s="8"/>
      <c r="B9344" s="24"/>
    </row>
    <row r="9345" spans="1:2" ht="15" customHeight="1">
      <c r="A9345" s="8"/>
      <c r="B9345" s="24"/>
    </row>
    <row r="9346" spans="1:2" ht="15" customHeight="1">
      <c r="A9346" s="8"/>
      <c r="B9346" s="24"/>
    </row>
    <row r="9347" spans="1:2" ht="15" customHeight="1">
      <c r="A9347" s="8"/>
      <c r="B9347" s="24"/>
    </row>
    <row r="9348" spans="1:2" ht="15" customHeight="1">
      <c r="A9348" s="8"/>
      <c r="B9348" s="24"/>
    </row>
    <row r="9349" spans="1:2" ht="15" customHeight="1">
      <c r="A9349" s="8"/>
      <c r="B9349" s="24"/>
    </row>
    <row r="9350" spans="1:2" ht="15" customHeight="1">
      <c r="A9350" s="8"/>
      <c r="B9350" s="24"/>
    </row>
    <row r="9351" spans="1:2" ht="15" customHeight="1">
      <c r="A9351" s="8"/>
      <c r="B9351" s="24"/>
    </row>
    <row r="9352" spans="1:2" ht="15" customHeight="1">
      <c r="A9352" s="8"/>
      <c r="B9352" s="24"/>
    </row>
    <row r="9353" spans="1:2" ht="15" customHeight="1">
      <c r="A9353" s="8"/>
      <c r="B9353" s="24"/>
    </row>
    <row r="9354" spans="1:2" ht="15" customHeight="1">
      <c r="A9354" s="8"/>
      <c r="B9354" s="24"/>
    </row>
    <row r="9355" spans="1:2" ht="15" customHeight="1">
      <c r="A9355" s="8"/>
      <c r="B9355" s="24"/>
    </row>
    <row r="9356" spans="1:2" ht="15" customHeight="1">
      <c r="A9356" s="8"/>
      <c r="B9356" s="24"/>
    </row>
    <row r="9357" spans="1:2" ht="15" customHeight="1">
      <c r="A9357" s="8"/>
      <c r="B9357" s="24"/>
    </row>
    <row r="9358" spans="1:2" ht="15" customHeight="1">
      <c r="A9358" s="8"/>
      <c r="B9358" s="24"/>
    </row>
    <row r="9359" spans="1:2" ht="15" customHeight="1">
      <c r="A9359" s="8"/>
      <c r="B9359" s="24"/>
    </row>
    <row r="9360" spans="1:2" ht="15" customHeight="1">
      <c r="A9360" s="8"/>
      <c r="B9360" s="24"/>
    </row>
    <row r="9361" spans="1:2" ht="15" customHeight="1">
      <c r="A9361" s="8"/>
      <c r="B9361" s="24"/>
    </row>
    <row r="9362" spans="1:2" ht="15" customHeight="1">
      <c r="A9362" s="8"/>
      <c r="B9362" s="24"/>
    </row>
    <row r="9363" spans="1:2" ht="15" customHeight="1">
      <c r="A9363" s="8"/>
      <c r="B9363" s="24"/>
    </row>
    <row r="9364" spans="1:2" ht="15" customHeight="1">
      <c r="A9364" s="8"/>
      <c r="B9364" s="24"/>
    </row>
    <row r="9365" spans="1:2" ht="15" customHeight="1">
      <c r="A9365" s="8"/>
      <c r="B9365" s="24"/>
    </row>
    <row r="9366" spans="1:2" ht="15" customHeight="1">
      <c r="A9366" s="8"/>
      <c r="B9366" s="24"/>
    </row>
    <row r="9367" spans="1:2" ht="15" customHeight="1">
      <c r="A9367" s="8"/>
      <c r="B9367" s="24"/>
    </row>
    <row r="9368" spans="1:2" ht="15" customHeight="1">
      <c r="A9368" s="8"/>
      <c r="B9368" s="24"/>
    </row>
    <row r="9369" spans="1:2" ht="15" customHeight="1">
      <c r="A9369" s="8"/>
      <c r="B9369" s="24"/>
    </row>
    <row r="9370" spans="1:2" ht="15" customHeight="1">
      <c r="A9370" s="8"/>
      <c r="B9370" s="24"/>
    </row>
    <row r="9371" spans="1:2" ht="15" customHeight="1">
      <c r="A9371" s="8"/>
      <c r="B9371" s="24"/>
    </row>
    <row r="9372" spans="1:2" ht="15" customHeight="1">
      <c r="A9372" s="8"/>
      <c r="B9372" s="24"/>
    </row>
    <row r="9373" spans="1:2" ht="15" customHeight="1">
      <c r="A9373" s="8"/>
      <c r="B9373" s="24"/>
    </row>
    <row r="9374" spans="1:2" ht="15" customHeight="1">
      <c r="A9374" s="8"/>
      <c r="B9374" s="24"/>
    </row>
    <row r="9375" spans="1:2" ht="15" customHeight="1">
      <c r="A9375" s="8"/>
      <c r="B9375" s="24"/>
    </row>
    <row r="9376" spans="1:2" ht="15" customHeight="1">
      <c r="A9376" s="8"/>
      <c r="B9376" s="24"/>
    </row>
    <row r="9377" spans="1:2" ht="15" customHeight="1">
      <c r="A9377" s="8"/>
      <c r="B9377" s="24"/>
    </row>
    <row r="9378" spans="1:2" ht="15" customHeight="1">
      <c r="A9378" s="8"/>
      <c r="B9378" s="24"/>
    </row>
    <row r="9379" spans="1:2" ht="15" customHeight="1">
      <c r="A9379" s="8"/>
      <c r="B9379" s="24"/>
    </row>
    <row r="9380" spans="1:2" ht="15" customHeight="1">
      <c r="A9380" s="8"/>
      <c r="B9380" s="24"/>
    </row>
    <row r="9381" spans="1:2" ht="15" customHeight="1">
      <c r="A9381" s="8"/>
      <c r="B9381" s="24"/>
    </row>
    <row r="9382" spans="1:2" ht="15" customHeight="1">
      <c r="A9382" s="8"/>
      <c r="B9382" s="24"/>
    </row>
    <row r="9383" spans="1:2" ht="15" customHeight="1">
      <c r="A9383" s="8"/>
      <c r="B9383" s="24"/>
    </row>
    <row r="9384" spans="1:2" ht="15" customHeight="1">
      <c r="A9384" s="8"/>
      <c r="B9384" s="24"/>
    </row>
    <row r="9385" spans="1:2" ht="15" customHeight="1">
      <c r="A9385" s="8"/>
      <c r="B9385" s="24"/>
    </row>
    <row r="9386" spans="1:2" ht="15" customHeight="1">
      <c r="A9386" s="8"/>
      <c r="B9386" s="24"/>
    </row>
    <row r="9387" spans="1:2" ht="15" customHeight="1">
      <c r="A9387" s="8"/>
      <c r="B9387" s="24"/>
    </row>
    <row r="9388" spans="1:2" ht="15" customHeight="1">
      <c r="A9388" s="8"/>
      <c r="B9388" s="24"/>
    </row>
    <row r="9389" spans="1:2" ht="15" customHeight="1">
      <c r="A9389" s="8"/>
      <c r="B9389" s="24"/>
    </row>
    <row r="9390" spans="1:2" ht="15" customHeight="1">
      <c r="A9390" s="8"/>
      <c r="B9390" s="24"/>
    </row>
    <row r="9391" spans="1:2" ht="15" customHeight="1">
      <c r="A9391" s="8"/>
      <c r="B9391" s="24"/>
    </row>
    <row r="9392" spans="1:2" ht="15" customHeight="1">
      <c r="A9392" s="8"/>
      <c r="B9392" s="24"/>
    </row>
    <row r="9393" spans="1:2" ht="15" customHeight="1">
      <c r="A9393" s="8"/>
      <c r="B9393" s="24"/>
    </row>
    <row r="9394" spans="1:2" ht="15" customHeight="1">
      <c r="A9394" s="8"/>
      <c r="B9394" s="24"/>
    </row>
    <row r="9395" spans="1:2" ht="15" customHeight="1">
      <c r="A9395" s="8"/>
      <c r="B9395" s="24"/>
    </row>
    <row r="9396" spans="1:2" ht="15" customHeight="1">
      <c r="A9396" s="8"/>
      <c r="B9396" s="24"/>
    </row>
    <row r="9397" spans="1:2" ht="15" customHeight="1">
      <c r="A9397" s="8"/>
      <c r="B9397" s="24"/>
    </row>
    <row r="9398" spans="1:2" ht="15" customHeight="1">
      <c r="A9398" s="8"/>
      <c r="B9398" s="24"/>
    </row>
    <row r="9399" spans="1:2" ht="15" customHeight="1">
      <c r="A9399" s="8"/>
      <c r="B9399" s="24"/>
    </row>
    <row r="9400" spans="1:2" ht="15" customHeight="1">
      <c r="A9400" s="8"/>
      <c r="B9400" s="24"/>
    </row>
    <row r="9401" spans="1:2" ht="15" customHeight="1">
      <c r="A9401" s="8"/>
      <c r="B9401" s="24"/>
    </row>
    <row r="9402" spans="1:2" ht="15" customHeight="1">
      <c r="A9402" s="8"/>
      <c r="B9402" s="24"/>
    </row>
    <row r="9403" spans="1:2" ht="15" customHeight="1">
      <c r="A9403" s="8"/>
      <c r="B9403" s="24"/>
    </row>
    <row r="9404" spans="1:2" ht="15" customHeight="1">
      <c r="A9404" s="8"/>
      <c r="B9404" s="24"/>
    </row>
    <row r="9405" spans="1:2" ht="15" customHeight="1">
      <c r="A9405" s="8"/>
      <c r="B9405" s="24"/>
    </row>
    <row r="9406" spans="1:2" ht="15" customHeight="1">
      <c r="A9406" s="8"/>
      <c r="B9406" s="24"/>
    </row>
    <row r="9407" spans="1:2" ht="15" customHeight="1">
      <c r="A9407" s="8"/>
      <c r="B9407" s="24"/>
    </row>
    <row r="9408" spans="1:2" ht="15" customHeight="1">
      <c r="A9408" s="8"/>
      <c r="B9408" s="24"/>
    </row>
    <row r="9409" spans="1:2" ht="15" customHeight="1">
      <c r="A9409" s="8"/>
      <c r="B9409" s="24"/>
    </row>
    <row r="9410" spans="1:2" ht="15" customHeight="1">
      <c r="A9410" s="8"/>
      <c r="B9410" s="24"/>
    </row>
    <row r="9411" spans="1:2" ht="15" customHeight="1">
      <c r="A9411" s="8"/>
      <c r="B9411" s="24"/>
    </row>
    <row r="9412" spans="1:2" ht="15" customHeight="1">
      <c r="A9412" s="8"/>
      <c r="B9412" s="24"/>
    </row>
    <row r="9413" spans="1:2" ht="15" customHeight="1">
      <c r="A9413" s="8"/>
      <c r="B9413" s="24"/>
    </row>
    <row r="9414" spans="1:2" ht="15" customHeight="1">
      <c r="A9414" s="8"/>
      <c r="B9414" s="24"/>
    </row>
    <row r="9415" spans="1:2" ht="15" customHeight="1">
      <c r="A9415" s="8"/>
      <c r="B9415" s="24"/>
    </row>
    <row r="9416" spans="1:2" ht="15" customHeight="1">
      <c r="A9416" s="8"/>
      <c r="B9416" s="24"/>
    </row>
    <row r="9417" spans="1:2" ht="15" customHeight="1">
      <c r="A9417" s="8"/>
      <c r="B9417" s="24"/>
    </row>
    <row r="9418" spans="1:2" ht="15" customHeight="1">
      <c r="A9418" s="8"/>
      <c r="B9418" s="24"/>
    </row>
    <row r="9419" spans="1:2" ht="15" customHeight="1">
      <c r="A9419" s="8"/>
      <c r="B9419" s="24"/>
    </row>
    <row r="9420" spans="1:2" ht="15" customHeight="1">
      <c r="A9420" s="8"/>
      <c r="B9420" s="24"/>
    </row>
    <row r="9421" spans="1:2" ht="15" customHeight="1">
      <c r="A9421" s="8"/>
      <c r="B9421" s="24"/>
    </row>
    <row r="9422" spans="1:2" ht="15" customHeight="1">
      <c r="A9422" s="8"/>
      <c r="B9422" s="24"/>
    </row>
    <row r="9423" spans="1:2" ht="15" customHeight="1">
      <c r="A9423" s="8"/>
      <c r="B9423" s="24"/>
    </row>
    <row r="9424" spans="1:2" ht="15" customHeight="1">
      <c r="A9424" s="8"/>
      <c r="B9424" s="24"/>
    </row>
    <row r="9425" spans="1:2" ht="15" customHeight="1">
      <c r="A9425" s="8"/>
      <c r="B9425" s="24"/>
    </row>
    <row r="9426" spans="1:2" ht="15" customHeight="1">
      <c r="A9426" s="8"/>
      <c r="B9426" s="24"/>
    </row>
    <row r="9427" spans="1:2" ht="15" customHeight="1">
      <c r="A9427" s="8"/>
      <c r="B9427" s="24"/>
    </row>
    <row r="9428" spans="1:2" ht="15" customHeight="1">
      <c r="A9428" s="8"/>
      <c r="B9428" s="24"/>
    </row>
    <row r="9429" spans="1:2" ht="15" customHeight="1">
      <c r="A9429" s="8"/>
      <c r="B9429" s="24"/>
    </row>
    <row r="9430" spans="1:2" ht="15" customHeight="1">
      <c r="A9430" s="8"/>
      <c r="B9430" s="24"/>
    </row>
    <row r="9431" spans="1:2" ht="15" customHeight="1">
      <c r="A9431" s="8"/>
      <c r="B9431" s="24"/>
    </row>
    <row r="9432" spans="1:2" ht="15" customHeight="1">
      <c r="A9432" s="8"/>
      <c r="B9432" s="24"/>
    </row>
    <row r="9433" spans="1:2" ht="15" customHeight="1">
      <c r="A9433" s="8"/>
      <c r="B9433" s="24"/>
    </row>
    <row r="9434" spans="1:2" ht="15" customHeight="1">
      <c r="A9434" s="8"/>
      <c r="B9434" s="24"/>
    </row>
    <row r="9435" spans="1:2" ht="15" customHeight="1">
      <c r="A9435" s="8"/>
      <c r="B9435" s="24"/>
    </row>
    <row r="9436" spans="1:2" ht="15" customHeight="1">
      <c r="A9436" s="8"/>
      <c r="B9436" s="24"/>
    </row>
    <row r="9437" spans="1:2" ht="15" customHeight="1">
      <c r="A9437" s="8"/>
      <c r="B9437" s="24"/>
    </row>
    <row r="9438" spans="1:2" ht="15" customHeight="1">
      <c r="A9438" s="8"/>
      <c r="B9438" s="24"/>
    </row>
    <row r="9439" spans="1:2" ht="15" customHeight="1">
      <c r="A9439" s="8"/>
      <c r="B9439" s="24"/>
    </row>
    <row r="9440" spans="1:2" ht="15" customHeight="1">
      <c r="A9440" s="8"/>
      <c r="B9440" s="24"/>
    </row>
    <row r="9441" spans="1:2" ht="15" customHeight="1">
      <c r="A9441" s="8"/>
      <c r="B9441" s="24"/>
    </row>
    <row r="9442" spans="1:2" ht="15" customHeight="1">
      <c r="A9442" s="8"/>
      <c r="B9442" s="24"/>
    </row>
    <row r="9443" spans="1:2" ht="15" customHeight="1">
      <c r="A9443" s="8"/>
      <c r="B9443" s="24"/>
    </row>
    <row r="9444" spans="1:2" ht="15" customHeight="1">
      <c r="A9444" s="8"/>
      <c r="B9444" s="24"/>
    </row>
    <row r="9445" spans="1:2" ht="15" customHeight="1">
      <c r="A9445" s="8"/>
      <c r="B9445" s="24"/>
    </row>
    <row r="9446" spans="1:2" ht="15" customHeight="1">
      <c r="A9446" s="8"/>
      <c r="B9446" s="24"/>
    </row>
    <row r="9447" spans="1:2" ht="15" customHeight="1">
      <c r="A9447" s="8"/>
      <c r="B9447" s="24"/>
    </row>
    <row r="9448" spans="1:2" ht="15" customHeight="1">
      <c r="A9448" s="8"/>
      <c r="B9448" s="24"/>
    </row>
    <row r="9449" spans="1:2" ht="15" customHeight="1">
      <c r="A9449" s="8"/>
      <c r="B9449" s="24"/>
    </row>
    <row r="9450" spans="1:2" ht="15" customHeight="1">
      <c r="A9450" s="8"/>
      <c r="B9450" s="24"/>
    </row>
    <row r="9451" spans="1:2" ht="15" customHeight="1">
      <c r="A9451" s="8"/>
      <c r="B9451" s="24"/>
    </row>
    <row r="9452" spans="1:2" ht="15" customHeight="1">
      <c r="A9452" s="8"/>
      <c r="B9452" s="24"/>
    </row>
    <row r="9453" spans="1:2" ht="15" customHeight="1">
      <c r="A9453" s="8"/>
      <c r="B9453" s="24"/>
    </row>
    <row r="9454" spans="1:2" ht="15" customHeight="1">
      <c r="A9454" s="8"/>
      <c r="B9454" s="24"/>
    </row>
    <row r="9455" spans="1:2" ht="15" customHeight="1">
      <c r="A9455" s="8"/>
      <c r="B9455" s="24"/>
    </row>
    <row r="9456" spans="1:2" ht="15" customHeight="1">
      <c r="A9456" s="8"/>
      <c r="B9456" s="24"/>
    </row>
    <row r="9457" spans="1:2" ht="15" customHeight="1">
      <c r="A9457" s="8"/>
      <c r="B9457" s="24"/>
    </row>
    <row r="9458" spans="1:2" ht="15" customHeight="1">
      <c r="A9458" s="8"/>
      <c r="B9458" s="24"/>
    </row>
    <row r="9459" spans="1:2" ht="15" customHeight="1">
      <c r="A9459" s="8"/>
      <c r="B9459" s="24"/>
    </row>
    <row r="9460" spans="1:2" ht="15" customHeight="1">
      <c r="A9460" s="8"/>
      <c r="B9460" s="24"/>
    </row>
    <row r="9461" spans="1:2" ht="15" customHeight="1">
      <c r="A9461" s="8"/>
      <c r="B9461" s="24"/>
    </row>
    <row r="9462" spans="1:2" ht="15" customHeight="1">
      <c r="A9462" s="8"/>
      <c r="B9462" s="24"/>
    </row>
    <row r="9463" spans="1:2" ht="15" customHeight="1">
      <c r="A9463" s="8"/>
      <c r="B9463" s="24"/>
    </row>
    <row r="9464" spans="1:2" ht="15" customHeight="1">
      <c r="A9464" s="8"/>
      <c r="B9464" s="24"/>
    </row>
    <row r="9465" spans="1:2" ht="15" customHeight="1">
      <c r="A9465" s="8"/>
      <c r="B9465" s="24"/>
    </row>
    <row r="9466" spans="1:2" ht="15" customHeight="1">
      <c r="A9466" s="8"/>
      <c r="B9466" s="24"/>
    </row>
    <row r="9467" spans="1:2" ht="15" customHeight="1">
      <c r="A9467" s="8"/>
      <c r="B9467" s="24"/>
    </row>
    <row r="9468" spans="1:2" ht="15" customHeight="1">
      <c r="A9468" s="8"/>
      <c r="B9468" s="24"/>
    </row>
    <row r="9469" spans="1:2" ht="15" customHeight="1">
      <c r="A9469" s="8"/>
      <c r="B9469" s="24"/>
    </row>
    <row r="9470" spans="1:2" ht="15" customHeight="1">
      <c r="A9470" s="8"/>
      <c r="B9470" s="24"/>
    </row>
    <row r="9471" spans="1:2" ht="15" customHeight="1">
      <c r="A9471" s="8"/>
      <c r="B9471" s="24"/>
    </row>
    <row r="9472" spans="1:2" ht="15" customHeight="1">
      <c r="A9472" s="8"/>
      <c r="B9472" s="24"/>
    </row>
    <row r="9473" spans="1:2" ht="15" customHeight="1">
      <c r="A9473" s="8"/>
      <c r="B9473" s="24"/>
    </row>
    <row r="9474" spans="1:2" ht="15" customHeight="1">
      <c r="A9474" s="8"/>
      <c r="B9474" s="24"/>
    </row>
    <row r="9475" spans="1:2" ht="15" customHeight="1">
      <c r="A9475" s="8"/>
      <c r="B9475" s="24"/>
    </row>
    <row r="9476" spans="1:2" ht="15" customHeight="1">
      <c r="A9476" s="8"/>
      <c r="B9476" s="24"/>
    </row>
    <row r="9477" spans="1:2" ht="15" customHeight="1">
      <c r="A9477" s="8"/>
      <c r="B9477" s="24"/>
    </row>
    <row r="9478" spans="1:2" ht="15" customHeight="1">
      <c r="A9478" s="8"/>
      <c r="B9478" s="24"/>
    </row>
    <row r="9479" spans="1:2" ht="15" customHeight="1">
      <c r="A9479" s="8"/>
      <c r="B9479" s="24"/>
    </row>
    <row r="9480" spans="1:2" ht="15" customHeight="1">
      <c r="A9480" s="8"/>
      <c r="B9480" s="24"/>
    </row>
    <row r="9481" spans="1:2" ht="15" customHeight="1">
      <c r="A9481" s="8"/>
      <c r="B9481" s="24"/>
    </row>
    <row r="9482" spans="1:2" ht="15" customHeight="1">
      <c r="A9482" s="8"/>
      <c r="B9482" s="24"/>
    </row>
    <row r="9483" spans="1:2" ht="15" customHeight="1">
      <c r="A9483" s="8"/>
      <c r="B9483" s="24"/>
    </row>
    <row r="9484" spans="1:2" ht="15" customHeight="1">
      <c r="A9484" s="8"/>
      <c r="B9484" s="24"/>
    </row>
    <row r="9485" spans="1:2" ht="15" customHeight="1">
      <c r="A9485" s="8"/>
      <c r="B9485" s="24"/>
    </row>
    <row r="9486" spans="1:2" ht="15" customHeight="1">
      <c r="A9486" s="8"/>
      <c r="B9486" s="24"/>
    </row>
    <row r="9487" spans="1:2" ht="15" customHeight="1">
      <c r="A9487" s="8"/>
      <c r="B9487" s="24"/>
    </row>
    <row r="9488" spans="1:2" ht="15" customHeight="1">
      <c r="A9488" s="8"/>
      <c r="B9488" s="24"/>
    </row>
    <row r="9489" spans="1:2" ht="15" customHeight="1">
      <c r="A9489" s="8"/>
      <c r="B9489" s="24"/>
    </row>
    <row r="9490" spans="1:2" ht="15" customHeight="1">
      <c r="A9490" s="8"/>
      <c r="B9490" s="24"/>
    </row>
    <row r="9491" spans="1:2" ht="15" customHeight="1">
      <c r="A9491" s="8"/>
      <c r="B9491" s="24"/>
    </row>
    <row r="9492" spans="1:2" ht="15" customHeight="1">
      <c r="A9492" s="8"/>
      <c r="B9492" s="24"/>
    </row>
    <row r="9493" spans="1:2" ht="15" customHeight="1">
      <c r="A9493" s="8"/>
      <c r="B9493" s="24"/>
    </row>
    <row r="9494" spans="1:2" ht="15" customHeight="1">
      <c r="A9494" s="8"/>
      <c r="B9494" s="24"/>
    </row>
    <row r="9495" spans="1:2" ht="15" customHeight="1">
      <c r="A9495" s="8"/>
      <c r="B9495" s="24"/>
    </row>
    <row r="9496" spans="1:2" ht="15" customHeight="1">
      <c r="A9496" s="8"/>
      <c r="B9496" s="24"/>
    </row>
    <row r="9497" spans="1:2" ht="15" customHeight="1">
      <c r="A9497" s="8"/>
      <c r="B9497" s="24"/>
    </row>
    <row r="9498" spans="1:2" ht="15" customHeight="1">
      <c r="A9498" s="8"/>
      <c r="B9498" s="24"/>
    </row>
    <row r="9499" spans="1:2" ht="15" customHeight="1">
      <c r="A9499" s="8"/>
      <c r="B9499" s="24"/>
    </row>
    <row r="9500" spans="1:2" ht="15" customHeight="1">
      <c r="A9500" s="8"/>
      <c r="B9500" s="24"/>
    </row>
    <row r="9501" spans="1:2" ht="15" customHeight="1">
      <c r="A9501" s="8"/>
      <c r="B9501" s="24"/>
    </row>
    <row r="9502" spans="1:2" ht="15" customHeight="1">
      <c r="A9502" s="8"/>
      <c r="B9502" s="24"/>
    </row>
    <row r="9503" spans="1:2" ht="15" customHeight="1">
      <c r="A9503" s="8"/>
      <c r="B9503" s="24"/>
    </row>
    <row r="9504" spans="1:2" ht="15" customHeight="1">
      <c r="A9504" s="8"/>
      <c r="B9504" s="24"/>
    </row>
    <row r="9505" spans="1:2" ht="15" customHeight="1">
      <c r="A9505" s="8"/>
      <c r="B9505" s="24"/>
    </row>
    <row r="9506" spans="1:2" ht="15" customHeight="1">
      <c r="A9506" s="8"/>
      <c r="B9506" s="24"/>
    </row>
    <row r="9507" spans="1:2" ht="15" customHeight="1">
      <c r="A9507" s="8"/>
      <c r="B9507" s="24"/>
    </row>
    <row r="9508" spans="1:2" ht="15" customHeight="1">
      <c r="A9508" s="8"/>
      <c r="B9508" s="24"/>
    </row>
    <row r="9509" spans="1:2" ht="15" customHeight="1">
      <c r="A9509" s="8"/>
      <c r="B9509" s="24"/>
    </row>
    <row r="9510" spans="1:2" ht="15" customHeight="1">
      <c r="A9510" s="8"/>
      <c r="B9510" s="24"/>
    </row>
    <row r="9511" spans="1:2" ht="15" customHeight="1">
      <c r="A9511" s="8"/>
      <c r="B9511" s="24"/>
    </row>
    <row r="9512" spans="1:2" ht="15" customHeight="1">
      <c r="A9512" s="8"/>
      <c r="B9512" s="24"/>
    </row>
    <row r="9513" spans="1:2" ht="15" customHeight="1">
      <c r="A9513" s="8"/>
      <c r="B9513" s="24"/>
    </row>
    <row r="9514" spans="1:2" ht="15" customHeight="1">
      <c r="A9514" s="8"/>
      <c r="B9514" s="24"/>
    </row>
    <row r="9515" spans="1:2" ht="15" customHeight="1">
      <c r="A9515" s="8"/>
      <c r="B9515" s="24"/>
    </row>
    <row r="9516" spans="1:2" ht="15" customHeight="1">
      <c r="A9516" s="8"/>
      <c r="B9516" s="24"/>
    </row>
    <row r="9517" spans="1:2" ht="15" customHeight="1">
      <c r="A9517" s="8"/>
      <c r="B9517" s="24"/>
    </row>
    <row r="9518" spans="1:2" ht="15" customHeight="1">
      <c r="A9518" s="8"/>
      <c r="B9518" s="24"/>
    </row>
    <row r="9519" spans="1:2" ht="15" customHeight="1">
      <c r="A9519" s="8"/>
      <c r="B9519" s="24"/>
    </row>
    <row r="9520" spans="1:2" ht="15" customHeight="1">
      <c r="A9520" s="8"/>
      <c r="B9520" s="24"/>
    </row>
    <row r="9521" spans="1:2" ht="15" customHeight="1">
      <c r="A9521" s="8"/>
      <c r="B9521" s="24"/>
    </row>
    <row r="9522" spans="1:2" ht="15" customHeight="1">
      <c r="A9522" s="8"/>
      <c r="B9522" s="24"/>
    </row>
    <row r="9523" spans="1:2" ht="15" customHeight="1">
      <c r="A9523" s="8"/>
      <c r="B9523" s="24"/>
    </row>
    <row r="9524" spans="1:2" ht="15" customHeight="1">
      <c r="A9524" s="8"/>
      <c r="B9524" s="24"/>
    </row>
    <row r="9525" spans="1:2" ht="15" customHeight="1">
      <c r="A9525" s="8"/>
      <c r="B9525" s="24"/>
    </row>
    <row r="9526" spans="1:2" ht="15" customHeight="1">
      <c r="A9526" s="8"/>
      <c r="B9526" s="24"/>
    </row>
    <row r="9527" spans="1:2" ht="15" customHeight="1">
      <c r="A9527" s="8"/>
      <c r="B9527" s="24"/>
    </row>
    <row r="9528" spans="1:2" ht="15" customHeight="1">
      <c r="A9528" s="8"/>
      <c r="B9528" s="24"/>
    </row>
    <row r="9529" spans="1:2" ht="15" customHeight="1">
      <c r="A9529" s="8"/>
      <c r="B9529" s="24"/>
    </row>
    <row r="9530" spans="1:2" ht="15" customHeight="1">
      <c r="A9530" s="8"/>
      <c r="B9530" s="24"/>
    </row>
    <row r="9531" spans="1:2" ht="15" customHeight="1">
      <c r="A9531" s="8"/>
      <c r="B9531" s="24"/>
    </row>
    <row r="9532" spans="1:2" ht="15" customHeight="1">
      <c r="A9532" s="8"/>
      <c r="B9532" s="24"/>
    </row>
    <row r="9533" spans="1:2" ht="15" customHeight="1">
      <c r="A9533" s="8"/>
      <c r="B9533" s="24"/>
    </row>
    <row r="9534" spans="1:2" ht="15" customHeight="1">
      <c r="A9534" s="8"/>
      <c r="B9534" s="24"/>
    </row>
    <row r="9535" spans="1:2" ht="15" customHeight="1">
      <c r="A9535" s="8"/>
      <c r="B9535" s="24"/>
    </row>
    <row r="9536" spans="1:2" ht="15" customHeight="1">
      <c r="A9536" s="8"/>
      <c r="B9536" s="24"/>
    </row>
    <row r="9537" spans="1:2" ht="15" customHeight="1">
      <c r="A9537" s="8"/>
      <c r="B9537" s="24"/>
    </row>
    <row r="9538" spans="1:2" ht="15" customHeight="1">
      <c r="A9538" s="8"/>
      <c r="B9538" s="24"/>
    </row>
    <row r="9539" spans="1:2" ht="15" customHeight="1">
      <c r="A9539" s="8"/>
      <c r="B9539" s="24"/>
    </row>
    <row r="9540" spans="1:2" ht="15" customHeight="1">
      <c r="A9540" s="8"/>
      <c r="B9540" s="24"/>
    </row>
    <row r="9541" spans="1:2" ht="15" customHeight="1">
      <c r="A9541" s="8"/>
      <c r="B9541" s="24"/>
    </row>
    <row r="9542" spans="1:2" ht="15" customHeight="1">
      <c r="A9542" s="8"/>
      <c r="B9542" s="24"/>
    </row>
    <row r="9543" spans="1:2" ht="15" customHeight="1">
      <c r="A9543" s="8"/>
      <c r="B9543" s="24"/>
    </row>
    <row r="9544" spans="1:2" ht="15" customHeight="1">
      <c r="A9544" s="8"/>
      <c r="B9544" s="24"/>
    </row>
    <row r="9545" spans="1:2" ht="15" customHeight="1">
      <c r="A9545" s="8"/>
      <c r="B9545" s="24"/>
    </row>
    <row r="9546" spans="1:2" ht="15" customHeight="1">
      <c r="A9546" s="8"/>
      <c r="B9546" s="24"/>
    </row>
    <row r="9547" spans="1:2" ht="15" customHeight="1">
      <c r="A9547" s="8"/>
      <c r="B9547" s="24"/>
    </row>
    <row r="9548" spans="1:2" ht="15" customHeight="1">
      <c r="A9548" s="8"/>
      <c r="B9548" s="24"/>
    </row>
    <row r="9549" spans="1:2" ht="15" customHeight="1">
      <c r="A9549" s="8"/>
      <c r="B9549" s="24"/>
    </row>
    <row r="9550" spans="1:2" ht="15" customHeight="1">
      <c r="A9550" s="8"/>
      <c r="B9550" s="24"/>
    </row>
    <row r="9551" spans="1:2" ht="15" customHeight="1">
      <c r="A9551" s="8"/>
      <c r="B9551" s="24"/>
    </row>
    <row r="9552" spans="1:2" ht="15" customHeight="1">
      <c r="A9552" s="8"/>
      <c r="B9552" s="24"/>
    </row>
    <row r="9553" spans="1:2" ht="15" customHeight="1">
      <c r="A9553" s="8"/>
      <c r="B9553" s="24"/>
    </row>
    <row r="9554" spans="1:2" ht="15" customHeight="1">
      <c r="A9554" s="8"/>
      <c r="B9554" s="24"/>
    </row>
    <row r="9555" spans="1:2" ht="15" customHeight="1">
      <c r="A9555" s="8"/>
      <c r="B9555" s="24"/>
    </row>
    <row r="9556" spans="1:2" ht="15" customHeight="1">
      <c r="A9556" s="8"/>
      <c r="B9556" s="24"/>
    </row>
    <row r="9557" spans="1:2" ht="15" customHeight="1">
      <c r="A9557" s="8"/>
      <c r="B9557" s="24"/>
    </row>
    <row r="9558" spans="1:2" ht="15" customHeight="1">
      <c r="A9558" s="8"/>
      <c r="B9558" s="24"/>
    </row>
    <row r="9559" spans="1:2" ht="15" customHeight="1">
      <c r="A9559" s="8"/>
      <c r="B9559" s="24"/>
    </row>
    <row r="9560" spans="1:2" ht="15" customHeight="1">
      <c r="A9560" s="8"/>
      <c r="B9560" s="24"/>
    </row>
    <row r="9561" spans="1:2" ht="15" customHeight="1">
      <c r="A9561" s="8"/>
      <c r="B9561" s="24"/>
    </row>
    <row r="9562" spans="1:2" ht="15" customHeight="1">
      <c r="A9562" s="8"/>
      <c r="B9562" s="24"/>
    </row>
    <row r="9563" spans="1:2" ht="15" customHeight="1">
      <c r="A9563" s="8"/>
      <c r="B9563" s="24"/>
    </row>
    <row r="9564" spans="1:2" ht="15" customHeight="1">
      <c r="A9564" s="8"/>
      <c r="B9564" s="24"/>
    </row>
    <row r="9565" spans="1:2" ht="15" customHeight="1">
      <c r="A9565" s="8"/>
      <c r="B9565" s="24"/>
    </row>
    <row r="9566" spans="1:2" ht="15" customHeight="1">
      <c r="A9566" s="8"/>
      <c r="B9566" s="24"/>
    </row>
    <row r="9567" spans="1:2" ht="15" customHeight="1">
      <c r="A9567" s="8"/>
      <c r="B9567" s="24"/>
    </row>
    <row r="9568" spans="1:2" ht="15" customHeight="1">
      <c r="A9568" s="8"/>
      <c r="B9568" s="24"/>
    </row>
    <row r="9569" spans="1:2" ht="15" customHeight="1">
      <c r="A9569" s="8"/>
      <c r="B9569" s="24"/>
    </row>
    <row r="9570" spans="1:2" ht="15" customHeight="1">
      <c r="A9570" s="8"/>
      <c r="B9570" s="24"/>
    </row>
    <row r="9571" spans="1:2" ht="15" customHeight="1">
      <c r="A9571" s="8"/>
      <c r="B9571" s="24"/>
    </row>
    <row r="9572" spans="1:2" ht="15" customHeight="1">
      <c r="A9572" s="8"/>
      <c r="B9572" s="24"/>
    </row>
    <row r="9573" spans="1:2" ht="15" customHeight="1">
      <c r="A9573" s="8"/>
      <c r="B9573" s="24"/>
    </row>
    <row r="9574" spans="1:2" ht="15" customHeight="1">
      <c r="A9574" s="8"/>
      <c r="B9574" s="24"/>
    </row>
    <row r="9575" spans="1:2" ht="15" customHeight="1">
      <c r="A9575" s="8"/>
      <c r="B9575" s="24"/>
    </row>
    <row r="9576" spans="1:2" ht="15" customHeight="1">
      <c r="A9576" s="8"/>
      <c r="B9576" s="24"/>
    </row>
    <row r="9577" spans="1:2" ht="15" customHeight="1">
      <c r="A9577" s="8"/>
      <c r="B9577" s="24"/>
    </row>
    <row r="9578" spans="1:2" ht="15" customHeight="1">
      <c r="A9578" s="8"/>
      <c r="B9578" s="24"/>
    </row>
    <row r="9579" spans="1:2" ht="15" customHeight="1">
      <c r="A9579" s="8"/>
      <c r="B9579" s="24"/>
    </row>
    <row r="9580" spans="1:2" ht="15" customHeight="1">
      <c r="A9580" s="8"/>
      <c r="B9580" s="24"/>
    </row>
    <row r="9581" spans="1:2" ht="15" customHeight="1">
      <c r="A9581" s="8"/>
      <c r="B9581" s="24"/>
    </row>
    <row r="9582" spans="1:2" ht="15" customHeight="1">
      <c r="A9582" s="8"/>
      <c r="B9582" s="24"/>
    </row>
    <row r="9583" spans="1:2" ht="15" customHeight="1">
      <c r="A9583" s="8"/>
      <c r="B9583" s="24"/>
    </row>
    <row r="9584" spans="1:2" ht="15" customHeight="1">
      <c r="A9584" s="8"/>
      <c r="B9584" s="24"/>
    </row>
    <row r="9585" spans="1:2" ht="15" customHeight="1">
      <c r="A9585" s="8"/>
      <c r="B9585" s="24"/>
    </row>
    <row r="9586" spans="1:2" ht="15" customHeight="1">
      <c r="A9586" s="8"/>
      <c r="B9586" s="24"/>
    </row>
    <row r="9587" spans="1:2" ht="15" customHeight="1">
      <c r="A9587" s="8"/>
      <c r="B9587" s="24"/>
    </row>
    <row r="9588" spans="1:2" ht="15" customHeight="1">
      <c r="A9588" s="8"/>
      <c r="B9588" s="24"/>
    </row>
    <row r="9589" spans="1:2" ht="15" customHeight="1">
      <c r="A9589" s="8"/>
      <c r="B9589" s="24"/>
    </row>
    <row r="9590" spans="1:2" ht="15" customHeight="1">
      <c r="A9590" s="8"/>
      <c r="B9590" s="24"/>
    </row>
    <row r="9591" spans="1:2" ht="15" customHeight="1">
      <c r="A9591" s="8"/>
      <c r="B9591" s="24"/>
    </row>
    <row r="9592" spans="1:2" ht="15" customHeight="1">
      <c r="A9592" s="8"/>
      <c r="B9592" s="24"/>
    </row>
    <row r="9593" spans="1:2" ht="15" customHeight="1">
      <c r="A9593" s="8"/>
      <c r="B9593" s="24"/>
    </row>
    <row r="9594" spans="1:2" ht="15" customHeight="1">
      <c r="A9594" s="8"/>
      <c r="B9594" s="24"/>
    </row>
    <row r="9595" spans="1:2" ht="15" customHeight="1">
      <c r="A9595" s="8"/>
      <c r="B9595" s="24"/>
    </row>
    <row r="9596" spans="1:2" ht="15" customHeight="1">
      <c r="A9596" s="8"/>
      <c r="B9596" s="24"/>
    </row>
    <row r="9597" spans="1:2" ht="15" customHeight="1">
      <c r="A9597" s="8"/>
      <c r="B9597" s="24"/>
    </row>
    <row r="9598" spans="1:2" ht="15" customHeight="1">
      <c r="A9598" s="8"/>
      <c r="B9598" s="24"/>
    </row>
    <row r="9599" spans="1:2" ht="15" customHeight="1">
      <c r="A9599" s="8"/>
      <c r="B9599" s="24"/>
    </row>
    <row r="9600" spans="1:2" ht="15" customHeight="1">
      <c r="A9600" s="8"/>
      <c r="B9600" s="24"/>
    </row>
    <row r="9601" spans="1:2" ht="15" customHeight="1">
      <c r="A9601" s="8"/>
      <c r="B9601" s="24"/>
    </row>
    <row r="9602" spans="1:2" ht="15" customHeight="1">
      <c r="A9602" s="8"/>
      <c r="B9602" s="24"/>
    </row>
    <row r="9603" spans="1:2" ht="15" customHeight="1">
      <c r="A9603" s="8"/>
      <c r="B9603" s="24"/>
    </row>
    <row r="9604" spans="1:2" ht="15" customHeight="1">
      <c r="A9604" s="8"/>
      <c r="B9604" s="24"/>
    </row>
    <row r="9605" spans="1:2" ht="15" customHeight="1">
      <c r="A9605" s="8"/>
      <c r="B9605" s="24"/>
    </row>
    <row r="9606" spans="1:2" ht="15" customHeight="1">
      <c r="A9606" s="8"/>
      <c r="B9606" s="24"/>
    </row>
    <row r="9607" spans="1:2" ht="15" customHeight="1">
      <c r="A9607" s="8"/>
      <c r="B9607" s="24"/>
    </row>
    <row r="9608" spans="1:2" ht="15" customHeight="1">
      <c r="A9608" s="8"/>
      <c r="B9608" s="24"/>
    </row>
    <row r="9609" spans="1:2" ht="15" customHeight="1">
      <c r="A9609" s="8"/>
      <c r="B9609" s="24"/>
    </row>
    <row r="9610" spans="1:2" ht="15" customHeight="1">
      <c r="A9610" s="8"/>
      <c r="B9610" s="24"/>
    </row>
    <row r="9611" spans="1:2" ht="15" customHeight="1">
      <c r="A9611" s="8"/>
      <c r="B9611" s="24"/>
    </row>
    <row r="9612" spans="1:2" ht="15" customHeight="1">
      <c r="A9612" s="8"/>
      <c r="B9612" s="24"/>
    </row>
    <row r="9613" spans="1:2" ht="15" customHeight="1">
      <c r="A9613" s="8"/>
      <c r="B9613" s="24"/>
    </row>
    <row r="9614" spans="1:2" ht="15" customHeight="1">
      <c r="A9614" s="8"/>
      <c r="B9614" s="24"/>
    </row>
    <row r="9615" spans="1:2" ht="15" customHeight="1">
      <c r="A9615" s="8"/>
      <c r="B9615" s="24"/>
    </row>
    <row r="9616" spans="1:2" ht="15" customHeight="1">
      <c r="A9616" s="8"/>
      <c r="B9616" s="24"/>
    </row>
    <row r="9617" spans="1:2" ht="15" customHeight="1">
      <c r="A9617" s="8"/>
      <c r="B9617" s="24"/>
    </row>
    <row r="9618" spans="1:2" ht="15" customHeight="1">
      <c r="A9618" s="8"/>
      <c r="B9618" s="24"/>
    </row>
    <row r="9619" spans="1:2" ht="15" customHeight="1">
      <c r="A9619" s="8"/>
      <c r="B9619" s="24"/>
    </row>
    <row r="9620" spans="1:2" ht="15" customHeight="1">
      <c r="A9620" s="8"/>
      <c r="B9620" s="24"/>
    </row>
    <row r="9621" spans="1:2" ht="15" customHeight="1">
      <c r="A9621" s="8"/>
      <c r="B9621" s="24"/>
    </row>
    <row r="9622" spans="1:2" ht="15" customHeight="1">
      <c r="A9622" s="8"/>
      <c r="B9622" s="24"/>
    </row>
    <row r="9623" spans="1:2" ht="15" customHeight="1">
      <c r="A9623" s="8"/>
      <c r="B9623" s="24"/>
    </row>
    <row r="9624" spans="1:2" ht="15" customHeight="1">
      <c r="A9624" s="8"/>
      <c r="B9624" s="24"/>
    </row>
    <row r="9625" spans="1:2" ht="15" customHeight="1">
      <c r="A9625" s="8"/>
      <c r="B9625" s="24"/>
    </row>
    <row r="9626" spans="1:2" ht="15" customHeight="1">
      <c r="A9626" s="8"/>
      <c r="B9626" s="24"/>
    </row>
    <row r="9627" spans="1:2" ht="15" customHeight="1">
      <c r="A9627" s="8"/>
      <c r="B9627" s="24"/>
    </row>
    <row r="9628" spans="1:2" ht="15" customHeight="1">
      <c r="A9628" s="8"/>
      <c r="B9628" s="24"/>
    </row>
    <row r="9629" spans="1:2" ht="15" customHeight="1">
      <c r="A9629" s="8"/>
      <c r="B9629" s="24"/>
    </row>
    <row r="9630" spans="1:2" ht="15" customHeight="1">
      <c r="A9630" s="8"/>
      <c r="B9630" s="24"/>
    </row>
    <row r="9631" spans="1:2" ht="15" customHeight="1">
      <c r="A9631" s="8"/>
      <c r="B9631" s="24"/>
    </row>
    <row r="9632" spans="1:2" ht="15" customHeight="1">
      <c r="A9632" s="8"/>
      <c r="B9632" s="24"/>
    </row>
    <row r="9633" spans="1:2" ht="15" customHeight="1">
      <c r="A9633" s="8"/>
      <c r="B9633" s="24"/>
    </row>
    <row r="9634" spans="1:2" ht="15" customHeight="1">
      <c r="A9634" s="8"/>
      <c r="B9634" s="24"/>
    </row>
    <row r="9635" spans="1:2" ht="15" customHeight="1">
      <c r="A9635" s="8"/>
      <c r="B9635" s="24"/>
    </row>
    <row r="9636" spans="1:2" ht="15" customHeight="1">
      <c r="A9636" s="8"/>
      <c r="B9636" s="24"/>
    </row>
    <row r="9637" spans="1:2" ht="15" customHeight="1">
      <c r="A9637" s="8"/>
      <c r="B9637" s="24"/>
    </row>
    <row r="9638" spans="1:2" ht="15" customHeight="1">
      <c r="A9638" s="8"/>
      <c r="B9638" s="24"/>
    </row>
    <row r="9639" spans="1:2" ht="15" customHeight="1">
      <c r="A9639" s="8"/>
      <c r="B9639" s="24"/>
    </row>
    <row r="9640" spans="1:2" ht="15" customHeight="1">
      <c r="A9640" s="8"/>
      <c r="B9640" s="24"/>
    </row>
    <row r="9641" spans="1:2" ht="15" customHeight="1">
      <c r="A9641" s="8"/>
      <c r="B9641" s="24"/>
    </row>
    <row r="9642" spans="1:2" ht="15" customHeight="1">
      <c r="A9642" s="8"/>
      <c r="B9642" s="24"/>
    </row>
    <row r="9643" spans="1:2" ht="15" customHeight="1">
      <c r="A9643" s="8"/>
      <c r="B9643" s="24"/>
    </row>
    <row r="9644" spans="1:2" ht="15" customHeight="1">
      <c r="A9644" s="8"/>
      <c r="B9644" s="24"/>
    </row>
    <row r="9645" spans="1:2" ht="15" customHeight="1">
      <c r="A9645" s="8"/>
      <c r="B9645" s="24"/>
    </row>
    <row r="9646" spans="1:2" ht="15" customHeight="1">
      <c r="A9646" s="8"/>
      <c r="B9646" s="24"/>
    </row>
    <row r="9647" spans="1:2" ht="15" customHeight="1">
      <c r="A9647" s="8"/>
      <c r="B9647" s="24"/>
    </row>
    <row r="9648" spans="1:2" ht="15" customHeight="1">
      <c r="A9648" s="8"/>
      <c r="B9648" s="24"/>
    </row>
    <row r="9649" spans="1:2" ht="15" customHeight="1">
      <c r="A9649" s="8"/>
      <c r="B9649" s="24"/>
    </row>
    <row r="9650" spans="1:2" ht="15" customHeight="1">
      <c r="A9650" s="8"/>
      <c r="B9650" s="24"/>
    </row>
    <row r="9651" spans="1:2" ht="15" customHeight="1">
      <c r="A9651" s="8"/>
      <c r="B9651" s="24"/>
    </row>
    <row r="9652" spans="1:2" ht="15" customHeight="1">
      <c r="A9652" s="8"/>
      <c r="B9652" s="24"/>
    </row>
    <row r="9653" spans="1:2" ht="15" customHeight="1">
      <c r="A9653" s="8"/>
      <c r="B9653" s="24"/>
    </row>
    <row r="9654" spans="1:2" ht="15" customHeight="1">
      <c r="A9654" s="8"/>
      <c r="B9654" s="24"/>
    </row>
    <row r="9655" spans="1:2" ht="15" customHeight="1">
      <c r="A9655" s="8"/>
      <c r="B9655" s="24"/>
    </row>
    <row r="9656" spans="1:2" ht="15" customHeight="1">
      <c r="A9656" s="8"/>
      <c r="B9656" s="24"/>
    </row>
    <row r="9657" spans="1:2" ht="15" customHeight="1">
      <c r="A9657" s="8"/>
      <c r="B9657" s="24"/>
    </row>
    <row r="9658" spans="1:2" ht="15" customHeight="1">
      <c r="A9658" s="8"/>
      <c r="B9658" s="24"/>
    </row>
    <row r="9659" spans="1:2" ht="15" customHeight="1">
      <c r="A9659" s="8"/>
      <c r="B9659" s="24"/>
    </row>
    <row r="9660" spans="1:2" ht="15" customHeight="1">
      <c r="A9660" s="8"/>
      <c r="B9660" s="24"/>
    </row>
    <row r="9661" spans="1:2" ht="15" customHeight="1">
      <c r="A9661" s="8"/>
      <c r="B9661" s="24"/>
    </row>
    <row r="9662" spans="1:2" ht="15" customHeight="1">
      <c r="A9662" s="8"/>
      <c r="B9662" s="24"/>
    </row>
    <row r="9663" spans="1:2" ht="15" customHeight="1">
      <c r="A9663" s="8"/>
      <c r="B9663" s="24"/>
    </row>
    <row r="9664" spans="1:2" ht="15" customHeight="1">
      <c r="A9664" s="8"/>
      <c r="B9664" s="24"/>
    </row>
    <row r="9665" spans="1:2" ht="15" customHeight="1">
      <c r="A9665" s="8"/>
      <c r="B9665" s="24"/>
    </row>
    <row r="9666" spans="1:2" ht="15" customHeight="1">
      <c r="A9666" s="8"/>
      <c r="B9666" s="24"/>
    </row>
    <row r="9667" spans="1:2" ht="15" customHeight="1">
      <c r="A9667" s="8"/>
      <c r="B9667" s="24"/>
    </row>
    <row r="9668" spans="1:2" ht="15" customHeight="1">
      <c r="A9668" s="8"/>
      <c r="B9668" s="24"/>
    </row>
    <row r="9669" spans="1:2" ht="15" customHeight="1">
      <c r="A9669" s="8"/>
      <c r="B9669" s="24"/>
    </row>
    <row r="9670" spans="1:2" ht="15" customHeight="1">
      <c r="A9670" s="8"/>
      <c r="B9670" s="24"/>
    </row>
    <row r="9671" spans="1:2" ht="15" customHeight="1">
      <c r="A9671" s="8"/>
      <c r="B9671" s="24"/>
    </row>
    <row r="9672" spans="1:2" ht="15" customHeight="1">
      <c r="A9672" s="8"/>
      <c r="B9672" s="24"/>
    </row>
    <row r="9673" spans="1:2" ht="15" customHeight="1">
      <c r="A9673" s="8"/>
      <c r="B9673" s="24"/>
    </row>
    <row r="9674" spans="1:2" ht="15" customHeight="1">
      <c r="A9674" s="8"/>
      <c r="B9674" s="24"/>
    </row>
    <row r="9675" spans="1:2" ht="15" customHeight="1">
      <c r="A9675" s="8"/>
      <c r="B9675" s="24"/>
    </row>
    <row r="9676" spans="1:2" ht="15" customHeight="1">
      <c r="A9676" s="8"/>
      <c r="B9676" s="24"/>
    </row>
    <row r="9677" spans="1:2" ht="15" customHeight="1">
      <c r="A9677" s="8"/>
      <c r="B9677" s="24"/>
    </row>
    <row r="9678" spans="1:2" ht="15" customHeight="1">
      <c r="A9678" s="8"/>
      <c r="B9678" s="24"/>
    </row>
    <row r="9679" spans="1:2" ht="15" customHeight="1">
      <c r="A9679" s="8"/>
      <c r="B9679" s="24"/>
    </row>
    <row r="9680" spans="1:2" ht="15" customHeight="1">
      <c r="A9680" s="8"/>
      <c r="B9680" s="24"/>
    </row>
    <row r="9681" spans="1:2" ht="15" customHeight="1">
      <c r="A9681" s="8"/>
      <c r="B9681" s="24"/>
    </row>
    <row r="9682" spans="1:2" ht="15" customHeight="1">
      <c r="A9682" s="8"/>
      <c r="B9682" s="24"/>
    </row>
    <row r="9683" spans="1:2" ht="15" customHeight="1">
      <c r="A9683" s="8"/>
      <c r="B9683" s="24"/>
    </row>
    <row r="9684" spans="1:2" ht="15" customHeight="1">
      <c r="A9684" s="8"/>
      <c r="B9684" s="24"/>
    </row>
    <row r="9685" spans="1:2" ht="15" customHeight="1">
      <c r="A9685" s="8"/>
      <c r="B9685" s="24"/>
    </row>
    <row r="9686" spans="1:2" ht="15" customHeight="1">
      <c r="A9686" s="8"/>
      <c r="B9686" s="24"/>
    </row>
    <row r="9687" spans="1:2" ht="15" customHeight="1">
      <c r="A9687" s="8"/>
      <c r="B9687" s="24"/>
    </row>
    <row r="9688" spans="1:2" ht="15" customHeight="1">
      <c r="A9688" s="8"/>
      <c r="B9688" s="24"/>
    </row>
    <row r="9689" spans="1:2" ht="15" customHeight="1">
      <c r="A9689" s="8"/>
      <c r="B9689" s="24"/>
    </row>
    <row r="9690" spans="1:2" ht="15" customHeight="1">
      <c r="A9690" s="8"/>
      <c r="B9690" s="24"/>
    </row>
    <row r="9691" spans="1:2" ht="15" customHeight="1">
      <c r="A9691" s="8"/>
      <c r="B9691" s="24"/>
    </row>
    <row r="9692" spans="1:2" ht="15" customHeight="1">
      <c r="A9692" s="8"/>
      <c r="B9692" s="24"/>
    </row>
    <row r="9693" spans="1:2" ht="15" customHeight="1">
      <c r="A9693" s="8"/>
      <c r="B9693" s="24"/>
    </row>
    <row r="9694" spans="1:2" ht="15" customHeight="1">
      <c r="A9694" s="8"/>
      <c r="B9694" s="24"/>
    </row>
    <row r="9695" spans="1:2" ht="15" customHeight="1">
      <c r="A9695" s="8"/>
      <c r="B9695" s="24"/>
    </row>
    <row r="9696" spans="1:2" ht="15" customHeight="1">
      <c r="A9696" s="8"/>
      <c r="B9696" s="24"/>
    </row>
    <row r="9697" spans="1:2" ht="15" customHeight="1">
      <c r="A9697" s="8"/>
      <c r="B9697" s="24"/>
    </row>
    <row r="9698" spans="1:2" ht="15" customHeight="1">
      <c r="A9698" s="8"/>
      <c r="B9698" s="24"/>
    </row>
    <row r="9699" spans="1:2" ht="15" customHeight="1">
      <c r="A9699" s="8"/>
      <c r="B9699" s="24"/>
    </row>
    <row r="9700" spans="1:2" ht="15" customHeight="1">
      <c r="A9700" s="8"/>
      <c r="B9700" s="24"/>
    </row>
    <row r="9701" spans="1:2" ht="15" customHeight="1">
      <c r="A9701" s="8"/>
      <c r="B9701" s="24"/>
    </row>
    <row r="9702" spans="1:2" ht="15" customHeight="1">
      <c r="A9702" s="8"/>
      <c r="B9702" s="24"/>
    </row>
    <row r="9703" spans="1:2" ht="15" customHeight="1">
      <c r="A9703" s="8"/>
      <c r="B9703" s="24"/>
    </row>
    <row r="9704" spans="1:2" ht="15" customHeight="1">
      <c r="A9704" s="8"/>
      <c r="B9704" s="24"/>
    </row>
    <row r="9705" spans="1:2" ht="15" customHeight="1">
      <c r="A9705" s="8"/>
      <c r="B9705" s="24"/>
    </row>
    <row r="9706" spans="1:2" ht="15" customHeight="1">
      <c r="A9706" s="8"/>
      <c r="B9706" s="24"/>
    </row>
    <row r="9707" spans="1:2" ht="15" customHeight="1">
      <c r="A9707" s="8"/>
      <c r="B9707" s="24"/>
    </row>
    <row r="9708" spans="1:2" ht="15" customHeight="1">
      <c r="A9708" s="8"/>
      <c r="B9708" s="24"/>
    </row>
    <row r="9709" spans="1:2" ht="15" customHeight="1">
      <c r="A9709" s="8"/>
      <c r="B9709" s="24"/>
    </row>
    <row r="9710" spans="1:2" ht="15" customHeight="1">
      <c r="A9710" s="8"/>
      <c r="B9710" s="24"/>
    </row>
    <row r="9711" spans="1:2" ht="15" customHeight="1">
      <c r="A9711" s="8"/>
      <c r="B9711" s="24"/>
    </row>
    <row r="9712" spans="1:2" ht="15" customHeight="1">
      <c r="A9712" s="8"/>
      <c r="B9712" s="24"/>
    </row>
    <row r="9713" spans="1:2" ht="15" customHeight="1">
      <c r="A9713" s="8"/>
      <c r="B9713" s="24"/>
    </row>
    <row r="9714" spans="1:2" ht="15" customHeight="1">
      <c r="A9714" s="8"/>
      <c r="B9714" s="24"/>
    </row>
    <row r="9715" spans="1:2" ht="15" customHeight="1">
      <c r="A9715" s="8"/>
      <c r="B9715" s="24"/>
    </row>
    <row r="9716" spans="1:2" ht="15" customHeight="1">
      <c r="A9716" s="8"/>
      <c r="B9716" s="24"/>
    </row>
    <row r="9717" spans="1:2" ht="15" customHeight="1">
      <c r="A9717" s="8"/>
      <c r="B9717" s="24"/>
    </row>
    <row r="9718" spans="1:2" ht="15" customHeight="1">
      <c r="A9718" s="8"/>
      <c r="B9718" s="24"/>
    </row>
    <row r="9719" spans="1:2" ht="15" customHeight="1">
      <c r="A9719" s="8"/>
      <c r="B9719" s="24"/>
    </row>
    <row r="9720" spans="1:2" ht="15" customHeight="1">
      <c r="A9720" s="8"/>
      <c r="B9720" s="24"/>
    </row>
    <row r="9721" spans="1:2" ht="15" customHeight="1">
      <c r="A9721" s="8"/>
      <c r="B9721" s="24"/>
    </row>
    <row r="9722" spans="1:2" ht="15" customHeight="1">
      <c r="A9722" s="8"/>
      <c r="B9722" s="24"/>
    </row>
    <row r="9723" spans="1:2" ht="15" customHeight="1">
      <c r="A9723" s="8"/>
      <c r="B9723" s="24"/>
    </row>
    <row r="9724" spans="1:2" ht="15" customHeight="1">
      <c r="A9724" s="8"/>
      <c r="B9724" s="24"/>
    </row>
    <row r="9725" spans="1:2" ht="15" customHeight="1">
      <c r="A9725" s="8"/>
      <c r="B9725" s="24"/>
    </row>
    <row r="9726" spans="1:2" ht="15" customHeight="1">
      <c r="A9726" s="8"/>
      <c r="B9726" s="24"/>
    </row>
    <row r="9727" spans="1:2" ht="15" customHeight="1">
      <c r="A9727" s="8"/>
      <c r="B9727" s="24"/>
    </row>
    <row r="9728" spans="1:2" ht="15" customHeight="1">
      <c r="A9728" s="8"/>
      <c r="B9728" s="24"/>
    </row>
    <row r="9729" spans="1:2" ht="15" customHeight="1">
      <c r="A9729" s="8"/>
      <c r="B9729" s="24"/>
    </row>
    <row r="9730" spans="1:2" ht="15" customHeight="1">
      <c r="A9730" s="8"/>
      <c r="B9730" s="24"/>
    </row>
    <row r="9731" spans="1:2" ht="15" customHeight="1">
      <c r="A9731" s="8"/>
      <c r="B9731" s="24"/>
    </row>
    <row r="9732" spans="1:2" ht="15" customHeight="1">
      <c r="A9732" s="8"/>
      <c r="B9732" s="24"/>
    </row>
    <row r="9733" spans="1:2" ht="15" customHeight="1">
      <c r="A9733" s="8"/>
      <c r="B9733" s="24"/>
    </row>
    <row r="9734" spans="1:2" ht="15" customHeight="1">
      <c r="A9734" s="8"/>
      <c r="B9734" s="24"/>
    </row>
    <row r="9735" spans="1:2" ht="15" customHeight="1">
      <c r="A9735" s="8"/>
      <c r="B9735" s="24"/>
    </row>
    <row r="9736" spans="1:2" ht="15" customHeight="1">
      <c r="A9736" s="8"/>
      <c r="B9736" s="24"/>
    </row>
    <row r="9737" spans="1:2" ht="15" customHeight="1">
      <c r="A9737" s="8"/>
      <c r="B9737" s="24"/>
    </row>
    <row r="9738" spans="1:2" ht="15" customHeight="1">
      <c r="A9738" s="8"/>
      <c r="B9738" s="24"/>
    </row>
    <row r="9739" spans="1:2" ht="15" customHeight="1">
      <c r="A9739" s="8"/>
      <c r="B9739" s="24"/>
    </row>
    <row r="9740" spans="1:2" ht="15" customHeight="1">
      <c r="A9740" s="8"/>
      <c r="B9740" s="24"/>
    </row>
    <row r="9741" spans="1:2" ht="15" customHeight="1">
      <c r="A9741" s="8"/>
      <c r="B9741" s="24"/>
    </row>
    <row r="9742" spans="1:2" ht="15" customHeight="1">
      <c r="A9742" s="8"/>
      <c r="B9742" s="24"/>
    </row>
    <row r="9743" spans="1:2" ht="15" customHeight="1">
      <c r="A9743" s="8"/>
      <c r="B9743" s="24"/>
    </row>
    <row r="9744" spans="1:2" ht="15" customHeight="1">
      <c r="A9744" s="8"/>
      <c r="B9744" s="24"/>
    </row>
    <row r="9745" spans="1:2" ht="15" customHeight="1">
      <c r="A9745" s="8"/>
      <c r="B9745" s="24"/>
    </row>
    <row r="9746" spans="1:2" ht="15" customHeight="1">
      <c r="A9746" s="8"/>
      <c r="B9746" s="24"/>
    </row>
    <row r="9747" spans="1:2" ht="15" customHeight="1">
      <c r="A9747" s="8"/>
      <c r="B9747" s="24"/>
    </row>
    <row r="9748" spans="1:2" ht="15" customHeight="1">
      <c r="A9748" s="8"/>
      <c r="B9748" s="24"/>
    </row>
    <row r="9749" spans="1:2" ht="15" customHeight="1">
      <c r="A9749" s="8"/>
      <c r="B9749" s="24"/>
    </row>
    <row r="9750" spans="1:2" ht="15" customHeight="1">
      <c r="A9750" s="8"/>
      <c r="B9750" s="24"/>
    </row>
    <row r="9751" spans="1:2" ht="15" customHeight="1">
      <c r="A9751" s="8"/>
      <c r="B9751" s="24"/>
    </row>
    <row r="9752" spans="1:2" ht="15" customHeight="1">
      <c r="A9752" s="8"/>
      <c r="B9752" s="24"/>
    </row>
    <row r="9753" spans="1:2" ht="15" customHeight="1">
      <c r="A9753" s="8"/>
      <c r="B9753" s="24"/>
    </row>
    <row r="9754" spans="1:2" ht="15" customHeight="1">
      <c r="A9754" s="8"/>
      <c r="B9754" s="24"/>
    </row>
    <row r="9755" spans="1:2" ht="15" customHeight="1">
      <c r="A9755" s="8"/>
      <c r="B9755" s="24"/>
    </row>
    <row r="9756" spans="1:2" ht="15" customHeight="1">
      <c r="A9756" s="8"/>
      <c r="B9756" s="24"/>
    </row>
    <row r="9757" spans="1:2" ht="15" customHeight="1">
      <c r="A9757" s="8"/>
      <c r="B9757" s="24"/>
    </row>
    <row r="9758" spans="1:2" ht="15" customHeight="1">
      <c r="A9758" s="8"/>
      <c r="B9758" s="24"/>
    </row>
    <row r="9759" spans="1:2" ht="15" customHeight="1">
      <c r="A9759" s="8"/>
      <c r="B9759" s="24"/>
    </row>
    <row r="9760" spans="1:2" ht="15" customHeight="1">
      <c r="A9760" s="8"/>
      <c r="B9760" s="24"/>
    </row>
    <row r="9761" spans="1:2" ht="15" customHeight="1">
      <c r="A9761" s="8"/>
      <c r="B9761" s="24"/>
    </row>
    <row r="9762" spans="1:2" ht="15" customHeight="1">
      <c r="A9762" s="8"/>
      <c r="B9762" s="24"/>
    </row>
    <row r="9763" spans="1:2" ht="15" customHeight="1">
      <c r="A9763" s="8"/>
      <c r="B9763" s="24"/>
    </row>
    <row r="9764" spans="1:2" ht="15" customHeight="1">
      <c r="A9764" s="8"/>
      <c r="B9764" s="24"/>
    </row>
    <row r="9765" spans="1:2" ht="15" customHeight="1">
      <c r="A9765" s="8"/>
      <c r="B9765" s="24"/>
    </row>
    <row r="9766" spans="1:2" ht="15" customHeight="1">
      <c r="A9766" s="8"/>
      <c r="B9766" s="24"/>
    </row>
    <row r="9767" spans="1:2" ht="15" customHeight="1">
      <c r="A9767" s="8"/>
      <c r="B9767" s="24"/>
    </row>
    <row r="9768" spans="1:2" ht="15" customHeight="1">
      <c r="A9768" s="8"/>
      <c r="B9768" s="24"/>
    </row>
    <row r="9769" spans="1:2" ht="15" customHeight="1">
      <c r="A9769" s="8"/>
      <c r="B9769" s="24"/>
    </row>
    <row r="9770" spans="1:2" ht="15" customHeight="1">
      <c r="A9770" s="8"/>
      <c r="B9770" s="24"/>
    </row>
    <row r="9771" spans="1:2" ht="15" customHeight="1">
      <c r="A9771" s="8"/>
      <c r="B9771" s="24"/>
    </row>
    <row r="9772" spans="1:2" ht="15" customHeight="1">
      <c r="A9772" s="8"/>
      <c r="B9772" s="24"/>
    </row>
    <row r="9773" spans="1:2" ht="15" customHeight="1">
      <c r="A9773" s="8"/>
      <c r="B9773" s="24"/>
    </row>
    <row r="9774" spans="1:2" ht="15" customHeight="1">
      <c r="A9774" s="8"/>
      <c r="B9774" s="24"/>
    </row>
    <row r="9775" spans="1:2" ht="15" customHeight="1">
      <c r="A9775" s="8"/>
      <c r="B9775" s="24"/>
    </row>
    <row r="9776" spans="1:2" ht="15" customHeight="1">
      <c r="A9776" s="8"/>
      <c r="B9776" s="24"/>
    </row>
    <row r="9777" spans="1:2" ht="15" customHeight="1">
      <c r="A9777" s="8"/>
      <c r="B9777" s="24"/>
    </row>
    <row r="9778" spans="1:2" ht="15" customHeight="1">
      <c r="A9778" s="8"/>
      <c r="B9778" s="24"/>
    </row>
    <row r="9779" spans="1:2" ht="15" customHeight="1">
      <c r="A9779" s="8"/>
      <c r="B9779" s="24"/>
    </row>
    <row r="9780" spans="1:2" ht="15" customHeight="1">
      <c r="A9780" s="8"/>
      <c r="B9780" s="24"/>
    </row>
    <row r="9781" spans="1:2" ht="15" customHeight="1">
      <c r="A9781" s="8"/>
      <c r="B9781" s="24"/>
    </row>
    <row r="9782" spans="1:2" ht="15" customHeight="1">
      <c r="A9782" s="8"/>
      <c r="B9782" s="24"/>
    </row>
    <row r="9783" spans="1:2" ht="15" customHeight="1">
      <c r="A9783" s="8"/>
      <c r="B9783" s="24"/>
    </row>
    <row r="9784" spans="1:2" ht="15" customHeight="1">
      <c r="A9784" s="8"/>
      <c r="B9784" s="24"/>
    </row>
    <row r="9785" spans="1:2" ht="15" customHeight="1">
      <c r="A9785" s="8"/>
      <c r="B9785" s="24"/>
    </row>
    <row r="9786" spans="1:2" ht="15" customHeight="1">
      <c r="A9786" s="8"/>
      <c r="B9786" s="24"/>
    </row>
    <row r="9787" spans="1:2" ht="15" customHeight="1">
      <c r="A9787" s="8"/>
      <c r="B9787" s="24"/>
    </row>
    <row r="9788" spans="1:2" ht="15" customHeight="1">
      <c r="A9788" s="8"/>
      <c r="B9788" s="24"/>
    </row>
    <row r="9789" spans="1:2" ht="15" customHeight="1">
      <c r="A9789" s="8"/>
      <c r="B9789" s="24"/>
    </row>
    <row r="9790" spans="1:2" ht="15" customHeight="1">
      <c r="A9790" s="8"/>
      <c r="B9790" s="24"/>
    </row>
    <row r="9791" spans="1:2" ht="15" customHeight="1">
      <c r="A9791" s="8"/>
      <c r="B9791" s="24"/>
    </row>
    <row r="9792" spans="1:2" ht="15" customHeight="1">
      <c r="A9792" s="8"/>
      <c r="B9792" s="24"/>
    </row>
    <row r="9793" spans="1:2" ht="15" customHeight="1">
      <c r="A9793" s="8"/>
      <c r="B9793" s="24"/>
    </row>
    <row r="9794" spans="1:2" ht="15" customHeight="1">
      <c r="A9794" s="8"/>
      <c r="B9794" s="24"/>
    </row>
    <row r="9795" spans="1:2" ht="15" customHeight="1">
      <c r="A9795" s="8"/>
      <c r="B9795" s="24"/>
    </row>
    <row r="9796" spans="1:2" ht="15" customHeight="1">
      <c r="A9796" s="8"/>
      <c r="B9796" s="24"/>
    </row>
    <row r="9797" spans="1:2" ht="15" customHeight="1">
      <c r="A9797" s="8"/>
      <c r="B9797" s="24"/>
    </row>
    <row r="9798" spans="1:2" ht="15" customHeight="1">
      <c r="A9798" s="8"/>
      <c r="B9798" s="24"/>
    </row>
    <row r="9799" spans="1:2" ht="15" customHeight="1">
      <c r="A9799" s="8"/>
      <c r="B9799" s="24"/>
    </row>
    <row r="9800" spans="1:2" ht="15" customHeight="1">
      <c r="A9800" s="8"/>
      <c r="B9800" s="24"/>
    </row>
    <row r="9801" spans="1:2" ht="15" customHeight="1">
      <c r="A9801" s="8"/>
      <c r="B9801" s="24"/>
    </row>
    <row r="9802" spans="1:2" ht="15" customHeight="1">
      <c r="A9802" s="8"/>
      <c r="B9802" s="24"/>
    </row>
    <row r="9803" spans="1:2" ht="15" customHeight="1">
      <c r="A9803" s="8"/>
      <c r="B9803" s="24"/>
    </row>
    <row r="9804" spans="1:2" ht="15" customHeight="1">
      <c r="A9804" s="8"/>
      <c r="B9804" s="24"/>
    </row>
    <row r="9805" spans="1:2" ht="15" customHeight="1">
      <c r="A9805" s="8"/>
      <c r="B9805" s="24"/>
    </row>
    <row r="9806" spans="1:2" ht="15" customHeight="1">
      <c r="A9806" s="8"/>
      <c r="B9806" s="24"/>
    </row>
    <row r="9807" spans="1:2" ht="15" customHeight="1">
      <c r="A9807" s="8"/>
      <c r="B9807" s="24"/>
    </row>
    <row r="9808" spans="1:2" ht="15" customHeight="1">
      <c r="A9808" s="8"/>
      <c r="B9808" s="24"/>
    </row>
    <row r="9809" spans="1:2" ht="15" customHeight="1">
      <c r="A9809" s="8"/>
      <c r="B9809" s="24"/>
    </row>
    <row r="9810" spans="1:2" ht="15" customHeight="1">
      <c r="A9810" s="8"/>
      <c r="B9810" s="24"/>
    </row>
    <row r="9811" spans="1:2" ht="15" customHeight="1">
      <c r="A9811" s="8"/>
      <c r="B9811" s="24"/>
    </row>
    <row r="9812" spans="1:2" ht="15" customHeight="1">
      <c r="A9812" s="8"/>
      <c r="B9812" s="24"/>
    </row>
    <row r="9813" spans="1:2" ht="15" customHeight="1">
      <c r="A9813" s="8"/>
      <c r="B9813" s="24"/>
    </row>
    <row r="9814" spans="1:2" ht="15" customHeight="1">
      <c r="A9814" s="8"/>
      <c r="B9814" s="24"/>
    </row>
    <row r="9815" spans="1:2" ht="15" customHeight="1">
      <c r="A9815" s="8"/>
      <c r="B9815" s="24"/>
    </row>
    <row r="9816" spans="1:2" ht="15" customHeight="1">
      <c r="A9816" s="8"/>
      <c r="B9816" s="24"/>
    </row>
    <row r="9817" spans="1:2" ht="15" customHeight="1">
      <c r="A9817" s="8"/>
      <c r="B9817" s="24"/>
    </row>
    <row r="9818" spans="1:2" ht="15" customHeight="1">
      <c r="A9818" s="8"/>
      <c r="B9818" s="24"/>
    </row>
    <row r="9819" spans="1:2" ht="15" customHeight="1">
      <c r="A9819" s="8"/>
      <c r="B9819" s="24"/>
    </row>
    <row r="9820" spans="1:2" ht="15" customHeight="1">
      <c r="A9820" s="8"/>
      <c r="B9820" s="24"/>
    </row>
    <row r="9821" spans="1:2" ht="15" customHeight="1">
      <c r="A9821" s="8"/>
      <c r="B9821" s="24"/>
    </row>
    <row r="9822" spans="1:2" ht="15" customHeight="1">
      <c r="A9822" s="8"/>
      <c r="B9822" s="24"/>
    </row>
    <row r="9823" spans="1:2" ht="15" customHeight="1">
      <c r="A9823" s="8"/>
      <c r="B9823" s="24"/>
    </row>
    <row r="9824" spans="1:2" ht="15" customHeight="1">
      <c r="A9824" s="8"/>
      <c r="B9824" s="24"/>
    </row>
    <row r="9825" spans="1:2" ht="15" customHeight="1">
      <c r="A9825" s="8"/>
      <c r="B9825" s="24"/>
    </row>
    <row r="9826" spans="1:2" ht="15" customHeight="1">
      <c r="A9826" s="8"/>
      <c r="B9826" s="24"/>
    </row>
    <row r="9827" spans="1:2" ht="15" customHeight="1">
      <c r="A9827" s="8"/>
      <c r="B9827" s="24"/>
    </row>
    <row r="9828" spans="1:2" ht="15" customHeight="1">
      <c r="A9828" s="8"/>
      <c r="B9828" s="24"/>
    </row>
    <row r="9829" spans="1:2" ht="15" customHeight="1">
      <c r="A9829" s="8"/>
      <c r="B9829" s="24"/>
    </row>
    <row r="9830" spans="1:2" ht="15" customHeight="1">
      <c r="A9830" s="8"/>
      <c r="B9830" s="24"/>
    </row>
    <row r="9831" spans="1:2" ht="15" customHeight="1">
      <c r="A9831" s="8"/>
      <c r="B9831" s="24"/>
    </row>
    <row r="9832" spans="1:2" ht="15" customHeight="1">
      <c r="A9832" s="25"/>
      <c r="B9832" s="26"/>
    </row>
    <row r="9833" spans="1:2" ht="15" customHeight="1">
      <c r="A9833" s="8"/>
      <c r="B9833" s="24"/>
    </row>
    <row r="9834" spans="1:2" ht="15" customHeight="1">
      <c r="A9834" s="8"/>
      <c r="B9834" s="24"/>
    </row>
    <row r="9835" spans="1:2" ht="15" customHeight="1">
      <c r="A9835" s="8"/>
      <c r="B9835" s="24"/>
    </row>
    <row r="9836" spans="1:2" ht="15" customHeight="1">
      <c r="A9836" s="25"/>
      <c r="B9836" s="26"/>
    </row>
    <row r="9837" spans="1:2" ht="15" customHeight="1">
      <c r="A9837" s="8"/>
      <c r="B9837" s="24"/>
    </row>
    <row r="9838" spans="1:2" ht="15" customHeight="1">
      <c r="A9838" s="8"/>
      <c r="B9838" s="24"/>
    </row>
    <row r="9839" spans="1:2" ht="15" customHeight="1">
      <c r="A9839" s="8"/>
      <c r="B9839" s="24"/>
    </row>
    <row r="9840" spans="1:2" ht="15" customHeight="1">
      <c r="A9840" s="8"/>
      <c r="B9840" s="24"/>
    </row>
    <row r="9841" spans="1:2" ht="15" customHeight="1">
      <c r="A9841" s="8"/>
      <c r="B9841" s="24"/>
    </row>
    <row r="9842" spans="1:2" ht="15" customHeight="1">
      <c r="A9842" s="25"/>
      <c r="B9842" s="26"/>
    </row>
    <row r="9843" spans="1:2" ht="15" customHeight="1">
      <c r="A9843" s="8"/>
      <c r="B9843" s="24"/>
    </row>
    <row r="9844" spans="1:2" ht="15" customHeight="1">
      <c r="A9844" s="8"/>
      <c r="B9844" s="24"/>
    </row>
    <row r="9845" spans="1:2" ht="15" customHeight="1">
      <c r="A9845" s="8"/>
      <c r="B9845" s="24"/>
    </row>
    <row r="9846" spans="1:2" ht="15" customHeight="1">
      <c r="A9846" s="8"/>
      <c r="B9846" s="24"/>
    </row>
    <row r="9847" spans="1:2" ht="15" customHeight="1">
      <c r="A9847" s="8"/>
      <c r="B9847" s="24"/>
    </row>
    <row r="9848" spans="1:2" ht="15" customHeight="1">
      <c r="A9848" s="8"/>
      <c r="B9848" s="24"/>
    </row>
    <row r="9849" spans="1:2" ht="15" customHeight="1">
      <c r="A9849" s="8"/>
      <c r="B9849" s="24"/>
    </row>
    <row r="9850" spans="1:2" ht="15" customHeight="1">
      <c r="A9850" s="8"/>
      <c r="B9850" s="24"/>
    </row>
    <row r="9851" spans="1:2" ht="15" customHeight="1">
      <c r="A9851" s="8"/>
      <c r="B9851" s="24"/>
    </row>
    <row r="9852" spans="1:2" ht="15" customHeight="1">
      <c r="A9852" s="8"/>
      <c r="B9852" s="24"/>
    </row>
    <row r="9853" spans="1:2" ht="15" customHeight="1">
      <c r="A9853" s="8"/>
      <c r="B9853" s="24"/>
    </row>
    <row r="9854" spans="1:2" ht="15" customHeight="1">
      <c r="A9854" s="8"/>
      <c r="B9854" s="24"/>
    </row>
    <row r="9855" spans="1:2" ht="15" customHeight="1">
      <c r="A9855" s="8"/>
      <c r="B9855" s="24"/>
    </row>
    <row r="9856" spans="1:2" ht="15" customHeight="1">
      <c r="A9856" s="8"/>
      <c r="B9856" s="24"/>
    </row>
    <row r="9857" spans="1:2" ht="15" customHeight="1">
      <c r="A9857" s="8"/>
      <c r="B9857" s="24"/>
    </row>
    <row r="9858" spans="1:2" ht="15" customHeight="1">
      <c r="A9858" s="8"/>
      <c r="B9858" s="24"/>
    </row>
    <row r="9859" spans="1:2" ht="15" customHeight="1">
      <c r="A9859" s="25"/>
      <c r="B9859" s="26"/>
    </row>
    <row r="9860" spans="1:2" ht="15" customHeight="1">
      <c r="A9860" s="8"/>
      <c r="B9860" s="24"/>
    </row>
    <row r="9861" spans="1:2" ht="15" customHeight="1">
      <c r="A9861" s="8"/>
      <c r="B9861" s="24"/>
    </row>
    <row r="9862" spans="1:2" ht="15" customHeight="1">
      <c r="A9862" s="8"/>
      <c r="B9862" s="24"/>
    </row>
    <row r="9863" spans="1:2" ht="15" customHeight="1">
      <c r="A9863" s="25"/>
      <c r="B9863" s="26"/>
    </row>
    <row r="9864" spans="1:2" ht="15" customHeight="1">
      <c r="A9864" s="8"/>
      <c r="B9864" s="24"/>
    </row>
    <row r="9865" spans="1:2" ht="15" customHeight="1">
      <c r="A9865" s="8"/>
      <c r="B9865" s="24"/>
    </row>
    <row r="9866" spans="1:2" ht="15" customHeight="1">
      <c r="A9866" s="8"/>
      <c r="B9866" s="24"/>
    </row>
    <row r="9867" spans="1:2" ht="15" customHeight="1">
      <c r="A9867" s="8"/>
      <c r="B9867" s="24"/>
    </row>
    <row r="9868" spans="1:2" ht="15" customHeight="1">
      <c r="A9868" s="8"/>
      <c r="B9868" s="24"/>
    </row>
    <row r="9869" spans="1:2" ht="15" customHeight="1">
      <c r="A9869" s="8"/>
      <c r="B9869" s="24"/>
    </row>
    <row r="9870" spans="1:2" ht="15" customHeight="1">
      <c r="A9870" s="25"/>
      <c r="B9870" s="26"/>
    </row>
    <row r="9871" spans="1:2" ht="15" customHeight="1">
      <c r="A9871" s="8"/>
      <c r="B9871" s="24"/>
    </row>
    <row r="9872" spans="1:2" ht="15" customHeight="1">
      <c r="A9872" s="8"/>
      <c r="B9872" s="24"/>
    </row>
    <row r="9873" spans="1:2" ht="15" customHeight="1">
      <c r="A9873" s="8"/>
      <c r="B9873" s="24"/>
    </row>
    <row r="9874" spans="1:2" ht="15" customHeight="1">
      <c r="A9874" s="8"/>
      <c r="B9874" s="24"/>
    </row>
    <row r="9875" spans="1:2" ht="15" customHeight="1">
      <c r="A9875" s="8"/>
      <c r="B9875" s="24"/>
    </row>
    <row r="9876" spans="1:2" ht="15" customHeight="1">
      <c r="A9876" s="8"/>
      <c r="B9876" s="24"/>
    </row>
    <row r="9877" spans="1:2" ht="15" customHeight="1">
      <c r="A9877" s="8"/>
      <c r="B9877" s="24"/>
    </row>
    <row r="9878" spans="1:2" ht="15" customHeight="1">
      <c r="A9878" s="8"/>
      <c r="B9878" s="24"/>
    </row>
    <row r="9879" spans="1:2" ht="15" customHeight="1">
      <c r="A9879" s="8"/>
      <c r="B9879" s="24"/>
    </row>
    <row r="9880" spans="1:2" ht="15" customHeight="1">
      <c r="A9880" s="8"/>
      <c r="B9880" s="24"/>
    </row>
    <row r="9881" spans="1:2" ht="15" customHeight="1">
      <c r="A9881" s="8"/>
      <c r="B9881" s="24"/>
    </row>
    <row r="9882" spans="1:2" ht="15" customHeight="1">
      <c r="A9882" s="8"/>
      <c r="B9882" s="24"/>
    </row>
    <row r="9883" spans="1:2" ht="15" customHeight="1">
      <c r="A9883" s="8"/>
      <c r="B9883" s="24"/>
    </row>
    <row r="9884" spans="1:2" ht="15" customHeight="1">
      <c r="A9884" s="8"/>
      <c r="B9884" s="24"/>
    </row>
    <row r="9885" spans="1:2" ht="15" customHeight="1">
      <c r="A9885" s="8"/>
      <c r="B9885" s="24"/>
    </row>
    <row r="9886" spans="1:2" ht="15" customHeight="1">
      <c r="A9886" s="25"/>
      <c r="B9886" s="26"/>
    </row>
    <row r="9887" spans="1:2" ht="15" customHeight="1">
      <c r="A9887" s="8"/>
      <c r="B9887" s="24"/>
    </row>
    <row r="9888" spans="1:2" ht="15" customHeight="1">
      <c r="A9888" s="8"/>
      <c r="B9888" s="24"/>
    </row>
    <row r="9889" spans="1:2" ht="15" customHeight="1">
      <c r="A9889" s="8"/>
      <c r="B9889" s="24"/>
    </row>
    <row r="9890" spans="1:2" ht="15" customHeight="1">
      <c r="A9890" s="8"/>
      <c r="B9890" s="24"/>
    </row>
    <row r="9891" spans="1:2" ht="15" customHeight="1">
      <c r="A9891" s="8"/>
      <c r="B9891" s="24"/>
    </row>
    <row r="9892" spans="1:2" ht="15" customHeight="1">
      <c r="A9892" s="8"/>
      <c r="B9892" s="24"/>
    </row>
    <row r="9893" spans="1:2" ht="15" customHeight="1">
      <c r="A9893" s="8"/>
      <c r="B9893" s="24"/>
    </row>
    <row r="9894" spans="1:2" ht="15" customHeight="1">
      <c r="A9894" s="25"/>
      <c r="B9894" s="26"/>
    </row>
    <row r="9895" spans="1:2" ht="15" customHeight="1">
      <c r="A9895" s="8"/>
      <c r="B9895" s="24"/>
    </row>
    <row r="9896" spans="1:2" ht="15" customHeight="1">
      <c r="A9896" s="8"/>
      <c r="B9896" s="24"/>
    </row>
    <row r="9897" spans="1:2" ht="15" customHeight="1">
      <c r="A9897" s="8"/>
      <c r="B9897" s="24"/>
    </row>
    <row r="9898" spans="1:2" ht="15" customHeight="1">
      <c r="A9898" s="8"/>
      <c r="B9898" s="24"/>
    </row>
    <row r="9899" spans="1:2" ht="15" customHeight="1">
      <c r="A9899" s="8"/>
      <c r="B9899" s="24"/>
    </row>
    <row r="9900" spans="1:2" ht="15" customHeight="1">
      <c r="A9900" s="8"/>
      <c r="B9900" s="24"/>
    </row>
    <row r="9901" spans="1:2" ht="15" customHeight="1">
      <c r="A9901" s="8"/>
      <c r="B9901" s="24"/>
    </row>
    <row r="9902" spans="1:2" ht="15" customHeight="1">
      <c r="A9902" s="8"/>
      <c r="B9902" s="24"/>
    </row>
    <row r="9903" spans="1:2" ht="15" customHeight="1">
      <c r="A9903" s="8"/>
      <c r="B9903" s="24"/>
    </row>
    <row r="9904" spans="1:2" ht="15" customHeight="1">
      <c r="A9904" s="8"/>
      <c r="B9904" s="24"/>
    </row>
    <row r="9905" spans="1:2" ht="15" customHeight="1">
      <c r="A9905" s="8"/>
      <c r="B9905" s="24"/>
    </row>
    <row r="9906" spans="1:2" ht="15" customHeight="1">
      <c r="A9906" s="8"/>
      <c r="B9906" s="24"/>
    </row>
    <row r="9907" spans="1:2" ht="15" customHeight="1">
      <c r="A9907" s="8"/>
      <c r="B9907" s="24"/>
    </row>
    <row r="9908" spans="1:2" ht="15" customHeight="1">
      <c r="A9908" s="8"/>
      <c r="B9908" s="24"/>
    </row>
    <row r="9909" spans="1:2" ht="15" customHeight="1">
      <c r="A9909" s="8"/>
      <c r="B9909" s="24"/>
    </row>
    <row r="9910" spans="1:2" ht="15" customHeight="1">
      <c r="A9910" s="8"/>
      <c r="B9910" s="24"/>
    </row>
    <row r="9911" spans="1:2" ht="15" customHeight="1">
      <c r="A9911" s="8"/>
      <c r="B9911" s="24"/>
    </row>
    <row r="9912" spans="1:2" ht="15" customHeight="1">
      <c r="A9912" s="8"/>
      <c r="B9912" s="24"/>
    </row>
    <row r="9913" spans="1:2" ht="15" customHeight="1">
      <c r="A9913" s="8"/>
      <c r="B9913" s="24"/>
    </row>
    <row r="9914" spans="1:2" ht="15" customHeight="1">
      <c r="A9914" s="8"/>
      <c r="B9914" s="24"/>
    </row>
    <row r="9915" spans="1:2" ht="15" customHeight="1">
      <c r="A9915" s="8"/>
      <c r="B9915" s="24"/>
    </row>
    <row r="9916" spans="1:2" ht="15" customHeight="1">
      <c r="A9916" s="8"/>
      <c r="B9916" s="24"/>
    </row>
    <row r="9917" spans="1:2" ht="15" customHeight="1">
      <c r="A9917" s="8"/>
      <c r="B9917" s="24"/>
    </row>
    <row r="9918" spans="1:2" ht="15" customHeight="1">
      <c r="A9918" s="8"/>
      <c r="B9918" s="24"/>
    </row>
    <row r="9919" spans="1:2" ht="15" customHeight="1">
      <c r="A9919" s="8"/>
      <c r="B9919" s="24"/>
    </row>
    <row r="9920" spans="1:2" ht="15" customHeight="1">
      <c r="A9920" s="8"/>
      <c r="B9920" s="24"/>
    </row>
    <row r="9921" spans="1:2" ht="15" customHeight="1">
      <c r="A9921" s="8"/>
      <c r="B9921" s="24"/>
    </row>
    <row r="9922" spans="1:2" ht="15" customHeight="1">
      <c r="A9922" s="8"/>
      <c r="B9922" s="24"/>
    </row>
    <row r="9923" spans="1:2" ht="15" customHeight="1">
      <c r="A9923" s="8"/>
      <c r="B9923" s="24"/>
    </row>
    <row r="9924" spans="1:2" ht="15" customHeight="1">
      <c r="A9924" s="8"/>
      <c r="B9924" s="24"/>
    </row>
    <row r="9925" spans="1:2" ht="15" customHeight="1">
      <c r="A9925" s="8"/>
      <c r="B9925" s="24"/>
    </row>
    <row r="9926" spans="1:2" ht="15" customHeight="1">
      <c r="A9926" s="8"/>
      <c r="B9926" s="24"/>
    </row>
    <row r="9927" spans="1:2" ht="15" customHeight="1">
      <c r="A9927" s="8"/>
      <c r="B9927" s="24"/>
    </row>
    <row r="9928" spans="1:2" ht="15" customHeight="1">
      <c r="A9928" s="8"/>
      <c r="B9928" s="24"/>
    </row>
    <row r="9929" spans="1:2" ht="15" customHeight="1">
      <c r="A9929" s="8"/>
      <c r="B9929" s="24"/>
    </row>
    <row r="9930" spans="1:2" ht="15" customHeight="1">
      <c r="A9930" s="8"/>
      <c r="B9930" s="24"/>
    </row>
    <row r="9931" spans="1:2" ht="15" customHeight="1">
      <c r="A9931" s="8"/>
      <c r="B9931" s="24"/>
    </row>
    <row r="9932" spans="1:2" ht="15" customHeight="1">
      <c r="A9932" s="8"/>
      <c r="B9932" s="24"/>
    </row>
    <row r="9933" spans="1:2" ht="15" customHeight="1">
      <c r="A9933" s="8"/>
      <c r="B9933" s="24"/>
    </row>
    <row r="9934" spans="1:2" ht="15" customHeight="1">
      <c r="A9934" s="8"/>
      <c r="B9934" s="24"/>
    </row>
    <row r="9935" spans="1:2" ht="15" customHeight="1">
      <c r="A9935" s="8"/>
      <c r="B9935" s="24"/>
    </row>
    <row r="9936" spans="1:2" ht="15" customHeight="1">
      <c r="A9936" s="8"/>
      <c r="B9936" s="24"/>
    </row>
    <row r="9937" spans="1:2" ht="15" customHeight="1">
      <c r="A9937" s="8"/>
      <c r="B9937" s="24"/>
    </row>
    <row r="9938" spans="1:2" ht="15" customHeight="1">
      <c r="A9938" s="8"/>
      <c r="B9938" s="24"/>
    </row>
    <row r="9939" spans="1:2" ht="15" customHeight="1">
      <c r="A9939" s="8"/>
      <c r="B9939" s="24"/>
    </row>
    <row r="9940" spans="1:2" ht="15" customHeight="1">
      <c r="A9940" s="8"/>
      <c r="B9940" s="24"/>
    </row>
    <row r="9941" spans="1:2" ht="15" customHeight="1">
      <c r="A9941" s="8"/>
      <c r="B9941" s="24"/>
    </row>
    <row r="9942" spans="1:2" ht="15" customHeight="1">
      <c r="A9942" s="8"/>
      <c r="B9942" s="24"/>
    </row>
    <row r="9943" spans="1:2" ht="15" customHeight="1">
      <c r="A9943" s="8"/>
      <c r="B9943" s="24"/>
    </row>
    <row r="9944" spans="1:2" ht="15" customHeight="1">
      <c r="A9944" s="8"/>
      <c r="B9944" s="24"/>
    </row>
    <row r="9945" spans="1:2" ht="15" customHeight="1">
      <c r="A9945" s="8"/>
      <c r="B9945" s="24"/>
    </row>
    <row r="9946" spans="1:2" ht="15" customHeight="1">
      <c r="A9946" s="8"/>
      <c r="B9946" s="24"/>
    </row>
    <row r="9947" spans="1:2" ht="15" customHeight="1">
      <c r="A9947" s="8"/>
      <c r="B9947" s="24"/>
    </row>
    <row r="9948" spans="1:2" ht="15" customHeight="1">
      <c r="A9948" s="8"/>
      <c r="B9948" s="24"/>
    </row>
    <row r="9949" spans="1:2" ht="15" customHeight="1">
      <c r="A9949" s="8"/>
      <c r="B9949" s="24"/>
    </row>
    <row r="9950" spans="1:2" ht="15" customHeight="1">
      <c r="A9950" s="8"/>
      <c r="B9950" s="24"/>
    </row>
    <row r="9951" spans="1:2" ht="15" customHeight="1">
      <c r="A9951" s="8"/>
      <c r="B9951" s="24"/>
    </row>
    <row r="9952" spans="1:2" ht="15" customHeight="1">
      <c r="A9952" s="8"/>
      <c r="B9952" s="24"/>
    </row>
    <row r="9953" spans="1:2" ht="15" customHeight="1">
      <c r="A9953" s="8"/>
      <c r="B9953" s="24"/>
    </row>
    <row r="9954" spans="1:2" ht="15" customHeight="1">
      <c r="A9954" s="8"/>
      <c r="B9954" s="24"/>
    </row>
    <row r="9955" spans="1:2" ht="15" customHeight="1">
      <c r="A9955" s="8"/>
      <c r="B9955" s="24"/>
    </row>
    <row r="9956" spans="1:2" ht="15" customHeight="1">
      <c r="A9956" s="8"/>
      <c r="B9956" s="24"/>
    </row>
    <row r="9957" spans="1:2" ht="15" customHeight="1">
      <c r="A9957" s="8"/>
      <c r="B9957" s="24"/>
    </row>
    <row r="9958" spans="1:2" ht="15" customHeight="1">
      <c r="A9958" s="8"/>
      <c r="B9958" s="24"/>
    </row>
    <row r="9959" spans="1:2" ht="15" customHeight="1">
      <c r="A9959" s="8"/>
      <c r="B9959" s="24"/>
    </row>
    <row r="9960" spans="1:2" ht="15" customHeight="1">
      <c r="A9960" s="8"/>
      <c r="B9960" s="24"/>
    </row>
    <row r="9961" spans="1:2" ht="15" customHeight="1">
      <c r="A9961" s="8"/>
      <c r="B9961" s="24"/>
    </row>
    <row r="9962" spans="1:2" ht="15" customHeight="1">
      <c r="A9962" s="8"/>
      <c r="B9962" s="24"/>
    </row>
    <row r="9963" spans="1:2" ht="15" customHeight="1">
      <c r="A9963" s="8"/>
      <c r="B9963" s="24"/>
    </row>
    <row r="9964" spans="1:2" ht="15" customHeight="1">
      <c r="A9964" s="8"/>
      <c r="B9964" s="24"/>
    </row>
    <row r="9965" spans="1:2" ht="15" customHeight="1">
      <c r="A9965" s="8"/>
      <c r="B9965" s="24"/>
    </row>
    <row r="9966" spans="1:2" ht="15" customHeight="1">
      <c r="A9966" s="8"/>
      <c r="B9966" s="24"/>
    </row>
    <row r="9967" spans="1:2" ht="15" customHeight="1">
      <c r="A9967" s="8"/>
      <c r="B9967" s="24"/>
    </row>
    <row r="9968" spans="1:2" ht="15" customHeight="1">
      <c r="A9968" s="8"/>
      <c r="B9968" s="24"/>
    </row>
    <row r="9969" spans="1:2" ht="15" customHeight="1">
      <c r="A9969" s="8"/>
      <c r="B9969" s="24"/>
    </row>
    <row r="9970" spans="1:2" ht="15" customHeight="1">
      <c r="A9970" s="8"/>
      <c r="B9970" s="24"/>
    </row>
    <row r="9971" spans="1:2" ht="15" customHeight="1">
      <c r="A9971" s="8"/>
      <c r="B9971" s="24"/>
    </row>
    <row r="9972" spans="1:2" ht="15" customHeight="1">
      <c r="A9972" s="8"/>
      <c r="B9972" s="24"/>
    </row>
    <row r="9973" spans="1:2" ht="15" customHeight="1">
      <c r="A9973" s="8"/>
      <c r="B9973" s="24"/>
    </row>
    <row r="9974" spans="1:2" ht="15" customHeight="1">
      <c r="A9974" s="8"/>
      <c r="B9974" s="24"/>
    </row>
    <row r="9975" spans="1:2" ht="15" customHeight="1">
      <c r="A9975" s="8"/>
      <c r="B9975" s="24"/>
    </row>
    <row r="9976" spans="1:2" ht="15" customHeight="1">
      <c r="A9976" s="8"/>
      <c r="B9976" s="24"/>
    </row>
    <row r="9977" spans="1:2" ht="15" customHeight="1">
      <c r="A9977" s="8"/>
      <c r="B9977" s="24"/>
    </row>
    <row r="9978" spans="1:2" ht="15" customHeight="1">
      <c r="A9978" s="8"/>
      <c r="B9978" s="24"/>
    </row>
    <row r="9979" spans="1:2" ht="15" customHeight="1">
      <c r="A9979" s="25"/>
      <c r="B9979" s="26"/>
    </row>
    <row r="9980" spans="1:2" ht="15" customHeight="1">
      <c r="A9980" s="8"/>
      <c r="B9980" s="24"/>
    </row>
    <row r="9981" spans="1:2" ht="15" customHeight="1">
      <c r="A9981" s="8"/>
      <c r="B9981" s="24"/>
    </row>
    <row r="9982" spans="1:2" ht="15" customHeight="1">
      <c r="A9982" s="8"/>
      <c r="B9982" s="24"/>
    </row>
    <row r="9983" spans="1:2" ht="15" customHeight="1">
      <c r="A9983" s="8"/>
      <c r="B9983" s="24"/>
    </row>
    <row r="9984" spans="1:2" ht="15" customHeight="1">
      <c r="A9984" s="8"/>
      <c r="B9984" s="24"/>
    </row>
    <row r="9985" spans="1:2" ht="15" customHeight="1">
      <c r="A9985" s="8"/>
      <c r="B9985" s="24"/>
    </row>
    <row r="9986" spans="1:2" ht="15" customHeight="1">
      <c r="A9986" s="8"/>
      <c r="B9986" s="24"/>
    </row>
    <row r="9987" spans="1:2" ht="15" customHeight="1">
      <c r="A9987" s="8"/>
      <c r="B9987" s="24"/>
    </row>
    <row r="9988" spans="1:2" ht="15" customHeight="1">
      <c r="A9988" s="8"/>
      <c r="B9988" s="24"/>
    </row>
    <row r="9989" spans="1:2" ht="15" customHeight="1">
      <c r="A9989" s="8"/>
      <c r="B9989" s="24"/>
    </row>
    <row r="9990" spans="1:2" ht="15" customHeight="1">
      <c r="A9990" s="8"/>
      <c r="B9990" s="24"/>
    </row>
    <row r="9991" spans="1:2" ht="15" customHeight="1">
      <c r="A9991" s="8"/>
      <c r="B9991" s="24"/>
    </row>
    <row r="9992" spans="1:2" ht="15" customHeight="1">
      <c r="A9992" s="8"/>
      <c r="B9992" s="24"/>
    </row>
    <row r="9993" spans="1:2" ht="15" customHeight="1">
      <c r="A9993" s="8"/>
      <c r="B9993" s="24"/>
    </row>
    <row r="9994" spans="1:2" ht="15" customHeight="1">
      <c r="A9994" s="8"/>
      <c r="B9994" s="24"/>
    </row>
    <row r="9995" spans="1:2" ht="15" customHeight="1">
      <c r="A9995" s="8"/>
      <c r="B9995" s="24"/>
    </row>
    <row r="9996" spans="1:2" ht="15" customHeight="1">
      <c r="A9996" s="8"/>
      <c r="B9996" s="24"/>
    </row>
    <row r="9997" spans="1:2" ht="15" customHeight="1">
      <c r="A9997" s="8"/>
      <c r="B9997" s="24"/>
    </row>
    <row r="9998" spans="1:2" ht="15" customHeight="1">
      <c r="A9998" s="8"/>
      <c r="B9998" s="24"/>
    </row>
    <row r="9999" spans="1:2" ht="15" customHeight="1">
      <c r="A9999" s="8"/>
      <c r="B9999" s="24"/>
    </row>
    <row r="10000" spans="1:2" ht="15" customHeight="1">
      <c r="A10000" s="8"/>
      <c r="B10000" s="24"/>
    </row>
    <row r="10001" spans="1:2" ht="15" customHeight="1">
      <c r="A10001" s="8"/>
      <c r="B10001" s="24"/>
    </row>
    <row r="10002" spans="1:2" ht="15" customHeight="1">
      <c r="A10002" s="8"/>
      <c r="B10002" s="24"/>
    </row>
    <row r="10003" spans="1:2" ht="15" customHeight="1">
      <c r="A10003" s="8"/>
      <c r="B10003" s="24"/>
    </row>
    <row r="10004" spans="1:2" ht="15" customHeight="1">
      <c r="A10004" s="8"/>
      <c r="B10004" s="24"/>
    </row>
    <row r="10005" spans="1:2" ht="15" customHeight="1">
      <c r="A10005" s="8"/>
      <c r="B10005" s="24"/>
    </row>
    <row r="10006" spans="1:2" ht="15" customHeight="1">
      <c r="A10006" s="8"/>
      <c r="B10006" s="24"/>
    </row>
    <row r="10007" spans="1:2" ht="15" customHeight="1">
      <c r="A10007" s="8"/>
      <c r="B10007" s="24"/>
    </row>
    <row r="10008" spans="1:2" ht="15" customHeight="1">
      <c r="A10008" s="8"/>
      <c r="B10008" s="24"/>
    </row>
    <row r="10009" spans="1:2" ht="15" customHeight="1">
      <c r="A10009" s="8"/>
      <c r="B10009" s="24"/>
    </row>
    <row r="10010" spans="1:2" ht="15" customHeight="1">
      <c r="A10010" s="8"/>
      <c r="B10010" s="24"/>
    </row>
    <row r="10011" spans="1:2" ht="15" customHeight="1">
      <c r="A10011" s="25"/>
      <c r="B10011" s="26"/>
    </row>
    <row r="10012" spans="1:2" ht="15" customHeight="1">
      <c r="A10012" s="8"/>
      <c r="B10012" s="24"/>
    </row>
    <row r="10013" spans="1:2" ht="15" customHeight="1">
      <c r="A10013" s="8"/>
      <c r="B10013" s="24"/>
    </row>
    <row r="10014" spans="1:2" ht="15" customHeight="1">
      <c r="A10014" s="8"/>
      <c r="B10014" s="24"/>
    </row>
    <row r="10015" spans="1:2" ht="15" customHeight="1">
      <c r="A10015" s="8"/>
      <c r="B10015" s="24"/>
    </row>
    <row r="10016" spans="1:2" ht="15" customHeight="1">
      <c r="A10016" s="8"/>
      <c r="B10016" s="24"/>
    </row>
    <row r="10017" spans="1:2" ht="15" customHeight="1">
      <c r="A10017" s="8"/>
      <c r="B10017" s="24"/>
    </row>
    <row r="10018" spans="1:2" ht="15" customHeight="1">
      <c r="A10018" s="8"/>
      <c r="B10018" s="24"/>
    </row>
    <row r="10019" spans="1:2" ht="15" customHeight="1">
      <c r="A10019" s="8"/>
      <c r="B10019" s="24"/>
    </row>
    <row r="10020" spans="1:2" ht="15" customHeight="1">
      <c r="A10020" s="8"/>
      <c r="B10020" s="24"/>
    </row>
    <row r="10021" spans="1:2" ht="15" customHeight="1">
      <c r="A10021" s="8"/>
      <c r="B10021" s="24"/>
    </row>
    <row r="10022" spans="1:2" ht="15" customHeight="1">
      <c r="A10022" s="8"/>
      <c r="B10022" s="24"/>
    </row>
    <row r="10023" spans="1:2" ht="15" customHeight="1">
      <c r="A10023" s="8"/>
      <c r="B10023" s="24"/>
    </row>
    <row r="10024" spans="1:2" ht="15" customHeight="1">
      <c r="A10024" s="8"/>
      <c r="B10024" s="24"/>
    </row>
    <row r="10025" spans="1:2" ht="15" customHeight="1">
      <c r="A10025" s="8"/>
      <c r="B10025" s="24"/>
    </row>
    <row r="10026" spans="1:2" ht="15" customHeight="1">
      <c r="A10026" s="8"/>
      <c r="B10026" s="24"/>
    </row>
    <row r="10027" spans="1:2" ht="15" customHeight="1">
      <c r="A10027" s="8"/>
      <c r="B10027" s="24"/>
    </row>
    <row r="10028" spans="1:2" ht="15" customHeight="1">
      <c r="A10028" s="8"/>
      <c r="B10028" s="24"/>
    </row>
    <row r="10029" spans="1:2" ht="15" customHeight="1">
      <c r="A10029" s="8"/>
      <c r="B10029" s="24"/>
    </row>
    <row r="10030" spans="1:2" ht="15" customHeight="1">
      <c r="A10030" s="8"/>
      <c r="B10030" s="24"/>
    </row>
    <row r="10031" spans="1:2" ht="15" customHeight="1">
      <c r="A10031" s="8"/>
      <c r="B10031" s="24"/>
    </row>
    <row r="10032" spans="1:2" ht="15" customHeight="1">
      <c r="A10032" s="8"/>
      <c r="B10032" s="24"/>
    </row>
    <row r="10033" spans="1:2" ht="15" customHeight="1">
      <c r="A10033" s="8"/>
      <c r="B10033" s="24"/>
    </row>
    <row r="10034" spans="1:2" ht="15" customHeight="1">
      <c r="A10034" s="8"/>
      <c r="B10034" s="24"/>
    </row>
    <row r="10035" spans="1:2" ht="15" customHeight="1">
      <c r="A10035" s="8"/>
      <c r="B10035" s="24"/>
    </row>
    <row r="10036" spans="1:2" ht="15" customHeight="1">
      <c r="A10036" s="8"/>
      <c r="B10036" s="24"/>
    </row>
    <row r="10037" spans="1:2" ht="15" customHeight="1">
      <c r="A10037" s="8"/>
      <c r="B10037" s="24"/>
    </row>
    <row r="10038" spans="1:2" ht="15" customHeight="1">
      <c r="A10038" s="8"/>
      <c r="B10038" s="24"/>
    </row>
    <row r="10039" spans="1:2" ht="15" customHeight="1">
      <c r="A10039" s="8"/>
      <c r="B10039" s="24"/>
    </row>
    <row r="10040" spans="1:2" ht="15" customHeight="1">
      <c r="A10040" s="8"/>
      <c r="B10040" s="24"/>
    </row>
    <row r="10041" spans="1:2" ht="15" customHeight="1">
      <c r="A10041" s="8"/>
      <c r="B10041" s="24"/>
    </row>
    <row r="10042" spans="1:2" ht="15" customHeight="1">
      <c r="A10042" s="8"/>
      <c r="B10042" s="24"/>
    </row>
    <row r="10043" spans="1:2" ht="15" customHeight="1">
      <c r="A10043" s="8"/>
      <c r="B10043" s="24"/>
    </row>
    <row r="10044" spans="1:2" ht="15" customHeight="1">
      <c r="A10044" s="8"/>
      <c r="B10044" s="24"/>
    </row>
    <row r="10045" spans="1:2" ht="15" customHeight="1">
      <c r="A10045" s="8"/>
      <c r="B10045" s="24"/>
    </row>
    <row r="10046" spans="1:2" ht="15" customHeight="1">
      <c r="A10046" s="8"/>
      <c r="B10046" s="24"/>
    </row>
    <row r="10047" spans="1:2" ht="15" customHeight="1">
      <c r="A10047" s="8"/>
      <c r="B10047" s="24"/>
    </row>
    <row r="10048" spans="1:2" ht="15" customHeight="1">
      <c r="A10048" s="8"/>
      <c r="B10048" s="24"/>
    </row>
    <row r="10049" spans="1:2" ht="15" customHeight="1">
      <c r="A10049" s="8"/>
      <c r="B10049" s="24"/>
    </row>
    <row r="10050" spans="1:2" ht="15" customHeight="1">
      <c r="A10050" s="8"/>
      <c r="B10050" s="24"/>
    </row>
    <row r="10051" spans="1:2" ht="15" customHeight="1">
      <c r="A10051" s="8"/>
      <c r="B10051" s="24"/>
    </row>
    <row r="10052" spans="1:2" ht="15" customHeight="1">
      <c r="A10052" s="8"/>
      <c r="B10052" s="24"/>
    </row>
    <row r="10053" spans="1:2" ht="15" customHeight="1">
      <c r="A10053" s="8"/>
      <c r="B10053" s="24"/>
    </row>
    <row r="10054" spans="1:2" ht="15" customHeight="1">
      <c r="A10054" s="8"/>
      <c r="B10054" s="24"/>
    </row>
    <row r="10055" spans="1:2" ht="15" customHeight="1">
      <c r="A10055" s="25"/>
      <c r="B10055" s="26"/>
    </row>
    <row r="10056" spans="1:2" ht="15" customHeight="1">
      <c r="A10056" s="8"/>
      <c r="B10056" s="24"/>
    </row>
    <row r="10057" spans="1:2" ht="15" customHeight="1">
      <c r="A10057" s="8"/>
      <c r="B10057" s="24"/>
    </row>
    <row r="10058" spans="1:2" ht="15" customHeight="1">
      <c r="A10058" s="8"/>
      <c r="B10058" s="24"/>
    </row>
    <row r="10059" spans="1:2" ht="15" customHeight="1">
      <c r="A10059" s="8"/>
      <c r="B10059" s="24"/>
    </row>
    <row r="10060" spans="1:2" ht="15" customHeight="1">
      <c r="A10060" s="8"/>
      <c r="B10060" s="24"/>
    </row>
    <row r="10061" spans="1:2" ht="15" customHeight="1">
      <c r="A10061" s="8"/>
      <c r="B10061" s="24"/>
    </row>
    <row r="10062" spans="1:2" ht="15" customHeight="1">
      <c r="A10062" s="8"/>
      <c r="B10062" s="24"/>
    </row>
    <row r="10063" spans="1:2" ht="15" customHeight="1">
      <c r="A10063" s="8"/>
      <c r="B10063" s="24"/>
    </row>
    <row r="10064" spans="1:2" ht="15" customHeight="1">
      <c r="A10064" s="8"/>
      <c r="B10064" s="24"/>
    </row>
    <row r="10065" spans="1:2" ht="15" customHeight="1">
      <c r="A10065" s="8"/>
      <c r="B10065" s="24"/>
    </row>
    <row r="10066" spans="1:2" ht="15" customHeight="1">
      <c r="A10066" s="25"/>
      <c r="B10066" s="26"/>
    </row>
    <row r="10067" spans="1:2" ht="15" customHeight="1">
      <c r="A10067" s="8"/>
      <c r="B10067" s="24"/>
    </row>
    <row r="10068" spans="1:2" ht="15" customHeight="1">
      <c r="A10068" s="8"/>
      <c r="B10068" s="24"/>
    </row>
    <row r="10069" spans="1:2" ht="15" customHeight="1">
      <c r="A10069" s="8"/>
      <c r="B10069" s="24"/>
    </row>
    <row r="10070" spans="1:2" ht="15" customHeight="1">
      <c r="A10070" s="8"/>
      <c r="B10070" s="24"/>
    </row>
    <row r="10071" spans="1:2" ht="15" customHeight="1">
      <c r="A10071" s="8"/>
      <c r="B10071" s="24"/>
    </row>
    <row r="10072" spans="1:2" ht="15" customHeight="1">
      <c r="A10072" s="8"/>
      <c r="B10072" s="24"/>
    </row>
    <row r="10073" spans="1:2" ht="15" customHeight="1">
      <c r="A10073" s="8"/>
      <c r="B10073" s="24"/>
    </row>
    <row r="10074" spans="1:2" ht="15" customHeight="1">
      <c r="A10074" s="8"/>
      <c r="B10074" s="24"/>
    </row>
    <row r="10075" spans="1:2" ht="15" customHeight="1">
      <c r="A10075" s="8"/>
      <c r="B10075" s="24"/>
    </row>
    <row r="10076" spans="1:2" ht="15" customHeight="1">
      <c r="A10076" s="8"/>
      <c r="B10076" s="24"/>
    </row>
    <row r="10077" spans="1:2" ht="15" customHeight="1">
      <c r="A10077" s="8"/>
      <c r="B10077" s="24"/>
    </row>
    <row r="10078" spans="1:2" ht="15" customHeight="1">
      <c r="A10078" s="8"/>
      <c r="B10078" s="24"/>
    </row>
    <row r="10079" spans="1:2" ht="15" customHeight="1">
      <c r="A10079" s="8"/>
      <c r="B10079" s="24"/>
    </row>
    <row r="10080" spans="1:2" ht="15" customHeight="1">
      <c r="A10080" s="8"/>
      <c r="B10080" s="24"/>
    </row>
    <row r="10081" spans="1:2" ht="15" customHeight="1">
      <c r="A10081" s="8"/>
      <c r="B10081" s="24"/>
    </row>
    <row r="10082" spans="1:2" ht="15" customHeight="1">
      <c r="A10082" s="8"/>
      <c r="B10082" s="24"/>
    </row>
    <row r="10083" spans="1:2" ht="15" customHeight="1">
      <c r="A10083" s="8"/>
      <c r="B10083" s="24"/>
    </row>
    <row r="10084" spans="1:2" ht="15" customHeight="1">
      <c r="A10084" s="8"/>
      <c r="B10084" s="24"/>
    </row>
    <row r="10085" spans="1:2" ht="15" customHeight="1">
      <c r="A10085" s="25"/>
      <c r="B10085" s="26"/>
    </row>
    <row r="10086" spans="1:2" ht="15" customHeight="1">
      <c r="A10086" s="8"/>
      <c r="B10086" s="24"/>
    </row>
    <row r="10087" spans="1:2" ht="15" customHeight="1">
      <c r="A10087" s="8"/>
      <c r="B10087" s="24"/>
    </row>
    <row r="10088" spans="1:2" ht="15" customHeight="1">
      <c r="A10088" s="8"/>
      <c r="B10088" s="24"/>
    </row>
    <row r="10089" spans="1:2" ht="15" customHeight="1">
      <c r="A10089" s="8"/>
      <c r="B10089" s="24"/>
    </row>
    <row r="10090" spans="1:2" ht="15" customHeight="1">
      <c r="A10090" s="8"/>
      <c r="B10090" s="24"/>
    </row>
    <row r="10091" spans="1:2" ht="15" customHeight="1">
      <c r="A10091" s="8"/>
      <c r="B10091" s="24"/>
    </row>
    <row r="10092" spans="1:2" ht="15" customHeight="1">
      <c r="A10092" s="8"/>
      <c r="B10092" s="24"/>
    </row>
    <row r="10093" spans="1:2" ht="15" customHeight="1">
      <c r="A10093" s="8"/>
      <c r="B10093" s="24"/>
    </row>
    <row r="10094" spans="1:2" ht="15" customHeight="1">
      <c r="A10094" s="8"/>
      <c r="B10094" s="24"/>
    </row>
    <row r="10095" spans="1:2" ht="15" customHeight="1">
      <c r="A10095" s="8"/>
      <c r="B10095" s="24"/>
    </row>
    <row r="10096" spans="1:2" ht="15" customHeight="1">
      <c r="A10096" s="8"/>
      <c r="B10096" s="24"/>
    </row>
    <row r="10097" spans="1:2" ht="15" customHeight="1">
      <c r="A10097" s="8"/>
      <c r="B10097" s="24"/>
    </row>
    <row r="10098" spans="1:2" ht="15" customHeight="1">
      <c r="A10098" s="8"/>
      <c r="B10098" s="24"/>
    </row>
    <row r="10099" spans="1:2" ht="15" customHeight="1">
      <c r="A10099" s="8"/>
      <c r="B10099" s="24"/>
    </row>
    <row r="10100" spans="1:2" ht="15" customHeight="1">
      <c r="A10100" s="8"/>
      <c r="B10100" s="24"/>
    </row>
    <row r="10101" spans="1:2" ht="15" customHeight="1">
      <c r="A10101" s="8"/>
      <c r="B10101" s="24"/>
    </row>
    <row r="10102" spans="1:2" ht="15" customHeight="1">
      <c r="A10102" s="8"/>
      <c r="B10102" s="24"/>
    </row>
    <row r="10103" spans="1:2" ht="15" customHeight="1">
      <c r="A10103" s="8"/>
      <c r="B10103" s="24"/>
    </row>
    <row r="10104" spans="1:2" ht="15" customHeight="1">
      <c r="A10104" s="8"/>
      <c r="B10104" s="24"/>
    </row>
    <row r="10105" spans="1:2" ht="15" customHeight="1">
      <c r="A10105" s="8"/>
      <c r="B10105" s="24"/>
    </row>
    <row r="10106" spans="1:2" ht="15" customHeight="1">
      <c r="A10106" s="8"/>
      <c r="B10106" s="24"/>
    </row>
    <row r="10107" spans="1:2" ht="15" customHeight="1">
      <c r="A10107" s="8"/>
      <c r="B10107" s="24"/>
    </row>
    <row r="10108" spans="1:2" ht="15" customHeight="1">
      <c r="A10108" s="8"/>
      <c r="B10108" s="24"/>
    </row>
    <row r="10109" spans="1:2" ht="15" customHeight="1">
      <c r="A10109" s="8"/>
      <c r="B10109" s="24"/>
    </row>
    <row r="10110" spans="1:2" ht="15" customHeight="1">
      <c r="A10110" s="8"/>
      <c r="B10110" s="24"/>
    </row>
    <row r="10111" spans="1:2" ht="15" customHeight="1">
      <c r="A10111" s="8"/>
      <c r="B10111" s="24"/>
    </row>
    <row r="10112" spans="1:2" ht="15" customHeight="1">
      <c r="A10112" s="8"/>
      <c r="B10112" s="24"/>
    </row>
    <row r="10113" spans="1:2" ht="15" customHeight="1">
      <c r="A10113" s="8"/>
      <c r="B10113" s="24"/>
    </row>
    <row r="10114" spans="1:2" ht="15" customHeight="1">
      <c r="A10114" s="8"/>
      <c r="B10114" s="24"/>
    </row>
    <row r="10115" spans="1:2" ht="15" customHeight="1">
      <c r="A10115" s="8"/>
      <c r="B10115" s="24"/>
    </row>
    <row r="10116" spans="1:2" ht="15" customHeight="1">
      <c r="A10116" s="8"/>
      <c r="B10116" s="24"/>
    </row>
    <row r="10117" spans="1:2" ht="15" customHeight="1">
      <c r="A10117" s="8"/>
      <c r="B10117" s="24"/>
    </row>
    <row r="10118" spans="1:2" ht="15" customHeight="1">
      <c r="A10118" s="8"/>
      <c r="B10118" s="24"/>
    </row>
    <row r="10119" spans="1:2" ht="15" customHeight="1">
      <c r="A10119" s="8"/>
      <c r="B10119" s="24"/>
    </row>
    <row r="10120" spans="1:2" ht="15" customHeight="1">
      <c r="A10120" s="8"/>
      <c r="B10120" s="24"/>
    </row>
    <row r="10121" spans="1:2" ht="15" customHeight="1">
      <c r="A10121" s="8"/>
      <c r="B10121" s="24"/>
    </row>
    <row r="10122" spans="1:2" ht="15" customHeight="1">
      <c r="A10122" s="8"/>
      <c r="B10122" s="24"/>
    </row>
    <row r="10123" spans="1:2" ht="15" customHeight="1">
      <c r="A10123" s="8"/>
      <c r="B10123" s="24"/>
    </row>
    <row r="10124" spans="1:2" ht="15" customHeight="1">
      <c r="A10124" s="8"/>
      <c r="B10124" s="24"/>
    </row>
    <row r="10125" spans="1:2" ht="15" customHeight="1">
      <c r="A10125" s="8"/>
      <c r="B10125" s="24"/>
    </row>
    <row r="10126" spans="1:2" ht="15" customHeight="1">
      <c r="A10126" s="8"/>
      <c r="B10126" s="24"/>
    </row>
    <row r="10127" spans="1:2" ht="15" customHeight="1">
      <c r="A10127" s="8"/>
      <c r="B10127" s="24"/>
    </row>
    <row r="10128" spans="1:2" ht="15" customHeight="1">
      <c r="A10128" s="8"/>
      <c r="B10128" s="24"/>
    </row>
    <row r="10129" spans="1:2" ht="15" customHeight="1">
      <c r="A10129" s="8"/>
      <c r="B10129" s="24"/>
    </row>
    <row r="10130" spans="1:2" ht="15" customHeight="1">
      <c r="A10130" s="8"/>
      <c r="B10130" s="24"/>
    </row>
    <row r="10131" spans="1:2" ht="15" customHeight="1">
      <c r="A10131" s="8"/>
      <c r="B10131" s="24"/>
    </row>
    <row r="10132" spans="1:2" ht="15" customHeight="1">
      <c r="A10132" s="8"/>
      <c r="B10132" s="24"/>
    </row>
    <row r="10133" spans="1:2" ht="15" customHeight="1">
      <c r="A10133" s="8"/>
      <c r="B10133" s="24"/>
    </row>
    <row r="10134" spans="1:2" ht="15" customHeight="1">
      <c r="A10134" s="8"/>
      <c r="B10134" s="24"/>
    </row>
    <row r="10135" spans="1:2" ht="15" customHeight="1">
      <c r="A10135" s="8"/>
      <c r="B10135" s="24"/>
    </row>
    <row r="10136" spans="1:2" ht="15" customHeight="1">
      <c r="A10136" s="8"/>
      <c r="B10136" s="24"/>
    </row>
    <row r="10137" spans="1:2" ht="15" customHeight="1">
      <c r="A10137" s="8"/>
      <c r="B10137" s="24"/>
    </row>
    <row r="10138" spans="1:2" ht="15" customHeight="1">
      <c r="A10138" s="8"/>
      <c r="B10138" s="24"/>
    </row>
    <row r="10139" spans="1:2" ht="15" customHeight="1">
      <c r="A10139" s="8"/>
      <c r="B10139" s="24"/>
    </row>
    <row r="10140" spans="1:2" ht="15" customHeight="1">
      <c r="A10140" s="8"/>
      <c r="B10140" s="24"/>
    </row>
    <row r="10141" spans="1:2" ht="15" customHeight="1">
      <c r="A10141" s="8"/>
      <c r="B10141" s="24"/>
    </row>
    <row r="10142" spans="1:2" ht="15" customHeight="1">
      <c r="A10142" s="8"/>
      <c r="B10142" s="24"/>
    </row>
    <row r="10143" spans="1:2" ht="15" customHeight="1">
      <c r="A10143" s="8"/>
      <c r="B10143" s="24"/>
    </row>
    <row r="10144" spans="1:2" ht="15" customHeight="1">
      <c r="A10144" s="8"/>
      <c r="B10144" s="24"/>
    </row>
    <row r="10145" spans="1:2" ht="15" customHeight="1">
      <c r="A10145" s="8"/>
      <c r="B10145" s="24"/>
    </row>
    <row r="10146" spans="1:2" ht="15" customHeight="1">
      <c r="A10146" s="8"/>
      <c r="B10146" s="24"/>
    </row>
    <row r="10147" spans="1:2" ht="15" customHeight="1">
      <c r="A10147" s="8"/>
      <c r="B10147" s="24"/>
    </row>
    <row r="10148" spans="1:2" ht="15" customHeight="1">
      <c r="A10148" s="8"/>
      <c r="B10148" s="24"/>
    </row>
    <row r="10149" spans="1:2" ht="15" customHeight="1">
      <c r="A10149" s="8"/>
      <c r="B10149" s="24"/>
    </row>
    <row r="10150" spans="1:2" ht="15" customHeight="1">
      <c r="A10150" s="8"/>
      <c r="B10150" s="24"/>
    </row>
    <row r="10151" spans="1:2" ht="15" customHeight="1">
      <c r="A10151" s="8"/>
      <c r="B10151" s="24"/>
    </row>
    <row r="10152" spans="1:2" ht="15" customHeight="1">
      <c r="A10152" s="8"/>
      <c r="B10152" s="24"/>
    </row>
    <row r="10153" spans="1:2" ht="15" customHeight="1">
      <c r="A10153" s="8"/>
      <c r="B10153" s="24"/>
    </row>
    <row r="10154" spans="1:2" ht="15" customHeight="1">
      <c r="A10154" s="8"/>
      <c r="B10154" s="24"/>
    </row>
    <row r="10155" spans="1:2" ht="15" customHeight="1">
      <c r="A10155" s="8"/>
      <c r="B10155" s="24"/>
    </row>
    <row r="10156" spans="1:2" ht="15" customHeight="1">
      <c r="A10156" s="8"/>
      <c r="B10156" s="24"/>
    </row>
    <row r="10157" spans="1:2" ht="15" customHeight="1">
      <c r="A10157" s="8"/>
      <c r="B10157" s="24"/>
    </row>
    <row r="10158" spans="1:2" ht="15" customHeight="1">
      <c r="A10158" s="8"/>
      <c r="B10158" s="24"/>
    </row>
    <row r="10159" spans="1:2" ht="15" customHeight="1">
      <c r="A10159" s="8"/>
      <c r="B10159" s="24"/>
    </row>
    <row r="10160" spans="1:2" ht="15" customHeight="1">
      <c r="A10160" s="8"/>
      <c r="B10160" s="24"/>
    </row>
    <row r="10161" spans="1:2" ht="15" customHeight="1">
      <c r="A10161" s="8"/>
      <c r="B10161" s="24"/>
    </row>
    <row r="10162" spans="1:2" ht="15" customHeight="1">
      <c r="A10162" s="8"/>
      <c r="B10162" s="24"/>
    </row>
    <row r="10163" spans="1:2" ht="15" customHeight="1">
      <c r="A10163" s="8"/>
      <c r="B10163" s="24"/>
    </row>
    <row r="10164" spans="1:2" ht="15" customHeight="1">
      <c r="A10164" s="8"/>
      <c r="B10164" s="24"/>
    </row>
    <row r="10165" spans="1:2" ht="15" customHeight="1">
      <c r="A10165" s="8"/>
      <c r="B10165" s="24"/>
    </row>
    <row r="10166" spans="1:2" ht="15" customHeight="1">
      <c r="A10166" s="8"/>
      <c r="B10166" s="24"/>
    </row>
    <row r="10167" spans="1:2" ht="15" customHeight="1">
      <c r="A10167" s="8"/>
      <c r="B10167" s="24"/>
    </row>
    <row r="10168" spans="1:2" ht="15" customHeight="1">
      <c r="A10168" s="8"/>
      <c r="B10168" s="24"/>
    </row>
    <row r="10169" spans="1:2" ht="15" customHeight="1">
      <c r="A10169" s="8"/>
      <c r="B10169" s="24"/>
    </row>
    <row r="10170" spans="1:2" ht="15" customHeight="1">
      <c r="A10170" s="25"/>
      <c r="B10170" s="26"/>
    </row>
    <row r="10171" spans="1:2" ht="15" customHeight="1">
      <c r="A10171" s="8"/>
      <c r="B10171" s="24"/>
    </row>
    <row r="10172" spans="1:2" ht="15" customHeight="1">
      <c r="A10172" s="8"/>
      <c r="B10172" s="24"/>
    </row>
    <row r="10173" spans="1:2" ht="15" customHeight="1">
      <c r="A10173" s="8"/>
      <c r="B10173" s="24"/>
    </row>
    <row r="10174" spans="1:2" ht="15" customHeight="1">
      <c r="A10174" s="8"/>
      <c r="B10174" s="24"/>
    </row>
    <row r="10175" spans="1:2" ht="15" customHeight="1">
      <c r="A10175" s="8"/>
      <c r="B10175" s="24"/>
    </row>
    <row r="10176" spans="1:2" ht="15" customHeight="1">
      <c r="A10176" s="8"/>
      <c r="B10176" s="24"/>
    </row>
    <row r="10177" spans="1:2" ht="15" customHeight="1">
      <c r="A10177" s="8"/>
      <c r="B10177" s="24"/>
    </row>
    <row r="10178" spans="1:2" ht="15" customHeight="1">
      <c r="A10178" s="8"/>
      <c r="B10178" s="24"/>
    </row>
    <row r="10179" spans="1:2" ht="15" customHeight="1">
      <c r="A10179" s="8"/>
      <c r="B10179" s="24"/>
    </row>
    <row r="10180" spans="1:2" ht="15" customHeight="1">
      <c r="A10180" s="8"/>
      <c r="B10180" s="24"/>
    </row>
    <row r="10181" spans="1:2" ht="15" customHeight="1">
      <c r="A10181" s="8"/>
      <c r="B10181" s="24"/>
    </row>
    <row r="10182" spans="1:2" ht="15" customHeight="1">
      <c r="A10182" s="8"/>
      <c r="B10182" s="24"/>
    </row>
    <row r="10183" spans="1:2" ht="15" customHeight="1">
      <c r="A10183" s="8"/>
      <c r="B10183" s="24"/>
    </row>
    <row r="10184" spans="1:2" ht="15" customHeight="1">
      <c r="A10184" s="8"/>
      <c r="B10184" s="24"/>
    </row>
    <row r="10185" spans="1:2" ht="15" customHeight="1">
      <c r="A10185" s="8"/>
      <c r="B10185" s="24"/>
    </row>
    <row r="10186" spans="1:2" ht="15" customHeight="1">
      <c r="A10186" s="8"/>
      <c r="B10186" s="24"/>
    </row>
    <row r="10187" spans="1:2" ht="15" customHeight="1">
      <c r="A10187" s="8"/>
      <c r="B10187" s="24"/>
    </row>
    <row r="10188" spans="1:2" ht="15" customHeight="1">
      <c r="A10188" s="8"/>
      <c r="B10188" s="24"/>
    </row>
    <row r="10189" spans="1:2" ht="15" customHeight="1">
      <c r="A10189" s="8"/>
      <c r="B10189" s="24"/>
    </row>
    <row r="10190" spans="1:2" ht="15" customHeight="1">
      <c r="A10190" s="8"/>
      <c r="B10190" s="24"/>
    </row>
    <row r="10191" spans="1:2" ht="15" customHeight="1">
      <c r="A10191" s="8"/>
      <c r="B10191" s="24"/>
    </row>
    <row r="10192" spans="1:2" ht="15" customHeight="1">
      <c r="A10192" s="8"/>
      <c r="B10192" s="24"/>
    </row>
    <row r="10193" spans="1:2" ht="15" customHeight="1">
      <c r="A10193" s="8"/>
      <c r="B10193" s="24"/>
    </row>
    <row r="10194" spans="1:2" ht="15" customHeight="1">
      <c r="A10194" s="8"/>
      <c r="B10194" s="24"/>
    </row>
    <row r="10195" spans="1:2" ht="15" customHeight="1">
      <c r="A10195" s="8"/>
      <c r="B10195" s="24"/>
    </row>
    <row r="10196" spans="1:2" ht="15" customHeight="1">
      <c r="A10196" s="8"/>
      <c r="B10196" s="24"/>
    </row>
    <row r="10197" spans="1:2" ht="15" customHeight="1">
      <c r="A10197" s="25"/>
      <c r="B10197" s="26"/>
    </row>
    <row r="10198" spans="1:2" ht="15" customHeight="1">
      <c r="A10198" s="8"/>
      <c r="B10198" s="24"/>
    </row>
    <row r="10199" spans="1:2" ht="15" customHeight="1">
      <c r="A10199" s="8"/>
      <c r="B10199" s="24"/>
    </row>
    <row r="10200" spans="1:2" ht="15" customHeight="1">
      <c r="A10200" s="8"/>
      <c r="B10200" s="24"/>
    </row>
    <row r="10201" spans="1:2" ht="15" customHeight="1">
      <c r="A10201" s="8"/>
      <c r="B10201" s="24"/>
    </row>
    <row r="10202" spans="1:2" ht="15" customHeight="1">
      <c r="A10202" s="8"/>
      <c r="B10202" s="24"/>
    </row>
    <row r="10203" spans="1:2" ht="15" customHeight="1">
      <c r="A10203" s="8"/>
      <c r="B10203" s="24"/>
    </row>
    <row r="10204" spans="1:2" ht="15" customHeight="1">
      <c r="A10204" s="25"/>
      <c r="B10204" s="26"/>
    </row>
    <row r="10205" spans="1:2" ht="15" customHeight="1">
      <c r="A10205" s="8"/>
      <c r="B10205" s="24"/>
    </row>
    <row r="10206" spans="1:2" ht="15" customHeight="1">
      <c r="A10206" s="8"/>
      <c r="B10206" s="24"/>
    </row>
    <row r="10207" spans="1:2" ht="15" customHeight="1">
      <c r="A10207" s="8"/>
      <c r="B10207" s="24"/>
    </row>
    <row r="10208" spans="1:2" ht="15" customHeight="1">
      <c r="A10208" s="8"/>
      <c r="B10208" s="24"/>
    </row>
    <row r="10209" spans="1:2" ht="15" customHeight="1">
      <c r="A10209" s="8"/>
      <c r="B10209" s="24"/>
    </row>
    <row r="10210" spans="1:2" ht="15" customHeight="1">
      <c r="A10210" s="8"/>
      <c r="B10210" s="24"/>
    </row>
    <row r="10211" spans="1:2" ht="15" customHeight="1">
      <c r="A10211" s="8"/>
      <c r="B10211" s="24"/>
    </row>
    <row r="10212" spans="1:2" ht="15" customHeight="1">
      <c r="A10212" s="8"/>
      <c r="B10212" s="24"/>
    </row>
    <row r="10213" spans="1:2" ht="15" customHeight="1">
      <c r="A10213" s="25"/>
      <c r="B10213" s="26"/>
    </row>
    <row r="10214" spans="1:2" ht="15" customHeight="1">
      <c r="A10214" s="8"/>
      <c r="B10214" s="24"/>
    </row>
    <row r="10215" spans="1:2" ht="15" customHeight="1">
      <c r="A10215" s="8"/>
      <c r="B10215" s="24"/>
    </row>
    <row r="10216" spans="1:2" ht="15" customHeight="1">
      <c r="A10216" s="8"/>
      <c r="B10216" s="24"/>
    </row>
    <row r="10217" spans="1:2" ht="15" customHeight="1">
      <c r="A10217" s="8"/>
      <c r="B10217" s="24"/>
    </row>
    <row r="10218" spans="1:2" ht="15" customHeight="1">
      <c r="A10218" s="8"/>
      <c r="B10218" s="24"/>
    </row>
    <row r="10219" spans="1:2" ht="15" customHeight="1">
      <c r="A10219" s="8"/>
      <c r="B10219" s="24"/>
    </row>
    <row r="10220" spans="1:2" ht="15" customHeight="1">
      <c r="A10220" s="8"/>
      <c r="B10220" s="24"/>
    </row>
    <row r="10221" spans="1:2" ht="15" customHeight="1">
      <c r="A10221" s="8"/>
      <c r="B10221" s="24"/>
    </row>
    <row r="10222" spans="1:2" ht="15" customHeight="1">
      <c r="A10222" s="8"/>
      <c r="B10222" s="24"/>
    </row>
    <row r="10223" spans="1:2" ht="15" customHeight="1">
      <c r="A10223" s="8"/>
      <c r="B10223" s="24"/>
    </row>
    <row r="10224" spans="1:2" ht="15" customHeight="1">
      <c r="A10224" s="8"/>
      <c r="B10224" s="24"/>
    </row>
    <row r="10225" spans="1:2" ht="15" customHeight="1">
      <c r="A10225" s="8"/>
      <c r="B10225" s="24"/>
    </row>
    <row r="10226" spans="1:2" ht="15" customHeight="1">
      <c r="A10226" s="8"/>
      <c r="B10226" s="24"/>
    </row>
    <row r="10227" spans="1:2" ht="15" customHeight="1">
      <c r="A10227" s="8"/>
      <c r="B10227" s="24"/>
    </row>
    <row r="10228" spans="1:2" ht="15" customHeight="1">
      <c r="A10228" s="8"/>
      <c r="B10228" s="24"/>
    </row>
    <row r="10229" spans="1:2" ht="15" customHeight="1">
      <c r="A10229" s="8"/>
      <c r="B10229" s="24"/>
    </row>
    <row r="10230" spans="1:2" ht="15" customHeight="1">
      <c r="A10230" s="8"/>
      <c r="B10230" s="24"/>
    </row>
    <row r="10231" spans="1:2" ht="15" customHeight="1">
      <c r="A10231" s="8"/>
      <c r="B10231" s="24"/>
    </row>
    <row r="10232" spans="1:2" ht="15" customHeight="1">
      <c r="A10232" s="8"/>
      <c r="B10232" s="24"/>
    </row>
    <row r="10233" spans="1:2" ht="15" customHeight="1">
      <c r="A10233" s="8"/>
      <c r="B10233" s="24"/>
    </row>
    <row r="10234" spans="1:2" ht="15" customHeight="1">
      <c r="A10234" s="8"/>
      <c r="B10234" s="24"/>
    </row>
    <row r="10235" spans="1:2" ht="15" customHeight="1">
      <c r="A10235" s="8"/>
      <c r="B10235" s="24"/>
    </row>
    <row r="10236" spans="1:2" ht="15" customHeight="1">
      <c r="A10236" s="8"/>
      <c r="B10236" s="24"/>
    </row>
    <row r="10237" spans="1:2" ht="15" customHeight="1">
      <c r="A10237" s="8"/>
      <c r="B10237" s="24"/>
    </row>
    <row r="10238" spans="1:2" ht="15" customHeight="1">
      <c r="A10238" s="8"/>
      <c r="B10238" s="24"/>
    </row>
    <row r="10239" spans="1:2" ht="15" customHeight="1">
      <c r="A10239" s="8"/>
      <c r="B10239" s="24"/>
    </row>
    <row r="10240" spans="1:2" ht="15" customHeight="1">
      <c r="A10240" s="8"/>
      <c r="B10240" s="24"/>
    </row>
    <row r="10241" spans="1:2" ht="15" customHeight="1">
      <c r="A10241" s="8"/>
      <c r="B10241" s="24"/>
    </row>
    <row r="10242" spans="1:2" ht="15" customHeight="1">
      <c r="A10242" s="8"/>
      <c r="B10242" s="24"/>
    </row>
    <row r="10243" spans="1:2" ht="15" customHeight="1">
      <c r="A10243" s="8"/>
      <c r="B10243" s="24"/>
    </row>
    <row r="10244" spans="1:2" ht="15" customHeight="1">
      <c r="A10244" s="8"/>
      <c r="B10244" s="24"/>
    </row>
    <row r="10245" spans="1:2" ht="15" customHeight="1">
      <c r="A10245" s="8"/>
      <c r="B10245" s="24"/>
    </row>
    <row r="10246" spans="1:2" ht="15" customHeight="1">
      <c r="A10246" s="8"/>
      <c r="B10246" s="24"/>
    </row>
    <row r="10247" spans="1:2" ht="15" customHeight="1">
      <c r="A10247" s="8"/>
      <c r="B10247" s="24"/>
    </row>
    <row r="10248" spans="1:2" ht="15" customHeight="1">
      <c r="A10248" s="8"/>
      <c r="B10248" s="24"/>
    </row>
    <row r="10249" spans="1:2" ht="15" customHeight="1">
      <c r="A10249" s="8"/>
      <c r="B10249" s="24"/>
    </row>
    <row r="10250" spans="1:2" ht="15" customHeight="1">
      <c r="A10250" s="8"/>
      <c r="B10250" s="24"/>
    </row>
    <row r="10251" spans="1:2" ht="15" customHeight="1">
      <c r="A10251" s="8"/>
      <c r="B10251" s="24"/>
    </row>
    <row r="10252" spans="1:2" ht="15" customHeight="1">
      <c r="A10252" s="8"/>
      <c r="B10252" s="24"/>
    </row>
    <row r="10253" spans="1:2" ht="15" customHeight="1">
      <c r="A10253" s="8"/>
      <c r="B10253" s="24"/>
    </row>
    <row r="10254" spans="1:2" ht="15" customHeight="1">
      <c r="A10254" s="8"/>
      <c r="B10254" s="24"/>
    </row>
    <row r="10255" spans="1:2" ht="15" customHeight="1">
      <c r="A10255" s="8"/>
      <c r="B10255" s="24"/>
    </row>
    <row r="10256" spans="1:2" ht="15" customHeight="1">
      <c r="A10256" s="8"/>
      <c r="B10256" s="24"/>
    </row>
    <row r="10257" spans="1:2" ht="15" customHeight="1">
      <c r="A10257" s="8"/>
      <c r="B10257" s="24"/>
    </row>
    <row r="10258" spans="1:2" ht="15" customHeight="1">
      <c r="A10258" s="25"/>
      <c r="B10258" s="26"/>
    </row>
    <row r="10259" spans="1:2" ht="15" customHeight="1">
      <c r="A10259" s="8"/>
      <c r="B10259" s="24"/>
    </row>
    <row r="10260" spans="1:2" ht="15" customHeight="1">
      <c r="A10260" s="8"/>
      <c r="B10260" s="24"/>
    </row>
    <row r="10261" spans="1:2" ht="15" customHeight="1">
      <c r="A10261" s="8"/>
      <c r="B10261" s="24"/>
    </row>
    <row r="10262" spans="1:2" ht="15" customHeight="1">
      <c r="A10262" s="8"/>
      <c r="B10262" s="24"/>
    </row>
    <row r="10263" spans="1:2" ht="15" customHeight="1">
      <c r="A10263" s="8"/>
      <c r="B10263" s="24"/>
    </row>
    <row r="10264" spans="1:2" ht="15" customHeight="1">
      <c r="A10264" s="8"/>
      <c r="B10264" s="24"/>
    </row>
    <row r="10265" spans="1:2" ht="15" customHeight="1">
      <c r="A10265" s="8"/>
      <c r="B10265" s="24"/>
    </row>
    <row r="10266" spans="1:2" ht="15" customHeight="1">
      <c r="A10266" s="8"/>
      <c r="B10266" s="24"/>
    </row>
    <row r="10267" spans="1:2" ht="15" customHeight="1">
      <c r="A10267" s="8"/>
      <c r="B10267" s="24"/>
    </row>
    <row r="10268" spans="1:2" ht="15" customHeight="1">
      <c r="A10268" s="8"/>
      <c r="B10268" s="24"/>
    </row>
    <row r="10269" spans="1:2" ht="15" customHeight="1">
      <c r="A10269" s="8"/>
      <c r="B10269" s="24"/>
    </row>
    <row r="10270" spans="1:2" ht="15" customHeight="1">
      <c r="A10270" s="8"/>
      <c r="B10270" s="24"/>
    </row>
    <row r="10271" spans="1:2" ht="15" customHeight="1">
      <c r="A10271" s="8"/>
      <c r="B10271" s="24"/>
    </row>
    <row r="10272" spans="1:2" ht="15" customHeight="1">
      <c r="A10272" s="8"/>
      <c r="B10272" s="24"/>
    </row>
    <row r="10273" spans="1:2" ht="15" customHeight="1">
      <c r="A10273" s="8"/>
      <c r="B10273" s="24"/>
    </row>
    <row r="10274" spans="1:2" ht="15" customHeight="1">
      <c r="A10274" s="8"/>
      <c r="B10274" s="24"/>
    </row>
    <row r="10275" spans="1:2" ht="15" customHeight="1">
      <c r="A10275" s="8"/>
      <c r="B10275" s="24"/>
    </row>
    <row r="10276" spans="1:2" ht="15" customHeight="1">
      <c r="A10276" s="8"/>
      <c r="B10276" s="24"/>
    </row>
    <row r="10277" spans="1:2" ht="15" customHeight="1">
      <c r="A10277" s="8"/>
      <c r="B10277" s="24"/>
    </row>
    <row r="10278" spans="1:2" ht="15" customHeight="1">
      <c r="A10278" s="8"/>
      <c r="B10278" s="24"/>
    </row>
    <row r="10279" spans="1:2" ht="15" customHeight="1">
      <c r="A10279" s="8"/>
      <c r="B10279" s="24"/>
    </row>
    <row r="10280" spans="1:2" ht="15" customHeight="1">
      <c r="A10280" s="8"/>
      <c r="B10280" s="24"/>
    </row>
    <row r="10281" spans="1:2" ht="15" customHeight="1">
      <c r="A10281" s="8"/>
      <c r="B10281" s="24"/>
    </row>
    <row r="10282" spans="1:2" ht="15" customHeight="1">
      <c r="A10282" s="8"/>
      <c r="B10282" s="24"/>
    </row>
    <row r="10283" spans="1:2" ht="15" customHeight="1">
      <c r="A10283" s="8"/>
      <c r="B10283" s="24"/>
    </row>
    <row r="10284" spans="1:2" ht="15" customHeight="1">
      <c r="A10284" s="8"/>
      <c r="B10284" s="24"/>
    </row>
    <row r="10285" spans="1:2" ht="15" customHeight="1">
      <c r="A10285" s="8"/>
      <c r="B10285" s="24"/>
    </row>
    <row r="10286" spans="1:2" ht="15" customHeight="1">
      <c r="A10286" s="8"/>
      <c r="B10286" s="24"/>
    </row>
    <row r="10287" spans="1:2" ht="15" customHeight="1">
      <c r="A10287" s="8"/>
      <c r="B10287" s="24"/>
    </row>
    <row r="10288" spans="1:2" ht="15" customHeight="1">
      <c r="A10288" s="8"/>
      <c r="B10288" s="24"/>
    </row>
    <row r="10289" spans="1:2" ht="15" customHeight="1">
      <c r="A10289" s="8"/>
      <c r="B10289" s="24"/>
    </row>
    <row r="10290" spans="1:2" ht="15" customHeight="1">
      <c r="A10290" s="8"/>
      <c r="B10290" s="24"/>
    </row>
    <row r="10291" spans="1:2" ht="15" customHeight="1">
      <c r="A10291" s="8"/>
      <c r="B10291" s="24"/>
    </row>
    <row r="10292" spans="1:2" ht="15" customHeight="1">
      <c r="A10292" s="8"/>
      <c r="B10292" s="24"/>
    </row>
    <row r="10293" spans="1:2" ht="15" customHeight="1">
      <c r="A10293" s="8"/>
      <c r="B10293" s="24"/>
    </row>
    <row r="10294" spans="1:2" ht="15" customHeight="1">
      <c r="A10294" s="8"/>
      <c r="B10294" s="24"/>
    </row>
    <row r="10295" spans="1:2" ht="15" customHeight="1">
      <c r="A10295" s="8"/>
      <c r="B10295" s="24"/>
    </row>
    <row r="10296" spans="1:2" ht="15" customHeight="1">
      <c r="A10296" s="8"/>
      <c r="B10296" s="24"/>
    </row>
    <row r="10297" spans="1:2" ht="15" customHeight="1">
      <c r="A10297" s="8"/>
      <c r="B10297" s="24"/>
    </row>
    <row r="10298" spans="1:2" ht="15" customHeight="1">
      <c r="A10298" s="25"/>
      <c r="B10298" s="26"/>
    </row>
    <row r="10299" spans="1:2" ht="15" customHeight="1">
      <c r="A10299" s="8"/>
      <c r="B10299" s="24"/>
    </row>
    <row r="10300" spans="1:2" ht="15" customHeight="1">
      <c r="A10300" s="8"/>
      <c r="B10300" s="24"/>
    </row>
    <row r="10301" spans="1:2" ht="15" customHeight="1">
      <c r="A10301" s="8"/>
      <c r="B10301" s="24"/>
    </row>
    <row r="10302" spans="1:2" ht="15" customHeight="1">
      <c r="A10302" s="8"/>
      <c r="B10302" s="24"/>
    </row>
    <row r="10303" spans="1:2" ht="15" customHeight="1">
      <c r="A10303" s="8"/>
      <c r="B10303" s="24"/>
    </row>
    <row r="10304" spans="1:2" ht="15" customHeight="1">
      <c r="A10304" s="8"/>
      <c r="B10304" s="24"/>
    </row>
    <row r="10305" spans="1:2" ht="15" customHeight="1">
      <c r="A10305" s="8"/>
      <c r="B10305" s="24"/>
    </row>
    <row r="10306" spans="1:2" ht="15" customHeight="1">
      <c r="A10306" s="8"/>
      <c r="B10306" s="24"/>
    </row>
    <row r="10307" spans="1:2" ht="15" customHeight="1">
      <c r="A10307" s="8"/>
      <c r="B10307" s="24"/>
    </row>
    <row r="10308" spans="1:2" ht="15" customHeight="1">
      <c r="A10308" s="8"/>
      <c r="B10308" s="24"/>
    </row>
    <row r="10309" spans="1:2" ht="15" customHeight="1">
      <c r="A10309" s="8"/>
      <c r="B10309" s="24"/>
    </row>
    <row r="10310" spans="1:2" ht="15" customHeight="1">
      <c r="A10310" s="8"/>
      <c r="B10310" s="24"/>
    </row>
    <row r="10311" spans="1:2" ht="15" customHeight="1">
      <c r="A10311" s="8"/>
      <c r="B10311" s="24"/>
    </row>
    <row r="10312" spans="1:2" ht="15" customHeight="1">
      <c r="A10312" s="8"/>
      <c r="B10312" s="24"/>
    </row>
    <row r="10313" spans="1:2" ht="15" customHeight="1">
      <c r="A10313" s="8"/>
      <c r="B10313" s="24"/>
    </row>
    <row r="10314" spans="1:2" ht="15" customHeight="1">
      <c r="A10314" s="8"/>
      <c r="B10314" s="24"/>
    </row>
    <row r="10315" spans="1:2" ht="15" customHeight="1">
      <c r="A10315" s="8"/>
      <c r="B10315" s="24"/>
    </row>
    <row r="10316" spans="1:2" ht="15" customHeight="1">
      <c r="A10316" s="8"/>
      <c r="B10316" s="24"/>
    </row>
    <row r="10317" spans="1:2" ht="15" customHeight="1">
      <c r="A10317" s="8"/>
      <c r="B10317" s="24"/>
    </row>
    <row r="10318" spans="1:2" ht="15" customHeight="1">
      <c r="A10318" s="8"/>
      <c r="B10318" s="24"/>
    </row>
    <row r="10319" spans="1:2" ht="15" customHeight="1">
      <c r="A10319" s="8"/>
      <c r="B10319" s="24"/>
    </row>
    <row r="10320" spans="1:2" ht="15" customHeight="1">
      <c r="A10320" s="8"/>
      <c r="B10320" s="24"/>
    </row>
    <row r="10321" spans="1:2" ht="15" customHeight="1">
      <c r="A10321" s="8"/>
      <c r="B10321" s="24"/>
    </row>
    <row r="10322" spans="1:2" ht="15" customHeight="1">
      <c r="A10322" s="8"/>
      <c r="B10322" s="24"/>
    </row>
    <row r="10323" spans="1:2" ht="15" customHeight="1">
      <c r="A10323" s="8"/>
      <c r="B10323" s="24"/>
    </row>
    <row r="10324" spans="1:2" ht="15" customHeight="1">
      <c r="A10324" s="8"/>
      <c r="B10324" s="24"/>
    </row>
    <row r="10325" spans="1:2" ht="15" customHeight="1">
      <c r="A10325" s="8"/>
      <c r="B10325" s="24"/>
    </row>
    <row r="10326" spans="1:2" ht="15" customHeight="1">
      <c r="A10326" s="8"/>
      <c r="B10326" s="24"/>
    </row>
    <row r="10327" spans="1:2" ht="15" customHeight="1">
      <c r="A10327" s="8"/>
      <c r="B10327" s="24"/>
    </row>
    <row r="10328" spans="1:2" ht="15" customHeight="1">
      <c r="A10328" s="8"/>
      <c r="B10328" s="24"/>
    </row>
    <row r="10329" spans="1:2" ht="15" customHeight="1">
      <c r="A10329" s="8"/>
      <c r="B10329" s="24"/>
    </row>
    <row r="10330" spans="1:2" ht="15" customHeight="1">
      <c r="A10330" s="8"/>
      <c r="B10330" s="24"/>
    </row>
    <row r="10331" spans="1:2" ht="15" customHeight="1">
      <c r="A10331" s="8"/>
      <c r="B10331" s="24"/>
    </row>
    <row r="10332" spans="1:2" ht="15" customHeight="1">
      <c r="A10332" s="8"/>
      <c r="B10332" s="24"/>
    </row>
    <row r="10333" spans="1:2" ht="15" customHeight="1">
      <c r="A10333" s="8"/>
      <c r="B10333" s="24"/>
    </row>
    <row r="10334" spans="1:2" ht="15" customHeight="1">
      <c r="A10334" s="8"/>
      <c r="B10334" s="24"/>
    </row>
    <row r="10335" spans="1:2" ht="15" customHeight="1">
      <c r="A10335" s="8"/>
      <c r="B10335" s="24"/>
    </row>
    <row r="10336" spans="1:2" ht="15" customHeight="1">
      <c r="A10336" s="8"/>
      <c r="B10336" s="24"/>
    </row>
    <row r="10337" spans="1:2" ht="15" customHeight="1">
      <c r="A10337" s="25"/>
      <c r="B10337" s="26"/>
    </row>
    <row r="10338" spans="1:2" ht="15" customHeight="1">
      <c r="A10338" s="8"/>
      <c r="B10338" s="24"/>
    </row>
    <row r="10339" spans="1:2" ht="15" customHeight="1">
      <c r="A10339" s="8"/>
      <c r="B10339" s="24"/>
    </row>
    <row r="10340" spans="1:2" ht="15" customHeight="1">
      <c r="A10340" s="8"/>
      <c r="B10340" s="24"/>
    </row>
    <row r="10341" spans="1:2" ht="15" customHeight="1">
      <c r="A10341" s="8"/>
      <c r="B10341" s="24"/>
    </row>
    <row r="10342" spans="1:2" ht="15" customHeight="1">
      <c r="A10342" s="8"/>
      <c r="B10342" s="24"/>
    </row>
    <row r="10343" spans="1:2" ht="15" customHeight="1">
      <c r="A10343" s="8"/>
      <c r="B10343" s="24"/>
    </row>
    <row r="10344" spans="1:2" ht="15" customHeight="1">
      <c r="A10344" s="8"/>
      <c r="B10344" s="24"/>
    </row>
    <row r="10345" spans="1:2" ht="15" customHeight="1">
      <c r="A10345" s="8"/>
      <c r="B10345" s="24"/>
    </row>
    <row r="10346" spans="1:2" ht="15" customHeight="1">
      <c r="A10346" s="8"/>
      <c r="B10346" s="24"/>
    </row>
    <row r="10347" spans="1:2" ht="15" customHeight="1">
      <c r="A10347" s="8"/>
      <c r="B10347" s="24"/>
    </row>
    <row r="10348" spans="1:2" ht="15" customHeight="1">
      <c r="A10348" s="8"/>
      <c r="B10348" s="24"/>
    </row>
    <row r="10349" spans="1:2" ht="15" customHeight="1">
      <c r="A10349" s="8"/>
      <c r="B10349" s="24"/>
    </row>
    <row r="10350" spans="1:2" ht="15" customHeight="1">
      <c r="A10350" s="8"/>
      <c r="B10350" s="24"/>
    </row>
    <row r="10351" spans="1:2" ht="15" customHeight="1">
      <c r="A10351" s="8"/>
      <c r="B10351" s="24"/>
    </row>
    <row r="10352" spans="1:2" ht="15" customHeight="1">
      <c r="A10352" s="8"/>
      <c r="B10352" s="24"/>
    </row>
    <row r="10353" spans="1:2" ht="15" customHeight="1">
      <c r="A10353" s="8"/>
      <c r="B10353" s="24"/>
    </row>
    <row r="10354" spans="1:2" ht="15" customHeight="1">
      <c r="A10354" s="8"/>
      <c r="B10354" s="24"/>
    </row>
    <row r="10355" spans="1:2" ht="15" customHeight="1">
      <c r="A10355" s="8"/>
      <c r="B10355" s="24"/>
    </row>
    <row r="10356" spans="1:2" ht="15" customHeight="1">
      <c r="A10356" s="8"/>
      <c r="B10356" s="24"/>
    </row>
    <row r="10357" spans="1:2" ht="15" customHeight="1">
      <c r="A10357" s="8"/>
      <c r="B10357" s="24"/>
    </row>
    <row r="10358" spans="1:2" ht="15" customHeight="1">
      <c r="A10358" s="8"/>
      <c r="B10358" s="24"/>
    </row>
    <row r="10359" spans="1:2" ht="15" customHeight="1">
      <c r="A10359" s="8"/>
      <c r="B10359" s="24"/>
    </row>
    <row r="10360" spans="1:2" ht="15" customHeight="1">
      <c r="A10360" s="8"/>
      <c r="B10360" s="24"/>
    </row>
    <row r="10361" spans="1:2" ht="15" customHeight="1">
      <c r="A10361" s="8"/>
      <c r="B10361" s="24"/>
    </row>
    <row r="10362" spans="1:2" ht="15" customHeight="1">
      <c r="A10362" s="8"/>
      <c r="B10362" s="24"/>
    </row>
    <row r="10363" spans="1:2" ht="15" customHeight="1">
      <c r="A10363" s="8"/>
      <c r="B10363" s="24"/>
    </row>
    <row r="10364" spans="1:2" ht="15" customHeight="1">
      <c r="A10364" s="8"/>
      <c r="B10364" s="24"/>
    </row>
    <row r="10365" spans="1:2" ht="15" customHeight="1">
      <c r="A10365" s="8"/>
      <c r="B10365" s="24"/>
    </row>
    <row r="10366" spans="1:2" ht="15" customHeight="1">
      <c r="A10366" s="8"/>
      <c r="B10366" s="24"/>
    </row>
    <row r="10367" spans="1:2" ht="15" customHeight="1">
      <c r="A10367" s="8"/>
      <c r="B10367" s="24"/>
    </row>
    <row r="10368" spans="1:2" ht="15" customHeight="1">
      <c r="A10368" s="8"/>
      <c r="B10368" s="24"/>
    </row>
    <row r="10369" spans="1:2" ht="15" customHeight="1">
      <c r="A10369" s="8"/>
      <c r="B10369" s="24"/>
    </row>
    <row r="10370" spans="1:2" ht="15" customHeight="1">
      <c r="A10370" s="8"/>
      <c r="B10370" s="24"/>
    </row>
    <row r="10371" spans="1:2" ht="15" customHeight="1">
      <c r="A10371" s="8"/>
      <c r="B10371" s="24"/>
    </row>
    <row r="10372" spans="1:2" ht="15" customHeight="1">
      <c r="A10372" s="8"/>
      <c r="B10372" s="24"/>
    </row>
    <row r="10373" spans="1:2" ht="15" customHeight="1">
      <c r="A10373" s="8"/>
      <c r="B10373" s="24"/>
    </row>
    <row r="10374" spans="1:2" ht="15" customHeight="1">
      <c r="A10374" s="8"/>
      <c r="B10374" s="24"/>
    </row>
    <row r="10375" spans="1:2" ht="15" customHeight="1">
      <c r="A10375" s="8"/>
      <c r="B10375" s="24"/>
    </row>
    <row r="10376" spans="1:2" ht="15" customHeight="1">
      <c r="A10376" s="8"/>
      <c r="B10376" s="24"/>
    </row>
    <row r="10377" spans="1:2" ht="15" customHeight="1">
      <c r="A10377" s="8"/>
      <c r="B10377" s="24"/>
    </row>
    <row r="10378" spans="1:2" ht="15" customHeight="1">
      <c r="A10378" s="8"/>
      <c r="B10378" s="24"/>
    </row>
    <row r="10379" spans="1:2" ht="15" customHeight="1">
      <c r="A10379" s="8"/>
      <c r="B10379" s="24"/>
    </row>
    <row r="10380" spans="1:2" ht="15" customHeight="1">
      <c r="A10380" s="8"/>
      <c r="B10380" s="24"/>
    </row>
    <row r="10381" spans="1:2" ht="15" customHeight="1">
      <c r="A10381" s="8"/>
      <c r="B10381" s="24"/>
    </row>
    <row r="10382" spans="1:2" ht="15" customHeight="1">
      <c r="A10382" s="8"/>
      <c r="B10382" s="24"/>
    </row>
    <row r="10383" spans="1:2" ht="15" customHeight="1">
      <c r="A10383" s="8"/>
      <c r="B10383" s="24"/>
    </row>
    <row r="10384" spans="1:2" ht="15" customHeight="1">
      <c r="A10384" s="8"/>
      <c r="B10384" s="24"/>
    </row>
    <row r="10385" spans="1:2" ht="15" customHeight="1">
      <c r="A10385" s="8"/>
      <c r="B10385" s="24"/>
    </row>
    <row r="10386" spans="1:2" ht="15" customHeight="1">
      <c r="A10386" s="8"/>
      <c r="B10386" s="24"/>
    </row>
    <row r="10387" spans="1:2" ht="15" customHeight="1">
      <c r="A10387" s="8"/>
      <c r="B10387" s="24"/>
    </row>
    <row r="10388" spans="1:2" ht="15" customHeight="1">
      <c r="A10388" s="8"/>
      <c r="B10388" s="24"/>
    </row>
    <row r="10389" spans="1:2" ht="15" customHeight="1">
      <c r="A10389" s="8"/>
      <c r="B10389" s="24"/>
    </row>
    <row r="10390" spans="1:2" ht="15" customHeight="1">
      <c r="A10390" s="8"/>
      <c r="B10390" s="24"/>
    </row>
    <row r="10391" spans="1:2" ht="15" customHeight="1">
      <c r="A10391" s="8"/>
      <c r="B10391" s="24"/>
    </row>
    <row r="10392" spans="1:2" ht="15" customHeight="1">
      <c r="A10392" s="8"/>
      <c r="B10392" s="24"/>
    </row>
    <row r="10393" spans="1:2" ht="15" customHeight="1">
      <c r="A10393" s="8"/>
      <c r="B10393" s="24"/>
    </row>
    <row r="10394" spans="1:2" ht="15" customHeight="1">
      <c r="A10394" s="8"/>
      <c r="B10394" s="24"/>
    </row>
    <row r="10395" spans="1:2" ht="15" customHeight="1">
      <c r="A10395" s="8"/>
      <c r="B10395" s="24"/>
    </row>
    <row r="10396" spans="1:2" ht="15" customHeight="1">
      <c r="A10396" s="8"/>
      <c r="B10396" s="24"/>
    </row>
    <row r="10397" spans="1:2" ht="15" customHeight="1">
      <c r="A10397" s="8"/>
      <c r="B10397" s="24"/>
    </row>
    <row r="10398" spans="1:2" ht="15" customHeight="1">
      <c r="A10398" s="8"/>
      <c r="B10398" s="24"/>
    </row>
    <row r="10399" spans="1:2" ht="15" customHeight="1">
      <c r="A10399" s="8"/>
      <c r="B10399" s="24"/>
    </row>
    <row r="10400" spans="1:2" ht="15" customHeight="1">
      <c r="A10400" s="8"/>
      <c r="B10400" s="24"/>
    </row>
    <row r="10401" spans="1:2" ht="15" customHeight="1">
      <c r="A10401" s="8"/>
      <c r="B10401" s="24"/>
    </row>
    <row r="10402" spans="1:2" ht="15" customHeight="1">
      <c r="A10402" s="8"/>
      <c r="B10402" s="24"/>
    </row>
    <row r="10403" spans="1:2" ht="15" customHeight="1">
      <c r="A10403" s="8"/>
      <c r="B10403" s="24"/>
    </row>
    <row r="10404" spans="1:2" ht="15" customHeight="1">
      <c r="A10404" s="8"/>
      <c r="B10404" s="24"/>
    </row>
    <row r="10405" spans="1:2" ht="15" customHeight="1">
      <c r="A10405" s="8"/>
      <c r="B10405" s="24"/>
    </row>
    <row r="10406" spans="1:2" ht="15" customHeight="1">
      <c r="A10406" s="8"/>
      <c r="B10406" s="24"/>
    </row>
    <row r="10407" spans="1:2" ht="15" customHeight="1">
      <c r="A10407" s="8"/>
      <c r="B10407" s="24"/>
    </row>
    <row r="10408" spans="1:2" ht="15" customHeight="1">
      <c r="A10408" s="8"/>
      <c r="B10408" s="24"/>
    </row>
    <row r="10409" spans="1:2" ht="15" customHeight="1">
      <c r="A10409" s="8"/>
      <c r="B10409" s="24"/>
    </row>
    <row r="10410" spans="1:2" ht="15" customHeight="1">
      <c r="A10410" s="8"/>
      <c r="B10410" s="24"/>
    </row>
    <row r="10411" spans="1:2" ht="15" customHeight="1">
      <c r="A10411" s="8"/>
      <c r="B10411" s="24"/>
    </row>
    <row r="10412" spans="1:2" ht="15" customHeight="1">
      <c r="A10412" s="8"/>
      <c r="B10412" s="24"/>
    </row>
    <row r="10413" spans="1:2" ht="15" customHeight="1">
      <c r="A10413" s="8"/>
      <c r="B10413" s="24"/>
    </row>
    <row r="10414" spans="1:2" ht="15" customHeight="1">
      <c r="A10414" s="8"/>
      <c r="B10414" s="24"/>
    </row>
    <row r="10415" spans="1:2" ht="15" customHeight="1">
      <c r="A10415" s="8"/>
      <c r="B10415" s="24"/>
    </row>
    <row r="10416" spans="1:2" ht="15" customHeight="1">
      <c r="A10416" s="8"/>
      <c r="B10416" s="24"/>
    </row>
    <row r="10417" spans="1:2" ht="15" customHeight="1">
      <c r="A10417" s="8"/>
      <c r="B10417" s="24"/>
    </row>
    <row r="10418" spans="1:2" ht="15" customHeight="1">
      <c r="A10418" s="8"/>
      <c r="B10418" s="24"/>
    </row>
    <row r="10419" spans="1:2" ht="15" customHeight="1">
      <c r="A10419" s="8"/>
      <c r="B10419" s="24"/>
    </row>
    <row r="10420" spans="1:2" ht="15" customHeight="1">
      <c r="A10420" s="8"/>
      <c r="B10420" s="24"/>
    </row>
    <row r="10421" spans="1:2" ht="15" customHeight="1">
      <c r="A10421" s="8"/>
      <c r="B10421" s="24"/>
    </row>
    <row r="10422" spans="1:2" ht="15" customHeight="1">
      <c r="A10422" s="8"/>
      <c r="B10422" s="24"/>
    </row>
    <row r="10423" spans="1:2" ht="15" customHeight="1">
      <c r="A10423" s="8"/>
      <c r="B10423" s="24"/>
    </row>
    <row r="10424" spans="1:2" ht="15" customHeight="1">
      <c r="A10424" s="8"/>
      <c r="B10424" s="24"/>
    </row>
    <row r="10425" spans="1:2" ht="15" customHeight="1">
      <c r="A10425" s="8"/>
      <c r="B10425" s="24"/>
    </row>
    <row r="10426" spans="1:2" ht="15" customHeight="1">
      <c r="A10426" s="8"/>
      <c r="B10426" s="24"/>
    </row>
    <row r="10427" spans="1:2" ht="15" customHeight="1">
      <c r="A10427" s="8"/>
      <c r="B10427" s="24"/>
    </row>
    <row r="10428" spans="1:2" ht="15" customHeight="1">
      <c r="A10428" s="8"/>
      <c r="B10428" s="24"/>
    </row>
    <row r="10429" spans="1:2" ht="15" customHeight="1">
      <c r="A10429" s="25"/>
      <c r="B10429" s="26"/>
    </row>
    <row r="10430" spans="1:2" ht="15" customHeight="1">
      <c r="A10430" s="8"/>
      <c r="B10430" s="24"/>
    </row>
    <row r="10431" spans="1:2" ht="15" customHeight="1">
      <c r="A10431" s="8"/>
      <c r="B10431" s="24"/>
    </row>
    <row r="10432" spans="1:2" ht="15" customHeight="1">
      <c r="A10432" s="8"/>
      <c r="B10432" s="24"/>
    </row>
    <row r="10433" spans="1:2" ht="15" customHeight="1">
      <c r="A10433" s="8"/>
      <c r="B10433" s="24"/>
    </row>
    <row r="10434" spans="1:2" ht="15" customHeight="1">
      <c r="A10434" s="8"/>
      <c r="B10434" s="24"/>
    </row>
    <row r="10435" spans="1:2" ht="15" customHeight="1">
      <c r="A10435" s="8"/>
      <c r="B10435" s="24"/>
    </row>
    <row r="10436" spans="1:2" ht="15" customHeight="1">
      <c r="A10436" s="8"/>
      <c r="B10436" s="24"/>
    </row>
    <row r="10437" spans="1:2" ht="15" customHeight="1">
      <c r="A10437" s="8"/>
      <c r="B10437" s="24"/>
    </row>
    <row r="10438" spans="1:2" ht="15" customHeight="1">
      <c r="A10438" s="8"/>
      <c r="B10438" s="24"/>
    </row>
    <row r="10439" spans="1:2" ht="15" customHeight="1">
      <c r="A10439" s="8"/>
      <c r="B10439" s="24"/>
    </row>
    <row r="10440" spans="1:2" ht="15" customHeight="1">
      <c r="A10440" s="8"/>
      <c r="B10440" s="24"/>
    </row>
    <row r="10441" spans="1:2" ht="15" customHeight="1">
      <c r="A10441" s="8"/>
      <c r="B10441" s="24"/>
    </row>
    <row r="10442" spans="1:2" ht="15" customHeight="1">
      <c r="A10442" s="8"/>
      <c r="B10442" s="24"/>
    </row>
    <row r="10443" spans="1:2" ht="15" customHeight="1">
      <c r="A10443" s="8"/>
      <c r="B10443" s="24"/>
    </row>
    <row r="10444" spans="1:2" ht="15" customHeight="1">
      <c r="A10444" s="8"/>
      <c r="B10444" s="24"/>
    </row>
    <row r="10445" spans="1:2" ht="15" customHeight="1">
      <c r="A10445" s="8"/>
      <c r="B10445" s="24"/>
    </row>
    <row r="10446" spans="1:2" ht="15" customHeight="1">
      <c r="A10446" s="8"/>
      <c r="B10446" s="24"/>
    </row>
    <row r="10447" spans="1:2" ht="15" customHeight="1">
      <c r="A10447" s="8"/>
      <c r="B10447" s="24"/>
    </row>
    <row r="10448" spans="1:2" ht="15" customHeight="1">
      <c r="A10448" s="8"/>
      <c r="B10448" s="24"/>
    </row>
    <row r="10449" spans="1:2" ht="15" customHeight="1">
      <c r="A10449" s="8"/>
      <c r="B10449" s="24"/>
    </row>
    <row r="10450" spans="1:2" ht="15" customHeight="1">
      <c r="A10450" s="8"/>
      <c r="B10450" s="24"/>
    </row>
    <row r="10451" spans="1:2" ht="15" customHeight="1">
      <c r="A10451" s="8"/>
      <c r="B10451" s="24"/>
    </row>
    <row r="10452" spans="1:2" ht="15" customHeight="1">
      <c r="A10452" s="8"/>
      <c r="B10452" s="24"/>
    </row>
    <row r="10453" spans="1:2" ht="15" customHeight="1">
      <c r="A10453" s="25"/>
      <c r="B10453" s="26"/>
    </row>
    <row r="10454" spans="1:2" ht="15" customHeight="1">
      <c r="A10454" s="8"/>
      <c r="B10454" s="24"/>
    </row>
    <row r="10455" spans="1:2" ht="15" customHeight="1">
      <c r="A10455" s="8"/>
      <c r="B10455" s="24"/>
    </row>
    <row r="10456" spans="1:2" ht="15" customHeight="1">
      <c r="A10456" s="8"/>
      <c r="B10456" s="24"/>
    </row>
    <row r="10457" spans="1:2" ht="15" customHeight="1">
      <c r="A10457" s="8"/>
      <c r="B10457" s="24"/>
    </row>
    <row r="10458" spans="1:2" ht="15" customHeight="1">
      <c r="A10458" s="8"/>
      <c r="B10458" s="24"/>
    </row>
    <row r="10459" spans="1:2" ht="15" customHeight="1">
      <c r="A10459" s="8"/>
      <c r="B10459" s="24"/>
    </row>
    <row r="10460" spans="1:2" ht="15" customHeight="1">
      <c r="A10460" s="8"/>
      <c r="B10460" s="24"/>
    </row>
    <row r="10461" spans="1:2" ht="15" customHeight="1">
      <c r="A10461" s="8"/>
      <c r="B10461" s="24"/>
    </row>
    <row r="10462" spans="1:2" ht="15" customHeight="1">
      <c r="A10462" s="8"/>
      <c r="B10462" s="24"/>
    </row>
    <row r="10463" spans="1:2" ht="15" customHeight="1">
      <c r="A10463" s="8"/>
      <c r="B10463" s="24"/>
    </row>
    <row r="10464" spans="1:2" ht="15" customHeight="1">
      <c r="A10464" s="8"/>
      <c r="B10464" s="24"/>
    </row>
    <row r="10465" spans="1:2" ht="15" customHeight="1">
      <c r="A10465" s="8"/>
      <c r="B10465" s="24"/>
    </row>
    <row r="10466" spans="1:2" ht="15" customHeight="1">
      <c r="A10466" s="8"/>
      <c r="B10466" s="24"/>
    </row>
    <row r="10467" spans="1:2" ht="15" customHeight="1">
      <c r="A10467" s="8"/>
      <c r="B10467" s="24"/>
    </row>
    <row r="10468" spans="1:2" ht="15" customHeight="1">
      <c r="A10468" s="8"/>
      <c r="B10468" s="24"/>
    </row>
    <row r="10469" spans="1:2" ht="15" customHeight="1">
      <c r="A10469" s="8"/>
      <c r="B10469" s="24"/>
    </row>
    <row r="10470" spans="1:2" ht="15" customHeight="1">
      <c r="A10470" s="8"/>
      <c r="B10470" s="24"/>
    </row>
    <row r="10471" spans="1:2" ht="15" customHeight="1">
      <c r="A10471" s="8"/>
      <c r="B10471" s="24"/>
    </row>
    <row r="10472" spans="1:2" ht="15" customHeight="1">
      <c r="A10472" s="8"/>
      <c r="B10472" s="24"/>
    </row>
    <row r="10473" spans="1:2" ht="15" customHeight="1">
      <c r="A10473" s="8"/>
      <c r="B10473" s="24"/>
    </row>
    <row r="10474" spans="1:2" ht="15" customHeight="1">
      <c r="A10474" s="8"/>
      <c r="B10474" s="24"/>
    </row>
    <row r="10475" spans="1:2" ht="15" customHeight="1">
      <c r="A10475" s="8"/>
      <c r="B10475" s="24"/>
    </row>
    <row r="10476" spans="1:2" ht="15" customHeight="1">
      <c r="A10476" s="8"/>
      <c r="B10476" s="24"/>
    </row>
    <row r="10477" spans="1:2" ht="15" customHeight="1">
      <c r="A10477" s="8"/>
      <c r="B10477" s="24"/>
    </row>
    <row r="10478" spans="1:2" ht="15" customHeight="1">
      <c r="A10478" s="8"/>
      <c r="B10478" s="24"/>
    </row>
    <row r="10479" spans="1:2" ht="15" customHeight="1">
      <c r="A10479" s="8"/>
      <c r="B10479" s="24"/>
    </row>
    <row r="10480" spans="1:2" ht="15" customHeight="1">
      <c r="A10480" s="8"/>
      <c r="B10480" s="24"/>
    </row>
    <row r="10481" spans="1:2" ht="15" customHeight="1">
      <c r="A10481" s="8"/>
      <c r="B10481" s="24"/>
    </row>
    <row r="10482" spans="1:2" ht="15" customHeight="1">
      <c r="A10482" s="8"/>
      <c r="B10482" s="24"/>
    </row>
    <row r="10483" spans="1:2" ht="15" customHeight="1">
      <c r="A10483" s="8"/>
      <c r="B10483" s="24"/>
    </row>
    <row r="10484" spans="1:2" ht="15" customHeight="1">
      <c r="A10484" s="8"/>
      <c r="B10484" s="24"/>
    </row>
    <row r="10485" spans="1:2" ht="15" customHeight="1">
      <c r="A10485" s="8"/>
      <c r="B10485" s="24"/>
    </row>
    <row r="10486" spans="1:2" ht="15" customHeight="1">
      <c r="A10486" s="8"/>
      <c r="B10486" s="24"/>
    </row>
    <row r="10487" spans="1:2" ht="15" customHeight="1">
      <c r="A10487" s="8"/>
      <c r="B10487" s="24"/>
    </row>
    <row r="10488" spans="1:2" ht="15" customHeight="1">
      <c r="A10488" s="8"/>
      <c r="B10488" s="24"/>
    </row>
    <row r="10489" spans="1:2" ht="15" customHeight="1">
      <c r="A10489" s="8"/>
      <c r="B10489" s="24"/>
    </row>
    <row r="10490" spans="1:2" ht="15" customHeight="1">
      <c r="A10490" s="8"/>
      <c r="B10490" s="24"/>
    </row>
    <row r="10491" spans="1:2" ht="15" customHeight="1">
      <c r="A10491" s="8"/>
      <c r="B10491" s="24"/>
    </row>
    <row r="10492" spans="1:2" ht="15" customHeight="1">
      <c r="A10492" s="8"/>
      <c r="B10492" s="24"/>
    </row>
    <row r="10493" spans="1:2" ht="15" customHeight="1">
      <c r="A10493" s="8"/>
      <c r="B10493" s="24"/>
    </row>
    <row r="10494" spans="1:2" ht="15" customHeight="1">
      <c r="A10494" s="8"/>
      <c r="B10494" s="24"/>
    </row>
    <row r="10495" spans="1:2" ht="15" customHeight="1">
      <c r="A10495" s="8"/>
      <c r="B10495" s="24"/>
    </row>
    <row r="10496" spans="1:2" ht="15" customHeight="1">
      <c r="A10496" s="8"/>
      <c r="B10496" s="24"/>
    </row>
    <row r="10497" spans="1:2" ht="15" customHeight="1">
      <c r="A10497" s="8"/>
      <c r="B10497" s="24"/>
    </row>
    <row r="10498" spans="1:2" ht="15" customHeight="1">
      <c r="A10498" s="8"/>
      <c r="B10498" s="24"/>
    </row>
    <row r="10499" spans="1:2" ht="15" customHeight="1">
      <c r="A10499" s="8"/>
      <c r="B10499" s="24"/>
    </row>
    <row r="10500" spans="1:2" ht="15" customHeight="1">
      <c r="A10500" s="8"/>
      <c r="B10500" s="24"/>
    </row>
    <row r="10501" spans="1:2" ht="15" customHeight="1">
      <c r="A10501" s="25"/>
      <c r="B10501" s="26"/>
    </row>
    <row r="10502" spans="1:2" ht="15" customHeight="1">
      <c r="A10502" s="8"/>
      <c r="B10502" s="24"/>
    </row>
    <row r="10503" spans="1:2" ht="15" customHeight="1">
      <c r="A10503" s="8"/>
      <c r="B10503" s="24"/>
    </row>
    <row r="10504" spans="1:2" ht="15" customHeight="1">
      <c r="A10504" s="25"/>
      <c r="B10504" s="26"/>
    </row>
    <row r="10505" spans="1:2" ht="15" customHeight="1">
      <c r="A10505" s="8"/>
      <c r="B10505" s="24"/>
    </row>
    <row r="10506" spans="1:2" ht="15" customHeight="1">
      <c r="A10506" s="8"/>
      <c r="B10506" s="24"/>
    </row>
    <row r="10507" spans="1:2" ht="15" customHeight="1">
      <c r="A10507" s="8"/>
      <c r="B10507" s="24"/>
    </row>
    <row r="10508" spans="1:2" ht="15" customHeight="1">
      <c r="A10508" s="8"/>
      <c r="B10508" s="24"/>
    </row>
    <row r="10509" spans="1:2" ht="15" customHeight="1">
      <c r="A10509" s="8"/>
      <c r="B10509" s="24"/>
    </row>
    <row r="10510" spans="1:2" ht="15" customHeight="1">
      <c r="A10510" s="8"/>
      <c r="B10510" s="24"/>
    </row>
    <row r="10511" spans="1:2" ht="15" customHeight="1">
      <c r="A10511" s="8"/>
      <c r="B10511" s="24"/>
    </row>
    <row r="10512" spans="1:2" ht="15" customHeight="1">
      <c r="A10512" s="8"/>
      <c r="B10512" s="24"/>
    </row>
    <row r="10513" spans="1:2" ht="15" customHeight="1">
      <c r="A10513" s="8"/>
      <c r="B10513" s="24"/>
    </row>
    <row r="10514" spans="1:2" ht="15" customHeight="1">
      <c r="A10514" s="25"/>
      <c r="B10514" s="26"/>
    </row>
    <row r="10515" spans="1:2" ht="15" customHeight="1">
      <c r="A10515" s="8"/>
      <c r="B10515" s="24"/>
    </row>
    <row r="10516" spans="1:2" ht="15" customHeight="1">
      <c r="A10516" s="8"/>
      <c r="B10516" s="24"/>
    </row>
    <row r="10517" spans="1:2" ht="15" customHeight="1">
      <c r="A10517" s="8"/>
      <c r="B10517" s="24"/>
    </row>
    <row r="10518" spans="1:2" ht="15" customHeight="1">
      <c r="A10518" s="8"/>
      <c r="B10518" s="24"/>
    </row>
    <row r="10519" spans="1:2" ht="15" customHeight="1">
      <c r="A10519" s="8"/>
      <c r="B10519" s="24"/>
    </row>
    <row r="10520" spans="1:2" ht="15" customHeight="1">
      <c r="A10520" s="8"/>
      <c r="B10520" s="24"/>
    </row>
    <row r="10521" spans="1:2" ht="15" customHeight="1">
      <c r="A10521" s="8"/>
      <c r="B10521" s="24"/>
    </row>
    <row r="10522" spans="1:2" ht="15" customHeight="1">
      <c r="A10522" s="8"/>
      <c r="B10522" s="24"/>
    </row>
    <row r="10523" spans="1:2" ht="15" customHeight="1">
      <c r="A10523" s="8"/>
      <c r="B10523" s="24"/>
    </row>
    <row r="10524" spans="1:2" ht="15" customHeight="1">
      <c r="A10524" s="8"/>
      <c r="B10524" s="24"/>
    </row>
    <row r="10525" spans="1:2" ht="15" customHeight="1">
      <c r="A10525" s="8"/>
      <c r="B10525" s="24"/>
    </row>
    <row r="10526" spans="1:2" ht="15" customHeight="1">
      <c r="A10526" s="8"/>
      <c r="B10526" s="24"/>
    </row>
    <row r="10527" spans="1:2" ht="15" customHeight="1">
      <c r="A10527" s="8"/>
      <c r="B10527" s="24"/>
    </row>
    <row r="10528" spans="1:2" ht="15" customHeight="1">
      <c r="A10528" s="8"/>
      <c r="B10528" s="24"/>
    </row>
    <row r="10529" spans="1:2" ht="15" customHeight="1">
      <c r="A10529" s="8"/>
      <c r="B10529" s="24"/>
    </row>
    <row r="10530" spans="1:2" ht="15" customHeight="1">
      <c r="A10530" s="8"/>
      <c r="B10530" s="24"/>
    </row>
    <row r="10531" spans="1:2" ht="15" customHeight="1">
      <c r="A10531" s="8"/>
      <c r="B10531" s="24"/>
    </row>
    <row r="10532" spans="1:2" ht="15" customHeight="1">
      <c r="A10532" s="8"/>
      <c r="B10532" s="24"/>
    </row>
    <row r="10533" spans="1:2" ht="15" customHeight="1">
      <c r="A10533" s="8"/>
      <c r="B10533" s="24"/>
    </row>
    <row r="10534" spans="1:2" ht="15" customHeight="1">
      <c r="A10534" s="8"/>
      <c r="B10534" s="24"/>
    </row>
    <row r="10535" spans="1:2" ht="15" customHeight="1">
      <c r="A10535" s="8"/>
      <c r="B10535" s="24"/>
    </row>
    <row r="10536" spans="1:2" ht="15" customHeight="1">
      <c r="A10536" s="8"/>
      <c r="B10536" s="24"/>
    </row>
    <row r="10537" spans="1:2" ht="15" customHeight="1">
      <c r="A10537" s="8"/>
      <c r="B10537" s="24"/>
    </row>
    <row r="10538" spans="1:2" ht="15" customHeight="1">
      <c r="A10538" s="8"/>
      <c r="B10538" s="24"/>
    </row>
    <row r="10539" spans="1:2" ht="15" customHeight="1">
      <c r="A10539" s="8"/>
      <c r="B10539" s="24"/>
    </row>
    <row r="10540" spans="1:2" ht="15" customHeight="1">
      <c r="A10540" s="8"/>
      <c r="B10540" s="24"/>
    </row>
    <row r="10541" spans="1:2" ht="15" customHeight="1">
      <c r="A10541" s="8"/>
      <c r="B10541" s="24"/>
    </row>
    <row r="10542" spans="1:2" ht="15" customHeight="1">
      <c r="A10542" s="8"/>
      <c r="B10542" s="24"/>
    </row>
    <row r="10543" spans="1:2" ht="15" customHeight="1">
      <c r="A10543" s="8"/>
      <c r="B10543" s="24"/>
    </row>
    <row r="10544" spans="1:2" ht="15" customHeight="1">
      <c r="A10544" s="8"/>
      <c r="B10544" s="24"/>
    </row>
    <row r="10545" spans="1:2" ht="15" customHeight="1">
      <c r="A10545" s="8"/>
      <c r="B10545" s="24"/>
    </row>
    <row r="10546" spans="1:2" ht="15" customHeight="1">
      <c r="A10546" s="8"/>
      <c r="B10546" s="24"/>
    </row>
    <row r="10547" spans="1:2" ht="15" customHeight="1">
      <c r="A10547" s="8"/>
      <c r="B10547" s="24"/>
    </row>
    <row r="10548" spans="1:2" ht="15" customHeight="1">
      <c r="A10548" s="8"/>
      <c r="B10548" s="24"/>
    </row>
    <row r="10549" spans="1:2" ht="15" customHeight="1">
      <c r="A10549" s="8"/>
      <c r="B10549" s="24"/>
    </row>
    <row r="10550" spans="1:2" ht="15" customHeight="1">
      <c r="A10550" s="8"/>
      <c r="B10550" s="24"/>
    </row>
    <row r="10551" spans="1:2" ht="15" customHeight="1">
      <c r="A10551" s="8"/>
      <c r="B10551" s="24"/>
    </row>
    <row r="10552" spans="1:2" ht="15" customHeight="1">
      <c r="A10552" s="8"/>
      <c r="B10552" s="24"/>
    </row>
    <row r="10553" spans="1:2" ht="15" customHeight="1">
      <c r="A10553" s="8"/>
      <c r="B10553" s="24"/>
    </row>
    <row r="10554" spans="1:2" ht="15" customHeight="1">
      <c r="A10554" s="8"/>
      <c r="B10554" s="24"/>
    </row>
    <row r="10555" spans="1:2" ht="15" customHeight="1">
      <c r="A10555" s="8"/>
      <c r="B10555" s="24"/>
    </row>
    <row r="10556" spans="1:2" ht="15" customHeight="1">
      <c r="A10556" s="8"/>
      <c r="B10556" s="24"/>
    </row>
    <row r="10557" spans="1:2" ht="15" customHeight="1">
      <c r="A10557" s="8"/>
      <c r="B10557" s="24"/>
    </row>
    <row r="10558" spans="1:2" ht="15" customHeight="1">
      <c r="A10558" s="8"/>
      <c r="B10558" s="24"/>
    </row>
    <row r="10559" spans="1:2" ht="15" customHeight="1">
      <c r="A10559" s="8"/>
      <c r="B10559" s="24"/>
    </row>
    <row r="10560" spans="1:2" ht="15" customHeight="1">
      <c r="A10560" s="8"/>
      <c r="B10560" s="24"/>
    </row>
    <row r="10561" spans="1:2" ht="15" customHeight="1">
      <c r="A10561" s="8"/>
      <c r="B10561" s="24"/>
    </row>
    <row r="10562" spans="1:2" ht="15" customHeight="1">
      <c r="A10562" s="8"/>
      <c r="B10562" s="24"/>
    </row>
    <row r="10563" spans="1:2" ht="15" customHeight="1">
      <c r="A10563" s="8"/>
      <c r="B10563" s="24"/>
    </row>
    <row r="10564" spans="1:2" ht="15" customHeight="1">
      <c r="A10564" s="8"/>
      <c r="B10564" s="24"/>
    </row>
    <row r="10565" spans="1:2" ht="15" customHeight="1">
      <c r="A10565" s="8"/>
      <c r="B10565" s="24"/>
    </row>
    <row r="10566" spans="1:2" ht="15" customHeight="1">
      <c r="A10566" s="8"/>
      <c r="B10566" s="24"/>
    </row>
    <row r="10567" spans="1:2" ht="15" customHeight="1">
      <c r="A10567" s="8"/>
      <c r="B10567" s="24"/>
    </row>
    <row r="10568" spans="1:2" ht="15" customHeight="1">
      <c r="A10568" s="8"/>
      <c r="B10568" s="24"/>
    </row>
    <row r="10569" spans="1:2" ht="15" customHeight="1">
      <c r="A10569" s="8"/>
      <c r="B10569" s="24"/>
    </row>
    <row r="10570" spans="1:2" ht="15" customHeight="1">
      <c r="A10570" s="8"/>
      <c r="B10570" s="24"/>
    </row>
    <row r="10571" spans="1:2" ht="15" customHeight="1">
      <c r="A10571" s="8"/>
      <c r="B10571" s="24"/>
    </row>
    <row r="10572" spans="1:2" ht="15" customHeight="1">
      <c r="A10572" s="8"/>
      <c r="B10572" s="24"/>
    </row>
    <row r="10573" spans="1:2" ht="15" customHeight="1">
      <c r="A10573" s="8"/>
      <c r="B10573" s="24"/>
    </row>
    <row r="10574" spans="1:2" ht="15" customHeight="1">
      <c r="A10574" s="8"/>
      <c r="B10574" s="24"/>
    </row>
    <row r="10575" spans="1:2" ht="15" customHeight="1">
      <c r="A10575" s="8"/>
      <c r="B10575" s="24"/>
    </row>
    <row r="10576" spans="1:2" ht="15" customHeight="1">
      <c r="A10576" s="8"/>
      <c r="B10576" s="24"/>
    </row>
    <row r="10577" spans="1:2" ht="15" customHeight="1">
      <c r="A10577" s="8"/>
      <c r="B10577" s="24"/>
    </row>
    <row r="10578" spans="1:2" ht="15" customHeight="1">
      <c r="A10578" s="8"/>
      <c r="B10578" s="24"/>
    </row>
    <row r="10579" spans="1:2" ht="15" customHeight="1">
      <c r="A10579" s="8"/>
      <c r="B10579" s="24"/>
    </row>
    <row r="10580" spans="1:2" ht="15" customHeight="1">
      <c r="A10580" s="8"/>
      <c r="B10580" s="24"/>
    </row>
    <row r="10581" spans="1:2" ht="15" customHeight="1">
      <c r="A10581" s="8"/>
      <c r="B10581" s="24"/>
    </row>
    <row r="10582" spans="1:2" ht="15" customHeight="1">
      <c r="A10582" s="8"/>
      <c r="B10582" s="24"/>
    </row>
    <row r="10583" spans="1:2" ht="15" customHeight="1">
      <c r="A10583" s="8"/>
      <c r="B10583" s="24"/>
    </row>
    <row r="10584" spans="1:2" ht="15" customHeight="1">
      <c r="A10584" s="8"/>
      <c r="B10584" s="24"/>
    </row>
    <row r="10585" spans="1:2" ht="15" customHeight="1">
      <c r="A10585" s="8"/>
      <c r="B10585" s="24"/>
    </row>
    <row r="10586" spans="1:2" ht="15" customHeight="1">
      <c r="A10586" s="8"/>
      <c r="B10586" s="24"/>
    </row>
    <row r="10587" spans="1:2" ht="15" customHeight="1">
      <c r="A10587" s="8"/>
      <c r="B10587" s="24"/>
    </row>
    <row r="10588" spans="1:2" ht="15" customHeight="1">
      <c r="A10588" s="8"/>
      <c r="B10588" s="24"/>
    </row>
    <row r="10589" spans="1:2" ht="15" customHeight="1">
      <c r="A10589" s="8"/>
      <c r="B10589" s="24"/>
    </row>
    <row r="10590" spans="1:2" ht="15" customHeight="1">
      <c r="A10590" s="8"/>
      <c r="B10590" s="24"/>
    </row>
    <row r="10591" spans="1:2" ht="15" customHeight="1">
      <c r="A10591" s="8"/>
      <c r="B10591" s="24"/>
    </row>
    <row r="10592" spans="1:2" ht="15" customHeight="1">
      <c r="A10592" s="8"/>
      <c r="B10592" s="24"/>
    </row>
    <row r="10593" spans="1:2" ht="15" customHeight="1">
      <c r="A10593" s="8"/>
      <c r="B10593" s="24"/>
    </row>
    <row r="10594" spans="1:2" ht="15" customHeight="1">
      <c r="A10594" s="8"/>
      <c r="B10594" s="24"/>
    </row>
    <row r="10595" spans="1:2" ht="15" customHeight="1">
      <c r="A10595" s="8"/>
      <c r="B10595" s="24"/>
    </row>
    <row r="10596" spans="1:2" ht="15" customHeight="1">
      <c r="A10596" s="8"/>
      <c r="B10596" s="24"/>
    </row>
    <row r="10597" spans="1:2" ht="15" customHeight="1">
      <c r="A10597" s="8"/>
      <c r="B10597" s="24"/>
    </row>
    <row r="10598" spans="1:2" ht="15" customHeight="1">
      <c r="A10598" s="8"/>
      <c r="B10598" s="24"/>
    </row>
    <row r="10599" spans="1:2" ht="15" customHeight="1">
      <c r="A10599" s="8"/>
      <c r="B10599" s="24"/>
    </row>
    <row r="10600" spans="1:2" ht="15" customHeight="1">
      <c r="A10600" s="8"/>
      <c r="B10600" s="24"/>
    </row>
    <row r="10601" spans="1:2" ht="15" customHeight="1">
      <c r="A10601" s="8"/>
      <c r="B10601" s="24"/>
    </row>
    <row r="10602" spans="1:2" ht="15" customHeight="1">
      <c r="A10602" s="8"/>
      <c r="B10602" s="24"/>
    </row>
    <row r="10603" spans="1:2" ht="15" customHeight="1">
      <c r="A10603" s="8"/>
      <c r="B10603" s="24"/>
    </row>
    <row r="10604" spans="1:2" ht="15" customHeight="1">
      <c r="A10604" s="8"/>
      <c r="B10604" s="24"/>
    </row>
    <row r="10605" spans="1:2" ht="15" customHeight="1">
      <c r="A10605" s="8"/>
      <c r="B10605" s="24"/>
    </row>
    <row r="10606" spans="1:2" ht="15" customHeight="1">
      <c r="A10606" s="8"/>
      <c r="B10606" s="24"/>
    </row>
    <row r="10607" spans="1:2" ht="15" customHeight="1">
      <c r="A10607" s="8"/>
      <c r="B10607" s="24"/>
    </row>
    <row r="10608" spans="1:2" ht="15" customHeight="1">
      <c r="A10608" s="8"/>
      <c r="B10608" s="24"/>
    </row>
    <row r="10609" spans="1:2" ht="15" customHeight="1">
      <c r="A10609" s="8"/>
      <c r="B10609" s="24"/>
    </row>
    <row r="10610" spans="1:2" ht="15" customHeight="1">
      <c r="A10610" s="8"/>
      <c r="B10610" s="24"/>
    </row>
    <row r="10611" spans="1:2" ht="15" customHeight="1">
      <c r="A10611" s="8"/>
      <c r="B10611" s="24"/>
    </row>
    <row r="10612" spans="1:2" ht="15" customHeight="1">
      <c r="A10612" s="8"/>
      <c r="B10612" s="24"/>
    </row>
    <row r="10613" spans="1:2" ht="15" customHeight="1">
      <c r="A10613" s="8"/>
      <c r="B10613" s="24"/>
    </row>
    <row r="10614" spans="1:2" ht="15" customHeight="1">
      <c r="A10614" s="8"/>
      <c r="B10614" s="24"/>
    </row>
    <row r="10615" spans="1:2" ht="15" customHeight="1">
      <c r="A10615" s="8"/>
      <c r="B10615" s="24"/>
    </row>
    <row r="10616" spans="1:2" ht="15" customHeight="1">
      <c r="A10616" s="8"/>
      <c r="B10616" s="24"/>
    </row>
    <row r="10617" spans="1:2" ht="15" customHeight="1">
      <c r="A10617" s="8"/>
      <c r="B10617" s="24"/>
    </row>
    <row r="10618" spans="1:2" ht="15" customHeight="1">
      <c r="A10618" s="8"/>
      <c r="B10618" s="24"/>
    </row>
    <row r="10619" spans="1:2" ht="15" customHeight="1">
      <c r="A10619" s="8"/>
      <c r="B10619" s="24"/>
    </row>
    <row r="10620" spans="1:2" ht="15" customHeight="1">
      <c r="A10620" s="8"/>
      <c r="B10620" s="24"/>
    </row>
    <row r="10621" spans="1:2" ht="15" customHeight="1">
      <c r="A10621" s="8"/>
      <c r="B10621" s="24"/>
    </row>
    <row r="10622" spans="1:2" ht="15" customHeight="1">
      <c r="A10622" s="8"/>
      <c r="B10622" s="24"/>
    </row>
    <row r="10623" spans="1:2" ht="15" customHeight="1">
      <c r="A10623" s="8"/>
      <c r="B10623" s="24"/>
    </row>
    <row r="10624" spans="1:2" ht="15" customHeight="1">
      <c r="A10624" s="8"/>
      <c r="B10624" s="24"/>
    </row>
    <row r="10625" spans="1:2" ht="15" customHeight="1">
      <c r="A10625" s="8"/>
      <c r="B10625" s="24"/>
    </row>
    <row r="10626" spans="1:2" ht="15" customHeight="1">
      <c r="A10626" s="8"/>
      <c r="B10626" s="24"/>
    </row>
    <row r="10627" spans="1:2" ht="15" customHeight="1">
      <c r="A10627" s="8"/>
      <c r="B10627" s="24"/>
    </row>
    <row r="10628" spans="1:2" ht="15" customHeight="1">
      <c r="A10628" s="8"/>
      <c r="B10628" s="24"/>
    </row>
    <row r="10629" spans="1:2" ht="15" customHeight="1">
      <c r="A10629" s="8"/>
      <c r="B10629" s="24"/>
    </row>
    <row r="10630" spans="1:2" ht="15" customHeight="1">
      <c r="A10630" s="8"/>
      <c r="B10630" s="24"/>
    </row>
    <row r="10631" spans="1:2" ht="15" customHeight="1">
      <c r="A10631" s="8"/>
      <c r="B10631" s="24"/>
    </row>
    <row r="10632" spans="1:2" ht="15" customHeight="1">
      <c r="A10632" s="8"/>
      <c r="B10632" s="24"/>
    </row>
    <row r="10633" spans="1:2" ht="15" customHeight="1">
      <c r="A10633" s="8"/>
      <c r="B10633" s="24"/>
    </row>
    <row r="10634" spans="1:2" ht="15" customHeight="1">
      <c r="A10634" s="8"/>
      <c r="B10634" s="24"/>
    </row>
    <row r="10635" spans="1:2" ht="15" customHeight="1">
      <c r="A10635" s="8"/>
      <c r="B10635" s="24"/>
    </row>
    <row r="10636" spans="1:2" ht="15" customHeight="1">
      <c r="A10636" s="8"/>
      <c r="B10636" s="24"/>
    </row>
    <row r="10637" spans="1:2" ht="15" customHeight="1">
      <c r="A10637" s="8"/>
      <c r="B10637" s="24"/>
    </row>
    <row r="10638" spans="1:2" ht="15" customHeight="1">
      <c r="A10638" s="8"/>
      <c r="B10638" s="24"/>
    </row>
    <row r="10639" spans="1:2" ht="15" customHeight="1">
      <c r="A10639" s="8"/>
      <c r="B10639" s="24"/>
    </row>
    <row r="10640" spans="1:2" ht="15" customHeight="1">
      <c r="A10640" s="8"/>
      <c r="B10640" s="24"/>
    </row>
    <row r="10641" spans="1:2" ht="15" customHeight="1">
      <c r="A10641" s="8"/>
      <c r="B10641" s="24"/>
    </row>
    <row r="10642" spans="1:2" ht="15" customHeight="1">
      <c r="A10642" s="8"/>
      <c r="B10642" s="24"/>
    </row>
    <row r="10643" spans="1:2" ht="15" customHeight="1">
      <c r="A10643" s="8"/>
      <c r="B10643" s="24"/>
    </row>
    <row r="10644" spans="1:2" ht="15" customHeight="1">
      <c r="A10644" s="8"/>
      <c r="B10644" s="24"/>
    </row>
    <row r="10645" spans="1:2" ht="15" customHeight="1">
      <c r="A10645" s="8"/>
      <c r="B10645" s="24"/>
    </row>
    <row r="10646" spans="1:2" ht="15" customHeight="1">
      <c r="A10646" s="8"/>
      <c r="B10646" s="24"/>
    </row>
    <row r="10647" spans="1:2" ht="15" customHeight="1">
      <c r="A10647" s="8"/>
      <c r="B10647" s="24"/>
    </row>
    <row r="10648" spans="1:2" ht="15" customHeight="1">
      <c r="A10648" s="8"/>
      <c r="B10648" s="24"/>
    </row>
    <row r="10649" spans="1:2" ht="15" customHeight="1">
      <c r="A10649" s="8"/>
      <c r="B10649" s="24"/>
    </row>
    <row r="10650" spans="1:2" ht="15" customHeight="1">
      <c r="A10650" s="8"/>
      <c r="B10650" s="24"/>
    </row>
    <row r="10651" spans="1:2" ht="15" customHeight="1">
      <c r="A10651" s="8"/>
      <c r="B10651" s="24"/>
    </row>
    <row r="10652" spans="1:2" ht="15" customHeight="1">
      <c r="A10652" s="8"/>
      <c r="B10652" s="24"/>
    </row>
    <row r="10653" spans="1:2" ht="15" customHeight="1">
      <c r="A10653" s="8"/>
      <c r="B10653" s="24"/>
    </row>
    <row r="10654" spans="1:2" ht="15" customHeight="1">
      <c r="A10654" s="8"/>
      <c r="B10654" s="24"/>
    </row>
    <row r="10655" spans="1:2" ht="15" customHeight="1">
      <c r="A10655" s="8"/>
      <c r="B10655" s="24"/>
    </row>
    <row r="10656" spans="1:2" ht="15" customHeight="1">
      <c r="A10656" s="8"/>
      <c r="B10656" s="24"/>
    </row>
    <row r="10657" spans="1:2" ht="15" customHeight="1">
      <c r="A10657" s="8"/>
      <c r="B10657" s="24"/>
    </row>
    <row r="10658" spans="1:2" ht="15" customHeight="1">
      <c r="A10658" s="8"/>
      <c r="B10658" s="24"/>
    </row>
    <row r="10659" spans="1:2" ht="15" customHeight="1">
      <c r="A10659" s="8"/>
      <c r="B10659" s="24"/>
    </row>
    <row r="10660" spans="1:2" ht="15" customHeight="1">
      <c r="A10660" s="8"/>
      <c r="B10660" s="24"/>
    </row>
    <row r="10661" spans="1:2" ht="15" customHeight="1">
      <c r="A10661" s="8"/>
      <c r="B10661" s="24"/>
    </row>
    <row r="10662" spans="1:2" ht="15" customHeight="1">
      <c r="A10662" s="8"/>
      <c r="B10662" s="24"/>
    </row>
    <row r="10663" spans="1:2" ht="15" customHeight="1">
      <c r="A10663" s="8"/>
      <c r="B10663" s="24"/>
    </row>
    <row r="10664" spans="1:2" ht="15" customHeight="1">
      <c r="A10664" s="8"/>
      <c r="B10664" s="24"/>
    </row>
    <row r="10665" spans="1:2" ht="15" customHeight="1">
      <c r="A10665" s="8"/>
      <c r="B10665" s="24"/>
    </row>
    <row r="10666" spans="1:2" ht="15" customHeight="1">
      <c r="A10666" s="8"/>
      <c r="B10666" s="24"/>
    </row>
    <row r="10667" spans="1:2" ht="15" customHeight="1">
      <c r="A10667" s="8"/>
      <c r="B10667" s="24"/>
    </row>
    <row r="10668" spans="1:2" ht="15" customHeight="1">
      <c r="A10668" s="8"/>
      <c r="B10668" s="24"/>
    </row>
    <row r="10669" spans="1:2" ht="15" customHeight="1">
      <c r="A10669" s="8"/>
      <c r="B10669" s="24"/>
    </row>
    <row r="10670" spans="1:2" ht="15" customHeight="1">
      <c r="A10670" s="8"/>
      <c r="B10670" s="24"/>
    </row>
    <row r="10671" spans="1:2" ht="15" customHeight="1">
      <c r="A10671" s="8"/>
      <c r="B10671" s="24"/>
    </row>
    <row r="10672" spans="1:2" ht="15" customHeight="1">
      <c r="A10672" s="8"/>
      <c r="B10672" s="24"/>
    </row>
    <row r="10673" spans="1:2" ht="15" customHeight="1">
      <c r="A10673" s="8"/>
      <c r="B10673" s="24"/>
    </row>
    <row r="10674" spans="1:2" ht="15" customHeight="1">
      <c r="A10674" s="8"/>
      <c r="B10674" s="24"/>
    </row>
    <row r="10675" spans="1:2" ht="15" customHeight="1">
      <c r="A10675" s="8"/>
      <c r="B10675" s="24"/>
    </row>
    <row r="10676" spans="1:2" ht="15" customHeight="1">
      <c r="A10676" s="8"/>
      <c r="B10676" s="24"/>
    </row>
    <row r="10677" spans="1:2" ht="15" customHeight="1">
      <c r="A10677" s="8"/>
      <c r="B10677" s="24"/>
    </row>
    <row r="10678" spans="1:2" ht="15" customHeight="1">
      <c r="A10678" s="8"/>
      <c r="B10678" s="24"/>
    </row>
    <row r="10679" spans="1:2" ht="15" customHeight="1">
      <c r="A10679" s="8"/>
      <c r="B10679" s="24"/>
    </row>
    <row r="10680" spans="1:2" ht="15" customHeight="1">
      <c r="A10680" s="8"/>
      <c r="B10680" s="24"/>
    </row>
    <row r="10681" spans="1:2" ht="15" customHeight="1">
      <c r="A10681" s="8"/>
      <c r="B10681" s="24"/>
    </row>
    <row r="10682" spans="1:2" ht="15" customHeight="1">
      <c r="A10682" s="8"/>
      <c r="B10682" s="24"/>
    </row>
    <row r="10683" spans="1:2" ht="15" customHeight="1">
      <c r="A10683" s="8"/>
      <c r="B10683" s="24"/>
    </row>
    <row r="10684" spans="1:2" ht="15" customHeight="1">
      <c r="A10684" s="8"/>
      <c r="B10684" s="24"/>
    </row>
    <row r="10685" spans="1:2" ht="15" customHeight="1">
      <c r="A10685" s="8"/>
      <c r="B10685" s="24"/>
    </row>
    <row r="10686" spans="1:2" ht="15" customHeight="1">
      <c r="A10686" s="8"/>
      <c r="B10686" s="24"/>
    </row>
    <row r="10687" spans="1:2" ht="15" customHeight="1">
      <c r="A10687" s="8"/>
      <c r="B10687" s="24"/>
    </row>
    <row r="10688" spans="1:2" ht="15" customHeight="1">
      <c r="A10688" s="8"/>
      <c r="B10688" s="24"/>
    </row>
    <row r="10689" spans="1:2" ht="15" customHeight="1">
      <c r="A10689" s="8"/>
      <c r="B10689" s="24"/>
    </row>
    <row r="10690" spans="1:2" ht="15" customHeight="1">
      <c r="A10690" s="8"/>
      <c r="B10690" s="24"/>
    </row>
    <row r="10691" spans="1:2" ht="15" customHeight="1">
      <c r="A10691" s="8"/>
      <c r="B10691" s="24"/>
    </row>
    <row r="10692" spans="1:2" ht="15" customHeight="1">
      <c r="A10692" s="8"/>
      <c r="B10692" s="24"/>
    </row>
    <row r="10693" spans="1:2" ht="15" customHeight="1">
      <c r="A10693" s="8"/>
      <c r="B10693" s="24"/>
    </row>
    <row r="10694" spans="1:2" ht="15" customHeight="1">
      <c r="A10694" s="8"/>
      <c r="B10694" s="24"/>
    </row>
    <row r="10695" spans="1:2" ht="15" customHeight="1">
      <c r="A10695" s="8"/>
      <c r="B10695" s="24"/>
    </row>
    <row r="10696" spans="1:2" ht="15" customHeight="1">
      <c r="A10696" s="8"/>
      <c r="B10696" s="24"/>
    </row>
    <row r="10697" spans="1:2" ht="15" customHeight="1">
      <c r="A10697" s="8"/>
      <c r="B10697" s="24"/>
    </row>
    <row r="10698" spans="1:2" ht="15" customHeight="1">
      <c r="A10698" s="8"/>
      <c r="B10698" s="24"/>
    </row>
    <row r="10699" spans="1:2" ht="15" customHeight="1">
      <c r="A10699" s="8"/>
      <c r="B10699" s="24"/>
    </row>
    <row r="10700" spans="1:2" ht="15" customHeight="1">
      <c r="A10700" s="8"/>
      <c r="B10700" s="24"/>
    </row>
    <row r="10701" spans="1:2" ht="15" customHeight="1">
      <c r="A10701" s="8"/>
      <c r="B10701" s="24"/>
    </row>
    <row r="10702" spans="1:2" ht="15" customHeight="1">
      <c r="A10702" s="8"/>
      <c r="B10702" s="24"/>
    </row>
    <row r="10703" spans="1:2" ht="15" customHeight="1">
      <c r="A10703" s="8"/>
      <c r="B10703" s="24"/>
    </row>
    <row r="10704" spans="1:2" ht="15" customHeight="1">
      <c r="A10704" s="8"/>
      <c r="B10704" s="24"/>
    </row>
    <row r="10705" spans="1:2" ht="15" customHeight="1">
      <c r="A10705" s="8"/>
      <c r="B10705" s="24"/>
    </row>
    <row r="10706" spans="1:2" ht="15" customHeight="1">
      <c r="A10706" s="8"/>
      <c r="B10706" s="24"/>
    </row>
    <row r="10707" spans="1:2" ht="15" customHeight="1">
      <c r="A10707" s="8"/>
      <c r="B10707" s="24"/>
    </row>
    <row r="10708" spans="1:2" ht="15" customHeight="1">
      <c r="A10708" s="8"/>
      <c r="B10708" s="24"/>
    </row>
    <row r="10709" spans="1:2" ht="15" customHeight="1">
      <c r="A10709" s="8"/>
      <c r="B10709" s="24"/>
    </row>
    <row r="10710" spans="1:2" ht="15" customHeight="1">
      <c r="A10710" s="8"/>
      <c r="B10710" s="24"/>
    </row>
    <row r="10711" spans="1:2" ht="15" customHeight="1">
      <c r="A10711" s="8"/>
      <c r="B10711" s="24"/>
    </row>
    <row r="10712" spans="1:2" ht="15" customHeight="1">
      <c r="A10712" s="8"/>
      <c r="B10712" s="24"/>
    </row>
    <row r="10713" spans="1:2" ht="15" customHeight="1">
      <c r="A10713" s="8"/>
      <c r="B10713" s="24"/>
    </row>
    <row r="10714" spans="1:2" ht="15" customHeight="1">
      <c r="A10714" s="8"/>
      <c r="B10714" s="24"/>
    </row>
    <row r="10715" spans="1:2" ht="15" customHeight="1">
      <c r="A10715" s="8"/>
      <c r="B10715" s="24"/>
    </row>
    <row r="10716" spans="1:2" ht="15" customHeight="1">
      <c r="A10716" s="8"/>
      <c r="B10716" s="24"/>
    </row>
    <row r="10717" spans="1:2" ht="15" customHeight="1">
      <c r="A10717" s="8"/>
      <c r="B10717" s="24"/>
    </row>
    <row r="10718" spans="1:2" ht="15" customHeight="1">
      <c r="A10718" s="8"/>
      <c r="B10718" s="24"/>
    </row>
    <row r="10719" spans="1:2" ht="15" customHeight="1">
      <c r="A10719" s="8"/>
      <c r="B10719" s="24"/>
    </row>
    <row r="10720" spans="1:2" ht="15" customHeight="1">
      <c r="A10720" s="8"/>
      <c r="B10720" s="24"/>
    </row>
    <row r="10721" spans="1:2" ht="15" customHeight="1">
      <c r="A10721" s="25"/>
      <c r="B10721" s="26"/>
    </row>
    <row r="10722" spans="1:2" ht="15" customHeight="1">
      <c r="A10722" s="8"/>
      <c r="B10722" s="24"/>
    </row>
    <row r="10723" spans="1:2" ht="15" customHeight="1">
      <c r="A10723" s="8"/>
      <c r="B10723" s="24"/>
    </row>
    <row r="10724" spans="1:2" ht="15" customHeight="1">
      <c r="A10724" s="8"/>
      <c r="B10724" s="24"/>
    </row>
    <row r="10725" spans="1:2" ht="15" customHeight="1">
      <c r="A10725" s="8"/>
      <c r="B10725" s="24"/>
    </row>
    <row r="10726" spans="1:2" ht="15" customHeight="1">
      <c r="A10726" s="8"/>
      <c r="B10726" s="24"/>
    </row>
    <row r="10727" spans="1:2" ht="15" customHeight="1">
      <c r="A10727" s="8"/>
      <c r="B10727" s="24"/>
    </row>
    <row r="10728" spans="1:2" ht="15" customHeight="1">
      <c r="A10728" s="8"/>
      <c r="B10728" s="24"/>
    </row>
    <row r="10729" spans="1:2" ht="15" customHeight="1">
      <c r="A10729" s="25"/>
      <c r="B10729" s="26"/>
    </row>
    <row r="10730" spans="1:2" ht="15" customHeight="1">
      <c r="A10730" s="25"/>
      <c r="B10730" s="26"/>
    </row>
    <row r="10731" spans="1:2" ht="15" customHeight="1">
      <c r="A10731" s="25"/>
      <c r="B10731" s="26"/>
    </row>
    <row r="10732" spans="1:2" ht="15" customHeight="1">
      <c r="A10732" s="8"/>
      <c r="B10732" s="24"/>
    </row>
    <row r="10733" spans="1:2" ht="15" customHeight="1">
      <c r="A10733" s="8"/>
      <c r="B10733" s="24"/>
    </row>
    <row r="10734" spans="1:2" ht="15" customHeight="1">
      <c r="A10734" s="8"/>
      <c r="B10734" s="24"/>
    </row>
    <row r="10735" spans="1:2" ht="15" customHeight="1">
      <c r="A10735" s="8"/>
      <c r="B10735" s="24"/>
    </row>
    <row r="10736" spans="1:2" ht="15" customHeight="1">
      <c r="A10736" s="8"/>
      <c r="B10736" s="24"/>
    </row>
    <row r="10737" spans="1:2" ht="15" customHeight="1">
      <c r="A10737" s="8"/>
      <c r="B10737" s="24"/>
    </row>
    <row r="10738" spans="1:2" ht="15" customHeight="1">
      <c r="A10738" s="8"/>
      <c r="B10738" s="24"/>
    </row>
    <row r="10739" spans="1:2" ht="15" customHeight="1">
      <c r="A10739" s="8"/>
      <c r="B10739" s="24"/>
    </row>
    <row r="10740" spans="1:2" ht="15" customHeight="1">
      <c r="A10740" s="8"/>
      <c r="B10740" s="24"/>
    </row>
    <row r="10741" spans="1:2" ht="15" customHeight="1">
      <c r="A10741" s="8"/>
      <c r="B10741" s="24"/>
    </row>
    <row r="10742" spans="1:2" ht="15" customHeight="1">
      <c r="A10742" s="8"/>
      <c r="B10742" s="24"/>
    </row>
    <row r="10743" spans="1:2" ht="15" customHeight="1">
      <c r="A10743" s="8"/>
      <c r="B10743" s="24"/>
    </row>
    <row r="10744" spans="1:2" ht="15" customHeight="1">
      <c r="A10744" s="8"/>
      <c r="B10744" s="24"/>
    </row>
    <row r="10745" spans="1:2" ht="15" customHeight="1">
      <c r="A10745" s="8"/>
      <c r="B10745" s="24"/>
    </row>
    <row r="10746" spans="1:2" ht="15" customHeight="1">
      <c r="A10746" s="8"/>
      <c r="B10746" s="24"/>
    </row>
    <row r="10747" spans="1:2" ht="15" customHeight="1">
      <c r="A10747" s="8"/>
      <c r="B10747" s="24"/>
    </row>
    <row r="10748" spans="1:2" ht="15" customHeight="1">
      <c r="A10748" s="8"/>
      <c r="B10748" s="24"/>
    </row>
    <row r="10749" spans="1:2" ht="15" customHeight="1">
      <c r="A10749" s="8"/>
      <c r="B10749" s="24"/>
    </row>
    <row r="10750" spans="1:2" ht="15" customHeight="1">
      <c r="A10750" s="8"/>
      <c r="B10750" s="24"/>
    </row>
    <row r="10751" spans="1:2" ht="15" customHeight="1">
      <c r="A10751" s="8"/>
      <c r="B10751" s="24"/>
    </row>
    <row r="10752" spans="1:2" ht="15" customHeight="1">
      <c r="A10752" s="8"/>
      <c r="B10752" s="24"/>
    </row>
    <row r="10753" spans="1:2" ht="15" customHeight="1">
      <c r="A10753" s="8"/>
      <c r="B10753" s="24"/>
    </row>
    <row r="10754" spans="1:2" ht="15" customHeight="1">
      <c r="A10754" s="8"/>
      <c r="B10754" s="24"/>
    </row>
    <row r="10755" spans="1:2" ht="15" customHeight="1">
      <c r="A10755" s="8"/>
      <c r="B10755" s="24"/>
    </row>
    <row r="10756" spans="1:2" ht="15" customHeight="1">
      <c r="A10756" s="8"/>
      <c r="B10756" s="24"/>
    </row>
    <row r="10757" spans="1:2" ht="15" customHeight="1">
      <c r="A10757" s="8"/>
      <c r="B10757" s="24"/>
    </row>
    <row r="10758" spans="1:2" ht="15" customHeight="1">
      <c r="A10758" s="8"/>
      <c r="B10758" s="24"/>
    </row>
    <row r="10759" spans="1:2" ht="15" customHeight="1">
      <c r="A10759" s="8"/>
      <c r="B10759" s="24"/>
    </row>
    <row r="10760" spans="1:2" ht="15" customHeight="1">
      <c r="A10760" s="8"/>
      <c r="B10760" s="24"/>
    </row>
    <row r="10761" spans="1:2" ht="15" customHeight="1">
      <c r="A10761" s="8"/>
      <c r="B10761" s="24"/>
    </row>
    <row r="10762" spans="1:2" ht="15" customHeight="1">
      <c r="A10762" s="8"/>
      <c r="B10762" s="24"/>
    </row>
    <row r="10763" spans="1:2" ht="15" customHeight="1">
      <c r="A10763" s="8"/>
      <c r="B10763" s="24"/>
    </row>
    <row r="10764" spans="1:2" ht="15" customHeight="1">
      <c r="A10764" s="8"/>
      <c r="B10764" s="24"/>
    </row>
    <row r="10765" spans="1:2" ht="15" customHeight="1">
      <c r="A10765" s="8"/>
      <c r="B10765" s="24"/>
    </row>
    <row r="10766" spans="1:2" ht="15" customHeight="1">
      <c r="A10766" s="8"/>
      <c r="B10766" s="24"/>
    </row>
    <row r="10767" spans="1:2" ht="15" customHeight="1">
      <c r="A10767" s="8"/>
      <c r="B10767" s="24"/>
    </row>
    <row r="10768" spans="1:2" ht="15" customHeight="1">
      <c r="A10768" s="8"/>
      <c r="B10768" s="24"/>
    </row>
    <row r="10769" spans="1:2" ht="15" customHeight="1">
      <c r="A10769" s="8"/>
      <c r="B10769" s="24"/>
    </row>
    <row r="10770" spans="1:2" ht="15" customHeight="1">
      <c r="A10770" s="8"/>
      <c r="B10770" s="24"/>
    </row>
    <row r="10771" spans="1:2" ht="15" customHeight="1">
      <c r="A10771" s="8"/>
      <c r="B10771" s="24"/>
    </row>
    <row r="10772" spans="1:2" ht="15" customHeight="1">
      <c r="A10772" s="8"/>
      <c r="B10772" s="24"/>
    </row>
    <row r="10773" spans="1:2" ht="15" customHeight="1">
      <c r="A10773" s="8"/>
      <c r="B10773" s="24"/>
    </row>
    <row r="10774" spans="1:2" ht="15" customHeight="1">
      <c r="A10774" s="8"/>
      <c r="B10774" s="24"/>
    </row>
    <row r="10775" spans="1:2" ht="15" customHeight="1">
      <c r="A10775" s="8"/>
      <c r="B10775" s="24"/>
    </row>
    <row r="10776" spans="1:2" ht="15" customHeight="1">
      <c r="A10776" s="8"/>
      <c r="B10776" s="24"/>
    </row>
    <row r="10777" spans="1:2" ht="15" customHeight="1">
      <c r="A10777" s="8"/>
      <c r="B10777" s="24"/>
    </row>
    <row r="10778" spans="1:2" ht="15" customHeight="1">
      <c r="A10778" s="8"/>
      <c r="B10778" s="24"/>
    </row>
    <row r="10779" spans="1:2" ht="15" customHeight="1">
      <c r="A10779" s="8"/>
      <c r="B10779" s="24"/>
    </row>
    <row r="10780" spans="1:2" ht="15" customHeight="1">
      <c r="A10780" s="8"/>
      <c r="B10780" s="24"/>
    </row>
    <row r="10781" spans="1:2" ht="15" customHeight="1">
      <c r="A10781" s="8"/>
      <c r="B10781" s="24"/>
    </row>
    <row r="10782" spans="1:2" ht="15" customHeight="1">
      <c r="A10782" s="8"/>
      <c r="B10782" s="24"/>
    </row>
    <row r="10783" spans="1:2" ht="15" customHeight="1">
      <c r="A10783" s="8"/>
      <c r="B10783" s="24"/>
    </row>
    <row r="10784" spans="1:2" ht="15" customHeight="1">
      <c r="A10784" s="8"/>
      <c r="B10784" s="24"/>
    </row>
    <row r="10785" spans="1:2" ht="15" customHeight="1">
      <c r="A10785" s="8"/>
      <c r="B10785" s="24"/>
    </row>
    <row r="10786" spans="1:2" ht="15" customHeight="1">
      <c r="A10786" s="8"/>
      <c r="B10786" s="24"/>
    </row>
    <row r="10787" spans="1:2" ht="15" customHeight="1">
      <c r="A10787" s="8"/>
      <c r="B10787" s="24"/>
    </row>
    <row r="10788" spans="1:2" ht="15" customHeight="1">
      <c r="A10788" s="8"/>
      <c r="B10788" s="24"/>
    </row>
    <row r="10789" spans="1:2" ht="15" customHeight="1">
      <c r="A10789" s="8"/>
      <c r="B10789" s="24"/>
    </row>
    <row r="10790" spans="1:2" ht="15" customHeight="1">
      <c r="A10790" s="8"/>
      <c r="B10790" s="24"/>
    </row>
    <row r="10791" spans="1:2" ht="15" customHeight="1">
      <c r="A10791" s="25"/>
      <c r="B10791" s="26"/>
    </row>
    <row r="10792" spans="1:2" ht="15" customHeight="1">
      <c r="A10792" s="8"/>
      <c r="B10792" s="24"/>
    </row>
    <row r="10793" spans="1:2" ht="15" customHeight="1">
      <c r="A10793" s="8"/>
      <c r="B10793" s="24"/>
    </row>
    <row r="10794" spans="1:2" ht="15" customHeight="1">
      <c r="A10794" s="8"/>
      <c r="B10794" s="24"/>
    </row>
    <row r="10795" spans="1:2" ht="15" customHeight="1">
      <c r="A10795" s="8"/>
      <c r="B10795" s="24"/>
    </row>
    <row r="10796" spans="1:2" ht="15" customHeight="1">
      <c r="A10796" s="8"/>
      <c r="B10796" s="24"/>
    </row>
    <row r="10797" spans="1:2" ht="15" customHeight="1">
      <c r="A10797" s="8"/>
      <c r="B10797" s="24"/>
    </row>
    <row r="10798" spans="1:2" ht="15" customHeight="1">
      <c r="A10798" s="8"/>
      <c r="B10798" s="24"/>
    </row>
    <row r="10799" spans="1:2" ht="15" customHeight="1">
      <c r="A10799" s="8"/>
      <c r="B10799" s="24"/>
    </row>
    <row r="10800" spans="1:2" ht="15" customHeight="1">
      <c r="A10800" s="8"/>
      <c r="B10800" s="24"/>
    </row>
    <row r="10801" spans="1:2" ht="15" customHeight="1">
      <c r="A10801" s="8"/>
      <c r="B10801" s="24"/>
    </row>
    <row r="10802" spans="1:2" ht="15" customHeight="1">
      <c r="A10802" s="8"/>
      <c r="B10802" s="24"/>
    </row>
    <row r="10803" spans="1:2" ht="15" customHeight="1">
      <c r="A10803" s="8"/>
      <c r="B10803" s="24"/>
    </row>
    <row r="10804" spans="1:2" ht="15" customHeight="1">
      <c r="A10804" s="8"/>
      <c r="B10804" s="24"/>
    </row>
    <row r="10805" spans="1:2" ht="15" customHeight="1">
      <c r="A10805" s="8"/>
      <c r="B10805" s="24"/>
    </row>
    <row r="10806" spans="1:2" ht="15" customHeight="1">
      <c r="A10806" s="8"/>
      <c r="B10806" s="24"/>
    </row>
    <row r="10807" spans="1:2" ht="15" customHeight="1">
      <c r="A10807" s="8"/>
      <c r="B10807" s="24"/>
    </row>
    <row r="10808" spans="1:2" ht="15" customHeight="1">
      <c r="A10808" s="8"/>
      <c r="B10808" s="24"/>
    </row>
    <row r="10809" spans="1:2" ht="15" customHeight="1">
      <c r="A10809" s="8"/>
      <c r="B10809" s="24"/>
    </row>
    <row r="10810" spans="1:2" ht="15" customHeight="1">
      <c r="A10810" s="8"/>
      <c r="B10810" s="24"/>
    </row>
    <row r="10811" spans="1:2" ht="15" customHeight="1">
      <c r="A10811" s="8"/>
      <c r="B10811" s="24"/>
    </row>
    <row r="10812" spans="1:2" ht="15" customHeight="1">
      <c r="A10812" s="8"/>
      <c r="B10812" s="24"/>
    </row>
    <row r="10813" spans="1:2" ht="15" customHeight="1">
      <c r="A10813" s="8"/>
      <c r="B10813" s="24"/>
    </row>
    <row r="10814" spans="1:2" ht="15" customHeight="1">
      <c r="A10814" s="8"/>
      <c r="B10814" s="24"/>
    </row>
    <row r="10815" spans="1:2" ht="15" customHeight="1">
      <c r="A10815" s="8"/>
      <c r="B10815" s="24"/>
    </row>
    <row r="10816" spans="1:2" ht="15" customHeight="1">
      <c r="A10816" s="8"/>
      <c r="B10816" s="24"/>
    </row>
    <row r="10817" spans="1:2" ht="15" customHeight="1">
      <c r="A10817" s="8"/>
      <c r="B10817" s="24"/>
    </row>
    <row r="10818" spans="1:2" ht="15" customHeight="1">
      <c r="A10818" s="8"/>
      <c r="B10818" s="24"/>
    </row>
    <row r="10819" spans="1:2" ht="15" customHeight="1">
      <c r="A10819" s="8"/>
      <c r="B10819" s="24"/>
    </row>
    <row r="10820" spans="1:2" ht="15" customHeight="1">
      <c r="A10820" s="8"/>
      <c r="B10820" s="24"/>
    </row>
    <row r="10821" spans="1:2" ht="15" customHeight="1">
      <c r="A10821" s="8"/>
      <c r="B10821" s="24"/>
    </row>
    <row r="10822" spans="1:2" ht="15" customHeight="1">
      <c r="A10822" s="8"/>
      <c r="B10822" s="24"/>
    </row>
    <row r="10823" spans="1:2" ht="15" customHeight="1">
      <c r="A10823" s="8"/>
      <c r="B10823" s="24"/>
    </row>
    <row r="10824" spans="1:2" ht="15" customHeight="1">
      <c r="A10824" s="8"/>
      <c r="B10824" s="24"/>
    </row>
    <row r="10825" spans="1:2" ht="15" customHeight="1">
      <c r="A10825" s="8"/>
      <c r="B10825" s="24"/>
    </row>
    <row r="10826" spans="1:2" ht="15" customHeight="1">
      <c r="A10826" s="8"/>
      <c r="B10826" s="24"/>
    </row>
    <row r="10827" spans="1:2" ht="15" customHeight="1">
      <c r="A10827" s="8"/>
      <c r="B10827" s="24"/>
    </row>
    <row r="10828" spans="1:2" ht="15" customHeight="1">
      <c r="A10828" s="8"/>
      <c r="B10828" s="24"/>
    </row>
    <row r="10829" spans="1:2" ht="15" customHeight="1">
      <c r="A10829" s="8"/>
      <c r="B10829" s="24"/>
    </row>
    <row r="10830" spans="1:2" ht="15" customHeight="1">
      <c r="A10830" s="8"/>
      <c r="B10830" s="24"/>
    </row>
    <row r="10831" spans="1:2" ht="15" customHeight="1">
      <c r="A10831" s="8"/>
      <c r="B10831" s="24"/>
    </row>
    <row r="10832" spans="1:2" ht="15" customHeight="1">
      <c r="A10832" s="8"/>
      <c r="B10832" s="24"/>
    </row>
    <row r="10833" spans="1:2" ht="15" customHeight="1">
      <c r="A10833" s="8"/>
      <c r="B10833" s="24"/>
    </row>
    <row r="10834" spans="1:2" ht="15" customHeight="1">
      <c r="A10834" s="8"/>
      <c r="B10834" s="24"/>
    </row>
    <row r="10835" spans="1:2" ht="15" customHeight="1">
      <c r="A10835" s="8"/>
      <c r="B10835" s="24"/>
    </row>
    <row r="10836" spans="1:2" ht="15" customHeight="1">
      <c r="A10836" s="8"/>
      <c r="B10836" s="24"/>
    </row>
    <row r="10837" spans="1:2" ht="15" customHeight="1">
      <c r="A10837" s="8"/>
      <c r="B10837" s="24"/>
    </row>
    <row r="10838" spans="1:2" ht="15" customHeight="1">
      <c r="A10838" s="8"/>
      <c r="B10838" s="24"/>
    </row>
    <row r="10839" spans="1:2" ht="15" customHeight="1">
      <c r="A10839" s="8"/>
      <c r="B10839" s="24"/>
    </row>
    <row r="10840" spans="1:2" ht="15" customHeight="1">
      <c r="A10840" s="8"/>
      <c r="B10840" s="24"/>
    </row>
    <row r="10841" spans="1:2" ht="15" customHeight="1">
      <c r="A10841" s="8"/>
      <c r="B10841" s="24"/>
    </row>
    <row r="10842" spans="1:2" ht="15" customHeight="1">
      <c r="A10842" s="8"/>
      <c r="B10842" s="24"/>
    </row>
    <row r="10843" spans="1:2" ht="15" customHeight="1">
      <c r="A10843" s="8"/>
      <c r="B10843" s="24"/>
    </row>
    <row r="10844" spans="1:2" ht="15" customHeight="1">
      <c r="A10844" s="8"/>
      <c r="B10844" s="24"/>
    </row>
    <row r="10845" spans="1:2" ht="15" customHeight="1">
      <c r="A10845" s="8"/>
      <c r="B10845" s="24"/>
    </row>
    <row r="10846" spans="1:2" ht="15" customHeight="1">
      <c r="A10846" s="8"/>
      <c r="B10846" s="24"/>
    </row>
    <row r="10847" spans="1:2" ht="15" customHeight="1">
      <c r="A10847" s="8"/>
      <c r="B10847" s="24"/>
    </row>
    <row r="10848" spans="1:2" ht="15" customHeight="1">
      <c r="A10848" s="8"/>
      <c r="B10848" s="24"/>
    </row>
    <row r="10849" spans="1:2" ht="15" customHeight="1">
      <c r="A10849" s="8"/>
      <c r="B10849" s="24"/>
    </row>
    <row r="10850" spans="1:2" ht="15" customHeight="1">
      <c r="A10850" s="8"/>
      <c r="B10850" s="24"/>
    </row>
    <row r="10851" spans="1:2" ht="15" customHeight="1">
      <c r="A10851" s="8"/>
      <c r="B10851" s="24"/>
    </row>
    <row r="10852" spans="1:2" ht="15" customHeight="1">
      <c r="A10852" s="8"/>
      <c r="B10852" s="24"/>
    </row>
    <row r="10853" spans="1:2" ht="15" customHeight="1">
      <c r="A10853" s="8"/>
      <c r="B10853" s="24"/>
    </row>
    <row r="10854" spans="1:2" ht="15" customHeight="1">
      <c r="A10854" s="8"/>
      <c r="B10854" s="24"/>
    </row>
    <row r="10855" spans="1:2" ht="15" customHeight="1">
      <c r="A10855" s="8"/>
      <c r="B10855" s="24"/>
    </row>
    <row r="10856" spans="1:2" ht="15" customHeight="1">
      <c r="A10856" s="8"/>
      <c r="B10856" s="24"/>
    </row>
    <row r="10857" spans="1:2" ht="15" customHeight="1">
      <c r="A10857" s="8"/>
      <c r="B10857" s="24"/>
    </row>
    <row r="10858" spans="1:2" ht="15" customHeight="1">
      <c r="A10858" s="8"/>
      <c r="B10858" s="24"/>
    </row>
    <row r="10859" spans="1:2" ht="15" customHeight="1">
      <c r="A10859" s="8"/>
      <c r="B10859" s="24"/>
    </row>
    <row r="10860" spans="1:2" ht="15" customHeight="1">
      <c r="A10860" s="8"/>
      <c r="B10860" s="24"/>
    </row>
    <row r="10861" spans="1:2" ht="15" customHeight="1">
      <c r="A10861" s="8"/>
      <c r="B10861" s="24"/>
    </row>
    <row r="10862" spans="1:2" ht="15" customHeight="1">
      <c r="A10862" s="8"/>
      <c r="B10862" s="24"/>
    </row>
    <row r="10863" spans="1:2" ht="15" customHeight="1">
      <c r="A10863" s="8"/>
      <c r="B10863" s="24"/>
    </row>
    <row r="10864" spans="1:2" ht="15" customHeight="1">
      <c r="A10864" s="8"/>
      <c r="B10864" s="24"/>
    </row>
    <row r="10865" spans="1:2" ht="15" customHeight="1">
      <c r="A10865" s="8"/>
      <c r="B10865" s="24"/>
    </row>
    <row r="10866" spans="1:2" ht="15" customHeight="1">
      <c r="A10866" s="8"/>
      <c r="B10866" s="24"/>
    </row>
    <row r="10867" spans="1:2" ht="15" customHeight="1">
      <c r="A10867" s="8"/>
      <c r="B10867" s="24"/>
    </row>
    <row r="10868" spans="1:2" ht="15" customHeight="1">
      <c r="A10868" s="8"/>
      <c r="B10868" s="24"/>
    </row>
    <row r="10869" spans="1:2" ht="15" customHeight="1">
      <c r="A10869" s="8"/>
      <c r="B10869" s="24"/>
    </row>
    <row r="10870" spans="1:2" ht="15" customHeight="1">
      <c r="A10870" s="8"/>
      <c r="B10870" s="24"/>
    </row>
    <row r="10871" spans="1:2" ht="15" customHeight="1">
      <c r="A10871" s="8"/>
      <c r="B10871" s="24"/>
    </row>
    <row r="10872" spans="1:2" ht="15" customHeight="1">
      <c r="A10872" s="8"/>
      <c r="B10872" s="24"/>
    </row>
    <row r="10873" spans="1:2" ht="15" customHeight="1">
      <c r="A10873" s="8"/>
      <c r="B10873" s="24"/>
    </row>
    <row r="10874" spans="1:2" ht="15" customHeight="1">
      <c r="A10874" s="8"/>
      <c r="B10874" s="24"/>
    </row>
    <row r="10875" spans="1:2" ht="15" customHeight="1">
      <c r="A10875" s="8"/>
      <c r="B10875" s="24"/>
    </row>
    <row r="10876" spans="1:2" ht="15" customHeight="1">
      <c r="A10876" s="8"/>
      <c r="B10876" s="24"/>
    </row>
    <row r="10877" spans="1:2" ht="15" customHeight="1">
      <c r="A10877" s="8"/>
      <c r="B10877" s="24"/>
    </row>
    <row r="10878" spans="1:2" ht="15" customHeight="1">
      <c r="A10878" s="8"/>
      <c r="B10878" s="24"/>
    </row>
    <row r="10879" spans="1:2" ht="15" customHeight="1">
      <c r="A10879" s="8"/>
      <c r="B10879" s="24"/>
    </row>
    <row r="10880" spans="1:2" ht="15" customHeight="1">
      <c r="A10880" s="8"/>
      <c r="B10880" s="24"/>
    </row>
    <row r="10881" spans="1:2" ht="15" customHeight="1">
      <c r="A10881" s="8"/>
      <c r="B10881" s="24"/>
    </row>
    <row r="10882" spans="1:2" ht="15" customHeight="1">
      <c r="A10882" s="8"/>
      <c r="B10882" s="24"/>
    </row>
    <row r="10883" spans="1:2" ht="15" customHeight="1">
      <c r="A10883" s="8"/>
      <c r="B10883" s="24"/>
    </row>
    <row r="10884" spans="1:2" ht="15" customHeight="1">
      <c r="A10884" s="8"/>
      <c r="B10884" s="24"/>
    </row>
    <row r="10885" spans="1:2" ht="15" customHeight="1">
      <c r="A10885" s="8"/>
      <c r="B10885" s="24"/>
    </row>
    <row r="10886" spans="1:2" ht="15" customHeight="1">
      <c r="A10886" s="8"/>
      <c r="B10886" s="24"/>
    </row>
    <row r="10887" spans="1:2" ht="15" customHeight="1">
      <c r="A10887" s="8"/>
      <c r="B10887" s="24"/>
    </row>
    <row r="10888" spans="1:2" ht="15" customHeight="1">
      <c r="A10888" s="8"/>
      <c r="B10888" s="24"/>
    </row>
    <row r="10889" spans="1:2" ht="15" customHeight="1">
      <c r="A10889" s="8"/>
      <c r="B10889" s="24"/>
    </row>
    <row r="10890" spans="1:2" ht="15" customHeight="1">
      <c r="A10890" s="8"/>
      <c r="B10890" s="24"/>
    </row>
    <row r="10891" spans="1:2" ht="15" customHeight="1">
      <c r="A10891" s="8"/>
      <c r="B10891" s="24"/>
    </row>
    <row r="10892" spans="1:2" ht="15" customHeight="1">
      <c r="A10892" s="8"/>
      <c r="B10892" s="24"/>
    </row>
    <row r="10893" spans="1:2" ht="15" customHeight="1">
      <c r="A10893" s="8"/>
      <c r="B10893" s="24"/>
    </row>
    <row r="10894" spans="1:2" ht="15" customHeight="1">
      <c r="A10894" s="8"/>
      <c r="B10894" s="24"/>
    </row>
    <row r="10895" spans="1:2" ht="15" customHeight="1">
      <c r="A10895" s="8"/>
      <c r="B10895" s="24"/>
    </row>
    <row r="10896" spans="1:2" ht="15" customHeight="1">
      <c r="A10896" s="8"/>
      <c r="B10896" s="24"/>
    </row>
    <row r="10897" spans="1:2" ht="15" customHeight="1">
      <c r="A10897" s="8"/>
      <c r="B10897" s="24"/>
    </row>
    <row r="10898" spans="1:2" ht="15" customHeight="1">
      <c r="A10898" s="8"/>
      <c r="B10898" s="24"/>
    </row>
    <row r="10899" spans="1:2" ht="15" customHeight="1">
      <c r="A10899" s="8"/>
      <c r="B10899" s="24"/>
    </row>
    <row r="10900" spans="1:2" ht="15" customHeight="1">
      <c r="A10900" s="8"/>
      <c r="B10900" s="24"/>
    </row>
    <row r="10901" spans="1:2" ht="15" customHeight="1">
      <c r="A10901" s="8"/>
      <c r="B10901" s="24"/>
    </row>
    <row r="10902" spans="1:2" ht="15" customHeight="1">
      <c r="A10902" s="25"/>
      <c r="B10902" s="26"/>
    </row>
    <row r="10903" spans="1:2" ht="15" customHeight="1">
      <c r="A10903" s="8"/>
      <c r="B10903" s="24"/>
    </row>
    <row r="10904" spans="1:2" ht="15" customHeight="1">
      <c r="A10904" s="8"/>
      <c r="B10904" s="24"/>
    </row>
    <row r="10905" spans="1:2" ht="15" customHeight="1">
      <c r="A10905" s="8"/>
      <c r="B10905" s="24"/>
    </row>
    <row r="10906" spans="1:2" ht="15" customHeight="1">
      <c r="A10906" s="8"/>
      <c r="B10906" s="24"/>
    </row>
    <row r="10907" spans="1:2" ht="15" customHeight="1">
      <c r="A10907" s="8"/>
      <c r="B10907" s="24"/>
    </row>
    <row r="10908" spans="1:2" ht="15" customHeight="1">
      <c r="A10908" s="8"/>
      <c r="B10908" s="24"/>
    </row>
    <row r="10909" spans="1:2" ht="15" customHeight="1">
      <c r="A10909" s="8"/>
      <c r="B10909" s="24"/>
    </row>
    <row r="10910" spans="1:2" ht="15" customHeight="1">
      <c r="A10910" s="8"/>
      <c r="B10910" s="24"/>
    </row>
    <row r="10911" spans="1:2" ht="15" customHeight="1">
      <c r="A10911" s="8"/>
      <c r="B10911" s="24"/>
    </row>
    <row r="10912" spans="1:2" ht="15" customHeight="1">
      <c r="A10912" s="8"/>
      <c r="B10912" s="24"/>
    </row>
    <row r="10913" spans="1:2" ht="15" customHeight="1">
      <c r="A10913" s="8"/>
      <c r="B10913" s="24"/>
    </row>
    <row r="10914" spans="1:2" ht="15" customHeight="1">
      <c r="A10914" s="8"/>
      <c r="B10914" s="24"/>
    </row>
    <row r="10915" spans="1:2" ht="15" customHeight="1">
      <c r="A10915" s="8"/>
      <c r="B10915" s="24"/>
    </row>
    <row r="10916" spans="1:2" ht="15" customHeight="1">
      <c r="A10916" s="8"/>
      <c r="B10916" s="24"/>
    </row>
    <row r="10917" spans="1:2" ht="15" customHeight="1">
      <c r="A10917" s="8"/>
      <c r="B10917" s="24"/>
    </row>
    <row r="10918" spans="1:2" ht="15" customHeight="1">
      <c r="A10918" s="8"/>
      <c r="B10918" s="24"/>
    </row>
    <row r="10919" spans="1:2" ht="15" customHeight="1">
      <c r="A10919" s="8"/>
      <c r="B10919" s="24"/>
    </row>
    <row r="10920" spans="1:2" ht="15" customHeight="1">
      <c r="A10920" s="8"/>
      <c r="B10920" s="24"/>
    </row>
    <row r="10921" spans="1:2" ht="15" customHeight="1">
      <c r="A10921" s="8"/>
      <c r="B10921" s="24"/>
    </row>
    <row r="10922" spans="1:2" ht="15" customHeight="1">
      <c r="A10922" s="8"/>
      <c r="B10922" s="24"/>
    </row>
    <row r="10923" spans="1:2" ht="15" customHeight="1">
      <c r="A10923" s="8"/>
      <c r="B10923" s="24"/>
    </row>
    <row r="10924" spans="1:2" ht="15" customHeight="1">
      <c r="A10924" s="8"/>
      <c r="B10924" s="24"/>
    </row>
    <row r="10925" spans="1:2" ht="15" customHeight="1">
      <c r="A10925" s="8"/>
      <c r="B10925" s="24"/>
    </row>
    <row r="10926" spans="1:2" ht="15" customHeight="1">
      <c r="A10926" s="8"/>
      <c r="B10926" s="24"/>
    </row>
    <row r="10927" spans="1:2" ht="15" customHeight="1">
      <c r="A10927" s="8"/>
      <c r="B10927" s="24"/>
    </row>
    <row r="10928" spans="1:2" ht="15" customHeight="1">
      <c r="A10928" s="8"/>
      <c r="B10928" s="24"/>
    </row>
    <row r="10929" spans="1:2" ht="15" customHeight="1">
      <c r="A10929" s="8"/>
      <c r="B10929" s="24"/>
    </row>
    <row r="10930" spans="1:2" ht="15" customHeight="1">
      <c r="A10930" s="8"/>
      <c r="B10930" s="24"/>
    </row>
    <row r="10931" spans="1:2" ht="15" customHeight="1">
      <c r="A10931" s="8"/>
      <c r="B10931" s="24"/>
    </row>
    <row r="10932" spans="1:2" ht="15" customHeight="1">
      <c r="A10932" s="25"/>
      <c r="B10932" s="26"/>
    </row>
    <row r="10933" spans="1:2" ht="15" customHeight="1">
      <c r="A10933" s="8"/>
      <c r="B10933" s="24"/>
    </row>
    <row r="10934" spans="1:2" ht="15" customHeight="1">
      <c r="A10934" s="8"/>
      <c r="B10934" s="24"/>
    </row>
    <row r="10935" spans="1:2" ht="15" customHeight="1">
      <c r="A10935" s="8"/>
      <c r="B10935" s="24"/>
    </row>
    <row r="10936" spans="1:2" ht="15" customHeight="1">
      <c r="A10936" s="8"/>
      <c r="B10936" s="24"/>
    </row>
    <row r="10937" spans="1:2" ht="15" customHeight="1">
      <c r="A10937" s="8"/>
      <c r="B10937" s="24"/>
    </row>
    <row r="10938" spans="1:2" ht="15" customHeight="1">
      <c r="A10938" s="8"/>
      <c r="B10938" s="24"/>
    </row>
    <row r="10939" spans="1:2" ht="15" customHeight="1">
      <c r="A10939" s="8"/>
      <c r="B10939" s="24"/>
    </row>
    <row r="10940" spans="1:2" ht="15" customHeight="1">
      <c r="A10940" s="8"/>
      <c r="B10940" s="24"/>
    </row>
    <row r="10941" spans="1:2" ht="15" customHeight="1">
      <c r="A10941" s="8"/>
      <c r="B10941" s="24"/>
    </row>
    <row r="10942" spans="1:2" ht="15" customHeight="1">
      <c r="A10942" s="8"/>
      <c r="B10942" s="24"/>
    </row>
    <row r="10943" spans="1:2" ht="15" customHeight="1">
      <c r="A10943" s="8"/>
      <c r="B10943" s="24"/>
    </row>
    <row r="10944" spans="1:2" ht="15" customHeight="1">
      <c r="A10944" s="8"/>
      <c r="B10944" s="24"/>
    </row>
    <row r="10945" spans="1:2" ht="15" customHeight="1">
      <c r="A10945" s="8"/>
      <c r="B10945" s="24"/>
    </row>
    <row r="10946" spans="1:2" ht="15" customHeight="1">
      <c r="A10946" s="8"/>
      <c r="B10946" s="24"/>
    </row>
    <row r="10947" spans="1:2" ht="15" customHeight="1">
      <c r="A10947" s="8"/>
      <c r="B10947" s="24"/>
    </row>
    <row r="10948" spans="1:2" ht="15" customHeight="1">
      <c r="A10948" s="8"/>
      <c r="B10948" s="24"/>
    </row>
    <row r="10949" spans="1:2" ht="15" customHeight="1">
      <c r="A10949" s="8"/>
      <c r="B10949" s="24"/>
    </row>
    <row r="10950" spans="1:2" ht="15" customHeight="1">
      <c r="A10950" s="8"/>
      <c r="B10950" s="24"/>
    </row>
    <row r="10951" spans="1:2" ht="15" customHeight="1">
      <c r="A10951" s="8"/>
      <c r="B10951" s="24"/>
    </row>
    <row r="10952" spans="1:2" ht="15" customHeight="1">
      <c r="A10952" s="8"/>
      <c r="B10952" s="24"/>
    </row>
    <row r="10953" spans="1:2" ht="15" customHeight="1">
      <c r="A10953" s="8"/>
      <c r="B10953" s="24"/>
    </row>
    <row r="10954" spans="1:2" ht="15" customHeight="1">
      <c r="A10954" s="8"/>
      <c r="B10954" s="24"/>
    </row>
    <row r="10955" spans="1:2" ht="15" customHeight="1">
      <c r="A10955" s="8"/>
      <c r="B10955" s="24"/>
    </row>
    <row r="10956" spans="1:2" ht="15" customHeight="1">
      <c r="A10956" s="8"/>
      <c r="B10956" s="24"/>
    </row>
    <row r="10957" spans="1:2" ht="15" customHeight="1">
      <c r="A10957" s="8"/>
      <c r="B10957" s="24"/>
    </row>
    <row r="10958" spans="1:2" ht="15" customHeight="1">
      <c r="A10958" s="8"/>
      <c r="B10958" s="24"/>
    </row>
    <row r="10959" spans="1:2" ht="15" customHeight="1">
      <c r="A10959" s="8"/>
      <c r="B10959" s="24"/>
    </row>
    <row r="10960" spans="1:2" ht="15" customHeight="1">
      <c r="A10960" s="8"/>
      <c r="B10960" s="24"/>
    </row>
    <row r="10961" spans="1:2" ht="15" customHeight="1">
      <c r="A10961" s="25"/>
      <c r="B10961" s="26"/>
    </row>
    <row r="10962" spans="1:2" ht="15" customHeight="1">
      <c r="A10962" s="8"/>
      <c r="B10962" s="24"/>
    </row>
    <row r="10963" spans="1:2" ht="15" customHeight="1">
      <c r="A10963" s="8"/>
      <c r="B10963" s="24"/>
    </row>
    <row r="10964" spans="1:2" ht="15" customHeight="1">
      <c r="A10964" s="25"/>
      <c r="B10964" s="26"/>
    </row>
    <row r="10965" spans="1:2" ht="15" customHeight="1">
      <c r="A10965" s="8"/>
      <c r="B10965" s="24"/>
    </row>
    <row r="10966" spans="1:2" ht="15" customHeight="1">
      <c r="A10966" s="8"/>
      <c r="B10966" s="24"/>
    </row>
    <row r="10967" spans="1:2" ht="15" customHeight="1">
      <c r="A10967" s="8"/>
      <c r="B10967" s="24"/>
    </row>
    <row r="10968" spans="1:2" ht="15" customHeight="1">
      <c r="A10968" s="8"/>
      <c r="B10968" s="24"/>
    </row>
    <row r="10969" spans="1:2" ht="15" customHeight="1">
      <c r="A10969" s="8"/>
      <c r="B10969" s="24"/>
    </row>
    <row r="10970" spans="1:2" ht="15" customHeight="1">
      <c r="A10970" s="8"/>
      <c r="B10970" s="24"/>
    </row>
    <row r="10971" spans="1:2" ht="15" customHeight="1">
      <c r="A10971" s="8"/>
      <c r="B10971" s="24"/>
    </row>
    <row r="10972" spans="1:2" ht="15" customHeight="1">
      <c r="A10972" s="8"/>
      <c r="B10972" s="24"/>
    </row>
    <row r="10973" spans="1:2" ht="15" customHeight="1">
      <c r="A10973" s="8"/>
      <c r="B10973" s="24"/>
    </row>
    <row r="10974" spans="1:2" ht="15" customHeight="1">
      <c r="A10974" s="8"/>
      <c r="B10974" s="24"/>
    </row>
    <row r="10975" spans="1:2" ht="15" customHeight="1">
      <c r="A10975" s="8"/>
      <c r="B10975" s="24"/>
    </row>
    <row r="10976" spans="1:2" ht="15" customHeight="1">
      <c r="A10976" s="8"/>
      <c r="B10976" s="24"/>
    </row>
    <row r="10977" spans="1:2" ht="15" customHeight="1">
      <c r="A10977" s="8"/>
      <c r="B10977" s="24"/>
    </row>
    <row r="10978" spans="1:2" ht="15" customHeight="1">
      <c r="A10978" s="8"/>
      <c r="B10978" s="24"/>
    </row>
    <row r="10979" spans="1:2" ht="15" customHeight="1">
      <c r="A10979" s="8"/>
      <c r="B10979" s="24"/>
    </row>
    <row r="10980" spans="1:2" ht="15" customHeight="1">
      <c r="A10980" s="8"/>
      <c r="B10980" s="24"/>
    </row>
    <row r="10981" spans="1:2" ht="15" customHeight="1">
      <c r="A10981" s="8"/>
      <c r="B10981" s="24"/>
    </row>
    <row r="10982" spans="1:2" ht="15" customHeight="1">
      <c r="A10982" s="8"/>
      <c r="B10982" s="24"/>
    </row>
    <row r="10983" spans="1:2" ht="15" customHeight="1">
      <c r="A10983" s="8"/>
      <c r="B10983" s="24"/>
    </row>
    <row r="10984" spans="1:2" ht="15" customHeight="1">
      <c r="A10984" s="8"/>
      <c r="B10984" s="24"/>
    </row>
    <row r="10985" spans="1:2" ht="15" customHeight="1">
      <c r="A10985" s="8"/>
      <c r="B10985" s="24"/>
    </row>
    <row r="10986" spans="1:2" ht="15" customHeight="1">
      <c r="A10986" s="8"/>
      <c r="B10986" s="24"/>
    </row>
    <row r="10987" spans="1:2" ht="15" customHeight="1">
      <c r="A10987" s="8"/>
      <c r="B10987" s="24"/>
    </row>
    <row r="10988" spans="1:2" ht="15" customHeight="1">
      <c r="A10988" s="8"/>
      <c r="B10988" s="24"/>
    </row>
    <row r="10989" spans="1:2" ht="15" customHeight="1">
      <c r="A10989" s="8"/>
      <c r="B10989" s="24"/>
    </row>
    <row r="10990" spans="1:2" ht="15" customHeight="1">
      <c r="A10990" s="8"/>
      <c r="B10990" s="24"/>
    </row>
    <row r="10991" spans="1:2" ht="15" customHeight="1">
      <c r="A10991" s="8"/>
      <c r="B10991" s="24"/>
    </row>
    <row r="10992" spans="1:2" ht="15" customHeight="1">
      <c r="A10992" s="8"/>
      <c r="B10992" s="24"/>
    </row>
    <row r="10993" spans="1:2" ht="15" customHeight="1">
      <c r="A10993" s="8"/>
      <c r="B10993" s="24"/>
    </row>
    <row r="10994" spans="1:2" ht="15" customHeight="1">
      <c r="A10994" s="8"/>
      <c r="B10994" s="24"/>
    </row>
    <row r="10995" spans="1:2" ht="15" customHeight="1">
      <c r="A10995" s="8"/>
      <c r="B10995" s="24"/>
    </row>
    <row r="10996" spans="1:2" ht="15" customHeight="1">
      <c r="A10996" s="8"/>
      <c r="B10996" s="24"/>
    </row>
    <row r="10997" spans="1:2" ht="15" customHeight="1">
      <c r="A10997" s="8"/>
      <c r="B10997" s="24"/>
    </row>
    <row r="10998" spans="1:2" ht="15" customHeight="1">
      <c r="A10998" s="8"/>
      <c r="B10998" s="24"/>
    </row>
    <row r="10999" spans="1:2" ht="15" customHeight="1">
      <c r="A10999" s="8"/>
      <c r="B10999" s="24"/>
    </row>
    <row r="11000" spans="1:2" ht="15" customHeight="1">
      <c r="A11000" s="8"/>
      <c r="B11000" s="24"/>
    </row>
    <row r="11001" spans="1:2" ht="15" customHeight="1">
      <c r="A11001" s="8"/>
      <c r="B11001" s="24"/>
    </row>
    <row r="11002" spans="1:2" ht="15" customHeight="1">
      <c r="A11002" s="8"/>
      <c r="B11002" s="24"/>
    </row>
    <row r="11003" spans="1:2" ht="15" customHeight="1">
      <c r="A11003" s="8"/>
      <c r="B11003" s="24"/>
    </row>
    <row r="11004" spans="1:2" ht="15" customHeight="1">
      <c r="A11004" s="8"/>
      <c r="B11004" s="24"/>
    </row>
    <row r="11005" spans="1:2" ht="15" customHeight="1">
      <c r="A11005" s="8"/>
      <c r="B11005" s="24"/>
    </row>
    <row r="11006" spans="1:2" ht="15" customHeight="1">
      <c r="A11006" s="25"/>
      <c r="B11006" s="26"/>
    </row>
    <row r="11007" spans="1:2" ht="15" customHeight="1">
      <c r="A11007" s="8"/>
      <c r="B11007" s="24"/>
    </row>
    <row r="11008" spans="1:2" ht="15" customHeight="1">
      <c r="A11008" s="25"/>
      <c r="B11008" s="26"/>
    </row>
    <row r="11009" spans="1:2" ht="15" customHeight="1">
      <c r="A11009" s="25"/>
      <c r="B11009" s="26"/>
    </row>
    <row r="11010" spans="1:2" ht="15" customHeight="1">
      <c r="A11010" s="8"/>
      <c r="B11010" s="24"/>
    </row>
    <row r="11011" spans="1:2" ht="15" customHeight="1">
      <c r="A11011" s="8"/>
      <c r="B11011" s="24"/>
    </row>
    <row r="11012" spans="1:2" ht="15" customHeight="1">
      <c r="A11012" s="8"/>
      <c r="B11012" s="24"/>
    </row>
    <row r="11013" spans="1:2" ht="15" customHeight="1">
      <c r="A11013" s="8"/>
      <c r="B11013" s="24"/>
    </row>
    <row r="11014" spans="1:2" ht="15" customHeight="1">
      <c r="A11014" s="8"/>
      <c r="B11014" s="24"/>
    </row>
    <row r="11015" spans="1:2" ht="15" customHeight="1">
      <c r="A11015" s="8"/>
      <c r="B11015" s="24"/>
    </row>
    <row r="11016" spans="1:2" ht="15" customHeight="1">
      <c r="A11016" s="8"/>
      <c r="B11016" s="24"/>
    </row>
    <row r="11017" spans="1:2" ht="15" customHeight="1">
      <c r="A11017" s="8"/>
      <c r="B11017" s="24"/>
    </row>
    <row r="11018" spans="1:2" ht="15" customHeight="1">
      <c r="A11018" s="25"/>
      <c r="B11018" s="26"/>
    </row>
    <row r="11019" spans="1:2" ht="15" customHeight="1">
      <c r="A11019" s="25"/>
      <c r="B11019" s="26"/>
    </row>
    <row r="11020" spans="1:2" ht="15" customHeight="1">
      <c r="A11020" s="8"/>
      <c r="B11020" s="24"/>
    </row>
    <row r="11021" spans="1:2" ht="15" customHeight="1">
      <c r="A11021" s="8"/>
      <c r="B11021" s="24"/>
    </row>
    <row r="11022" spans="1:2" ht="15" customHeight="1">
      <c r="A11022" s="8"/>
      <c r="B11022" s="24"/>
    </row>
    <row r="11023" spans="1:2" ht="15" customHeight="1">
      <c r="A11023" s="8"/>
      <c r="B11023" s="24"/>
    </row>
    <row r="11024" spans="1:2" ht="15" customHeight="1">
      <c r="A11024" s="8"/>
      <c r="B11024" s="24"/>
    </row>
    <row r="11025" spans="1:2" ht="15" customHeight="1">
      <c r="A11025" s="8"/>
      <c r="B11025" s="24"/>
    </row>
    <row r="11026" spans="1:2" ht="15" customHeight="1">
      <c r="A11026" s="8"/>
      <c r="B11026" s="24"/>
    </row>
    <row r="11027" spans="1:2" ht="15" customHeight="1">
      <c r="A11027" s="25"/>
      <c r="B11027" s="26"/>
    </row>
    <row r="11028" spans="1:2" ht="15" customHeight="1">
      <c r="A11028" s="8"/>
      <c r="B11028" s="24"/>
    </row>
    <row r="11029" spans="1:2" ht="15" customHeight="1">
      <c r="A11029" s="8"/>
      <c r="B11029" s="24"/>
    </row>
    <row r="11030" spans="1:2" ht="15" customHeight="1">
      <c r="A11030" s="8"/>
      <c r="B11030" s="24"/>
    </row>
    <row r="11031" spans="1:2" ht="15" customHeight="1">
      <c r="A11031" s="8"/>
      <c r="B11031" s="24"/>
    </row>
    <row r="11032" spans="1:2" ht="15" customHeight="1">
      <c r="A11032" s="8"/>
      <c r="B11032" s="24"/>
    </row>
    <row r="11033" spans="1:2" ht="15" customHeight="1">
      <c r="A11033" s="8"/>
      <c r="B11033" s="24"/>
    </row>
    <row r="11034" spans="1:2" ht="15" customHeight="1">
      <c r="A11034" s="25"/>
      <c r="B11034" s="26"/>
    </row>
    <row r="11035" spans="1:2" ht="15" customHeight="1">
      <c r="A11035" s="8"/>
      <c r="B11035" s="24"/>
    </row>
    <row r="11036" spans="1:2" ht="15" customHeight="1">
      <c r="A11036" s="8"/>
      <c r="B11036" s="24"/>
    </row>
    <row r="11037" spans="1:2" ht="15" customHeight="1">
      <c r="A11037" s="8"/>
      <c r="B11037" s="24"/>
    </row>
    <row r="11038" spans="1:2" ht="15" customHeight="1">
      <c r="A11038" s="8"/>
      <c r="B11038" s="24"/>
    </row>
    <row r="11039" spans="1:2" ht="15" customHeight="1">
      <c r="A11039" s="8"/>
      <c r="B11039" s="24"/>
    </row>
    <row r="11040" spans="1:2" ht="15" customHeight="1">
      <c r="A11040" s="8"/>
      <c r="B11040" s="24"/>
    </row>
    <row r="11041" spans="1:2" ht="15" customHeight="1">
      <c r="A11041" s="8"/>
      <c r="B11041" s="24"/>
    </row>
    <row r="11042" spans="1:2" ht="15" customHeight="1">
      <c r="A11042" s="8"/>
      <c r="B11042" s="24"/>
    </row>
    <row r="11043" spans="1:2" ht="15" customHeight="1">
      <c r="A11043" s="8"/>
      <c r="B11043" s="24"/>
    </row>
    <row r="11044" spans="1:2" ht="15" customHeight="1">
      <c r="A11044" s="8"/>
      <c r="B11044" s="24"/>
    </row>
    <row r="11045" spans="1:2" ht="15" customHeight="1">
      <c r="A11045" s="8"/>
      <c r="B11045" s="24"/>
    </row>
    <row r="11046" spans="1:2" ht="15" customHeight="1">
      <c r="A11046" s="8"/>
      <c r="B11046" s="24"/>
    </row>
    <row r="11047" spans="1:2" ht="15" customHeight="1">
      <c r="A11047" s="8"/>
      <c r="B11047" s="24"/>
    </row>
    <row r="11048" spans="1:2" ht="15" customHeight="1">
      <c r="A11048" s="8"/>
      <c r="B11048" s="24"/>
    </row>
    <row r="11049" spans="1:2" ht="15" customHeight="1">
      <c r="A11049" s="8"/>
      <c r="B11049" s="24"/>
    </row>
    <row r="11050" spans="1:2" ht="15" customHeight="1">
      <c r="A11050" s="8"/>
      <c r="B11050" s="24"/>
    </row>
    <row r="11051" spans="1:2" ht="15" customHeight="1">
      <c r="A11051" s="8"/>
      <c r="B11051" s="24"/>
    </row>
    <row r="11052" spans="1:2" ht="15" customHeight="1">
      <c r="A11052" s="8"/>
      <c r="B11052" s="24"/>
    </row>
    <row r="11053" spans="1:2" ht="15" customHeight="1">
      <c r="A11053" s="8"/>
      <c r="B11053" s="24"/>
    </row>
    <row r="11054" spans="1:2" ht="15" customHeight="1">
      <c r="A11054" s="8"/>
      <c r="B11054" s="24"/>
    </row>
    <row r="11055" spans="1:2" ht="15" customHeight="1">
      <c r="A11055" s="8"/>
      <c r="B11055" s="24"/>
    </row>
    <row r="11056" spans="1:2" ht="15" customHeight="1">
      <c r="A11056" s="8"/>
      <c r="B11056" s="24"/>
    </row>
    <row r="11057" spans="1:2" ht="15" customHeight="1">
      <c r="A11057" s="8"/>
      <c r="B11057" s="24"/>
    </row>
    <row r="11058" spans="1:2" ht="15" customHeight="1">
      <c r="A11058" s="8"/>
      <c r="B11058" s="24"/>
    </row>
    <row r="11059" spans="1:2" ht="15" customHeight="1">
      <c r="A11059" s="8"/>
      <c r="B11059" s="24"/>
    </row>
    <row r="11060" spans="1:2" ht="15" customHeight="1">
      <c r="A11060" s="8"/>
      <c r="B11060" s="24"/>
    </row>
    <row r="11061" spans="1:2" ht="15" customHeight="1">
      <c r="A11061" s="8"/>
      <c r="B11061" s="24"/>
    </row>
    <row r="11062" spans="1:2" ht="15" customHeight="1">
      <c r="A11062" s="8"/>
      <c r="B11062" s="24"/>
    </row>
    <row r="11063" spans="1:2" ht="15" customHeight="1">
      <c r="A11063" s="8"/>
      <c r="B11063" s="24"/>
    </row>
    <row r="11064" spans="1:2" ht="15" customHeight="1">
      <c r="A11064" s="8"/>
      <c r="B11064" s="24"/>
    </row>
    <row r="11065" spans="1:2" ht="15" customHeight="1">
      <c r="A11065" s="8"/>
      <c r="B11065" s="24"/>
    </row>
    <row r="11066" spans="1:2" ht="15" customHeight="1">
      <c r="A11066" s="8"/>
      <c r="B11066" s="24"/>
    </row>
    <row r="11067" spans="1:2" ht="15" customHeight="1">
      <c r="A11067" s="25"/>
      <c r="B11067" s="26"/>
    </row>
    <row r="11068" spans="1:2" ht="15" customHeight="1">
      <c r="A11068" s="25"/>
      <c r="B11068" s="26"/>
    </row>
    <row r="11069" spans="1:2" ht="15" customHeight="1">
      <c r="A11069" s="25"/>
      <c r="B11069" s="26"/>
    </row>
    <row r="11070" spans="1:2" ht="15" customHeight="1">
      <c r="A11070" s="25"/>
      <c r="B11070" s="26"/>
    </row>
    <row r="11071" spans="1:2" ht="15" customHeight="1">
      <c r="A11071" s="25"/>
      <c r="B11071" s="26"/>
    </row>
    <row r="11072" spans="1:2" ht="15" customHeight="1">
      <c r="A11072" s="25"/>
      <c r="B11072" s="26"/>
    </row>
    <row r="11073" spans="1:2" ht="15" customHeight="1">
      <c r="A11073" s="8"/>
      <c r="B11073" s="24"/>
    </row>
    <row r="11074" spans="1:2" ht="15" customHeight="1">
      <c r="A11074" s="8"/>
      <c r="B11074" s="24"/>
    </row>
    <row r="11075" spans="1:2" ht="15" customHeight="1">
      <c r="A11075" s="8"/>
      <c r="B11075" s="24"/>
    </row>
    <row r="11076" spans="1:2" ht="15" customHeight="1">
      <c r="A11076" s="8"/>
      <c r="B11076" s="24"/>
    </row>
    <row r="11077" spans="1:2" ht="15" customHeight="1">
      <c r="A11077" s="8"/>
      <c r="B11077" s="24"/>
    </row>
    <row r="11078" spans="1:2" ht="15" customHeight="1">
      <c r="A11078" s="8"/>
      <c r="B11078" s="24"/>
    </row>
    <row r="11079" spans="1:2" ht="15" customHeight="1">
      <c r="A11079" s="8"/>
      <c r="B11079" s="24"/>
    </row>
    <row r="11080" spans="1:2" ht="15" customHeight="1">
      <c r="A11080" s="8"/>
      <c r="B11080" s="24"/>
    </row>
    <row r="11081" spans="1:2" ht="15" customHeight="1">
      <c r="A11081" s="8"/>
      <c r="B11081" s="24"/>
    </row>
    <row r="11082" spans="1:2" ht="15" customHeight="1">
      <c r="A11082" s="8"/>
      <c r="B11082" s="24"/>
    </row>
    <row r="11083" spans="1:2" ht="15" customHeight="1">
      <c r="A11083" s="8"/>
      <c r="B11083" s="24"/>
    </row>
    <row r="11084" spans="1:2" ht="15" customHeight="1">
      <c r="A11084" s="8"/>
      <c r="B11084" s="24"/>
    </row>
    <row r="11085" spans="1:2" ht="15" customHeight="1">
      <c r="A11085" s="8"/>
      <c r="B11085" s="24"/>
    </row>
    <row r="11086" spans="1:2" ht="15" customHeight="1">
      <c r="A11086" s="8"/>
      <c r="B11086" s="24"/>
    </row>
    <row r="11087" spans="1:2" ht="15" customHeight="1">
      <c r="A11087" s="8"/>
      <c r="B11087" s="24"/>
    </row>
    <row r="11088" spans="1:2" ht="15" customHeight="1">
      <c r="A11088" s="8"/>
      <c r="B11088" s="24"/>
    </row>
    <row r="11089" spans="1:2" ht="15" customHeight="1">
      <c r="A11089" s="8"/>
      <c r="B11089" s="24"/>
    </row>
    <row r="11090" spans="1:2" ht="15" customHeight="1">
      <c r="A11090" s="8"/>
      <c r="B11090" s="24"/>
    </row>
    <row r="11091" spans="1:2" ht="15" customHeight="1">
      <c r="A11091" s="8"/>
      <c r="B11091" s="24"/>
    </row>
    <row r="11092" spans="1:2" ht="15" customHeight="1">
      <c r="A11092" s="8"/>
      <c r="B11092" s="24"/>
    </row>
    <row r="11093" spans="1:2" ht="15" customHeight="1">
      <c r="A11093" s="8"/>
      <c r="B11093" s="24"/>
    </row>
    <row r="11094" spans="1:2" ht="15" customHeight="1">
      <c r="A11094" s="8"/>
      <c r="B11094" s="24"/>
    </row>
    <row r="11095" spans="1:2" ht="15" customHeight="1">
      <c r="A11095" s="8"/>
      <c r="B11095" s="24"/>
    </row>
    <row r="11096" spans="1:2" ht="15" customHeight="1">
      <c r="A11096" s="8"/>
      <c r="B11096" s="24"/>
    </row>
    <row r="11097" spans="1:2" ht="15" customHeight="1">
      <c r="A11097" s="8"/>
      <c r="B11097" s="24"/>
    </row>
    <row r="11098" spans="1:2" ht="15" customHeight="1">
      <c r="A11098" s="8"/>
      <c r="B11098" s="24"/>
    </row>
    <row r="11099" spans="1:2" ht="15" customHeight="1">
      <c r="A11099" s="8"/>
      <c r="B11099" s="24"/>
    </row>
    <row r="11100" spans="1:2" ht="15" customHeight="1">
      <c r="A11100" s="8"/>
      <c r="B11100" s="24"/>
    </row>
    <row r="11101" spans="1:2" ht="15" customHeight="1">
      <c r="A11101" s="8"/>
      <c r="B11101" s="24"/>
    </row>
    <row r="11102" spans="1:2" ht="15" customHeight="1">
      <c r="A11102" s="8"/>
      <c r="B11102" s="24"/>
    </row>
    <row r="11103" spans="1:2" ht="15" customHeight="1">
      <c r="A11103" s="8"/>
      <c r="B11103" s="24"/>
    </row>
    <row r="11104" spans="1:2" ht="15" customHeight="1">
      <c r="A11104" s="8"/>
      <c r="B11104" s="24"/>
    </row>
    <row r="11105" spans="1:2" ht="15" customHeight="1">
      <c r="A11105" s="8"/>
      <c r="B11105" s="24"/>
    </row>
    <row r="11106" spans="1:2" ht="15" customHeight="1">
      <c r="A11106" s="8"/>
      <c r="B11106" s="24"/>
    </row>
    <row r="11107" spans="1:2" ht="15" customHeight="1">
      <c r="A11107" s="8"/>
      <c r="B11107" s="24"/>
    </row>
    <row r="11108" spans="1:2" ht="15" customHeight="1">
      <c r="A11108" s="8"/>
      <c r="B11108" s="24"/>
    </row>
    <row r="11109" spans="1:2" ht="15" customHeight="1">
      <c r="A11109" s="25"/>
      <c r="B11109" s="26"/>
    </row>
    <row r="11110" spans="1:2" ht="15" customHeight="1">
      <c r="A11110" s="8"/>
      <c r="B11110" s="24"/>
    </row>
    <row r="11111" spans="1:2" ht="15" customHeight="1">
      <c r="A11111" s="8"/>
      <c r="B11111" s="24"/>
    </row>
    <row r="11112" spans="1:2" ht="15" customHeight="1">
      <c r="A11112" s="8"/>
      <c r="B11112" s="24"/>
    </row>
    <row r="11113" spans="1:2" ht="15" customHeight="1">
      <c r="A11113" s="8"/>
      <c r="B11113" s="24"/>
    </row>
    <row r="11114" spans="1:2" ht="15" customHeight="1">
      <c r="A11114" s="8"/>
      <c r="B11114" s="24"/>
    </row>
    <row r="11115" spans="1:2" ht="15" customHeight="1">
      <c r="A11115" s="8"/>
      <c r="B11115" s="24"/>
    </row>
    <row r="11116" spans="1:2" ht="15" customHeight="1">
      <c r="A11116" s="8"/>
      <c r="B11116" s="24"/>
    </row>
    <row r="11117" spans="1:2" ht="15" customHeight="1">
      <c r="A11117" s="8"/>
      <c r="B11117" s="24"/>
    </row>
    <row r="11118" spans="1:2" ht="15" customHeight="1">
      <c r="A11118" s="8"/>
      <c r="B11118" s="24"/>
    </row>
    <row r="11119" spans="1:2" ht="15" customHeight="1">
      <c r="A11119" s="8"/>
      <c r="B11119" s="24"/>
    </row>
    <row r="11120" spans="1:2" ht="15" customHeight="1">
      <c r="A11120" s="8"/>
      <c r="B11120" s="24"/>
    </row>
    <row r="11121" spans="1:2" ht="15" customHeight="1">
      <c r="A11121" s="8"/>
      <c r="B11121" s="24"/>
    </row>
    <row r="11122" spans="1:2" ht="15" customHeight="1">
      <c r="A11122" s="8"/>
      <c r="B11122" s="24"/>
    </row>
    <row r="11123" spans="1:2" ht="15" customHeight="1">
      <c r="A11123" s="8"/>
      <c r="B11123" s="24"/>
    </row>
    <row r="11124" spans="1:2" ht="15" customHeight="1">
      <c r="A11124" s="8"/>
      <c r="B11124" s="24"/>
    </row>
    <row r="11125" spans="1:2" ht="15" customHeight="1">
      <c r="A11125" s="8"/>
      <c r="B11125" s="24"/>
    </row>
    <row r="11126" spans="1:2" ht="15" customHeight="1">
      <c r="A11126" s="8"/>
      <c r="B11126" s="24"/>
    </row>
    <row r="11127" spans="1:2" ht="15" customHeight="1">
      <c r="A11127" s="8"/>
      <c r="B11127" s="24"/>
    </row>
    <row r="11128" spans="1:2" ht="15" customHeight="1">
      <c r="A11128" s="8"/>
      <c r="B11128" s="24"/>
    </row>
    <row r="11129" spans="1:2" ht="15" customHeight="1">
      <c r="A11129" s="8"/>
      <c r="B11129" s="24"/>
    </row>
    <row r="11130" spans="1:2" ht="15" customHeight="1">
      <c r="A11130" s="8"/>
      <c r="B11130" s="24"/>
    </row>
    <row r="11131" spans="1:2" ht="15" customHeight="1">
      <c r="A11131" s="8"/>
      <c r="B11131" s="24"/>
    </row>
    <row r="11132" spans="1:2" ht="15" customHeight="1">
      <c r="A11132" s="8"/>
      <c r="B11132" s="24"/>
    </row>
    <row r="11133" spans="1:2" ht="15" customHeight="1">
      <c r="A11133" s="8"/>
      <c r="B11133" s="24"/>
    </row>
    <row r="11134" spans="1:2" ht="15" customHeight="1">
      <c r="A11134" s="8"/>
      <c r="B11134" s="24"/>
    </row>
    <row r="11135" spans="1:2" ht="15" customHeight="1">
      <c r="A11135" s="8"/>
      <c r="B11135" s="24"/>
    </row>
    <row r="11136" spans="1:2" ht="15" customHeight="1">
      <c r="A11136" s="8"/>
      <c r="B11136" s="24"/>
    </row>
    <row r="11137" spans="1:2" ht="15" customHeight="1">
      <c r="A11137" s="8"/>
      <c r="B11137" s="24"/>
    </row>
    <row r="11138" spans="1:2" ht="15" customHeight="1">
      <c r="A11138" s="8"/>
      <c r="B11138" s="24"/>
    </row>
    <row r="11139" spans="1:2" ht="15" customHeight="1">
      <c r="A11139" s="8"/>
      <c r="B11139" s="24"/>
    </row>
    <row r="11140" spans="1:2" ht="15" customHeight="1">
      <c r="A11140" s="8"/>
      <c r="B11140" s="24"/>
    </row>
    <row r="11141" spans="1:2" ht="15" customHeight="1">
      <c r="A11141" s="8"/>
      <c r="B11141" s="24"/>
    </row>
    <row r="11142" spans="1:2" ht="15" customHeight="1">
      <c r="A11142" s="8"/>
      <c r="B11142" s="24"/>
    </row>
    <row r="11143" spans="1:2" ht="15" customHeight="1">
      <c r="A11143" s="8"/>
      <c r="B11143" s="24"/>
    </row>
    <row r="11144" spans="1:2" ht="15" customHeight="1">
      <c r="A11144" s="8"/>
      <c r="B11144" s="24"/>
    </row>
    <row r="11145" spans="1:2" ht="15" customHeight="1">
      <c r="A11145" s="8"/>
      <c r="B11145" s="24"/>
    </row>
    <row r="11146" spans="1:2" ht="15" customHeight="1">
      <c r="A11146" s="8"/>
      <c r="B11146" s="24"/>
    </row>
    <row r="11147" spans="1:2" ht="15" customHeight="1">
      <c r="A11147" s="8"/>
      <c r="B11147" s="24"/>
    </row>
    <row r="11148" spans="1:2" ht="15" customHeight="1">
      <c r="A11148" s="8"/>
      <c r="B11148" s="24"/>
    </row>
    <row r="11149" spans="1:2" ht="15" customHeight="1">
      <c r="A11149" s="8"/>
      <c r="B11149" s="24"/>
    </row>
    <row r="11150" spans="1:2" ht="15" customHeight="1">
      <c r="A11150" s="8"/>
      <c r="B11150" s="24"/>
    </row>
    <row r="11151" spans="1:2" ht="15" customHeight="1">
      <c r="A11151" s="8"/>
      <c r="B11151" s="24"/>
    </row>
    <row r="11152" spans="1:2" ht="15" customHeight="1">
      <c r="A11152" s="8"/>
      <c r="B11152" s="24"/>
    </row>
    <row r="11153" spans="1:2" ht="15" customHeight="1">
      <c r="A11153" s="8"/>
      <c r="B11153" s="24"/>
    </row>
    <row r="11154" spans="1:2" ht="15" customHeight="1">
      <c r="A11154" s="8"/>
      <c r="B11154" s="24"/>
    </row>
    <row r="11155" spans="1:2" ht="15" customHeight="1">
      <c r="A11155" s="8"/>
      <c r="B11155" s="24"/>
    </row>
    <row r="11156" spans="1:2" ht="15" customHeight="1">
      <c r="A11156" s="8"/>
      <c r="B11156" s="24"/>
    </row>
    <row r="11157" spans="1:2" ht="15" customHeight="1">
      <c r="A11157" s="8"/>
      <c r="B11157" s="24"/>
    </row>
    <row r="11158" spans="1:2" ht="15" customHeight="1">
      <c r="A11158" s="8"/>
      <c r="B11158" s="24"/>
    </row>
    <row r="11159" spans="1:2" ht="15" customHeight="1">
      <c r="A11159" s="8"/>
      <c r="B11159" s="24"/>
    </row>
    <row r="11160" spans="1:2" ht="15" customHeight="1">
      <c r="A11160" s="8"/>
      <c r="B11160" s="24"/>
    </row>
    <row r="11161" spans="1:2" ht="15" customHeight="1">
      <c r="A11161" s="8"/>
      <c r="B11161" s="24"/>
    </row>
    <row r="11162" spans="1:2" ht="15" customHeight="1">
      <c r="A11162" s="8"/>
      <c r="B11162" s="24"/>
    </row>
    <row r="11163" spans="1:2" ht="15" customHeight="1">
      <c r="A11163" s="8"/>
      <c r="B11163" s="24"/>
    </row>
    <row r="11164" spans="1:2" ht="15" customHeight="1">
      <c r="A11164" s="8"/>
      <c r="B11164" s="24"/>
    </row>
    <row r="11165" spans="1:2" ht="15" customHeight="1">
      <c r="A11165" s="8"/>
      <c r="B11165" s="24"/>
    </row>
    <row r="11166" spans="1:2" ht="15" customHeight="1">
      <c r="A11166" s="8"/>
      <c r="B11166" s="24"/>
    </row>
    <row r="11167" spans="1:2" ht="15" customHeight="1">
      <c r="A11167" s="8"/>
      <c r="B11167" s="24"/>
    </row>
    <row r="11168" spans="1:2" ht="15" customHeight="1">
      <c r="A11168" s="8"/>
      <c r="B11168" s="24"/>
    </row>
    <row r="11169" spans="1:2" ht="15" customHeight="1">
      <c r="A11169" s="8"/>
      <c r="B11169" s="24"/>
    </row>
    <row r="11170" spans="1:2" ht="15" customHeight="1">
      <c r="A11170" s="8"/>
      <c r="B11170" s="24"/>
    </row>
    <row r="11171" spans="1:2" ht="15" customHeight="1">
      <c r="A11171" s="8"/>
      <c r="B11171" s="24"/>
    </row>
    <row r="11172" spans="1:2" ht="15" customHeight="1">
      <c r="A11172" s="8"/>
      <c r="B11172" s="24"/>
    </row>
    <row r="11173" spans="1:2" ht="15" customHeight="1">
      <c r="A11173" s="8"/>
      <c r="B11173" s="24"/>
    </row>
    <row r="11174" spans="1:2" ht="15" customHeight="1">
      <c r="A11174" s="8"/>
      <c r="B11174" s="24"/>
    </row>
    <row r="11175" spans="1:2" ht="15" customHeight="1">
      <c r="A11175" s="8"/>
      <c r="B11175" s="24"/>
    </row>
    <row r="11176" spans="1:2" ht="15" customHeight="1">
      <c r="A11176" s="8"/>
      <c r="B11176" s="24"/>
    </row>
    <row r="11177" spans="1:2" ht="15" customHeight="1">
      <c r="A11177" s="8"/>
      <c r="B11177" s="24"/>
    </row>
    <row r="11178" spans="1:2" ht="15" customHeight="1">
      <c r="A11178" s="8"/>
      <c r="B11178" s="24"/>
    </row>
    <row r="11179" spans="1:2" ht="15" customHeight="1">
      <c r="A11179" s="8"/>
      <c r="B11179" s="24"/>
    </row>
    <row r="11180" spans="1:2" ht="15" customHeight="1">
      <c r="A11180" s="8"/>
      <c r="B11180" s="24"/>
    </row>
    <row r="11181" spans="1:2" ht="15" customHeight="1">
      <c r="A11181" s="8"/>
      <c r="B11181" s="24"/>
    </row>
    <row r="11182" spans="1:2" ht="15" customHeight="1">
      <c r="A11182" s="8"/>
      <c r="B11182" s="24"/>
    </row>
    <row r="11183" spans="1:2" ht="15" customHeight="1">
      <c r="A11183" s="8"/>
      <c r="B11183" s="24"/>
    </row>
    <row r="11184" spans="1:2" ht="15" customHeight="1">
      <c r="A11184" s="8"/>
      <c r="B11184" s="24"/>
    </row>
    <row r="11185" spans="1:2" ht="15" customHeight="1">
      <c r="A11185" s="8"/>
      <c r="B11185" s="24"/>
    </row>
    <row r="11186" spans="1:2" ht="15" customHeight="1">
      <c r="A11186" s="8"/>
      <c r="B11186" s="24"/>
    </row>
    <row r="11187" spans="1:2" ht="15" customHeight="1">
      <c r="A11187" s="8"/>
      <c r="B11187" s="24"/>
    </row>
    <row r="11188" spans="1:2" ht="15" customHeight="1">
      <c r="A11188" s="8"/>
      <c r="B11188" s="24"/>
    </row>
    <row r="11189" spans="1:2" ht="15" customHeight="1">
      <c r="A11189" s="8"/>
      <c r="B11189" s="24"/>
    </row>
    <row r="11190" spans="1:2" ht="15" customHeight="1">
      <c r="A11190" s="8"/>
      <c r="B11190" s="24"/>
    </row>
    <row r="11191" spans="1:2" ht="15" customHeight="1">
      <c r="A11191" s="8"/>
      <c r="B11191" s="24"/>
    </row>
    <row r="11192" spans="1:2" ht="15" customHeight="1">
      <c r="A11192" s="8"/>
      <c r="B11192" s="24"/>
    </row>
    <row r="11193" spans="1:2" ht="15" customHeight="1">
      <c r="A11193" s="25"/>
      <c r="B11193" s="26"/>
    </row>
    <row r="11194" spans="1:2" ht="15" customHeight="1">
      <c r="A11194" s="8"/>
      <c r="B11194" s="24"/>
    </row>
    <row r="11195" spans="1:2" ht="15" customHeight="1">
      <c r="A11195" s="8"/>
      <c r="B11195" s="24"/>
    </row>
    <row r="11196" spans="1:2" ht="15" customHeight="1">
      <c r="A11196" s="8"/>
      <c r="B11196" s="24"/>
    </row>
    <row r="11197" spans="1:2" ht="15" customHeight="1">
      <c r="A11197" s="8"/>
      <c r="B11197" s="24"/>
    </row>
    <row r="11198" spans="1:2" ht="15" customHeight="1">
      <c r="A11198" s="8"/>
      <c r="B11198" s="24"/>
    </row>
    <row r="11199" spans="1:2" ht="15" customHeight="1">
      <c r="A11199" s="25"/>
      <c r="B11199" s="26"/>
    </row>
    <row r="11200" spans="1:2" ht="15" customHeight="1">
      <c r="A11200" s="8"/>
      <c r="B11200" s="24"/>
    </row>
    <row r="11201" spans="1:2" ht="15" customHeight="1">
      <c r="A11201" s="8"/>
      <c r="B11201" s="24"/>
    </row>
    <row r="11202" spans="1:2" ht="15" customHeight="1">
      <c r="A11202" s="25"/>
      <c r="B11202" s="26"/>
    </row>
    <row r="11203" spans="1:2" ht="15" customHeight="1">
      <c r="A11203" s="8"/>
      <c r="B11203" s="24"/>
    </row>
    <row r="11204" spans="1:2" ht="15" customHeight="1">
      <c r="A11204" s="25"/>
      <c r="B11204" s="26"/>
    </row>
    <row r="11205" spans="1:2" ht="15" customHeight="1">
      <c r="A11205" s="8"/>
      <c r="B11205" s="24"/>
    </row>
    <row r="11206" spans="1:2" ht="15" customHeight="1">
      <c r="A11206" s="8"/>
      <c r="B11206" s="24"/>
    </row>
    <row r="11207" spans="1:2" ht="15" customHeight="1">
      <c r="A11207" s="8"/>
      <c r="B11207" s="24"/>
    </row>
    <row r="11208" spans="1:2" ht="15" customHeight="1">
      <c r="A11208" s="8"/>
      <c r="B11208" s="24"/>
    </row>
    <row r="11209" spans="1:2" ht="15" customHeight="1">
      <c r="A11209" s="8"/>
      <c r="B11209" s="24"/>
    </row>
    <row r="11210" spans="1:2" ht="15" customHeight="1">
      <c r="A11210" s="8"/>
      <c r="B11210" s="24"/>
    </row>
    <row r="11211" spans="1:2" ht="15" customHeight="1">
      <c r="A11211" s="8"/>
      <c r="B11211" s="24"/>
    </row>
    <row r="11212" spans="1:2" ht="15" customHeight="1">
      <c r="A11212" s="8"/>
      <c r="B11212" s="24"/>
    </row>
    <row r="11213" spans="1:2" ht="15" customHeight="1">
      <c r="A11213" s="8"/>
      <c r="B11213" s="24"/>
    </row>
    <row r="11214" spans="1:2" ht="15" customHeight="1">
      <c r="A11214" s="8"/>
      <c r="B11214" s="24"/>
    </row>
    <row r="11215" spans="1:2" ht="15" customHeight="1">
      <c r="A11215" s="8"/>
      <c r="B11215" s="24"/>
    </row>
    <row r="11216" spans="1:2" ht="15" customHeight="1">
      <c r="A11216" s="8"/>
      <c r="B11216" s="24"/>
    </row>
    <row r="11217" spans="1:2" ht="15" customHeight="1">
      <c r="A11217" s="8"/>
      <c r="B11217" s="24"/>
    </row>
    <row r="11218" spans="1:2" ht="15" customHeight="1">
      <c r="A11218" s="8"/>
      <c r="B11218" s="24"/>
    </row>
    <row r="11219" spans="1:2" ht="15" customHeight="1">
      <c r="A11219" s="8"/>
      <c r="B11219" s="24"/>
    </row>
    <row r="11220" spans="1:2" ht="15" customHeight="1">
      <c r="A11220" s="8"/>
      <c r="B11220" s="24"/>
    </row>
    <row r="11221" spans="1:2" ht="15" customHeight="1">
      <c r="A11221" s="8"/>
      <c r="B11221" s="24"/>
    </row>
    <row r="11222" spans="1:2" ht="15" customHeight="1">
      <c r="A11222" s="8"/>
      <c r="B11222" s="24"/>
    </row>
    <row r="11223" spans="1:2" ht="15" customHeight="1">
      <c r="A11223" s="8"/>
      <c r="B11223" s="24"/>
    </row>
    <row r="11224" spans="1:2" ht="15" customHeight="1">
      <c r="A11224" s="8"/>
      <c r="B11224" s="24"/>
    </row>
    <row r="11225" spans="1:2" ht="15" customHeight="1">
      <c r="A11225" s="8"/>
      <c r="B11225" s="24"/>
    </row>
    <row r="11226" spans="1:2" ht="15" customHeight="1">
      <c r="A11226" s="25"/>
      <c r="B11226" s="26"/>
    </row>
    <row r="11227" spans="1:2" ht="15" customHeight="1">
      <c r="A11227" s="8"/>
      <c r="B11227" s="24"/>
    </row>
    <row r="11228" spans="1:2" ht="15" customHeight="1">
      <c r="A11228" s="8"/>
      <c r="B11228" s="24"/>
    </row>
    <row r="11229" spans="1:2" ht="15" customHeight="1">
      <c r="A11229" s="8"/>
      <c r="B11229" s="24"/>
    </row>
    <row r="11230" spans="1:2" ht="15" customHeight="1">
      <c r="A11230" s="8"/>
      <c r="B11230" s="24"/>
    </row>
    <row r="11231" spans="1:2" ht="15" customHeight="1">
      <c r="A11231" s="8"/>
      <c r="B11231" s="24"/>
    </row>
    <row r="11232" spans="1:2" ht="15" customHeight="1">
      <c r="A11232" s="8"/>
      <c r="B11232" s="24"/>
    </row>
    <row r="11233" spans="1:2" ht="15" customHeight="1">
      <c r="A11233" s="8"/>
      <c r="B11233" s="24"/>
    </row>
    <row r="11234" spans="1:2" ht="15" customHeight="1">
      <c r="A11234" s="8"/>
      <c r="B11234" s="24"/>
    </row>
    <row r="11235" spans="1:2" ht="15" customHeight="1">
      <c r="A11235" s="8"/>
      <c r="B11235" s="24"/>
    </row>
    <row r="11236" spans="1:2" ht="15" customHeight="1">
      <c r="A11236" s="8"/>
      <c r="B11236" s="24"/>
    </row>
    <row r="11237" spans="1:2" ht="15" customHeight="1">
      <c r="A11237" s="8"/>
      <c r="B11237" s="24"/>
    </row>
    <row r="11238" spans="1:2" ht="15" customHeight="1">
      <c r="A11238" s="8"/>
      <c r="B11238" s="24"/>
    </row>
    <row r="11239" spans="1:2" ht="15" customHeight="1">
      <c r="A11239" s="8"/>
      <c r="B11239" s="24"/>
    </row>
    <row r="11240" spans="1:2" ht="15" customHeight="1">
      <c r="A11240" s="8"/>
      <c r="B11240" s="24"/>
    </row>
    <row r="11241" spans="1:2" ht="15" customHeight="1">
      <c r="A11241" s="8"/>
      <c r="B11241" s="24"/>
    </row>
    <row r="11242" spans="1:2" ht="15" customHeight="1">
      <c r="A11242" s="8"/>
      <c r="B11242" s="24"/>
    </row>
    <row r="11243" spans="1:2" ht="15" customHeight="1">
      <c r="A11243" s="8"/>
      <c r="B11243" s="24"/>
    </row>
    <row r="11244" spans="1:2" ht="15" customHeight="1">
      <c r="A11244" s="8"/>
      <c r="B11244" s="24"/>
    </row>
    <row r="11245" spans="1:2" ht="15" customHeight="1">
      <c r="A11245" s="8"/>
      <c r="B11245" s="24"/>
    </row>
    <row r="11246" spans="1:2" ht="15" customHeight="1">
      <c r="A11246" s="8"/>
      <c r="B11246" s="24"/>
    </row>
    <row r="11247" spans="1:2" ht="15" customHeight="1">
      <c r="A11247" s="8"/>
      <c r="B11247" s="24"/>
    </row>
    <row r="11248" spans="1:2" ht="15" customHeight="1">
      <c r="A11248" s="8"/>
      <c r="B11248" s="24"/>
    </row>
    <row r="11249" spans="1:2" ht="15" customHeight="1">
      <c r="A11249" s="8"/>
      <c r="B11249" s="24"/>
    </row>
    <row r="11250" spans="1:2" ht="15" customHeight="1">
      <c r="A11250" s="8"/>
      <c r="B11250" s="24"/>
    </row>
    <row r="11251" spans="1:2" ht="15" customHeight="1">
      <c r="A11251" s="8"/>
      <c r="B11251" s="24"/>
    </row>
    <row r="11252" spans="1:2" ht="15" customHeight="1">
      <c r="A11252" s="8"/>
      <c r="B11252" s="24"/>
    </row>
    <row r="11253" spans="1:2" ht="15" customHeight="1">
      <c r="A11253" s="8"/>
      <c r="B11253" s="24"/>
    </row>
    <row r="11254" spans="1:2" ht="15" customHeight="1">
      <c r="A11254" s="8"/>
      <c r="B11254" s="24"/>
    </row>
    <row r="11255" spans="1:2" ht="15" customHeight="1">
      <c r="A11255" s="8"/>
      <c r="B11255" s="24"/>
    </row>
    <row r="11256" spans="1:2" ht="15" customHeight="1">
      <c r="A11256" s="8"/>
      <c r="B11256" s="24"/>
    </row>
    <row r="11257" spans="1:2" ht="15" customHeight="1">
      <c r="A11257" s="8"/>
      <c r="B11257" s="24"/>
    </row>
    <row r="11258" spans="1:2" ht="15" customHeight="1">
      <c r="A11258" s="8"/>
      <c r="B11258" s="24"/>
    </row>
    <row r="11259" spans="1:2" ht="15" customHeight="1">
      <c r="A11259" s="8"/>
      <c r="B11259" s="24"/>
    </row>
    <row r="11260" spans="1:2" ht="15" customHeight="1">
      <c r="A11260" s="8"/>
      <c r="B11260" s="24"/>
    </row>
    <row r="11261" spans="1:2" ht="15" customHeight="1">
      <c r="A11261" s="8"/>
      <c r="B11261" s="24"/>
    </row>
    <row r="11262" spans="1:2" ht="15" customHeight="1">
      <c r="A11262" s="8"/>
      <c r="B11262" s="24"/>
    </row>
    <row r="11263" spans="1:2" ht="15" customHeight="1">
      <c r="A11263" s="8"/>
      <c r="B11263" s="24"/>
    </row>
    <row r="11264" spans="1:2" ht="15" customHeight="1">
      <c r="A11264" s="8"/>
      <c r="B11264" s="24"/>
    </row>
    <row r="11265" spans="1:2" ht="15" customHeight="1">
      <c r="A11265" s="8"/>
      <c r="B11265" s="24"/>
    </row>
    <row r="11266" spans="1:2" ht="15" customHeight="1">
      <c r="A11266" s="8"/>
      <c r="B11266" s="24"/>
    </row>
    <row r="11267" spans="1:2" ht="15" customHeight="1">
      <c r="A11267" s="8"/>
      <c r="B11267" s="24"/>
    </row>
    <row r="11268" spans="1:2" ht="15" customHeight="1">
      <c r="A11268" s="8"/>
      <c r="B11268" s="24"/>
    </row>
    <row r="11269" spans="1:2" ht="15" customHeight="1">
      <c r="A11269" s="8"/>
      <c r="B11269" s="24"/>
    </row>
    <row r="11270" spans="1:2" ht="15" customHeight="1">
      <c r="A11270" s="8"/>
      <c r="B11270" s="24"/>
    </row>
    <row r="11271" spans="1:2" ht="15" customHeight="1">
      <c r="A11271" s="8"/>
      <c r="B11271" s="24"/>
    </row>
    <row r="11272" spans="1:2" ht="15" customHeight="1">
      <c r="A11272" s="8"/>
      <c r="B11272" s="24"/>
    </row>
    <row r="11273" spans="1:2" ht="15" customHeight="1">
      <c r="A11273" s="8"/>
      <c r="B11273" s="24"/>
    </row>
    <row r="11274" spans="1:2" ht="15" customHeight="1">
      <c r="A11274" s="8"/>
      <c r="B11274" s="24"/>
    </row>
    <row r="11275" spans="1:2" ht="15" customHeight="1">
      <c r="A11275" s="8"/>
      <c r="B11275" s="24"/>
    </row>
    <row r="11276" spans="1:2" ht="15" customHeight="1">
      <c r="A11276" s="25"/>
      <c r="B11276" s="26"/>
    </row>
    <row r="11277" spans="1:2" ht="15" customHeight="1">
      <c r="A11277" s="8"/>
      <c r="B11277" s="24"/>
    </row>
    <row r="11278" spans="1:2" ht="15" customHeight="1">
      <c r="A11278" s="8"/>
      <c r="B11278" s="24"/>
    </row>
    <row r="11279" spans="1:2" ht="15" customHeight="1">
      <c r="A11279" s="8"/>
      <c r="B11279" s="24"/>
    </row>
    <row r="11280" spans="1:2" ht="15" customHeight="1">
      <c r="A11280" s="25"/>
      <c r="B11280" s="26"/>
    </row>
    <row r="11281" spans="1:2" ht="15" customHeight="1">
      <c r="A11281" s="8"/>
      <c r="B11281" s="24"/>
    </row>
    <row r="11282" spans="1:2" ht="15" customHeight="1">
      <c r="A11282" s="8"/>
      <c r="B11282" s="24"/>
    </row>
    <row r="11283" spans="1:2" ht="15" customHeight="1">
      <c r="A11283" s="25"/>
      <c r="B11283" s="26"/>
    </row>
    <row r="11284" spans="1:2" ht="15" customHeight="1">
      <c r="A11284" s="8"/>
      <c r="B11284" s="24"/>
    </row>
    <row r="11285" spans="1:2" ht="15" customHeight="1">
      <c r="A11285" s="8"/>
      <c r="B11285" s="24"/>
    </row>
    <row r="11286" spans="1:2" ht="15" customHeight="1">
      <c r="A11286" s="8"/>
      <c r="B11286" s="24"/>
    </row>
    <row r="11287" spans="1:2" ht="15" customHeight="1">
      <c r="A11287" s="8"/>
      <c r="B11287" s="24"/>
    </row>
    <row r="11288" spans="1:2" ht="15" customHeight="1">
      <c r="A11288" s="8"/>
      <c r="B11288" s="24"/>
    </row>
    <row r="11289" spans="1:2" ht="15" customHeight="1">
      <c r="A11289" s="8"/>
      <c r="B11289" s="24"/>
    </row>
    <row r="11290" spans="1:2" ht="15" customHeight="1">
      <c r="A11290" s="8"/>
      <c r="B11290" s="24"/>
    </row>
    <row r="11291" spans="1:2" ht="15" customHeight="1">
      <c r="A11291" s="8"/>
      <c r="B11291" s="24"/>
    </row>
    <row r="11292" spans="1:2" ht="15" customHeight="1">
      <c r="A11292" s="8"/>
      <c r="B11292" s="24"/>
    </row>
    <row r="11293" spans="1:2" ht="15" customHeight="1">
      <c r="A11293" s="8"/>
      <c r="B11293" s="24"/>
    </row>
    <row r="11294" spans="1:2" ht="15" customHeight="1">
      <c r="A11294" s="8"/>
      <c r="B11294" s="24"/>
    </row>
    <row r="11295" spans="1:2" ht="15" customHeight="1">
      <c r="A11295" s="8"/>
      <c r="B11295" s="24"/>
    </row>
    <row r="11296" spans="1:2" ht="15" customHeight="1">
      <c r="A11296" s="8"/>
      <c r="B11296" s="24"/>
    </row>
    <row r="11297" spans="1:2" ht="15" customHeight="1">
      <c r="A11297" s="8"/>
      <c r="B11297" s="24"/>
    </row>
    <row r="11298" spans="1:2" ht="15" customHeight="1">
      <c r="A11298" s="8"/>
      <c r="B11298" s="24"/>
    </row>
    <row r="11299" spans="1:2" ht="15" customHeight="1">
      <c r="A11299" s="8"/>
      <c r="B11299" s="24"/>
    </row>
    <row r="11300" spans="1:2" ht="15" customHeight="1">
      <c r="A11300" s="8"/>
      <c r="B11300" s="24"/>
    </row>
    <row r="11301" spans="1:2" ht="15" customHeight="1">
      <c r="A11301" s="8"/>
      <c r="B11301" s="24"/>
    </row>
    <row r="11302" spans="1:2" ht="15" customHeight="1">
      <c r="A11302" s="8"/>
      <c r="B11302" s="24"/>
    </row>
    <row r="11303" spans="1:2" ht="15" customHeight="1">
      <c r="A11303" s="8"/>
      <c r="B11303" s="24"/>
    </row>
    <row r="11304" spans="1:2" ht="15" customHeight="1">
      <c r="A11304" s="25"/>
      <c r="B11304" s="26"/>
    </row>
    <row r="11305" spans="1:2" ht="15" customHeight="1">
      <c r="A11305" s="8"/>
      <c r="B11305" s="24"/>
    </row>
    <row r="11306" spans="1:2" ht="15" customHeight="1">
      <c r="A11306" s="25"/>
      <c r="B11306" s="26"/>
    </row>
    <row r="11307" spans="1:2" ht="15" customHeight="1">
      <c r="A11307" s="8"/>
      <c r="B11307" s="24"/>
    </row>
    <row r="11308" spans="1:2" ht="15" customHeight="1">
      <c r="A11308" s="8"/>
      <c r="B11308" s="24"/>
    </row>
    <row r="11309" spans="1:2" ht="15" customHeight="1">
      <c r="A11309" s="8"/>
      <c r="B11309" s="24"/>
    </row>
    <row r="11310" spans="1:2" ht="15" customHeight="1">
      <c r="A11310" s="8"/>
      <c r="B11310" s="24"/>
    </row>
    <row r="11311" spans="1:2" ht="15" customHeight="1">
      <c r="A11311" s="25"/>
      <c r="B11311" s="26"/>
    </row>
    <row r="11312" spans="1:2" ht="15" customHeight="1">
      <c r="A11312" s="8"/>
      <c r="B11312" s="24"/>
    </row>
    <row r="11313" spans="1:2" ht="15" customHeight="1">
      <c r="A11313" s="8"/>
      <c r="B11313" s="24"/>
    </row>
    <row r="11314" spans="1:2" ht="15" customHeight="1">
      <c r="A11314" s="8"/>
      <c r="B11314" s="24"/>
    </row>
    <row r="11315" spans="1:2" ht="15" customHeight="1">
      <c r="A11315" s="8"/>
      <c r="B11315" s="24"/>
    </row>
    <row r="11316" spans="1:2" ht="15" customHeight="1">
      <c r="A11316" s="8"/>
      <c r="B11316" s="24"/>
    </row>
    <row r="11317" spans="1:2" ht="15" customHeight="1">
      <c r="A11317" s="8"/>
      <c r="B11317" s="24"/>
    </row>
    <row r="11318" spans="1:2" ht="15" customHeight="1">
      <c r="A11318" s="8"/>
      <c r="B11318" s="24"/>
    </row>
    <row r="11319" spans="1:2" ht="15" customHeight="1">
      <c r="A11319" s="8"/>
      <c r="B11319" s="24"/>
    </row>
    <row r="11320" spans="1:2" ht="15" customHeight="1">
      <c r="A11320" s="8"/>
      <c r="B11320" s="24"/>
    </row>
    <row r="11321" spans="1:2" ht="15" customHeight="1">
      <c r="A11321" s="8"/>
      <c r="B11321" s="24"/>
    </row>
    <row r="11322" spans="1:2" ht="15" customHeight="1">
      <c r="A11322" s="25"/>
      <c r="B11322" s="26"/>
    </row>
    <row r="11323" spans="1:2" ht="15" customHeight="1">
      <c r="A11323" s="8"/>
      <c r="B11323" s="24"/>
    </row>
    <row r="11324" spans="1:2" ht="15" customHeight="1">
      <c r="A11324" s="25"/>
      <c r="B11324" s="26"/>
    </row>
    <row r="11325" spans="1:2" ht="15" customHeight="1">
      <c r="A11325" s="8"/>
      <c r="B11325" s="24"/>
    </row>
    <row r="11326" spans="1:2" ht="15" customHeight="1">
      <c r="A11326" s="8"/>
      <c r="B11326" s="24"/>
    </row>
    <row r="11327" spans="1:2" ht="15" customHeight="1">
      <c r="A11327" s="8"/>
      <c r="B11327" s="24"/>
    </row>
    <row r="11328" spans="1:2" ht="15" customHeight="1">
      <c r="A11328" s="8"/>
      <c r="B11328" s="24"/>
    </row>
    <row r="11329" spans="1:2" ht="15" customHeight="1">
      <c r="A11329" s="8"/>
      <c r="B11329" s="24"/>
    </row>
    <row r="11330" spans="1:2" ht="15" customHeight="1">
      <c r="A11330" s="8"/>
      <c r="B11330" s="24"/>
    </row>
    <row r="11331" spans="1:2" ht="15" customHeight="1">
      <c r="A11331" s="8"/>
      <c r="B11331" s="24"/>
    </row>
    <row r="11332" spans="1:2" ht="15" customHeight="1">
      <c r="A11332" s="8"/>
      <c r="B11332" s="24"/>
    </row>
    <row r="11333" spans="1:2" ht="15" customHeight="1">
      <c r="A11333" s="25"/>
      <c r="B11333" s="26"/>
    </row>
    <row r="11334" spans="1:2" ht="15" customHeight="1">
      <c r="A11334" s="8"/>
      <c r="B11334" s="24"/>
    </row>
    <row r="11335" spans="1:2" ht="15" customHeight="1">
      <c r="A11335" s="8"/>
      <c r="B11335" s="24"/>
    </row>
    <row r="11336" spans="1:2" ht="15" customHeight="1">
      <c r="A11336" s="8"/>
      <c r="B11336" s="24"/>
    </row>
    <row r="11337" spans="1:2" ht="15" customHeight="1">
      <c r="A11337" s="8"/>
      <c r="B11337" s="24"/>
    </row>
    <row r="11338" spans="1:2" ht="15" customHeight="1">
      <c r="A11338" s="8"/>
      <c r="B11338" s="24"/>
    </row>
    <row r="11339" spans="1:2" ht="15" customHeight="1">
      <c r="A11339" s="8"/>
      <c r="B11339" s="24"/>
    </row>
    <row r="11340" spans="1:2" ht="15" customHeight="1">
      <c r="A11340" s="8"/>
      <c r="B11340" s="24"/>
    </row>
    <row r="11341" spans="1:2" ht="15" customHeight="1">
      <c r="A11341" s="8"/>
      <c r="B11341" s="24"/>
    </row>
    <row r="11342" spans="1:2" ht="15" customHeight="1">
      <c r="A11342" s="8"/>
      <c r="B11342" s="24"/>
    </row>
    <row r="11343" spans="1:2" ht="15" customHeight="1">
      <c r="A11343" s="8"/>
      <c r="B11343" s="24"/>
    </row>
    <row r="11344" spans="1:2" ht="15" customHeight="1">
      <c r="A11344" s="8"/>
      <c r="B11344" s="24"/>
    </row>
    <row r="11345" spans="1:2" ht="15" customHeight="1">
      <c r="A11345" s="8"/>
      <c r="B11345" s="24"/>
    </row>
    <row r="11346" spans="1:2" ht="15" customHeight="1">
      <c r="A11346" s="8"/>
      <c r="B11346" s="24"/>
    </row>
    <row r="11347" spans="1:2" ht="15" customHeight="1">
      <c r="A11347" s="8"/>
      <c r="B11347" s="24"/>
    </row>
    <row r="11348" spans="1:2" ht="15" customHeight="1">
      <c r="A11348" s="8"/>
      <c r="B11348" s="24"/>
    </row>
    <row r="11349" spans="1:2" ht="15" customHeight="1">
      <c r="A11349" s="8"/>
      <c r="B11349" s="24"/>
    </row>
    <row r="11350" spans="1:2" ht="15" customHeight="1">
      <c r="A11350" s="8"/>
      <c r="B11350" s="24"/>
    </row>
    <row r="11351" spans="1:2" ht="15" customHeight="1">
      <c r="A11351" s="8"/>
      <c r="B11351" s="24"/>
    </row>
    <row r="11352" spans="1:2" ht="15" customHeight="1">
      <c r="A11352" s="8"/>
      <c r="B11352" s="24"/>
    </row>
    <row r="11353" spans="1:2" ht="15" customHeight="1">
      <c r="A11353" s="8"/>
      <c r="B11353" s="24"/>
    </row>
    <row r="11354" spans="1:2" ht="15" customHeight="1">
      <c r="A11354" s="8"/>
      <c r="B11354" s="24"/>
    </row>
    <row r="11355" spans="1:2" ht="15" customHeight="1">
      <c r="A11355" s="8"/>
      <c r="B11355" s="24"/>
    </row>
    <row r="11356" spans="1:2" ht="15" customHeight="1">
      <c r="A11356" s="8"/>
      <c r="B11356" s="24"/>
    </row>
    <row r="11357" spans="1:2" ht="15" customHeight="1">
      <c r="A11357" s="8"/>
      <c r="B11357" s="24"/>
    </row>
    <row r="11358" spans="1:2" ht="15" customHeight="1">
      <c r="A11358" s="8"/>
      <c r="B11358" s="24"/>
    </row>
    <row r="11359" spans="1:2" ht="15" customHeight="1">
      <c r="A11359" s="25"/>
      <c r="B11359" s="26"/>
    </row>
    <row r="11360" spans="1:2" ht="15" customHeight="1">
      <c r="A11360" s="8"/>
      <c r="B11360" s="24"/>
    </row>
    <row r="11361" spans="1:2" ht="15" customHeight="1">
      <c r="A11361" s="8"/>
      <c r="B11361" s="24"/>
    </row>
    <row r="11362" spans="1:2" ht="15" customHeight="1">
      <c r="A11362" s="8"/>
      <c r="B11362" s="24"/>
    </row>
    <row r="11363" spans="1:2" ht="15" customHeight="1">
      <c r="A11363" s="8"/>
      <c r="B11363" s="24"/>
    </row>
    <row r="11364" spans="1:2" ht="15" customHeight="1">
      <c r="A11364" s="8"/>
      <c r="B11364" s="24"/>
    </row>
    <row r="11365" spans="1:2" ht="15" customHeight="1">
      <c r="A11365" s="8"/>
      <c r="B11365" s="24"/>
    </row>
    <row r="11366" spans="1:2" ht="15" customHeight="1">
      <c r="A11366" s="8"/>
      <c r="B11366" s="24"/>
    </row>
    <row r="11367" spans="1:2" ht="15" customHeight="1">
      <c r="A11367" s="8"/>
      <c r="B11367" s="24"/>
    </row>
    <row r="11368" spans="1:2" ht="15" customHeight="1">
      <c r="A11368" s="8"/>
      <c r="B11368" s="24"/>
    </row>
    <row r="11369" spans="1:2" ht="15" customHeight="1">
      <c r="A11369" s="8"/>
      <c r="B11369" s="24"/>
    </row>
    <row r="11370" spans="1:2" ht="15" customHeight="1">
      <c r="A11370" s="8"/>
      <c r="B11370" s="24"/>
    </row>
    <row r="11371" spans="1:2" ht="15" customHeight="1">
      <c r="A11371" s="8"/>
      <c r="B11371" s="24"/>
    </row>
    <row r="11372" spans="1:2" ht="15" customHeight="1">
      <c r="A11372" s="8"/>
      <c r="B11372" s="24"/>
    </row>
    <row r="11373" spans="1:2" ht="15" customHeight="1">
      <c r="A11373" s="8"/>
      <c r="B11373" s="24"/>
    </row>
    <row r="11374" spans="1:2" ht="15" customHeight="1">
      <c r="A11374" s="8"/>
      <c r="B11374" s="24"/>
    </row>
    <row r="11375" spans="1:2" ht="15" customHeight="1">
      <c r="A11375" s="8"/>
      <c r="B11375" s="24"/>
    </row>
    <row r="11376" spans="1:2" ht="15" customHeight="1">
      <c r="A11376" s="8"/>
      <c r="B11376" s="24"/>
    </row>
    <row r="11377" spans="1:2" ht="15" customHeight="1">
      <c r="A11377" s="8"/>
      <c r="B11377" s="24"/>
    </row>
    <row r="11378" spans="1:2" ht="15" customHeight="1">
      <c r="A11378" s="8"/>
      <c r="B11378" s="24"/>
    </row>
    <row r="11379" spans="1:2" ht="15" customHeight="1">
      <c r="A11379" s="8"/>
      <c r="B11379" s="24"/>
    </row>
    <row r="11380" spans="1:2" ht="15" customHeight="1">
      <c r="A11380" s="8"/>
      <c r="B11380" s="24"/>
    </row>
    <row r="11381" spans="1:2" ht="15" customHeight="1">
      <c r="A11381" s="8"/>
      <c r="B11381" s="24"/>
    </row>
    <row r="11382" spans="1:2" ht="15" customHeight="1">
      <c r="A11382" s="8"/>
      <c r="B11382" s="24"/>
    </row>
    <row r="11383" spans="1:2" ht="15" customHeight="1">
      <c r="A11383" s="8"/>
      <c r="B11383" s="24"/>
    </row>
    <row r="11384" spans="1:2" ht="15" customHeight="1">
      <c r="A11384" s="8"/>
      <c r="B11384" s="24"/>
    </row>
    <row r="11385" spans="1:2" ht="15" customHeight="1">
      <c r="A11385" s="8"/>
      <c r="B11385" s="24"/>
    </row>
    <row r="11386" spans="1:2" ht="15" customHeight="1">
      <c r="A11386" s="8"/>
      <c r="B11386" s="24"/>
    </row>
    <row r="11387" spans="1:2" ht="15" customHeight="1">
      <c r="A11387" s="8"/>
      <c r="B11387" s="24"/>
    </row>
    <row r="11388" spans="1:2" ht="15" customHeight="1">
      <c r="A11388" s="8"/>
      <c r="B11388" s="24"/>
    </row>
    <row r="11389" spans="1:2" ht="15" customHeight="1">
      <c r="A11389" s="8"/>
      <c r="B11389" s="24"/>
    </row>
    <row r="11390" spans="1:2" ht="15" customHeight="1">
      <c r="A11390" s="8"/>
      <c r="B11390" s="24"/>
    </row>
    <row r="11391" spans="1:2" ht="15" customHeight="1">
      <c r="A11391" s="8"/>
      <c r="B11391" s="24"/>
    </row>
    <row r="11392" spans="1:2" ht="15" customHeight="1">
      <c r="A11392" s="8"/>
      <c r="B11392" s="24"/>
    </row>
    <row r="11393" spans="1:2" ht="15" customHeight="1">
      <c r="A11393" s="8"/>
      <c r="B11393" s="24"/>
    </row>
    <row r="11394" spans="1:2" ht="15" customHeight="1">
      <c r="A11394" s="8"/>
      <c r="B11394" s="24"/>
    </row>
    <row r="11395" spans="1:2" ht="15" customHeight="1">
      <c r="A11395" s="8"/>
      <c r="B11395" s="24"/>
    </row>
    <row r="11396" spans="1:2" ht="15" customHeight="1">
      <c r="A11396" s="8"/>
      <c r="B11396" s="24"/>
    </row>
    <row r="11397" spans="1:2" ht="15" customHeight="1">
      <c r="A11397" s="8"/>
      <c r="B11397" s="24"/>
    </row>
    <row r="11398" spans="1:2" ht="15" customHeight="1">
      <c r="A11398" s="8"/>
      <c r="B11398" s="24"/>
    </row>
    <row r="11399" spans="1:2" ht="15" customHeight="1">
      <c r="A11399" s="8"/>
      <c r="B11399" s="24"/>
    </row>
    <row r="11400" spans="1:2" ht="15" customHeight="1">
      <c r="A11400" s="25"/>
      <c r="B11400" s="26"/>
    </row>
    <row r="11401" spans="1:2" ht="15" customHeight="1">
      <c r="A11401" s="8"/>
      <c r="B11401" s="24"/>
    </row>
    <row r="11402" spans="1:2" ht="15" customHeight="1">
      <c r="A11402" s="8"/>
      <c r="B11402" s="24"/>
    </row>
    <row r="11403" spans="1:2" ht="15" customHeight="1">
      <c r="A11403" s="8"/>
      <c r="B11403" s="24"/>
    </row>
    <row r="11404" spans="1:2" ht="15" customHeight="1">
      <c r="A11404" s="8"/>
      <c r="B11404" s="24"/>
    </row>
    <row r="11405" spans="1:2" ht="15" customHeight="1">
      <c r="A11405" s="8"/>
      <c r="B11405" s="24"/>
    </row>
    <row r="11406" spans="1:2" ht="15" customHeight="1">
      <c r="A11406" s="8"/>
      <c r="B11406" s="24"/>
    </row>
    <row r="11407" spans="1:2" ht="15" customHeight="1">
      <c r="A11407" s="8"/>
      <c r="B11407" s="24"/>
    </row>
    <row r="11408" spans="1:2" ht="15" customHeight="1">
      <c r="A11408" s="8"/>
      <c r="B11408" s="24"/>
    </row>
    <row r="11409" spans="1:2" ht="15" customHeight="1">
      <c r="A11409" s="8"/>
      <c r="B11409" s="24"/>
    </row>
    <row r="11410" spans="1:2" ht="15" customHeight="1">
      <c r="A11410" s="8"/>
      <c r="B11410" s="24"/>
    </row>
    <row r="11411" spans="1:2" ht="15" customHeight="1">
      <c r="A11411" s="8"/>
      <c r="B11411" s="24"/>
    </row>
    <row r="11412" spans="1:2" ht="15" customHeight="1">
      <c r="A11412" s="8"/>
      <c r="B11412" s="24"/>
    </row>
    <row r="11413" spans="1:2" ht="15" customHeight="1">
      <c r="A11413" s="8"/>
      <c r="B11413" s="24"/>
    </row>
    <row r="11414" spans="1:2" ht="15" customHeight="1">
      <c r="A11414" s="8"/>
      <c r="B11414" s="24"/>
    </row>
    <row r="11415" spans="1:2" ht="15" customHeight="1">
      <c r="A11415" s="8"/>
      <c r="B11415" s="24"/>
    </row>
    <row r="11416" spans="1:2" ht="15" customHeight="1">
      <c r="A11416" s="8"/>
      <c r="B11416" s="24"/>
    </row>
    <row r="11417" spans="1:2" ht="15" customHeight="1">
      <c r="A11417" s="8"/>
      <c r="B11417" s="24"/>
    </row>
    <row r="11418" spans="1:2" ht="15" customHeight="1">
      <c r="A11418" s="8"/>
      <c r="B11418" s="24"/>
    </row>
    <row r="11419" spans="1:2" ht="15" customHeight="1">
      <c r="A11419" s="8"/>
      <c r="B11419" s="24"/>
    </row>
    <row r="11420" spans="1:2" ht="15" customHeight="1">
      <c r="A11420" s="25"/>
      <c r="B11420" s="26"/>
    </row>
    <row r="11421" spans="1:2" ht="15" customHeight="1">
      <c r="A11421" s="8"/>
      <c r="B11421" s="24"/>
    </row>
    <row r="11422" spans="1:2" ht="15" customHeight="1">
      <c r="A11422" s="8"/>
      <c r="B11422" s="24"/>
    </row>
    <row r="11423" spans="1:2" ht="15" customHeight="1">
      <c r="A11423" s="8"/>
      <c r="B11423" s="24"/>
    </row>
    <row r="11424" spans="1:2" ht="15" customHeight="1">
      <c r="A11424" s="8"/>
      <c r="B11424" s="24"/>
    </row>
    <row r="11425" spans="1:2" ht="15" customHeight="1">
      <c r="A11425" s="8"/>
      <c r="B11425" s="24"/>
    </row>
    <row r="11426" spans="1:2" ht="15" customHeight="1">
      <c r="A11426" s="8"/>
      <c r="B11426" s="24"/>
    </row>
    <row r="11427" spans="1:2" ht="15" customHeight="1">
      <c r="A11427" s="8"/>
      <c r="B11427" s="24"/>
    </row>
    <row r="11428" spans="1:2" ht="15" customHeight="1">
      <c r="A11428" s="8"/>
      <c r="B11428" s="24"/>
    </row>
    <row r="11429" spans="1:2" ht="15" customHeight="1">
      <c r="A11429" s="8"/>
      <c r="B11429" s="24"/>
    </row>
    <row r="11430" spans="1:2" ht="15" customHeight="1">
      <c r="A11430" s="8"/>
      <c r="B11430" s="24"/>
    </row>
    <row r="11431" spans="1:2" ht="15" customHeight="1">
      <c r="A11431" s="8"/>
      <c r="B11431" s="24"/>
    </row>
    <row r="11432" spans="1:2" ht="15" customHeight="1">
      <c r="A11432" s="8"/>
      <c r="B11432" s="24"/>
    </row>
    <row r="11433" spans="1:2" ht="15" customHeight="1">
      <c r="A11433" s="8"/>
      <c r="B11433" s="24"/>
    </row>
    <row r="11434" spans="1:2" ht="15" customHeight="1">
      <c r="A11434" s="8"/>
      <c r="B11434" s="24"/>
    </row>
    <row r="11435" spans="1:2" ht="15" customHeight="1">
      <c r="A11435" s="8"/>
      <c r="B11435" s="24"/>
    </row>
    <row r="11436" spans="1:2" ht="15" customHeight="1">
      <c r="A11436" s="8"/>
      <c r="B11436" s="24"/>
    </row>
    <row r="11437" spans="1:2" ht="15" customHeight="1">
      <c r="A11437" s="8"/>
      <c r="B11437" s="24"/>
    </row>
    <row r="11438" spans="1:2" ht="15" customHeight="1">
      <c r="A11438" s="8"/>
      <c r="B11438" s="24"/>
    </row>
    <row r="11439" spans="1:2" ht="15" customHeight="1">
      <c r="A11439" s="25"/>
      <c r="B11439" s="26"/>
    </row>
    <row r="11440" spans="1:2" ht="15" customHeight="1">
      <c r="A11440" s="8"/>
      <c r="B11440" s="24"/>
    </row>
    <row r="11441" spans="1:2" ht="15" customHeight="1">
      <c r="A11441" s="8"/>
      <c r="B11441" s="24"/>
    </row>
    <row r="11442" spans="1:2" ht="15" customHeight="1">
      <c r="A11442" s="8"/>
      <c r="B11442" s="24"/>
    </row>
    <row r="11443" spans="1:2" ht="15" customHeight="1">
      <c r="A11443" s="8"/>
      <c r="B11443" s="24"/>
    </row>
    <row r="11444" spans="1:2" ht="15" customHeight="1">
      <c r="A11444" s="8"/>
      <c r="B11444" s="24"/>
    </row>
    <row r="11445" spans="1:2" ht="15" customHeight="1">
      <c r="A11445" s="8"/>
      <c r="B11445" s="24"/>
    </row>
    <row r="11446" spans="1:2" ht="15" customHeight="1">
      <c r="A11446" s="8"/>
      <c r="B11446" s="24"/>
    </row>
    <row r="11447" spans="1:2" ht="15" customHeight="1">
      <c r="A11447" s="8"/>
      <c r="B11447" s="24"/>
    </row>
    <row r="11448" spans="1:2" ht="15" customHeight="1">
      <c r="A11448" s="25"/>
      <c r="B11448" s="26"/>
    </row>
    <row r="11449" spans="1:2" ht="15" customHeight="1">
      <c r="A11449" s="8"/>
      <c r="B11449" s="24"/>
    </row>
    <row r="11450" spans="1:2" ht="15" customHeight="1">
      <c r="A11450" s="8"/>
      <c r="B11450" s="24"/>
    </row>
    <row r="11451" spans="1:2" ht="15" customHeight="1">
      <c r="A11451" s="25"/>
      <c r="B11451" s="26"/>
    </row>
    <row r="11452" spans="1:2" ht="15" customHeight="1">
      <c r="A11452" s="8"/>
      <c r="B11452" s="24"/>
    </row>
    <row r="11453" spans="1:2" ht="15" customHeight="1">
      <c r="A11453" s="8"/>
      <c r="B11453" s="24"/>
    </row>
    <row r="11454" spans="1:2" ht="15" customHeight="1">
      <c r="A11454" s="8"/>
      <c r="B11454" s="24"/>
    </row>
    <row r="11455" spans="1:2" ht="15" customHeight="1">
      <c r="A11455" s="8"/>
      <c r="B11455" s="24"/>
    </row>
    <row r="11456" spans="1:2" ht="15" customHeight="1">
      <c r="A11456" s="8"/>
      <c r="B11456" s="24"/>
    </row>
    <row r="11457" spans="1:2" ht="15" customHeight="1">
      <c r="A11457" s="8"/>
      <c r="B11457" s="24"/>
    </row>
    <row r="11458" spans="1:2" ht="15" customHeight="1">
      <c r="A11458" s="8"/>
      <c r="B11458" s="24"/>
    </row>
    <row r="11459" spans="1:2" ht="15" customHeight="1">
      <c r="A11459" s="8"/>
      <c r="B11459" s="24"/>
    </row>
    <row r="11460" spans="1:2" ht="15" customHeight="1">
      <c r="A11460" s="8"/>
      <c r="B11460" s="24"/>
    </row>
    <row r="11461" spans="1:2" ht="15" customHeight="1">
      <c r="A11461" s="8"/>
      <c r="B11461" s="24"/>
    </row>
    <row r="11462" spans="1:2" ht="15" customHeight="1">
      <c r="A11462" s="8"/>
      <c r="B11462" s="24"/>
    </row>
    <row r="11463" spans="1:2" ht="15" customHeight="1">
      <c r="A11463" s="8"/>
      <c r="B11463" s="24"/>
    </row>
    <row r="11464" spans="1:2" ht="15" customHeight="1">
      <c r="A11464" s="8"/>
      <c r="B11464" s="24"/>
    </row>
    <row r="11465" spans="1:2" ht="15" customHeight="1">
      <c r="A11465" s="8"/>
      <c r="B11465" s="24"/>
    </row>
    <row r="11466" spans="1:2" ht="15" customHeight="1">
      <c r="A11466" s="8"/>
      <c r="B11466" s="24"/>
    </row>
    <row r="11467" spans="1:2" ht="15" customHeight="1">
      <c r="A11467" s="8"/>
      <c r="B11467" s="24"/>
    </row>
    <row r="11468" spans="1:2" ht="15" customHeight="1">
      <c r="A11468" s="8"/>
      <c r="B11468" s="24"/>
    </row>
    <row r="11469" spans="1:2" ht="15" customHeight="1">
      <c r="A11469" s="8"/>
      <c r="B11469" s="24"/>
    </row>
    <row r="11470" spans="1:2" ht="15" customHeight="1">
      <c r="A11470" s="8"/>
      <c r="B11470" s="24"/>
    </row>
    <row r="11471" spans="1:2" ht="15" customHeight="1">
      <c r="A11471" s="8"/>
      <c r="B11471" s="24"/>
    </row>
    <row r="11472" spans="1:2" ht="15" customHeight="1">
      <c r="A11472" s="8"/>
      <c r="B11472" s="24"/>
    </row>
    <row r="11473" spans="1:2" ht="15" customHeight="1">
      <c r="A11473" s="8"/>
      <c r="B11473" s="24"/>
    </row>
    <row r="11474" spans="1:2" ht="15" customHeight="1">
      <c r="A11474" s="8"/>
      <c r="B11474" s="24"/>
    </row>
    <row r="11475" spans="1:2" ht="15" customHeight="1">
      <c r="A11475" s="8"/>
      <c r="B11475" s="24"/>
    </row>
    <row r="11476" spans="1:2" ht="15" customHeight="1">
      <c r="A11476" s="8"/>
      <c r="B11476" s="24"/>
    </row>
    <row r="11477" spans="1:2" ht="15" customHeight="1">
      <c r="A11477" s="8"/>
      <c r="B11477" s="24"/>
    </row>
    <row r="11478" spans="1:2" ht="15" customHeight="1">
      <c r="A11478" s="8"/>
      <c r="B11478" s="24"/>
    </row>
    <row r="11479" spans="1:2" ht="15" customHeight="1">
      <c r="A11479" s="8"/>
      <c r="B11479" s="24"/>
    </row>
    <row r="11480" spans="1:2" ht="15" customHeight="1">
      <c r="A11480" s="8"/>
      <c r="B11480" s="24"/>
    </row>
    <row r="11481" spans="1:2" ht="15" customHeight="1">
      <c r="A11481" s="8"/>
      <c r="B11481" s="24"/>
    </row>
    <row r="11482" spans="1:2" ht="15" customHeight="1">
      <c r="A11482" s="8"/>
      <c r="B11482" s="24"/>
    </row>
    <row r="11483" spans="1:2" ht="15" customHeight="1">
      <c r="A11483" s="8"/>
      <c r="B11483" s="24"/>
    </row>
    <row r="11484" spans="1:2" ht="15" customHeight="1">
      <c r="A11484" s="8"/>
      <c r="B11484" s="24"/>
    </row>
    <row r="11485" spans="1:2" ht="15" customHeight="1">
      <c r="A11485" s="8"/>
      <c r="B11485" s="24"/>
    </row>
    <row r="11486" spans="1:2" ht="15" customHeight="1">
      <c r="A11486" s="8"/>
      <c r="B11486" s="24"/>
    </row>
    <row r="11487" spans="1:2" ht="15" customHeight="1">
      <c r="A11487" s="8"/>
      <c r="B11487" s="24"/>
    </row>
    <row r="11488" spans="1:2" ht="15" customHeight="1">
      <c r="A11488" s="8"/>
      <c r="B11488" s="24"/>
    </row>
    <row r="11489" spans="1:2" ht="15" customHeight="1">
      <c r="A11489" s="8"/>
      <c r="B11489" s="24"/>
    </row>
    <row r="11490" spans="1:2" ht="15" customHeight="1">
      <c r="A11490" s="8"/>
      <c r="B11490" s="24"/>
    </row>
    <row r="11491" spans="1:2" ht="15" customHeight="1">
      <c r="A11491" s="8"/>
      <c r="B11491" s="24"/>
    </row>
    <row r="11492" spans="1:2" ht="15" customHeight="1">
      <c r="A11492" s="8"/>
      <c r="B11492" s="24"/>
    </row>
    <row r="11493" spans="1:2" ht="15" customHeight="1">
      <c r="A11493" s="8"/>
      <c r="B11493" s="24"/>
    </row>
    <row r="11494" spans="1:2" ht="15" customHeight="1">
      <c r="A11494" s="8"/>
      <c r="B11494" s="24"/>
    </row>
    <row r="11495" spans="1:2" ht="15" customHeight="1">
      <c r="A11495" s="8"/>
      <c r="B11495" s="24"/>
    </row>
    <row r="11496" spans="1:2" ht="15" customHeight="1">
      <c r="A11496" s="8"/>
      <c r="B11496" s="24"/>
    </row>
    <row r="11497" spans="1:2" ht="15" customHeight="1">
      <c r="A11497" s="8"/>
      <c r="B11497" s="24"/>
    </row>
    <row r="11498" spans="1:2" ht="15" customHeight="1">
      <c r="A11498" s="8"/>
      <c r="B11498" s="24"/>
    </row>
    <row r="11499" spans="1:2" ht="15" customHeight="1">
      <c r="A11499" s="8"/>
      <c r="B11499" s="24"/>
    </row>
    <row r="11500" spans="1:2" ht="15" customHeight="1">
      <c r="A11500" s="8"/>
      <c r="B11500" s="24"/>
    </row>
    <row r="11501" spans="1:2" ht="15" customHeight="1">
      <c r="A11501" s="8"/>
      <c r="B11501" s="24"/>
    </row>
    <row r="11502" spans="1:2" ht="15" customHeight="1">
      <c r="A11502" s="8"/>
      <c r="B11502" s="24"/>
    </row>
    <row r="11503" spans="1:2" ht="15" customHeight="1">
      <c r="A11503" s="8"/>
      <c r="B11503" s="24"/>
    </row>
    <row r="11504" spans="1:2" ht="15" customHeight="1">
      <c r="A11504" s="8"/>
      <c r="B11504" s="24"/>
    </row>
    <row r="11505" spans="1:2" ht="15" customHeight="1">
      <c r="A11505" s="8"/>
      <c r="B11505" s="24"/>
    </row>
    <row r="11506" spans="1:2" ht="15" customHeight="1">
      <c r="A11506" s="8"/>
      <c r="B11506" s="24"/>
    </row>
    <row r="11507" spans="1:2" ht="15" customHeight="1">
      <c r="A11507" s="8"/>
      <c r="B11507" s="24"/>
    </row>
    <row r="11508" spans="1:2" ht="15" customHeight="1">
      <c r="A11508" s="8"/>
      <c r="B11508" s="24"/>
    </row>
    <row r="11509" spans="1:2" ht="15" customHeight="1">
      <c r="A11509" s="8"/>
      <c r="B11509" s="24"/>
    </row>
    <row r="11510" spans="1:2" ht="15" customHeight="1">
      <c r="A11510" s="8"/>
      <c r="B11510" s="24"/>
    </row>
    <row r="11511" spans="1:2" ht="15" customHeight="1">
      <c r="A11511" s="8"/>
      <c r="B11511" s="24"/>
    </row>
    <row r="11512" spans="1:2" ht="15" customHeight="1">
      <c r="A11512" s="8"/>
      <c r="B11512" s="24"/>
    </row>
    <row r="11513" spans="1:2" ht="15" customHeight="1">
      <c r="A11513" s="8"/>
      <c r="B11513" s="24"/>
    </row>
    <row r="11514" spans="1:2" ht="15" customHeight="1">
      <c r="A11514" s="8"/>
      <c r="B11514" s="24"/>
    </row>
    <row r="11515" spans="1:2" ht="15" customHeight="1">
      <c r="A11515" s="8"/>
      <c r="B11515" s="24"/>
    </row>
    <row r="11516" spans="1:2" ht="15" customHeight="1">
      <c r="A11516" s="8"/>
      <c r="B11516" s="24"/>
    </row>
    <row r="11517" spans="1:2" ht="15" customHeight="1">
      <c r="A11517" s="25"/>
      <c r="B11517" s="26"/>
    </row>
    <row r="11518" spans="1:2" ht="15" customHeight="1">
      <c r="A11518" s="25"/>
      <c r="B11518" s="26"/>
    </row>
    <row r="11519" spans="1:2" ht="15" customHeight="1">
      <c r="A11519" s="8"/>
      <c r="B11519" s="24"/>
    </row>
    <row r="11520" spans="1:2" ht="15" customHeight="1">
      <c r="A11520" s="8"/>
      <c r="B11520" s="24"/>
    </row>
    <row r="11521" spans="1:2" ht="15" customHeight="1">
      <c r="A11521" s="8"/>
      <c r="B11521" s="24"/>
    </row>
    <row r="11522" spans="1:2" ht="15" customHeight="1">
      <c r="A11522" s="8"/>
      <c r="B11522" s="24"/>
    </row>
    <row r="11523" spans="1:2" ht="15" customHeight="1">
      <c r="A11523" s="25"/>
      <c r="B11523" s="26"/>
    </row>
    <row r="11524" spans="1:2" ht="15" customHeight="1">
      <c r="A11524" s="8"/>
      <c r="B11524" s="24"/>
    </row>
    <row r="11525" spans="1:2" ht="15" customHeight="1">
      <c r="A11525" s="8"/>
      <c r="B11525" s="24"/>
    </row>
    <row r="11526" spans="1:2" ht="15" customHeight="1">
      <c r="A11526" s="8"/>
      <c r="B11526" s="24"/>
    </row>
    <row r="11527" spans="1:2" ht="15" customHeight="1">
      <c r="A11527" s="8"/>
      <c r="B11527" s="24"/>
    </row>
    <row r="11528" spans="1:2" ht="15" customHeight="1">
      <c r="A11528" s="8"/>
      <c r="B11528" s="24"/>
    </row>
    <row r="11529" spans="1:2" ht="15" customHeight="1">
      <c r="A11529" s="8"/>
      <c r="B11529" s="24"/>
    </row>
    <row r="11530" spans="1:2" ht="15" customHeight="1">
      <c r="A11530" s="8"/>
      <c r="B11530" s="24"/>
    </row>
    <row r="11531" spans="1:2" ht="15" customHeight="1">
      <c r="A11531" s="8"/>
      <c r="B11531" s="24"/>
    </row>
    <row r="11532" spans="1:2" ht="15" customHeight="1">
      <c r="A11532" s="8"/>
      <c r="B11532" s="24"/>
    </row>
    <row r="11533" spans="1:2" ht="15" customHeight="1">
      <c r="A11533" s="25"/>
      <c r="B11533" s="26"/>
    </row>
    <row r="11534" spans="1:2" ht="15" customHeight="1">
      <c r="A11534" s="8"/>
      <c r="B11534" s="24"/>
    </row>
    <row r="11535" spans="1:2" ht="15" customHeight="1">
      <c r="A11535" s="8"/>
      <c r="B11535" s="24"/>
    </row>
    <row r="11536" spans="1:2" ht="15" customHeight="1">
      <c r="A11536" s="8"/>
      <c r="B11536" s="24"/>
    </row>
    <row r="11537" spans="1:2" ht="15" customHeight="1">
      <c r="A11537" s="8"/>
      <c r="B11537" s="24"/>
    </row>
    <row r="11538" spans="1:2" ht="15" customHeight="1">
      <c r="A11538" s="8"/>
      <c r="B11538" s="24"/>
    </row>
    <row r="11539" spans="1:2" ht="15" customHeight="1">
      <c r="A11539" s="8"/>
      <c r="B11539" s="24"/>
    </row>
    <row r="11540" spans="1:2" ht="15" customHeight="1">
      <c r="A11540" s="8"/>
      <c r="B11540" s="24"/>
    </row>
    <row r="11541" spans="1:2" ht="15" customHeight="1">
      <c r="A11541" s="8"/>
      <c r="B11541" s="24"/>
    </row>
    <row r="11542" spans="1:2" ht="15" customHeight="1">
      <c r="A11542" s="8"/>
      <c r="B11542" s="24"/>
    </row>
    <row r="11543" spans="1:2" ht="15" customHeight="1">
      <c r="A11543" s="8"/>
      <c r="B11543" s="24"/>
    </row>
    <row r="11544" spans="1:2" ht="15" customHeight="1">
      <c r="A11544" s="8"/>
      <c r="B11544" s="24"/>
    </row>
    <row r="11545" spans="1:2" ht="15" customHeight="1">
      <c r="A11545" s="8"/>
      <c r="B11545" s="24"/>
    </row>
    <row r="11546" spans="1:2" ht="15" customHeight="1">
      <c r="A11546" s="8"/>
      <c r="B11546" s="24"/>
    </row>
    <row r="11547" spans="1:2" ht="15" customHeight="1">
      <c r="A11547" s="8"/>
      <c r="B11547" s="24"/>
    </row>
    <row r="11548" spans="1:2" ht="15" customHeight="1">
      <c r="A11548" s="25"/>
      <c r="B11548" s="26"/>
    </row>
    <row r="11549" spans="1:2" ht="15" customHeight="1">
      <c r="A11549" s="8"/>
      <c r="B11549" s="24"/>
    </row>
    <row r="11550" spans="1:2" ht="15" customHeight="1">
      <c r="A11550" s="8"/>
      <c r="B11550" s="24"/>
    </row>
    <row r="11551" spans="1:2" ht="15" customHeight="1">
      <c r="A11551" s="8"/>
      <c r="B11551" s="24"/>
    </row>
    <row r="11552" spans="1:2" ht="15" customHeight="1">
      <c r="A11552" s="8"/>
      <c r="B11552" s="24"/>
    </row>
    <row r="11553" spans="1:2" ht="15" customHeight="1">
      <c r="A11553" s="8"/>
      <c r="B11553" s="24"/>
    </row>
    <row r="11554" spans="1:2" ht="15" customHeight="1">
      <c r="A11554" s="8"/>
      <c r="B11554" s="24"/>
    </row>
    <row r="11555" spans="1:2" ht="15" customHeight="1">
      <c r="A11555" s="8"/>
      <c r="B11555" s="24"/>
    </row>
    <row r="11556" spans="1:2" ht="15" customHeight="1">
      <c r="A11556" s="8"/>
      <c r="B11556" s="24"/>
    </row>
    <row r="11557" spans="1:2" ht="15" customHeight="1">
      <c r="A11557" s="8"/>
      <c r="B11557" s="24"/>
    </row>
    <row r="11558" spans="1:2" ht="15" customHeight="1">
      <c r="A11558" s="8"/>
      <c r="B11558" s="24"/>
    </row>
    <row r="11559" spans="1:2" ht="15" customHeight="1">
      <c r="A11559" s="8"/>
      <c r="B11559" s="24"/>
    </row>
    <row r="11560" spans="1:2" ht="15" customHeight="1">
      <c r="A11560" s="8"/>
      <c r="B11560" s="24"/>
    </row>
    <row r="11561" spans="1:2" ht="15" customHeight="1">
      <c r="A11561" s="25"/>
      <c r="B11561" s="26"/>
    </row>
    <row r="11562" spans="1:2" ht="15" customHeight="1">
      <c r="A11562" s="8"/>
      <c r="B11562" s="24"/>
    </row>
    <row r="11563" spans="1:2" ht="15" customHeight="1">
      <c r="A11563" s="8"/>
      <c r="B11563" s="24"/>
    </row>
    <row r="11564" spans="1:2" ht="15" customHeight="1">
      <c r="A11564" s="8"/>
      <c r="B11564" s="24"/>
    </row>
    <row r="11565" spans="1:2" ht="15" customHeight="1">
      <c r="A11565" s="8"/>
      <c r="B11565" s="24"/>
    </row>
    <row r="11566" spans="1:2" ht="15" customHeight="1">
      <c r="A11566" s="8"/>
      <c r="B11566" s="24"/>
    </row>
    <row r="11567" spans="1:2" ht="15" customHeight="1">
      <c r="A11567" s="8"/>
      <c r="B11567" s="24"/>
    </row>
    <row r="11568" spans="1:2" ht="15" customHeight="1">
      <c r="A11568" s="8"/>
      <c r="B11568" s="24"/>
    </row>
    <row r="11569" spans="1:2" ht="15" customHeight="1">
      <c r="A11569" s="8"/>
      <c r="B11569" s="24"/>
    </row>
    <row r="11570" spans="1:2" ht="15" customHeight="1">
      <c r="A11570" s="8"/>
      <c r="B11570" s="24"/>
    </row>
    <row r="11571" spans="1:2" ht="15" customHeight="1">
      <c r="A11571" s="8"/>
      <c r="B11571" s="24"/>
    </row>
    <row r="11572" spans="1:2" ht="15" customHeight="1">
      <c r="A11572" s="8"/>
      <c r="B11572" s="24"/>
    </row>
    <row r="11573" spans="1:2" ht="15" customHeight="1">
      <c r="A11573" s="8"/>
      <c r="B11573" s="24"/>
    </row>
    <row r="11574" spans="1:2" ht="15" customHeight="1">
      <c r="A11574" s="8"/>
      <c r="B11574" s="24"/>
    </row>
    <row r="11575" spans="1:2" ht="15" customHeight="1">
      <c r="A11575" s="8"/>
      <c r="B11575" s="24"/>
    </row>
    <row r="11576" spans="1:2" ht="15" customHeight="1">
      <c r="A11576" s="8"/>
      <c r="B11576" s="24"/>
    </row>
    <row r="11577" spans="1:2" ht="15" customHeight="1">
      <c r="A11577" s="8"/>
      <c r="B11577" s="24"/>
    </row>
    <row r="11578" spans="1:2" ht="15" customHeight="1">
      <c r="A11578" s="8"/>
      <c r="B11578" s="24"/>
    </row>
    <row r="11579" spans="1:2" ht="15" customHeight="1">
      <c r="A11579" s="8"/>
      <c r="B11579" s="24"/>
    </row>
    <row r="11580" spans="1:2" ht="15" customHeight="1">
      <c r="A11580" s="8"/>
      <c r="B11580" s="24"/>
    </row>
    <row r="11581" spans="1:2" ht="15" customHeight="1">
      <c r="A11581" s="8"/>
      <c r="B11581" s="24"/>
    </row>
    <row r="11582" spans="1:2" ht="15" customHeight="1">
      <c r="A11582" s="8"/>
      <c r="B11582" s="24"/>
    </row>
    <row r="11583" spans="1:2" ht="15" customHeight="1">
      <c r="A11583" s="8"/>
      <c r="B11583" s="24"/>
    </row>
    <row r="11584" spans="1:2" ht="15" customHeight="1">
      <c r="A11584" s="8"/>
      <c r="B11584" s="24"/>
    </row>
    <row r="11585" spans="1:2" ht="15" customHeight="1">
      <c r="A11585" s="8"/>
      <c r="B11585" s="24"/>
    </row>
    <row r="11586" spans="1:2" ht="15" customHeight="1">
      <c r="A11586" s="8"/>
      <c r="B11586" s="24"/>
    </row>
    <row r="11587" spans="1:2" ht="15" customHeight="1">
      <c r="A11587" s="8"/>
      <c r="B11587" s="24"/>
    </row>
    <row r="11588" spans="1:2" ht="15" customHeight="1">
      <c r="A11588" s="25"/>
      <c r="B11588" s="26"/>
    </row>
    <row r="11589" spans="1:2" ht="15" customHeight="1">
      <c r="A11589" s="8"/>
      <c r="B11589" s="24"/>
    </row>
    <row r="11590" spans="1:2" ht="15" customHeight="1">
      <c r="A11590" s="8"/>
      <c r="B11590" s="24"/>
    </row>
    <row r="11591" spans="1:2" ht="15" customHeight="1">
      <c r="A11591" s="8"/>
      <c r="B11591" s="24"/>
    </row>
    <row r="11592" spans="1:2" ht="15" customHeight="1">
      <c r="A11592" s="8"/>
      <c r="B11592" s="24"/>
    </row>
    <row r="11593" spans="1:2" ht="15" customHeight="1">
      <c r="A11593" s="8"/>
      <c r="B11593" s="24"/>
    </row>
    <row r="11594" spans="1:2" ht="15" customHeight="1">
      <c r="A11594" s="8"/>
      <c r="B11594" s="24"/>
    </row>
    <row r="11595" spans="1:2" ht="15" customHeight="1">
      <c r="A11595" s="8"/>
      <c r="B11595" s="24"/>
    </row>
    <row r="11596" spans="1:2" ht="15" customHeight="1">
      <c r="A11596" s="25"/>
      <c r="B11596" s="26"/>
    </row>
    <row r="11597" spans="1:2" ht="15" customHeight="1">
      <c r="A11597" s="8"/>
      <c r="B11597" s="24"/>
    </row>
    <row r="11598" spans="1:2" ht="15" customHeight="1">
      <c r="A11598" s="8"/>
      <c r="B11598" s="24"/>
    </row>
    <row r="11599" spans="1:2" ht="15" customHeight="1">
      <c r="A11599" s="8"/>
      <c r="B11599" s="24"/>
    </row>
    <row r="11600" spans="1:2" ht="15" customHeight="1">
      <c r="A11600" s="8"/>
      <c r="B11600" s="24"/>
    </row>
    <row r="11601" spans="1:2" ht="15" customHeight="1">
      <c r="A11601" s="8"/>
      <c r="B11601" s="24"/>
    </row>
    <row r="11602" spans="1:2" ht="15" customHeight="1">
      <c r="A11602" s="8"/>
      <c r="B11602" s="24"/>
    </row>
    <row r="11603" spans="1:2" ht="15" customHeight="1">
      <c r="A11603" s="8"/>
      <c r="B11603" s="24"/>
    </row>
    <row r="11604" spans="1:2" ht="15" customHeight="1">
      <c r="A11604" s="8"/>
      <c r="B11604" s="24"/>
    </row>
    <row r="11605" spans="1:2" ht="15" customHeight="1">
      <c r="A11605" s="25"/>
      <c r="B11605" s="26"/>
    </row>
    <row r="11606" spans="1:2" ht="15" customHeight="1">
      <c r="A11606" s="8"/>
      <c r="B11606" s="24"/>
    </row>
    <row r="11607" spans="1:2" ht="15" customHeight="1">
      <c r="A11607" s="8"/>
      <c r="B11607" s="24"/>
    </row>
    <row r="11608" spans="1:2" ht="15" customHeight="1">
      <c r="A11608" s="8"/>
      <c r="B11608" s="24"/>
    </row>
    <row r="11609" spans="1:2" ht="15" customHeight="1">
      <c r="A11609" s="8"/>
      <c r="B11609" s="24"/>
    </row>
    <row r="11610" spans="1:2" ht="15" customHeight="1">
      <c r="A11610" s="8"/>
      <c r="B11610" s="24"/>
    </row>
    <row r="11611" spans="1:2" ht="15" customHeight="1">
      <c r="A11611" s="8"/>
      <c r="B11611" s="24"/>
    </row>
    <row r="11612" spans="1:2" ht="15" customHeight="1">
      <c r="A11612" s="8"/>
      <c r="B11612" s="24"/>
    </row>
    <row r="11613" spans="1:2" ht="15" customHeight="1">
      <c r="A11613" s="8"/>
      <c r="B11613" s="24"/>
    </row>
    <row r="11614" spans="1:2" ht="15" customHeight="1">
      <c r="A11614" s="8"/>
      <c r="B11614" s="24"/>
    </row>
    <row r="11615" spans="1:2" ht="15" customHeight="1">
      <c r="A11615" s="8"/>
      <c r="B11615" s="24"/>
    </row>
    <row r="11616" spans="1:2" ht="15" customHeight="1">
      <c r="A11616" s="8"/>
      <c r="B11616" s="24"/>
    </row>
    <row r="11617" spans="1:2" ht="15" customHeight="1">
      <c r="A11617" s="25"/>
      <c r="B11617" s="26"/>
    </row>
    <row r="11618" spans="1:2" ht="15" customHeight="1">
      <c r="A11618" s="25"/>
      <c r="B11618" s="26"/>
    </row>
    <row r="11619" spans="1:2" ht="15" customHeight="1">
      <c r="A11619" s="8"/>
      <c r="B11619" s="24"/>
    </row>
    <row r="11620" spans="1:2" ht="15" customHeight="1">
      <c r="A11620" s="8"/>
      <c r="B11620" s="24"/>
    </row>
    <row r="11621" spans="1:2" ht="15" customHeight="1">
      <c r="A11621" s="8"/>
      <c r="B11621" s="24"/>
    </row>
    <row r="11622" spans="1:2" ht="15" customHeight="1">
      <c r="A11622" s="8"/>
      <c r="B11622" s="24"/>
    </row>
    <row r="11623" spans="1:2" ht="15" customHeight="1">
      <c r="A11623" s="25"/>
      <c r="B11623" s="26"/>
    </row>
    <row r="11624" spans="1:2" ht="15" customHeight="1">
      <c r="A11624" s="8"/>
      <c r="B11624" s="24"/>
    </row>
    <row r="11625" spans="1:2" ht="15" customHeight="1">
      <c r="A11625" s="8"/>
      <c r="B11625" s="24"/>
    </row>
    <row r="11626" spans="1:2" ht="15" customHeight="1">
      <c r="A11626" s="8"/>
      <c r="B11626" s="24"/>
    </row>
    <row r="11627" spans="1:2" ht="15" customHeight="1">
      <c r="A11627" s="8"/>
      <c r="B11627" s="24"/>
    </row>
    <row r="11628" spans="1:2" ht="15" customHeight="1">
      <c r="A11628" s="8"/>
      <c r="B11628" s="24"/>
    </row>
    <row r="11629" spans="1:2" ht="15" customHeight="1">
      <c r="A11629" s="8"/>
      <c r="B11629" s="24"/>
    </row>
    <row r="11630" spans="1:2" ht="15" customHeight="1">
      <c r="A11630" s="8"/>
      <c r="B11630" s="24"/>
    </row>
    <row r="11631" spans="1:2" ht="15" customHeight="1">
      <c r="A11631" s="8"/>
      <c r="B11631" s="24"/>
    </row>
    <row r="11632" spans="1:2" ht="15" customHeight="1">
      <c r="A11632" s="8"/>
      <c r="B11632" s="24"/>
    </row>
    <row r="11633" spans="1:2" ht="15" customHeight="1">
      <c r="A11633" s="8"/>
      <c r="B11633" s="24"/>
    </row>
    <row r="11634" spans="1:2" ht="15" customHeight="1">
      <c r="A11634" s="8"/>
      <c r="B11634" s="24"/>
    </row>
    <row r="11635" spans="1:2" ht="15" customHeight="1">
      <c r="A11635" s="8"/>
      <c r="B11635" s="24"/>
    </row>
    <row r="11636" spans="1:2" ht="15" customHeight="1">
      <c r="A11636" s="8"/>
      <c r="B11636" s="24"/>
    </row>
    <row r="11637" spans="1:2" ht="15" customHeight="1">
      <c r="A11637" s="8"/>
      <c r="B11637" s="24"/>
    </row>
    <row r="11638" spans="1:2" ht="15" customHeight="1">
      <c r="A11638" s="8"/>
      <c r="B11638" s="24"/>
    </row>
    <row r="11639" spans="1:2" ht="15" customHeight="1">
      <c r="A11639" s="8"/>
      <c r="B11639" s="24"/>
    </row>
    <row r="11640" spans="1:2" ht="15" customHeight="1">
      <c r="A11640" s="8"/>
      <c r="B11640" s="24"/>
    </row>
    <row r="11641" spans="1:2" ht="15" customHeight="1">
      <c r="A11641" s="8"/>
      <c r="B11641" s="24"/>
    </row>
    <row r="11642" spans="1:2" ht="15" customHeight="1">
      <c r="A11642" s="8"/>
      <c r="B11642" s="24"/>
    </row>
    <row r="11643" spans="1:2" ht="15" customHeight="1">
      <c r="A11643" s="25"/>
      <c r="B11643" s="26"/>
    </row>
    <row r="11644" spans="1:2" ht="15" customHeight="1">
      <c r="A11644" s="8"/>
      <c r="B11644" s="24"/>
    </row>
    <row r="11645" spans="1:2" ht="15" customHeight="1">
      <c r="A11645" s="8"/>
      <c r="B11645" s="24"/>
    </row>
    <row r="11646" spans="1:2" ht="15" customHeight="1">
      <c r="A11646" s="8"/>
      <c r="B11646" s="24"/>
    </row>
    <row r="11647" spans="1:2" ht="15" customHeight="1">
      <c r="A11647" s="8"/>
      <c r="B11647" s="24"/>
    </row>
    <row r="11648" spans="1:2" ht="15" customHeight="1">
      <c r="A11648" s="8"/>
      <c r="B11648" s="24"/>
    </row>
    <row r="11649" spans="1:2" ht="15" customHeight="1">
      <c r="A11649" s="8"/>
      <c r="B11649" s="24"/>
    </row>
    <row r="11650" spans="1:2" ht="15" customHeight="1">
      <c r="A11650" s="8"/>
      <c r="B11650" s="24"/>
    </row>
    <row r="11651" spans="1:2" ht="15" customHeight="1">
      <c r="A11651" s="25"/>
      <c r="B11651" s="26"/>
    </row>
    <row r="11652" spans="1:2" ht="15" customHeight="1">
      <c r="A11652" s="8"/>
      <c r="B11652" s="24"/>
    </row>
    <row r="11653" spans="1:2" ht="15" customHeight="1">
      <c r="A11653" s="8"/>
      <c r="B11653" s="24"/>
    </row>
    <row r="11654" spans="1:2" ht="15" customHeight="1">
      <c r="A11654" s="8"/>
      <c r="B11654" s="24"/>
    </row>
    <row r="11655" spans="1:2" ht="15" customHeight="1">
      <c r="A11655" s="8"/>
      <c r="B11655" s="24"/>
    </row>
    <row r="11656" spans="1:2" ht="15" customHeight="1">
      <c r="A11656" s="8"/>
      <c r="B11656" s="24"/>
    </row>
    <row r="11657" spans="1:2" ht="15" customHeight="1">
      <c r="A11657" s="8"/>
      <c r="B11657" s="24"/>
    </row>
    <row r="11658" spans="1:2" ht="15" customHeight="1">
      <c r="A11658" s="8"/>
      <c r="B11658" s="24"/>
    </row>
    <row r="11659" spans="1:2" ht="15" customHeight="1">
      <c r="A11659" s="8"/>
      <c r="B11659" s="24"/>
    </row>
    <row r="11660" spans="1:2" ht="15" customHeight="1">
      <c r="A11660" s="8"/>
      <c r="B11660" s="24"/>
    </row>
    <row r="11661" spans="1:2" ht="15" customHeight="1">
      <c r="A11661" s="8"/>
      <c r="B11661" s="24"/>
    </row>
    <row r="11662" spans="1:2" ht="15" customHeight="1">
      <c r="A11662" s="8"/>
      <c r="B11662" s="24"/>
    </row>
    <row r="11663" spans="1:2" ht="15" customHeight="1">
      <c r="A11663" s="8"/>
      <c r="B11663" s="24"/>
    </row>
    <row r="11664" spans="1:2" ht="15" customHeight="1">
      <c r="A11664" s="8"/>
      <c r="B11664" s="24"/>
    </row>
    <row r="11665" spans="1:2" ht="15" customHeight="1">
      <c r="A11665" s="8"/>
      <c r="B11665" s="24"/>
    </row>
    <row r="11666" spans="1:2" ht="15" customHeight="1">
      <c r="A11666" s="8"/>
      <c r="B11666" s="24"/>
    </row>
    <row r="11667" spans="1:2" ht="15" customHeight="1">
      <c r="A11667" s="8"/>
      <c r="B11667" s="24"/>
    </row>
    <row r="11668" spans="1:2" ht="15" customHeight="1">
      <c r="A11668" s="8"/>
      <c r="B11668" s="24"/>
    </row>
    <row r="11669" spans="1:2" ht="15" customHeight="1">
      <c r="A11669" s="8"/>
      <c r="B11669" s="24"/>
    </row>
    <row r="11670" spans="1:2" ht="15" customHeight="1">
      <c r="A11670" s="8"/>
      <c r="B11670" s="24"/>
    </row>
    <row r="11671" spans="1:2" ht="15" customHeight="1">
      <c r="A11671" s="8"/>
      <c r="B11671" s="24"/>
    </row>
    <row r="11672" spans="1:2" ht="15" customHeight="1">
      <c r="A11672" s="8"/>
      <c r="B11672" s="24"/>
    </row>
    <row r="11673" spans="1:2" ht="15" customHeight="1">
      <c r="A11673" s="8"/>
      <c r="B11673" s="24"/>
    </row>
    <row r="11674" spans="1:2" ht="15" customHeight="1">
      <c r="A11674" s="8"/>
      <c r="B11674" s="24"/>
    </row>
    <row r="11675" spans="1:2" ht="15" customHeight="1">
      <c r="A11675" s="8"/>
      <c r="B11675" s="24"/>
    </row>
    <row r="11676" spans="1:2" ht="15" customHeight="1">
      <c r="A11676" s="8"/>
      <c r="B11676" s="24"/>
    </row>
    <row r="11677" spans="1:2" ht="15" customHeight="1">
      <c r="A11677" s="8"/>
      <c r="B11677" s="24"/>
    </row>
    <row r="11678" spans="1:2" ht="15" customHeight="1">
      <c r="A11678" s="8"/>
      <c r="B11678" s="24"/>
    </row>
    <row r="11679" spans="1:2" ht="15" customHeight="1">
      <c r="A11679" s="8"/>
      <c r="B11679" s="24"/>
    </row>
    <row r="11680" spans="1:2" ht="15" customHeight="1">
      <c r="A11680" s="8"/>
      <c r="B11680" s="24"/>
    </row>
    <row r="11681" spans="1:2" ht="15" customHeight="1">
      <c r="A11681" s="8"/>
      <c r="B11681" s="24"/>
    </row>
    <row r="11682" spans="1:2" ht="15" customHeight="1">
      <c r="A11682" s="8"/>
      <c r="B11682" s="24"/>
    </row>
    <row r="11683" spans="1:2" ht="15" customHeight="1">
      <c r="A11683" s="8"/>
      <c r="B11683" s="24"/>
    </row>
    <row r="11684" spans="1:2" ht="15" customHeight="1">
      <c r="A11684" s="8"/>
      <c r="B11684" s="24"/>
    </row>
    <row r="11685" spans="1:2" ht="15" customHeight="1">
      <c r="A11685" s="8"/>
      <c r="B11685" s="24"/>
    </row>
    <row r="11686" spans="1:2" ht="15" customHeight="1">
      <c r="A11686" s="8"/>
      <c r="B11686" s="24"/>
    </row>
    <row r="11687" spans="1:2" ht="15" customHeight="1">
      <c r="A11687" s="8"/>
      <c r="B11687" s="24"/>
    </row>
    <row r="11688" spans="1:2" ht="15" customHeight="1">
      <c r="A11688" s="8"/>
      <c r="B11688" s="24"/>
    </row>
    <row r="11689" spans="1:2" ht="15" customHeight="1">
      <c r="A11689" s="8"/>
      <c r="B11689" s="24"/>
    </row>
    <row r="11690" spans="1:2" ht="15" customHeight="1">
      <c r="A11690" s="8"/>
      <c r="B11690" s="24"/>
    </row>
    <row r="11691" spans="1:2" ht="15" customHeight="1">
      <c r="A11691" s="8"/>
      <c r="B11691" s="24"/>
    </row>
    <row r="11692" spans="1:2" ht="15" customHeight="1">
      <c r="A11692" s="8"/>
      <c r="B11692" s="24"/>
    </row>
    <row r="11693" spans="1:2" ht="15" customHeight="1">
      <c r="A11693" s="8"/>
      <c r="B11693" s="24"/>
    </row>
    <row r="11694" spans="1:2" ht="15" customHeight="1">
      <c r="A11694" s="8"/>
      <c r="B11694" s="24"/>
    </row>
    <row r="11695" spans="1:2" ht="15" customHeight="1">
      <c r="A11695" s="8"/>
      <c r="B11695" s="24"/>
    </row>
    <row r="11696" spans="1:2" ht="15" customHeight="1">
      <c r="A11696" s="8"/>
      <c r="B11696" s="24"/>
    </row>
    <row r="11697" spans="1:2" ht="15" customHeight="1">
      <c r="A11697" s="8"/>
      <c r="B11697" s="24"/>
    </row>
    <row r="11698" spans="1:2" ht="15" customHeight="1">
      <c r="A11698" s="8"/>
      <c r="B11698" s="24"/>
    </row>
    <row r="11699" spans="1:2" ht="15" customHeight="1">
      <c r="A11699" s="8"/>
      <c r="B11699" s="24"/>
    </row>
    <row r="11700" spans="1:2" ht="15" customHeight="1">
      <c r="A11700" s="8"/>
      <c r="B11700" s="24"/>
    </row>
    <row r="11701" spans="1:2" ht="15" customHeight="1">
      <c r="A11701" s="8"/>
      <c r="B11701" s="24"/>
    </row>
    <row r="11702" spans="1:2" ht="15" customHeight="1">
      <c r="A11702" s="8"/>
      <c r="B11702" s="24"/>
    </row>
    <row r="11703" spans="1:2" ht="15" customHeight="1">
      <c r="A11703" s="8"/>
      <c r="B11703" s="24"/>
    </row>
    <row r="11704" spans="1:2" ht="15" customHeight="1">
      <c r="A11704" s="8"/>
      <c r="B11704" s="24"/>
    </row>
    <row r="11705" spans="1:2" ht="15" customHeight="1">
      <c r="A11705" s="8"/>
      <c r="B11705" s="24"/>
    </row>
    <row r="11706" spans="1:2" ht="15" customHeight="1">
      <c r="A11706" s="8"/>
      <c r="B11706" s="24"/>
    </row>
    <row r="11707" spans="1:2" ht="15" customHeight="1">
      <c r="A11707" s="8"/>
      <c r="B11707" s="24"/>
    </row>
    <row r="11708" spans="1:2" ht="15" customHeight="1">
      <c r="A11708" s="8"/>
      <c r="B11708" s="24"/>
    </row>
    <row r="11709" spans="1:2" ht="15" customHeight="1">
      <c r="A11709" s="8"/>
      <c r="B11709" s="24"/>
    </row>
    <row r="11710" spans="1:2" ht="15" customHeight="1">
      <c r="A11710" s="8"/>
      <c r="B11710" s="24"/>
    </row>
    <row r="11711" spans="1:2" ht="15" customHeight="1">
      <c r="A11711" s="8"/>
      <c r="B11711" s="24"/>
    </row>
    <row r="11712" spans="1:2" ht="15" customHeight="1">
      <c r="A11712" s="8"/>
      <c r="B11712" s="24"/>
    </row>
    <row r="11713" spans="1:2" ht="15" customHeight="1">
      <c r="A11713" s="8"/>
      <c r="B11713" s="24"/>
    </row>
    <row r="11714" spans="1:2" ht="15" customHeight="1">
      <c r="A11714" s="8"/>
      <c r="B11714" s="24"/>
    </row>
    <row r="11715" spans="1:2" ht="15" customHeight="1">
      <c r="A11715" s="8"/>
      <c r="B11715" s="24"/>
    </row>
    <row r="11716" spans="1:2" ht="15" customHeight="1">
      <c r="A11716" s="8"/>
      <c r="B11716" s="24"/>
    </row>
    <row r="11717" spans="1:2" ht="15" customHeight="1">
      <c r="A11717" s="8"/>
      <c r="B11717" s="24"/>
    </row>
    <row r="11718" spans="1:2" ht="15" customHeight="1">
      <c r="A11718" s="8"/>
      <c r="B11718" s="24"/>
    </row>
    <row r="11719" spans="1:2" ht="15" customHeight="1">
      <c r="A11719" s="8"/>
      <c r="B11719" s="24"/>
    </row>
    <row r="11720" spans="1:2" ht="15" customHeight="1">
      <c r="A11720" s="8"/>
      <c r="B11720" s="24"/>
    </row>
    <row r="11721" spans="1:2" ht="15" customHeight="1">
      <c r="A11721" s="8"/>
      <c r="B11721" s="24"/>
    </row>
    <row r="11722" spans="1:2" ht="15" customHeight="1">
      <c r="A11722" s="8"/>
      <c r="B11722" s="24"/>
    </row>
    <row r="11723" spans="1:2" ht="15" customHeight="1">
      <c r="A11723" s="8"/>
      <c r="B11723" s="24"/>
    </row>
    <row r="11724" spans="1:2" ht="15" customHeight="1">
      <c r="A11724" s="8"/>
      <c r="B11724" s="24"/>
    </row>
    <row r="11725" spans="1:2" ht="15" customHeight="1">
      <c r="A11725" s="8"/>
      <c r="B11725" s="24"/>
    </row>
    <row r="11726" spans="1:2" ht="15" customHeight="1">
      <c r="A11726" s="8"/>
      <c r="B11726" s="24"/>
    </row>
    <row r="11727" spans="1:2" ht="15" customHeight="1">
      <c r="A11727" s="8"/>
      <c r="B11727" s="24"/>
    </row>
    <row r="11728" spans="1:2" ht="15" customHeight="1">
      <c r="A11728" s="8"/>
      <c r="B11728" s="24"/>
    </row>
    <row r="11729" spans="1:2" ht="15" customHeight="1">
      <c r="A11729" s="8"/>
      <c r="B11729" s="24"/>
    </row>
    <row r="11730" spans="1:2" ht="15" customHeight="1">
      <c r="A11730" s="8"/>
      <c r="B11730" s="24"/>
    </row>
    <row r="11731" spans="1:2" ht="15" customHeight="1">
      <c r="A11731" s="8"/>
      <c r="B11731" s="24"/>
    </row>
    <row r="11732" spans="1:2" ht="15" customHeight="1">
      <c r="A11732" s="8"/>
      <c r="B11732" s="24"/>
    </row>
    <row r="11733" spans="1:2" ht="15" customHeight="1">
      <c r="A11733" s="8"/>
      <c r="B11733" s="24"/>
    </row>
    <row r="11734" spans="1:2" ht="15" customHeight="1">
      <c r="A11734" s="8"/>
      <c r="B11734" s="24"/>
    </row>
    <row r="11735" spans="1:2" ht="15" customHeight="1">
      <c r="A11735" s="8"/>
      <c r="B11735" s="24"/>
    </row>
    <row r="11736" spans="1:2" ht="15" customHeight="1">
      <c r="A11736" s="8"/>
      <c r="B11736" s="24"/>
    </row>
    <row r="11737" spans="1:2" ht="15" customHeight="1">
      <c r="A11737" s="8"/>
      <c r="B11737" s="24"/>
    </row>
    <row r="11738" spans="1:2" ht="15" customHeight="1">
      <c r="A11738" s="8"/>
      <c r="B11738" s="24"/>
    </row>
    <row r="11739" spans="1:2" ht="15" customHeight="1">
      <c r="A11739" s="8"/>
      <c r="B11739" s="24"/>
    </row>
    <row r="11740" spans="1:2" ht="15" customHeight="1">
      <c r="A11740" s="8"/>
      <c r="B11740" s="24"/>
    </row>
    <row r="11741" spans="1:2" ht="15" customHeight="1">
      <c r="A11741" s="8"/>
      <c r="B11741" s="24"/>
    </row>
    <row r="11742" spans="1:2" ht="15" customHeight="1">
      <c r="A11742" s="8"/>
      <c r="B11742" s="24"/>
    </row>
    <row r="11743" spans="1:2" ht="15" customHeight="1">
      <c r="A11743" s="8"/>
      <c r="B11743" s="24"/>
    </row>
    <row r="11744" spans="1:2" ht="15" customHeight="1">
      <c r="A11744" s="8"/>
      <c r="B11744" s="24"/>
    </row>
    <row r="11745" spans="1:2" ht="15" customHeight="1">
      <c r="A11745" s="8"/>
      <c r="B11745" s="24"/>
    </row>
    <row r="11746" spans="1:2" ht="15" customHeight="1">
      <c r="A11746" s="8"/>
      <c r="B11746" s="24"/>
    </row>
    <row r="11747" spans="1:2" ht="15" customHeight="1">
      <c r="A11747" s="8"/>
      <c r="B11747" s="24"/>
    </row>
    <row r="11748" spans="1:2" ht="15" customHeight="1">
      <c r="A11748" s="8"/>
      <c r="B11748" s="24"/>
    </row>
    <row r="11749" spans="1:2" ht="15" customHeight="1">
      <c r="A11749" s="8"/>
      <c r="B11749" s="24"/>
    </row>
    <row r="11750" spans="1:2" ht="15" customHeight="1">
      <c r="A11750" s="8"/>
      <c r="B11750" s="24"/>
    </row>
    <row r="11751" spans="1:2" ht="15" customHeight="1">
      <c r="A11751" s="8"/>
      <c r="B11751" s="24"/>
    </row>
    <row r="11752" spans="1:2" ht="15" customHeight="1">
      <c r="A11752" s="8"/>
      <c r="B11752" s="24"/>
    </row>
    <row r="11753" spans="1:2" ht="15" customHeight="1">
      <c r="A11753" s="8"/>
      <c r="B11753" s="24"/>
    </row>
    <row r="11754" spans="1:2" ht="15" customHeight="1">
      <c r="A11754" s="8"/>
      <c r="B11754" s="24"/>
    </row>
    <row r="11755" spans="1:2" ht="15" customHeight="1">
      <c r="A11755" s="8"/>
      <c r="B11755" s="24"/>
    </row>
    <row r="11756" spans="1:2" ht="15" customHeight="1">
      <c r="A11756" s="8"/>
      <c r="B11756" s="24"/>
    </row>
    <row r="11757" spans="1:2" ht="15" customHeight="1">
      <c r="A11757" s="8"/>
      <c r="B11757" s="24"/>
    </row>
    <row r="11758" spans="1:2" ht="15" customHeight="1">
      <c r="A11758" s="8"/>
      <c r="B11758" s="24"/>
    </row>
    <row r="11759" spans="1:2" ht="15" customHeight="1">
      <c r="A11759" s="8"/>
      <c r="B11759" s="24"/>
    </row>
    <row r="11760" spans="1:2" ht="15" customHeight="1">
      <c r="A11760" s="8"/>
      <c r="B11760" s="24"/>
    </row>
    <row r="11761" spans="1:2" ht="15" customHeight="1">
      <c r="A11761" s="8"/>
      <c r="B11761" s="24"/>
    </row>
    <row r="11762" spans="1:2" ht="15" customHeight="1">
      <c r="A11762" s="8"/>
      <c r="B11762" s="24"/>
    </row>
    <row r="11763" spans="1:2" ht="15" customHeight="1">
      <c r="A11763" s="8"/>
      <c r="B11763" s="24"/>
    </row>
    <row r="11764" spans="1:2" ht="15" customHeight="1">
      <c r="A11764" s="8"/>
      <c r="B11764" s="24"/>
    </row>
    <row r="11765" spans="1:2" ht="15" customHeight="1">
      <c r="A11765" s="8"/>
      <c r="B11765" s="24"/>
    </row>
    <row r="11766" spans="1:2" ht="15" customHeight="1">
      <c r="A11766" s="8"/>
      <c r="B11766" s="24"/>
    </row>
    <row r="11767" spans="1:2" ht="15" customHeight="1">
      <c r="A11767" s="8"/>
      <c r="B11767" s="24"/>
    </row>
    <row r="11768" spans="1:2" ht="15" customHeight="1">
      <c r="A11768" s="8"/>
      <c r="B11768" s="24"/>
    </row>
    <row r="11769" spans="1:2" ht="15" customHeight="1">
      <c r="A11769" s="8"/>
      <c r="B11769" s="24"/>
    </row>
    <row r="11770" spans="1:2" ht="15" customHeight="1">
      <c r="A11770" s="8"/>
      <c r="B11770" s="24"/>
    </row>
    <row r="11771" spans="1:2" ht="15" customHeight="1">
      <c r="A11771" s="8"/>
      <c r="B11771" s="24"/>
    </row>
    <row r="11772" spans="1:2" ht="15" customHeight="1">
      <c r="A11772" s="8"/>
      <c r="B11772" s="24"/>
    </row>
    <row r="11773" spans="1:2" ht="15" customHeight="1">
      <c r="A11773" s="8"/>
      <c r="B11773" s="24"/>
    </row>
    <row r="11774" spans="1:2" ht="15" customHeight="1">
      <c r="A11774" s="8"/>
      <c r="B11774" s="24"/>
    </row>
    <row r="11775" spans="1:2" ht="15" customHeight="1">
      <c r="A11775" s="8"/>
      <c r="B11775" s="24"/>
    </row>
    <row r="11776" spans="1:2" ht="15" customHeight="1">
      <c r="A11776" s="8"/>
      <c r="B11776" s="24"/>
    </row>
    <row r="11777" spans="1:2" ht="15" customHeight="1">
      <c r="A11777" s="8"/>
      <c r="B11777" s="24"/>
    </row>
    <row r="11778" spans="1:2" ht="15" customHeight="1">
      <c r="A11778" s="8"/>
      <c r="B11778" s="24"/>
    </row>
    <row r="11779" spans="1:2" ht="15" customHeight="1">
      <c r="A11779" s="8"/>
      <c r="B11779" s="24"/>
    </row>
    <row r="11780" spans="1:2" ht="15" customHeight="1">
      <c r="A11780" s="8"/>
      <c r="B11780" s="24"/>
    </row>
    <row r="11781" spans="1:2" ht="15" customHeight="1">
      <c r="A11781" s="8"/>
      <c r="B11781" s="24"/>
    </row>
    <row r="11782" spans="1:2" ht="15" customHeight="1">
      <c r="A11782" s="8"/>
      <c r="B11782" s="24"/>
    </row>
    <row r="11783" spans="1:2" ht="15" customHeight="1">
      <c r="A11783" s="8"/>
      <c r="B11783" s="24"/>
    </row>
    <row r="11784" spans="1:2" ht="15" customHeight="1">
      <c r="A11784" s="8"/>
      <c r="B11784" s="24"/>
    </row>
    <row r="11785" spans="1:2" ht="15" customHeight="1">
      <c r="A11785" s="8"/>
      <c r="B11785" s="24"/>
    </row>
    <row r="11786" spans="1:2" ht="15" customHeight="1">
      <c r="A11786" s="8"/>
      <c r="B11786" s="24"/>
    </row>
    <row r="11787" spans="1:2" ht="15" customHeight="1">
      <c r="A11787" s="8"/>
      <c r="B11787" s="24"/>
    </row>
    <row r="11788" spans="1:2" ht="15" customHeight="1">
      <c r="A11788" s="8"/>
      <c r="B11788" s="24"/>
    </row>
    <row r="11789" spans="1:2" ht="15" customHeight="1">
      <c r="A11789" s="8"/>
      <c r="B11789" s="24"/>
    </row>
    <row r="11790" spans="1:2" ht="15" customHeight="1">
      <c r="A11790" s="8"/>
      <c r="B11790" s="24"/>
    </row>
    <row r="11791" spans="1:2" ht="15" customHeight="1">
      <c r="A11791" s="8"/>
      <c r="B11791" s="24"/>
    </row>
    <row r="11792" spans="1:2" ht="15" customHeight="1">
      <c r="A11792" s="8"/>
      <c r="B11792" s="24"/>
    </row>
    <row r="11793" spans="1:2" ht="15" customHeight="1">
      <c r="A11793" s="8"/>
      <c r="B11793" s="24"/>
    </row>
    <row r="11794" spans="1:2" ht="15" customHeight="1">
      <c r="A11794" s="8"/>
      <c r="B11794" s="24"/>
    </row>
    <row r="11795" spans="1:2" ht="15" customHeight="1">
      <c r="A11795" s="8"/>
      <c r="B11795" s="24"/>
    </row>
    <row r="11796" spans="1:2" ht="15" customHeight="1">
      <c r="A11796" s="8"/>
      <c r="B11796" s="24"/>
    </row>
    <row r="11797" spans="1:2" ht="15" customHeight="1">
      <c r="A11797" s="8"/>
      <c r="B11797" s="24"/>
    </row>
    <row r="11798" spans="1:2" ht="15" customHeight="1">
      <c r="A11798" s="8"/>
      <c r="B11798" s="24"/>
    </row>
    <row r="11799" spans="1:2" ht="15" customHeight="1">
      <c r="A11799" s="8"/>
      <c r="B11799" s="24"/>
    </row>
    <row r="11800" spans="1:2" ht="15" customHeight="1">
      <c r="A11800" s="8"/>
      <c r="B11800" s="24"/>
    </row>
    <row r="11801" spans="1:2" ht="15" customHeight="1">
      <c r="A11801" s="8"/>
      <c r="B11801" s="24"/>
    </row>
    <row r="11802" spans="1:2" ht="15" customHeight="1">
      <c r="A11802" s="8"/>
      <c r="B11802" s="24"/>
    </row>
    <row r="11803" spans="1:2" ht="15" customHeight="1">
      <c r="A11803" s="8"/>
      <c r="B11803" s="24"/>
    </row>
    <row r="11804" spans="1:2" ht="15" customHeight="1">
      <c r="A11804" s="8"/>
      <c r="B11804" s="24"/>
    </row>
    <row r="11805" spans="1:2" ht="15" customHeight="1">
      <c r="A11805" s="8"/>
      <c r="B11805" s="24"/>
    </row>
    <row r="11806" spans="1:2" ht="15" customHeight="1">
      <c r="A11806" s="8"/>
      <c r="B11806" s="24"/>
    </row>
    <row r="11807" spans="1:2" ht="15" customHeight="1">
      <c r="A11807" s="8"/>
      <c r="B11807" s="24"/>
    </row>
    <row r="11808" spans="1:2" ht="15" customHeight="1">
      <c r="A11808" s="8"/>
      <c r="B11808" s="24"/>
    </row>
    <row r="11809" spans="1:2" ht="15" customHeight="1">
      <c r="A11809" s="8"/>
      <c r="B11809" s="24"/>
    </row>
    <row r="11810" spans="1:2" ht="15" customHeight="1">
      <c r="A11810" s="25"/>
      <c r="B11810" s="26"/>
    </row>
    <row r="11811" spans="1:2" ht="15" customHeight="1">
      <c r="A11811" s="8"/>
      <c r="B11811" s="24"/>
    </row>
    <row r="11812" spans="1:2" ht="15" customHeight="1">
      <c r="A11812" s="8"/>
      <c r="B11812" s="24"/>
    </row>
    <row r="11813" spans="1:2" ht="15" customHeight="1">
      <c r="A11813" s="8"/>
      <c r="B11813" s="24"/>
    </row>
    <row r="11814" spans="1:2" ht="15" customHeight="1">
      <c r="A11814" s="8"/>
      <c r="B11814" s="24"/>
    </row>
    <row r="11815" spans="1:2" ht="15" customHeight="1">
      <c r="A11815" s="8"/>
      <c r="B11815" s="24"/>
    </row>
    <row r="11816" spans="1:2" ht="15" customHeight="1">
      <c r="A11816" s="8"/>
      <c r="B11816" s="24"/>
    </row>
    <row r="11817" spans="1:2" ht="15" customHeight="1">
      <c r="A11817" s="8"/>
      <c r="B11817" s="24"/>
    </row>
    <row r="11818" spans="1:2" ht="15" customHeight="1">
      <c r="A11818" s="8"/>
      <c r="B11818" s="24"/>
    </row>
    <row r="11819" spans="1:2" ht="15" customHeight="1">
      <c r="A11819" s="8"/>
      <c r="B11819" s="24"/>
    </row>
    <row r="11820" spans="1:2" ht="15" customHeight="1">
      <c r="A11820" s="8"/>
      <c r="B11820" s="24"/>
    </row>
    <row r="11821" spans="1:2" ht="15" customHeight="1">
      <c r="A11821" s="8"/>
      <c r="B11821" s="24"/>
    </row>
    <row r="11822" spans="1:2" ht="15" customHeight="1">
      <c r="A11822" s="8"/>
      <c r="B11822" s="24"/>
    </row>
    <row r="11823" spans="1:2" ht="15" customHeight="1">
      <c r="A11823" s="8"/>
      <c r="B11823" s="24"/>
    </row>
    <row r="11824" spans="1:2" ht="15" customHeight="1">
      <c r="A11824" s="8"/>
      <c r="B11824" s="24"/>
    </row>
    <row r="11825" spans="1:2" ht="15" customHeight="1">
      <c r="A11825" s="8"/>
      <c r="B11825" s="24"/>
    </row>
    <row r="11826" spans="1:2" ht="15" customHeight="1">
      <c r="A11826" s="8"/>
      <c r="B11826" s="24"/>
    </row>
    <row r="11827" spans="1:2" ht="15" customHeight="1">
      <c r="A11827" s="8"/>
      <c r="B11827" s="24"/>
    </row>
    <row r="11828" spans="1:2" ht="15" customHeight="1">
      <c r="A11828" s="8"/>
      <c r="B11828" s="24"/>
    </row>
    <row r="11829" spans="1:2" ht="15" customHeight="1">
      <c r="A11829" s="8"/>
      <c r="B11829" s="24"/>
    </row>
    <row r="11830" spans="1:2" ht="15" customHeight="1">
      <c r="A11830" s="8"/>
      <c r="B11830" s="24"/>
    </row>
    <row r="11831" spans="1:2" ht="15" customHeight="1">
      <c r="A11831" s="8"/>
      <c r="B11831" s="24"/>
    </row>
    <row r="11832" spans="1:2" ht="15" customHeight="1">
      <c r="A11832" s="8"/>
      <c r="B11832" s="24"/>
    </row>
    <row r="11833" spans="1:2" ht="15" customHeight="1">
      <c r="A11833" s="8"/>
      <c r="B11833" s="24"/>
    </row>
    <row r="11834" spans="1:2" ht="15" customHeight="1">
      <c r="A11834" s="8"/>
      <c r="B11834" s="24"/>
    </row>
    <row r="11835" spans="1:2" ht="15" customHeight="1">
      <c r="A11835" s="8"/>
      <c r="B11835" s="24"/>
    </row>
    <row r="11836" spans="1:2" ht="15" customHeight="1">
      <c r="A11836" s="8"/>
      <c r="B11836" s="24"/>
    </row>
    <row r="11837" spans="1:2" ht="15" customHeight="1">
      <c r="A11837" s="8"/>
      <c r="B11837" s="24"/>
    </row>
    <row r="11838" spans="1:2" ht="15" customHeight="1">
      <c r="A11838" s="8"/>
      <c r="B11838" s="24"/>
    </row>
    <row r="11839" spans="1:2" ht="15" customHeight="1">
      <c r="A11839" s="8"/>
      <c r="B11839" s="24"/>
    </row>
    <row r="11840" spans="1:2" ht="15" customHeight="1">
      <c r="A11840" s="8"/>
      <c r="B11840" s="24"/>
    </row>
    <row r="11841" spans="1:2" ht="15" customHeight="1">
      <c r="A11841" s="8"/>
      <c r="B11841" s="24"/>
    </row>
    <row r="11842" spans="1:2" ht="15" customHeight="1">
      <c r="A11842" s="8"/>
      <c r="B11842" s="24"/>
    </row>
    <row r="11843" spans="1:2" ht="15" customHeight="1">
      <c r="A11843" s="8"/>
      <c r="B11843" s="24"/>
    </row>
    <row r="11844" spans="1:2" ht="15" customHeight="1">
      <c r="A11844" s="8"/>
      <c r="B11844" s="24"/>
    </row>
    <row r="11845" spans="1:2" ht="15" customHeight="1">
      <c r="A11845" s="8"/>
      <c r="B11845" s="24"/>
    </row>
    <row r="11846" spans="1:2" ht="15" customHeight="1">
      <c r="A11846" s="8"/>
      <c r="B11846" s="24"/>
    </row>
    <row r="11847" spans="1:2" ht="15" customHeight="1">
      <c r="A11847" s="8"/>
      <c r="B11847" s="24"/>
    </row>
    <row r="11848" spans="1:2" ht="15" customHeight="1">
      <c r="A11848" s="8"/>
      <c r="B11848" s="24"/>
    </row>
    <row r="11849" spans="1:2" ht="15" customHeight="1">
      <c r="A11849" s="8"/>
      <c r="B11849" s="24"/>
    </row>
    <row r="11850" spans="1:2" ht="15" customHeight="1">
      <c r="A11850" s="8"/>
      <c r="B11850" s="24"/>
    </row>
    <row r="11851" spans="1:2" ht="15" customHeight="1">
      <c r="A11851" s="8"/>
      <c r="B11851" s="24"/>
    </row>
    <row r="11852" spans="1:2" ht="15" customHeight="1">
      <c r="A11852" s="8"/>
      <c r="B11852" s="24"/>
    </row>
    <row r="11853" spans="1:2" ht="15" customHeight="1">
      <c r="A11853" s="8"/>
      <c r="B11853" s="24"/>
    </row>
    <row r="11854" spans="1:2" ht="15" customHeight="1">
      <c r="A11854" s="8"/>
      <c r="B11854" s="24"/>
    </row>
    <row r="11855" spans="1:2" ht="15" customHeight="1">
      <c r="A11855" s="8"/>
      <c r="B11855" s="24"/>
    </row>
    <row r="11856" spans="1:2" ht="15" customHeight="1">
      <c r="A11856" s="8"/>
      <c r="B11856" s="24"/>
    </row>
    <row r="11857" spans="1:2" ht="15" customHeight="1">
      <c r="A11857" s="8"/>
      <c r="B11857" s="24"/>
    </row>
    <row r="11858" spans="1:2" ht="15" customHeight="1">
      <c r="A11858" s="8"/>
      <c r="B11858" s="24"/>
    </row>
    <row r="11859" spans="1:2" ht="15" customHeight="1">
      <c r="A11859" s="8"/>
      <c r="B11859" s="24"/>
    </row>
    <row r="11860" spans="1:2" ht="15" customHeight="1">
      <c r="A11860" s="8"/>
      <c r="B11860" s="24"/>
    </row>
    <row r="11861" spans="1:2" ht="15" customHeight="1">
      <c r="A11861" s="8"/>
      <c r="B11861" s="24"/>
    </row>
    <row r="11862" spans="1:2" ht="15" customHeight="1">
      <c r="A11862" s="8"/>
      <c r="B11862" s="24"/>
    </row>
    <row r="11863" spans="1:2" ht="15" customHeight="1">
      <c r="A11863" s="8"/>
      <c r="B11863" s="24"/>
    </row>
    <row r="11864" spans="1:2" ht="15" customHeight="1">
      <c r="A11864" s="8"/>
      <c r="B11864" s="24"/>
    </row>
    <row r="11865" spans="1:2" ht="15" customHeight="1">
      <c r="A11865" s="8"/>
      <c r="B11865" s="24"/>
    </row>
    <row r="11866" spans="1:2" ht="15" customHeight="1">
      <c r="A11866" s="8"/>
      <c r="B11866" s="24"/>
    </row>
    <row r="11867" spans="1:2" ht="15" customHeight="1">
      <c r="A11867" s="8"/>
      <c r="B11867" s="24"/>
    </row>
    <row r="11868" spans="1:2" ht="15" customHeight="1">
      <c r="A11868" s="8"/>
      <c r="B11868" s="24"/>
    </row>
    <row r="11869" spans="1:2" ht="15" customHeight="1">
      <c r="A11869" s="8"/>
      <c r="B11869" s="24"/>
    </row>
    <row r="11870" spans="1:2" ht="15" customHeight="1">
      <c r="A11870" s="8"/>
      <c r="B11870" s="24"/>
    </row>
    <row r="11871" spans="1:2" ht="15" customHeight="1">
      <c r="A11871" s="8"/>
      <c r="B11871" s="24"/>
    </row>
    <row r="11872" spans="1:2" ht="15" customHeight="1">
      <c r="A11872" s="8"/>
      <c r="B11872" s="24"/>
    </row>
    <row r="11873" spans="1:2" ht="15" customHeight="1">
      <c r="A11873" s="8"/>
      <c r="B11873" s="24"/>
    </row>
    <row r="11874" spans="1:2" ht="15" customHeight="1">
      <c r="A11874" s="8"/>
      <c r="B11874" s="24"/>
    </row>
    <row r="11875" spans="1:2" ht="15" customHeight="1">
      <c r="A11875" s="8"/>
      <c r="B11875" s="24"/>
    </row>
    <row r="11876" spans="1:2" ht="15" customHeight="1">
      <c r="A11876" s="8"/>
      <c r="B11876" s="24"/>
    </row>
    <row r="11877" spans="1:2" ht="15" customHeight="1">
      <c r="A11877" s="8"/>
      <c r="B11877" s="24"/>
    </row>
    <row r="11878" spans="1:2" ht="15" customHeight="1">
      <c r="A11878" s="8"/>
      <c r="B11878" s="24"/>
    </row>
    <row r="11879" spans="1:2" ht="15" customHeight="1">
      <c r="A11879" s="8"/>
      <c r="B11879" s="24"/>
    </row>
    <row r="11880" spans="1:2" ht="15" customHeight="1">
      <c r="A11880" s="8"/>
      <c r="B11880" s="24"/>
    </row>
    <row r="11881" spans="1:2" ht="15" customHeight="1">
      <c r="A11881" s="8"/>
      <c r="B11881" s="24"/>
    </row>
    <row r="11882" spans="1:2" ht="15" customHeight="1">
      <c r="A11882" s="8"/>
      <c r="B11882" s="24"/>
    </row>
    <row r="11883" spans="1:2" ht="15" customHeight="1">
      <c r="A11883" s="8"/>
      <c r="B11883" s="24"/>
    </row>
    <row r="11884" spans="1:2" ht="15" customHeight="1">
      <c r="A11884" s="8"/>
      <c r="B11884" s="24"/>
    </row>
    <row r="11885" spans="1:2" ht="15" customHeight="1">
      <c r="A11885" s="8"/>
      <c r="B11885" s="24"/>
    </row>
    <row r="11886" spans="1:2" ht="15" customHeight="1">
      <c r="A11886" s="8"/>
      <c r="B11886" s="24"/>
    </row>
    <row r="11887" spans="1:2" ht="15" customHeight="1">
      <c r="A11887" s="8"/>
      <c r="B11887" s="24"/>
    </row>
    <row r="11888" spans="1:2" ht="15" customHeight="1">
      <c r="A11888" s="8"/>
      <c r="B11888" s="24"/>
    </row>
    <row r="11889" spans="1:2" ht="15" customHeight="1">
      <c r="A11889" s="8"/>
      <c r="B11889" s="24"/>
    </row>
    <row r="11890" spans="1:2" ht="15" customHeight="1">
      <c r="A11890" s="8"/>
      <c r="B11890" s="24"/>
    </row>
    <row r="11891" spans="1:2" ht="15" customHeight="1">
      <c r="A11891" s="25"/>
      <c r="B11891" s="26"/>
    </row>
    <row r="11892" spans="1:2" ht="15" customHeight="1">
      <c r="A11892" s="8"/>
      <c r="B11892" s="24"/>
    </row>
    <row r="11893" spans="1:2" ht="15" customHeight="1">
      <c r="A11893" s="8"/>
      <c r="B11893" s="24"/>
    </row>
    <row r="11894" spans="1:2" ht="15" customHeight="1">
      <c r="A11894" s="8"/>
      <c r="B11894" s="24"/>
    </row>
    <row r="11895" spans="1:2" ht="15" customHeight="1">
      <c r="A11895" s="8"/>
      <c r="B11895" s="24"/>
    </row>
    <row r="11896" spans="1:2" ht="15" customHeight="1">
      <c r="A11896" s="8"/>
      <c r="B11896" s="24"/>
    </row>
    <row r="11897" spans="1:2" ht="15" customHeight="1">
      <c r="A11897" s="8"/>
      <c r="B11897" s="24"/>
    </row>
    <row r="11898" spans="1:2" ht="15" customHeight="1">
      <c r="A11898" s="8"/>
      <c r="B11898" s="24"/>
    </row>
    <row r="11899" spans="1:2" ht="15" customHeight="1">
      <c r="A11899" s="8"/>
      <c r="B11899" s="24"/>
    </row>
    <row r="11900" spans="1:2" ht="15" customHeight="1">
      <c r="A11900" s="8"/>
      <c r="B11900" s="24"/>
    </row>
    <row r="11901" spans="1:2" ht="15" customHeight="1">
      <c r="A11901" s="8"/>
      <c r="B11901" s="24"/>
    </row>
    <row r="11902" spans="1:2" ht="15" customHeight="1">
      <c r="A11902" s="8"/>
      <c r="B11902" s="24"/>
    </row>
    <row r="11903" spans="1:2" ht="15" customHeight="1">
      <c r="A11903" s="8"/>
      <c r="B11903" s="24"/>
    </row>
    <row r="11904" spans="1:2" ht="15" customHeight="1">
      <c r="A11904" s="8"/>
      <c r="B11904" s="24"/>
    </row>
    <row r="11905" spans="1:2" ht="15" customHeight="1">
      <c r="A11905" s="8"/>
      <c r="B11905" s="24"/>
    </row>
    <row r="11906" spans="1:2" ht="15" customHeight="1">
      <c r="A11906" s="8"/>
      <c r="B11906" s="24"/>
    </row>
    <row r="11907" spans="1:2" ht="15" customHeight="1">
      <c r="A11907" s="8"/>
      <c r="B11907" s="24"/>
    </row>
    <row r="11908" spans="1:2" ht="15" customHeight="1">
      <c r="A11908" s="8"/>
      <c r="B11908" s="24"/>
    </row>
    <row r="11909" spans="1:2" ht="15" customHeight="1">
      <c r="A11909" s="8"/>
      <c r="B11909" s="24"/>
    </row>
    <row r="11910" spans="1:2" ht="15" customHeight="1">
      <c r="A11910" s="8"/>
      <c r="B11910" s="24"/>
    </row>
    <row r="11911" spans="1:2" ht="15" customHeight="1">
      <c r="A11911" s="8"/>
      <c r="B11911" s="24"/>
    </row>
    <row r="11912" spans="1:2" ht="15" customHeight="1">
      <c r="A11912" s="8"/>
      <c r="B11912" s="24"/>
    </row>
    <row r="11913" spans="1:2" ht="15" customHeight="1">
      <c r="A11913" s="8"/>
      <c r="B11913" s="24"/>
    </row>
    <row r="11914" spans="1:2" ht="15" customHeight="1">
      <c r="A11914" s="8"/>
      <c r="B11914" s="24"/>
    </row>
    <row r="11915" spans="1:2" ht="15" customHeight="1">
      <c r="A11915" s="8"/>
      <c r="B11915" s="24"/>
    </row>
    <row r="11916" spans="1:2" ht="15" customHeight="1">
      <c r="A11916" s="8"/>
      <c r="B11916" s="24"/>
    </row>
    <row r="11917" spans="1:2" ht="15" customHeight="1">
      <c r="A11917" s="8"/>
      <c r="B11917" s="24"/>
    </row>
    <row r="11918" spans="1:2" ht="15" customHeight="1">
      <c r="A11918" s="8"/>
      <c r="B11918" s="24"/>
    </row>
    <row r="11919" spans="1:2" ht="15" customHeight="1">
      <c r="A11919" s="8"/>
      <c r="B11919" s="24"/>
    </row>
    <row r="11920" spans="1:2" ht="15" customHeight="1">
      <c r="A11920" s="8"/>
      <c r="B11920" s="24"/>
    </row>
    <row r="11921" spans="1:2" ht="15" customHeight="1">
      <c r="A11921" s="8"/>
      <c r="B11921" s="24"/>
    </row>
    <row r="11922" spans="1:2" ht="15" customHeight="1">
      <c r="A11922" s="8"/>
      <c r="B11922" s="24"/>
    </row>
    <row r="11923" spans="1:2" ht="15" customHeight="1">
      <c r="A11923" s="8"/>
      <c r="B11923" s="24"/>
    </row>
    <row r="11924" spans="1:2" ht="15" customHeight="1">
      <c r="A11924" s="8"/>
      <c r="B11924" s="24"/>
    </row>
    <row r="11925" spans="1:2" ht="15" customHeight="1">
      <c r="A11925" s="8"/>
      <c r="B11925" s="24"/>
    </row>
    <row r="11926" spans="1:2" ht="15" customHeight="1">
      <c r="A11926" s="8"/>
      <c r="B11926" s="24"/>
    </row>
    <row r="11927" spans="1:2" ht="15" customHeight="1">
      <c r="A11927" s="8"/>
      <c r="B11927" s="24"/>
    </row>
    <row r="11928" spans="1:2" ht="15" customHeight="1">
      <c r="A11928" s="8"/>
      <c r="B11928" s="24"/>
    </row>
    <row r="11929" spans="1:2" ht="15" customHeight="1">
      <c r="A11929" s="8"/>
      <c r="B11929" s="24"/>
    </row>
    <row r="11930" spans="1:2" ht="15" customHeight="1">
      <c r="A11930" s="8"/>
      <c r="B11930" s="24"/>
    </row>
    <row r="11931" spans="1:2" ht="15" customHeight="1">
      <c r="A11931" s="8"/>
      <c r="B11931" s="24"/>
    </row>
    <row r="11932" spans="1:2" ht="15" customHeight="1">
      <c r="A11932" s="8"/>
      <c r="B11932" s="24"/>
    </row>
    <row r="11933" spans="1:2" ht="15" customHeight="1">
      <c r="A11933" s="8"/>
      <c r="B11933" s="24"/>
    </row>
    <row r="11934" spans="1:2" ht="15" customHeight="1">
      <c r="A11934" s="8"/>
      <c r="B11934" s="24"/>
    </row>
    <row r="11935" spans="1:2" ht="15" customHeight="1">
      <c r="A11935" s="8"/>
      <c r="B11935" s="24"/>
    </row>
    <row r="11936" spans="1:2" ht="15" customHeight="1">
      <c r="A11936" s="8"/>
      <c r="B11936" s="24"/>
    </row>
    <row r="11937" spans="1:2" ht="15" customHeight="1">
      <c r="A11937" s="8"/>
      <c r="B11937" s="24"/>
    </row>
    <row r="11938" spans="1:2" ht="15" customHeight="1">
      <c r="A11938" s="8"/>
      <c r="B11938" s="24"/>
    </row>
    <row r="11939" spans="1:2" ht="15" customHeight="1">
      <c r="A11939" s="8"/>
      <c r="B11939" s="24"/>
    </row>
    <row r="11940" spans="1:2" ht="15" customHeight="1">
      <c r="A11940" s="8"/>
      <c r="B11940" s="24"/>
    </row>
    <row r="11941" spans="1:2" ht="15" customHeight="1">
      <c r="A11941" s="8"/>
      <c r="B11941" s="24"/>
    </row>
    <row r="11942" spans="1:2" ht="15" customHeight="1">
      <c r="A11942" s="8"/>
      <c r="B11942" s="24"/>
    </row>
    <row r="11943" spans="1:2" ht="15" customHeight="1">
      <c r="A11943" s="8"/>
      <c r="B11943" s="24"/>
    </row>
    <row r="11944" spans="1:2" ht="15" customHeight="1">
      <c r="A11944" s="8"/>
      <c r="B11944" s="24"/>
    </row>
    <row r="11945" spans="1:2" ht="15" customHeight="1">
      <c r="A11945" s="8"/>
      <c r="B11945" s="24"/>
    </row>
    <row r="11946" spans="1:2" ht="15" customHeight="1">
      <c r="A11946" s="8"/>
      <c r="B11946" s="24"/>
    </row>
    <row r="11947" spans="1:2" ht="15" customHeight="1">
      <c r="A11947" s="8"/>
      <c r="B11947" s="24"/>
    </row>
    <row r="11948" spans="1:2" ht="15" customHeight="1">
      <c r="A11948" s="8"/>
      <c r="B11948" s="24"/>
    </row>
    <row r="11949" spans="1:2" ht="15" customHeight="1">
      <c r="A11949" s="8"/>
      <c r="B11949" s="24"/>
    </row>
    <row r="11950" spans="1:2" ht="15" customHeight="1">
      <c r="A11950" s="8"/>
      <c r="B11950" s="24"/>
    </row>
    <row r="11951" spans="1:2" ht="15" customHeight="1">
      <c r="A11951" s="8"/>
      <c r="B11951" s="24"/>
    </row>
    <row r="11952" spans="1:2" ht="15" customHeight="1">
      <c r="A11952" s="8"/>
      <c r="B11952" s="24"/>
    </row>
    <row r="11953" spans="1:2" ht="15" customHeight="1">
      <c r="A11953" s="8"/>
      <c r="B11953" s="24"/>
    </row>
    <row r="11954" spans="1:2" ht="15" customHeight="1">
      <c r="A11954" s="8"/>
      <c r="B11954" s="24"/>
    </row>
    <row r="11955" spans="1:2" ht="15" customHeight="1">
      <c r="A11955" s="8"/>
      <c r="B11955" s="24"/>
    </row>
    <row r="11956" spans="1:2" ht="15" customHeight="1">
      <c r="A11956" s="8"/>
      <c r="B11956" s="24"/>
    </row>
    <row r="11957" spans="1:2" ht="15" customHeight="1">
      <c r="A11957" s="8"/>
      <c r="B11957" s="24"/>
    </row>
    <row r="11958" spans="1:2" ht="15" customHeight="1">
      <c r="A11958" s="8"/>
      <c r="B11958" s="24"/>
    </row>
    <row r="11959" spans="1:2" ht="15" customHeight="1">
      <c r="A11959" s="8"/>
      <c r="B11959" s="24"/>
    </row>
    <row r="11960" spans="1:2" ht="15" customHeight="1">
      <c r="A11960" s="8"/>
      <c r="B11960" s="24"/>
    </row>
    <row r="11961" spans="1:2" ht="15" customHeight="1">
      <c r="A11961" s="8"/>
      <c r="B11961" s="24"/>
    </row>
    <row r="11962" spans="1:2" ht="15" customHeight="1">
      <c r="A11962" s="8"/>
      <c r="B11962" s="24"/>
    </row>
    <row r="11963" spans="1:2" ht="15" customHeight="1">
      <c r="A11963" s="8"/>
      <c r="B11963" s="24"/>
    </row>
    <row r="11964" spans="1:2" ht="15" customHeight="1">
      <c r="A11964" s="8"/>
      <c r="B11964" s="24"/>
    </row>
    <row r="11965" spans="1:2" ht="15" customHeight="1">
      <c r="A11965" s="8"/>
      <c r="B11965" s="24"/>
    </row>
    <row r="11966" spans="1:2" ht="15" customHeight="1">
      <c r="A11966" s="8"/>
      <c r="B11966" s="24"/>
    </row>
    <row r="11967" spans="1:2" ht="15" customHeight="1">
      <c r="A11967" s="8"/>
      <c r="B11967" s="24"/>
    </row>
    <row r="11968" spans="1:2" ht="15" customHeight="1">
      <c r="A11968" s="8"/>
      <c r="B11968" s="24"/>
    </row>
    <row r="11969" spans="1:2" ht="15" customHeight="1">
      <c r="A11969" s="8"/>
      <c r="B11969" s="24"/>
    </row>
    <row r="11970" spans="1:2" ht="15" customHeight="1">
      <c r="A11970" s="8"/>
      <c r="B11970" s="24"/>
    </row>
    <row r="11971" spans="1:2" ht="15" customHeight="1">
      <c r="A11971" s="8"/>
      <c r="B11971" s="24"/>
    </row>
    <row r="11972" spans="1:2" ht="15" customHeight="1">
      <c r="A11972" s="8"/>
      <c r="B11972" s="24"/>
    </row>
    <row r="11973" spans="1:2" ht="15" customHeight="1">
      <c r="A11973" s="8"/>
      <c r="B11973" s="24"/>
    </row>
    <row r="11974" spans="1:2" ht="15" customHeight="1">
      <c r="A11974" s="8"/>
      <c r="B11974" s="24"/>
    </row>
    <row r="11975" spans="1:2" ht="15" customHeight="1">
      <c r="A11975" s="8"/>
      <c r="B11975" s="24"/>
    </row>
    <row r="11976" spans="1:2" ht="15" customHeight="1">
      <c r="A11976" s="8"/>
      <c r="B11976" s="24"/>
    </row>
    <row r="11977" spans="1:2" ht="15" customHeight="1">
      <c r="A11977" s="8"/>
      <c r="B11977" s="24"/>
    </row>
    <row r="11978" spans="1:2" ht="15" customHeight="1">
      <c r="A11978" s="8"/>
      <c r="B11978" s="24"/>
    </row>
    <row r="11979" spans="1:2" ht="15" customHeight="1">
      <c r="A11979" s="8"/>
      <c r="B11979" s="24"/>
    </row>
    <row r="11980" spans="1:2" ht="15" customHeight="1">
      <c r="A11980" s="8"/>
      <c r="B11980" s="24"/>
    </row>
    <row r="11981" spans="1:2" ht="15" customHeight="1">
      <c r="A11981" s="8"/>
      <c r="B11981" s="24"/>
    </row>
    <row r="11982" spans="1:2" ht="15" customHeight="1">
      <c r="A11982" s="8"/>
      <c r="B11982" s="24"/>
    </row>
    <row r="11983" spans="1:2" ht="15" customHeight="1">
      <c r="A11983" s="8"/>
      <c r="B11983" s="24"/>
    </row>
    <row r="11984" spans="1:2" ht="15" customHeight="1">
      <c r="A11984" s="8"/>
      <c r="B11984" s="24"/>
    </row>
    <row r="11985" spans="1:2" ht="15" customHeight="1">
      <c r="A11985" s="8"/>
      <c r="B11985" s="24"/>
    </row>
    <row r="11986" spans="1:2" ht="15" customHeight="1">
      <c r="A11986" s="8"/>
      <c r="B11986" s="24"/>
    </row>
    <row r="11987" spans="1:2" ht="15" customHeight="1">
      <c r="A11987" s="8"/>
      <c r="B11987" s="24"/>
    </row>
    <row r="11988" spans="1:2" ht="15" customHeight="1">
      <c r="A11988" s="8"/>
      <c r="B11988" s="24"/>
    </row>
    <row r="11989" spans="1:2" ht="15" customHeight="1">
      <c r="A11989" s="8"/>
      <c r="B11989" s="24"/>
    </row>
    <row r="11990" spans="1:2" ht="15" customHeight="1">
      <c r="A11990" s="8"/>
      <c r="B11990" s="24"/>
    </row>
    <row r="11991" spans="1:2" ht="15" customHeight="1">
      <c r="A11991" s="8"/>
      <c r="B11991" s="24"/>
    </row>
    <row r="11992" spans="1:2" ht="15" customHeight="1">
      <c r="A11992" s="8"/>
      <c r="B11992" s="24"/>
    </row>
    <row r="11993" spans="1:2" ht="15" customHeight="1">
      <c r="A11993" s="8"/>
      <c r="B11993" s="24"/>
    </row>
    <row r="11994" spans="1:2" ht="15" customHeight="1">
      <c r="A11994" s="8"/>
      <c r="B11994" s="24"/>
    </row>
    <row r="11995" spans="1:2" ht="15" customHeight="1">
      <c r="A11995" s="8"/>
      <c r="B11995" s="24"/>
    </row>
    <row r="11996" spans="1:2" ht="15" customHeight="1">
      <c r="A11996" s="8"/>
      <c r="B11996" s="24"/>
    </row>
    <row r="11997" spans="1:2" ht="15" customHeight="1">
      <c r="A11997" s="8"/>
      <c r="B11997" s="24"/>
    </row>
    <row r="11998" spans="1:2" ht="15" customHeight="1">
      <c r="A11998" s="8"/>
      <c r="B11998" s="24"/>
    </row>
    <row r="11999" spans="1:2" ht="15" customHeight="1">
      <c r="A11999" s="8"/>
      <c r="B11999" s="24"/>
    </row>
    <row r="12000" spans="1:2" ht="15" customHeight="1">
      <c r="A12000" s="8"/>
      <c r="B12000" s="24"/>
    </row>
    <row r="12001" spans="1:2" ht="15" customHeight="1">
      <c r="A12001" s="8"/>
      <c r="B12001" s="24"/>
    </row>
    <row r="12002" spans="1:2" ht="15" customHeight="1">
      <c r="A12002" s="8"/>
      <c r="B12002" s="24"/>
    </row>
    <row r="12003" spans="1:2" ht="15" customHeight="1">
      <c r="A12003" s="8"/>
      <c r="B12003" s="24"/>
    </row>
    <row r="12004" spans="1:2" ht="15" customHeight="1">
      <c r="A12004" s="8"/>
      <c r="B12004" s="24"/>
    </row>
    <row r="12005" spans="1:2" ht="15" customHeight="1">
      <c r="A12005" s="8"/>
      <c r="B12005" s="24"/>
    </row>
    <row r="12006" spans="1:2" ht="15" customHeight="1">
      <c r="A12006" s="8"/>
      <c r="B12006" s="24"/>
    </row>
    <row r="12007" spans="1:2" ht="15" customHeight="1">
      <c r="A12007" s="8"/>
      <c r="B12007" s="24"/>
    </row>
    <row r="12008" spans="1:2" ht="15" customHeight="1">
      <c r="A12008" s="8"/>
      <c r="B12008" s="24"/>
    </row>
    <row r="12009" spans="1:2" ht="15" customHeight="1">
      <c r="A12009" s="8"/>
      <c r="B12009" s="24"/>
    </row>
    <row r="12010" spans="1:2" ht="15" customHeight="1">
      <c r="A12010" s="8"/>
      <c r="B12010" s="24"/>
    </row>
    <row r="12011" spans="1:2" ht="15" customHeight="1">
      <c r="A12011" s="8"/>
      <c r="B12011" s="24"/>
    </row>
    <row r="12012" spans="1:2" ht="15" customHeight="1">
      <c r="A12012" s="8"/>
      <c r="B12012" s="24"/>
    </row>
    <row r="12013" spans="1:2" ht="15" customHeight="1">
      <c r="A12013" s="8"/>
      <c r="B12013" s="24"/>
    </row>
    <row r="12014" spans="1:2" ht="15" customHeight="1">
      <c r="A12014" s="8"/>
      <c r="B12014" s="24"/>
    </row>
    <row r="12015" spans="1:2" ht="15" customHeight="1">
      <c r="A12015" s="8"/>
      <c r="B12015" s="24"/>
    </row>
    <row r="12016" spans="1:2" ht="15" customHeight="1">
      <c r="A12016" s="8"/>
      <c r="B12016" s="24"/>
    </row>
    <row r="12017" spans="1:2" ht="15" customHeight="1">
      <c r="A12017" s="8"/>
      <c r="B12017" s="24"/>
    </row>
    <row r="12018" spans="1:2" ht="15" customHeight="1">
      <c r="A12018" s="8"/>
      <c r="B12018" s="24"/>
    </row>
    <row r="12019" spans="1:2" ht="15" customHeight="1">
      <c r="A12019" s="8"/>
      <c r="B12019" s="24"/>
    </row>
    <row r="12020" spans="1:2" ht="15" customHeight="1">
      <c r="A12020" s="8"/>
      <c r="B12020" s="24"/>
    </row>
    <row r="12021" spans="1:2" ht="15" customHeight="1">
      <c r="A12021" s="8"/>
      <c r="B12021" s="24"/>
    </row>
    <row r="12022" spans="1:2" ht="15" customHeight="1">
      <c r="A12022" s="8"/>
      <c r="B12022" s="24"/>
    </row>
    <row r="12023" spans="1:2" ht="15" customHeight="1">
      <c r="A12023" s="8"/>
      <c r="B12023" s="24"/>
    </row>
    <row r="12024" spans="1:2" ht="15" customHeight="1">
      <c r="A12024" s="8"/>
      <c r="B12024" s="24"/>
    </row>
    <row r="12025" spans="1:2" ht="15" customHeight="1">
      <c r="A12025" s="8"/>
      <c r="B12025" s="24"/>
    </row>
    <row r="12026" spans="1:2" ht="15" customHeight="1">
      <c r="A12026" s="8"/>
      <c r="B12026" s="24"/>
    </row>
    <row r="12027" spans="1:2" ht="15" customHeight="1">
      <c r="A12027" s="8"/>
      <c r="B12027" s="24"/>
    </row>
    <row r="12028" spans="1:2" ht="15" customHeight="1">
      <c r="A12028" s="8"/>
      <c r="B12028" s="24"/>
    </row>
    <row r="12029" spans="1:2" ht="15" customHeight="1">
      <c r="A12029" s="8"/>
      <c r="B12029" s="24"/>
    </row>
    <row r="12030" spans="1:2" ht="15" customHeight="1">
      <c r="A12030" s="8"/>
      <c r="B12030" s="24"/>
    </row>
    <row r="12031" spans="1:2" ht="15" customHeight="1">
      <c r="A12031" s="8"/>
      <c r="B12031" s="24"/>
    </row>
    <row r="12032" spans="1:2" ht="15" customHeight="1">
      <c r="A12032" s="8"/>
      <c r="B12032" s="24"/>
    </row>
    <row r="12033" spans="1:2" ht="15" customHeight="1">
      <c r="A12033" s="8"/>
      <c r="B12033" s="24"/>
    </row>
    <row r="12034" spans="1:2" ht="15" customHeight="1">
      <c r="A12034" s="8"/>
      <c r="B12034" s="24"/>
    </row>
    <row r="12035" spans="1:2" ht="15" customHeight="1">
      <c r="A12035" s="8"/>
      <c r="B12035" s="24"/>
    </row>
    <row r="12036" spans="1:2" ht="15" customHeight="1">
      <c r="A12036" s="8"/>
      <c r="B12036" s="24"/>
    </row>
    <row r="12037" spans="1:2" ht="15" customHeight="1">
      <c r="A12037" s="8"/>
      <c r="B12037" s="24"/>
    </row>
    <row r="12038" spans="1:2" ht="15" customHeight="1">
      <c r="A12038" s="8"/>
      <c r="B12038" s="24"/>
    </row>
    <row r="12039" spans="1:2" ht="15" customHeight="1">
      <c r="A12039" s="8"/>
      <c r="B12039" s="24"/>
    </row>
    <row r="12040" spans="1:2" ht="15" customHeight="1">
      <c r="A12040" s="8"/>
      <c r="B12040" s="24"/>
    </row>
    <row r="12041" spans="1:2" ht="15" customHeight="1">
      <c r="A12041" s="8"/>
      <c r="B12041" s="24"/>
    </row>
    <row r="12042" spans="1:2" ht="15" customHeight="1">
      <c r="A12042" s="8"/>
      <c r="B12042" s="24"/>
    </row>
    <row r="12043" spans="1:2" ht="15" customHeight="1">
      <c r="A12043" s="8"/>
      <c r="B12043" s="24"/>
    </row>
    <row r="12044" spans="1:2" ht="15" customHeight="1">
      <c r="A12044" s="8"/>
      <c r="B12044" s="24"/>
    </row>
    <row r="12045" spans="1:2" ht="15" customHeight="1">
      <c r="A12045" s="8"/>
      <c r="B12045" s="24"/>
    </row>
    <row r="12046" spans="1:2" ht="15" customHeight="1">
      <c r="A12046" s="8"/>
      <c r="B12046" s="24"/>
    </row>
    <row r="12047" spans="1:2" ht="15" customHeight="1">
      <c r="A12047" s="8"/>
      <c r="B12047" s="24"/>
    </row>
    <row r="12048" spans="1:2" ht="15" customHeight="1">
      <c r="A12048" s="8"/>
      <c r="B12048" s="24"/>
    </row>
    <row r="12049" spans="1:2" ht="15" customHeight="1">
      <c r="A12049" s="8"/>
      <c r="B12049" s="24"/>
    </row>
    <row r="12050" spans="1:2" ht="15" customHeight="1">
      <c r="A12050" s="8"/>
      <c r="B12050" s="24"/>
    </row>
    <row r="12051" spans="1:2" ht="15" customHeight="1">
      <c r="A12051" s="8"/>
      <c r="B12051" s="24"/>
    </row>
    <row r="12052" spans="1:2" ht="15" customHeight="1">
      <c r="A12052" s="8"/>
      <c r="B12052" s="24"/>
    </row>
    <row r="12053" spans="1:2" ht="15" customHeight="1">
      <c r="A12053" s="8"/>
      <c r="B12053" s="24"/>
    </row>
    <row r="12054" spans="1:2" ht="15" customHeight="1">
      <c r="A12054" s="8"/>
      <c r="B12054" s="24"/>
    </row>
    <row r="12055" spans="1:2" ht="15" customHeight="1">
      <c r="A12055" s="8"/>
      <c r="B12055" s="24"/>
    </row>
    <row r="12056" spans="1:2" ht="15" customHeight="1">
      <c r="A12056" s="8"/>
      <c r="B12056" s="24"/>
    </row>
    <row r="12057" spans="1:2" ht="15" customHeight="1">
      <c r="A12057" s="8"/>
      <c r="B12057" s="24"/>
    </row>
    <row r="12058" spans="1:2" ht="15" customHeight="1">
      <c r="A12058" s="8"/>
      <c r="B12058" s="24"/>
    </row>
    <row r="12059" spans="1:2" ht="15" customHeight="1">
      <c r="A12059" s="8"/>
      <c r="B12059" s="24"/>
    </row>
    <row r="12060" spans="1:2" ht="15" customHeight="1">
      <c r="A12060" s="8"/>
      <c r="B12060" s="24"/>
    </row>
    <row r="12061" spans="1:2" ht="15" customHeight="1">
      <c r="A12061" s="8"/>
      <c r="B12061" s="24"/>
    </row>
    <row r="12062" spans="1:2" ht="15" customHeight="1">
      <c r="A12062" s="8"/>
      <c r="B12062" s="24"/>
    </row>
    <row r="12063" spans="1:2" ht="15" customHeight="1">
      <c r="A12063" s="8"/>
      <c r="B12063" s="24"/>
    </row>
    <row r="12064" spans="1:2" ht="15" customHeight="1">
      <c r="A12064" s="8"/>
      <c r="B12064" s="24"/>
    </row>
    <row r="12065" spans="1:2" ht="15" customHeight="1">
      <c r="A12065" s="8"/>
      <c r="B12065" s="24"/>
    </row>
    <row r="12066" spans="1:2" ht="15" customHeight="1">
      <c r="A12066" s="8"/>
      <c r="B12066" s="24"/>
    </row>
    <row r="12067" spans="1:2" ht="15" customHeight="1">
      <c r="A12067" s="8"/>
      <c r="B12067" s="24"/>
    </row>
    <row r="12068" spans="1:2" ht="15" customHeight="1">
      <c r="A12068" s="8"/>
      <c r="B12068" s="24"/>
    </row>
    <row r="12069" spans="1:2" ht="15" customHeight="1">
      <c r="A12069" s="8"/>
      <c r="B12069" s="24"/>
    </row>
    <row r="12070" spans="1:2" ht="15" customHeight="1">
      <c r="A12070" s="8"/>
      <c r="B12070" s="24"/>
    </row>
    <row r="12071" spans="1:2" ht="15" customHeight="1">
      <c r="A12071" s="8"/>
      <c r="B12071" s="24"/>
    </row>
    <row r="12072" spans="1:2" ht="15" customHeight="1">
      <c r="A12072" s="8"/>
      <c r="B12072" s="24"/>
    </row>
    <row r="12073" spans="1:2" ht="15" customHeight="1">
      <c r="A12073" s="8"/>
      <c r="B12073" s="24"/>
    </row>
    <row r="12074" spans="1:2" ht="15" customHeight="1">
      <c r="A12074" s="8"/>
      <c r="B12074" s="24"/>
    </row>
    <row r="12075" spans="1:2" ht="15" customHeight="1">
      <c r="A12075" s="8"/>
      <c r="B12075" s="24"/>
    </row>
    <row r="12076" spans="1:2" ht="15" customHeight="1">
      <c r="A12076" s="8"/>
      <c r="B12076" s="24"/>
    </row>
    <row r="12077" spans="1:2" ht="15" customHeight="1">
      <c r="A12077" s="8"/>
      <c r="B12077" s="24"/>
    </row>
    <row r="12078" spans="1:2" ht="15" customHeight="1">
      <c r="A12078" s="8"/>
      <c r="B12078" s="24"/>
    </row>
    <row r="12079" spans="1:2" ht="15" customHeight="1">
      <c r="A12079" s="8"/>
      <c r="B12079" s="24"/>
    </row>
    <row r="12080" spans="1:2" ht="15" customHeight="1">
      <c r="A12080" s="8"/>
      <c r="B12080" s="24"/>
    </row>
    <row r="12081" spans="1:2" ht="15" customHeight="1">
      <c r="A12081" s="8"/>
      <c r="B12081" s="24"/>
    </row>
    <row r="12082" spans="1:2" ht="15" customHeight="1">
      <c r="A12082" s="8"/>
      <c r="B12082" s="24"/>
    </row>
    <row r="12083" spans="1:2" ht="15" customHeight="1">
      <c r="A12083" s="8"/>
      <c r="B12083" s="24"/>
    </row>
    <row r="12084" spans="1:2" ht="15" customHeight="1">
      <c r="A12084" s="8"/>
      <c r="B12084" s="24"/>
    </row>
    <row r="12085" spans="1:2" ht="15" customHeight="1">
      <c r="A12085" s="8"/>
      <c r="B12085" s="24"/>
    </row>
    <row r="12086" spans="1:2" ht="15" customHeight="1">
      <c r="A12086" s="8"/>
      <c r="B12086" s="24"/>
    </row>
    <row r="12087" spans="1:2" ht="15" customHeight="1">
      <c r="A12087" s="8"/>
      <c r="B12087" s="24"/>
    </row>
    <row r="12088" spans="1:2" ht="15" customHeight="1">
      <c r="A12088" s="8"/>
      <c r="B12088" s="24"/>
    </row>
    <row r="12089" spans="1:2" ht="15" customHeight="1">
      <c r="A12089" s="8"/>
      <c r="B12089" s="24"/>
    </row>
    <row r="12090" spans="1:2" ht="15" customHeight="1">
      <c r="A12090" s="8"/>
      <c r="B12090" s="24"/>
    </row>
    <row r="12091" spans="1:2" ht="15" customHeight="1">
      <c r="A12091" s="8"/>
      <c r="B12091" s="24"/>
    </row>
    <row r="12092" spans="1:2" ht="15" customHeight="1">
      <c r="A12092" s="8"/>
      <c r="B12092" s="24"/>
    </row>
    <row r="12093" spans="1:2" ht="15" customHeight="1">
      <c r="A12093" s="8"/>
      <c r="B12093" s="24"/>
    </row>
    <row r="12094" spans="1:2" ht="15" customHeight="1">
      <c r="A12094" s="8"/>
      <c r="B12094" s="24"/>
    </row>
    <row r="12095" spans="1:2" ht="15" customHeight="1">
      <c r="A12095" s="8"/>
      <c r="B12095" s="24"/>
    </row>
    <row r="12096" spans="1:2" ht="15" customHeight="1">
      <c r="A12096" s="8"/>
      <c r="B12096" s="24"/>
    </row>
    <row r="12097" spans="1:2" ht="15" customHeight="1">
      <c r="A12097" s="8"/>
      <c r="B12097" s="24"/>
    </row>
    <row r="12098" spans="1:2" ht="15" customHeight="1">
      <c r="A12098" s="8"/>
      <c r="B12098" s="24"/>
    </row>
    <row r="12099" spans="1:2" ht="15" customHeight="1">
      <c r="A12099" s="8"/>
      <c r="B12099" s="24"/>
    </row>
    <row r="12100" spans="1:2" ht="15" customHeight="1">
      <c r="A12100" s="8"/>
      <c r="B12100" s="24"/>
    </row>
    <row r="12101" spans="1:2" ht="15" customHeight="1">
      <c r="A12101" s="8"/>
      <c r="B12101" s="24"/>
    </row>
    <row r="12102" spans="1:2" ht="15" customHeight="1">
      <c r="A12102" s="8"/>
      <c r="B12102" s="24"/>
    </row>
    <row r="12103" spans="1:2" ht="15" customHeight="1">
      <c r="A12103" s="8"/>
      <c r="B12103" s="24"/>
    </row>
    <row r="12104" spans="1:2" ht="15" customHeight="1">
      <c r="A12104" s="8"/>
      <c r="B12104" s="24"/>
    </row>
    <row r="12105" spans="1:2" ht="15" customHeight="1">
      <c r="A12105" s="8"/>
      <c r="B12105" s="24"/>
    </row>
    <row r="12106" spans="1:2" ht="15" customHeight="1">
      <c r="A12106" s="8"/>
      <c r="B12106" s="24"/>
    </row>
    <row r="12107" spans="1:2" ht="15" customHeight="1">
      <c r="A12107" s="8"/>
      <c r="B12107" s="24"/>
    </row>
    <row r="12108" spans="1:2" ht="15" customHeight="1">
      <c r="A12108" s="8"/>
      <c r="B12108" s="24"/>
    </row>
    <row r="12109" spans="1:2" ht="15" customHeight="1">
      <c r="A12109" s="8"/>
      <c r="B12109" s="24"/>
    </row>
    <row r="12110" spans="1:2" ht="15" customHeight="1">
      <c r="A12110" s="8"/>
      <c r="B12110" s="24"/>
    </row>
    <row r="12111" spans="1:2" ht="15" customHeight="1">
      <c r="A12111" s="8"/>
      <c r="B12111" s="24"/>
    </row>
    <row r="12112" spans="1:2" ht="15" customHeight="1">
      <c r="A12112" s="8"/>
      <c r="B12112" s="24"/>
    </row>
    <row r="12113" spans="1:2" ht="15" customHeight="1">
      <c r="A12113" s="8"/>
      <c r="B12113" s="24"/>
    </row>
    <row r="12114" spans="1:2" ht="15" customHeight="1">
      <c r="A12114" s="8"/>
      <c r="B12114" s="24"/>
    </row>
    <row r="12115" spans="1:2" ht="15" customHeight="1">
      <c r="A12115" s="8"/>
      <c r="B12115" s="24"/>
    </row>
    <row r="12116" spans="1:2" ht="15" customHeight="1">
      <c r="A12116" s="8"/>
      <c r="B12116" s="24"/>
    </row>
    <row r="12117" spans="1:2" ht="15" customHeight="1">
      <c r="A12117" s="8"/>
      <c r="B12117" s="24"/>
    </row>
    <row r="12118" spans="1:2" ht="15" customHeight="1">
      <c r="A12118" s="8"/>
      <c r="B12118" s="24"/>
    </row>
    <row r="12119" spans="1:2" ht="15" customHeight="1">
      <c r="A12119" s="8"/>
      <c r="B12119" s="24"/>
    </row>
    <row r="12120" spans="1:2" ht="15" customHeight="1">
      <c r="A12120" s="8"/>
      <c r="B12120" s="24"/>
    </row>
    <row r="12121" spans="1:2" ht="15" customHeight="1">
      <c r="A12121" s="8"/>
      <c r="B12121" s="24"/>
    </row>
    <row r="12122" spans="1:2" ht="15" customHeight="1">
      <c r="A12122" s="8"/>
      <c r="B12122" s="24"/>
    </row>
    <row r="12123" spans="1:2" ht="15" customHeight="1">
      <c r="A12123" s="8"/>
      <c r="B12123" s="24"/>
    </row>
    <row r="12124" spans="1:2" ht="15" customHeight="1">
      <c r="A12124" s="8"/>
      <c r="B12124" s="24"/>
    </row>
    <row r="12125" spans="1:2" ht="15" customHeight="1">
      <c r="A12125" s="8"/>
      <c r="B12125" s="24"/>
    </row>
    <row r="12126" spans="1:2" ht="15" customHeight="1">
      <c r="A12126" s="8"/>
      <c r="B12126" s="24"/>
    </row>
    <row r="12127" spans="1:2" ht="15" customHeight="1">
      <c r="A12127" s="8"/>
      <c r="B12127" s="24"/>
    </row>
    <row r="12128" spans="1:2" ht="15" customHeight="1">
      <c r="A12128" s="8"/>
      <c r="B12128" s="24"/>
    </row>
    <row r="12129" spans="1:2" ht="15" customHeight="1">
      <c r="A12129" s="8"/>
      <c r="B12129" s="24"/>
    </row>
    <row r="12130" spans="1:2" ht="15" customHeight="1">
      <c r="A12130" s="8"/>
      <c r="B12130" s="24"/>
    </row>
    <row r="12131" spans="1:2" ht="15" customHeight="1">
      <c r="A12131" s="8"/>
      <c r="B12131" s="24"/>
    </row>
    <row r="12132" spans="1:2" ht="15" customHeight="1">
      <c r="A12132" s="8"/>
      <c r="B12132" s="24"/>
    </row>
    <row r="12133" spans="1:2" ht="15" customHeight="1">
      <c r="A12133" s="8"/>
      <c r="B12133" s="24"/>
    </row>
    <row r="12134" spans="1:2" ht="15" customHeight="1">
      <c r="A12134" s="8"/>
      <c r="B12134" s="24"/>
    </row>
    <row r="12135" spans="1:2" ht="15" customHeight="1">
      <c r="A12135" s="8"/>
      <c r="B12135" s="24"/>
    </row>
    <row r="12136" spans="1:2" ht="15" customHeight="1">
      <c r="A12136" s="8"/>
      <c r="B12136" s="24"/>
    </row>
    <row r="12137" spans="1:2" ht="15" customHeight="1">
      <c r="A12137" s="8"/>
      <c r="B12137" s="24"/>
    </row>
    <row r="12138" spans="1:2" ht="15" customHeight="1">
      <c r="A12138" s="8"/>
      <c r="B12138" s="24"/>
    </row>
    <row r="12139" spans="1:2" ht="15" customHeight="1">
      <c r="A12139" s="8"/>
      <c r="B12139" s="24"/>
    </row>
    <row r="12140" spans="1:2" ht="15" customHeight="1">
      <c r="A12140" s="8"/>
      <c r="B12140" s="24"/>
    </row>
    <row r="12141" spans="1:2" ht="15" customHeight="1">
      <c r="A12141" s="8"/>
      <c r="B12141" s="24"/>
    </row>
    <row r="12142" spans="1:2" ht="15" customHeight="1">
      <c r="A12142" s="8"/>
      <c r="B12142" s="24"/>
    </row>
    <row r="12143" spans="1:2" ht="15" customHeight="1">
      <c r="A12143" s="8"/>
      <c r="B12143" s="24"/>
    </row>
    <row r="12144" spans="1:2" ht="15" customHeight="1">
      <c r="A12144" s="8"/>
      <c r="B12144" s="24"/>
    </row>
    <row r="12145" spans="1:2" ht="15" customHeight="1">
      <c r="A12145" s="8"/>
      <c r="B12145" s="24"/>
    </row>
    <row r="12146" spans="1:2" ht="15" customHeight="1">
      <c r="A12146" s="8"/>
      <c r="B12146" s="24"/>
    </row>
    <row r="12147" spans="1:2" ht="15" customHeight="1">
      <c r="A12147" s="8"/>
      <c r="B12147" s="24"/>
    </row>
    <row r="12148" spans="1:2" ht="15" customHeight="1">
      <c r="A12148" s="8"/>
      <c r="B12148" s="24"/>
    </row>
    <row r="12149" spans="1:2" ht="15" customHeight="1">
      <c r="A12149" s="8"/>
      <c r="B12149" s="24"/>
    </row>
    <row r="12150" spans="1:2" ht="15" customHeight="1">
      <c r="A12150" s="8"/>
      <c r="B12150" s="24"/>
    </row>
    <row r="12151" spans="1:2" ht="15" customHeight="1">
      <c r="A12151" s="8"/>
      <c r="B12151" s="24"/>
    </row>
    <row r="12152" spans="1:2" ht="15" customHeight="1">
      <c r="A12152" s="8"/>
      <c r="B12152" s="24"/>
    </row>
    <row r="12153" spans="1:2" ht="15" customHeight="1">
      <c r="A12153" s="8"/>
      <c r="B12153" s="24"/>
    </row>
    <row r="12154" spans="1:2" ht="15" customHeight="1">
      <c r="A12154" s="8"/>
      <c r="B12154" s="24"/>
    </row>
    <row r="12155" spans="1:2" ht="15" customHeight="1">
      <c r="A12155" s="8"/>
      <c r="B12155" s="24"/>
    </row>
    <row r="12156" spans="1:2" ht="15" customHeight="1">
      <c r="A12156" s="8"/>
      <c r="B12156" s="24"/>
    </row>
    <row r="12157" spans="1:2" ht="15" customHeight="1">
      <c r="A12157" s="8"/>
      <c r="B12157" s="24"/>
    </row>
    <row r="12158" spans="1:2" ht="15" customHeight="1">
      <c r="A12158" s="8"/>
      <c r="B12158" s="24"/>
    </row>
    <row r="12159" spans="1:2" ht="15" customHeight="1">
      <c r="A12159" s="8"/>
      <c r="B12159" s="24"/>
    </row>
    <row r="12160" spans="1:2" ht="15" customHeight="1">
      <c r="A12160" s="8"/>
      <c r="B12160" s="24"/>
    </row>
    <row r="12161" spans="1:2" ht="15" customHeight="1">
      <c r="A12161" s="8"/>
      <c r="B12161" s="24"/>
    </row>
    <row r="12162" spans="1:2" ht="15" customHeight="1">
      <c r="A12162" s="8"/>
      <c r="B12162" s="24"/>
    </row>
    <row r="12163" spans="1:2" ht="15" customHeight="1">
      <c r="A12163" s="8"/>
      <c r="B12163" s="24"/>
    </row>
    <row r="12164" spans="1:2" ht="15" customHeight="1">
      <c r="A12164" s="8"/>
      <c r="B12164" s="24"/>
    </row>
    <row r="12165" spans="1:2" ht="15" customHeight="1">
      <c r="A12165" s="8"/>
      <c r="B12165" s="24"/>
    </row>
    <row r="12166" spans="1:2" ht="15" customHeight="1">
      <c r="A12166" s="8"/>
      <c r="B12166" s="24"/>
    </row>
    <row r="12167" spans="1:2" ht="15" customHeight="1">
      <c r="A12167" s="8"/>
      <c r="B12167" s="24"/>
    </row>
    <row r="12168" spans="1:2" ht="15" customHeight="1">
      <c r="A12168" s="8"/>
      <c r="B12168" s="24"/>
    </row>
    <row r="12169" spans="1:2" ht="15" customHeight="1">
      <c r="A12169" s="8"/>
      <c r="B12169" s="24"/>
    </row>
    <row r="12170" spans="1:2" ht="15" customHeight="1">
      <c r="A12170" s="8"/>
      <c r="B12170" s="24"/>
    </row>
    <row r="12171" spans="1:2" ht="15" customHeight="1">
      <c r="A12171" s="8"/>
      <c r="B12171" s="24"/>
    </row>
    <row r="12172" spans="1:2" ht="15" customHeight="1">
      <c r="A12172" s="8"/>
      <c r="B12172" s="24"/>
    </row>
    <row r="12173" spans="1:2" ht="15" customHeight="1">
      <c r="A12173" s="8"/>
      <c r="B12173" s="24"/>
    </row>
    <row r="12174" spans="1:2" ht="15" customHeight="1">
      <c r="A12174" s="8"/>
      <c r="B12174" s="24"/>
    </row>
    <row r="12175" spans="1:2" ht="15" customHeight="1">
      <c r="A12175" s="8"/>
      <c r="B12175" s="24"/>
    </row>
    <row r="12176" spans="1:2" ht="15" customHeight="1">
      <c r="A12176" s="8"/>
      <c r="B12176" s="24"/>
    </row>
    <row r="12177" spans="1:2" ht="15" customHeight="1">
      <c r="A12177" s="8"/>
      <c r="B12177" s="24"/>
    </row>
    <row r="12178" spans="1:2" ht="15" customHeight="1">
      <c r="A12178" s="8"/>
      <c r="B12178" s="24"/>
    </row>
    <row r="12179" spans="1:2" ht="15" customHeight="1">
      <c r="A12179" s="8"/>
      <c r="B12179" s="24"/>
    </row>
    <row r="12180" spans="1:2" ht="15" customHeight="1">
      <c r="A12180" s="8"/>
      <c r="B12180" s="24"/>
    </row>
    <row r="12181" spans="1:2" ht="15" customHeight="1">
      <c r="A12181" s="8"/>
      <c r="B12181" s="24"/>
    </row>
    <row r="12182" spans="1:2" ht="15" customHeight="1">
      <c r="A12182" s="8"/>
      <c r="B12182" s="24"/>
    </row>
    <row r="12183" spans="1:2" ht="15" customHeight="1">
      <c r="A12183" s="8"/>
      <c r="B12183" s="24"/>
    </row>
    <row r="12184" spans="1:2" ht="15" customHeight="1">
      <c r="A12184" s="8"/>
      <c r="B12184" s="24"/>
    </row>
    <row r="12185" spans="1:2" ht="15" customHeight="1">
      <c r="A12185" s="8"/>
      <c r="B12185" s="24"/>
    </row>
    <row r="12186" spans="1:2" ht="15" customHeight="1">
      <c r="A12186" s="8"/>
      <c r="B12186" s="24"/>
    </row>
    <row r="12187" spans="1:2" ht="15" customHeight="1">
      <c r="A12187" s="8"/>
      <c r="B12187" s="24"/>
    </row>
    <row r="12188" spans="1:2" ht="15" customHeight="1">
      <c r="A12188" s="8"/>
      <c r="B12188" s="24"/>
    </row>
    <row r="12189" spans="1:2" ht="15" customHeight="1">
      <c r="A12189" s="8"/>
      <c r="B12189" s="24"/>
    </row>
    <row r="12190" spans="1:2" ht="15" customHeight="1">
      <c r="A12190" s="8"/>
      <c r="B12190" s="24"/>
    </row>
    <row r="12191" spans="1:2" ht="15" customHeight="1">
      <c r="A12191" s="8"/>
      <c r="B12191" s="24"/>
    </row>
    <row r="12192" spans="1:2" ht="15" customHeight="1">
      <c r="A12192" s="8"/>
      <c r="B12192" s="24"/>
    </row>
    <row r="12193" spans="1:2" ht="15" customHeight="1">
      <c r="A12193" s="8"/>
      <c r="B12193" s="24"/>
    </row>
    <row r="12194" spans="1:2" ht="15" customHeight="1">
      <c r="A12194" s="8"/>
      <c r="B12194" s="24"/>
    </row>
    <row r="12195" spans="1:2" ht="15" customHeight="1">
      <c r="A12195" s="8"/>
      <c r="B12195" s="24"/>
    </row>
    <row r="12196" spans="1:2" ht="15" customHeight="1">
      <c r="A12196" s="8"/>
      <c r="B12196" s="24"/>
    </row>
    <row r="12197" spans="1:2" ht="15" customHeight="1">
      <c r="A12197" s="8"/>
      <c r="B12197" s="24"/>
    </row>
    <row r="12198" spans="1:2" ht="15" customHeight="1">
      <c r="A12198" s="8"/>
      <c r="B12198" s="24"/>
    </row>
    <row r="12199" spans="1:2" ht="15" customHeight="1">
      <c r="A12199" s="8"/>
      <c r="B12199" s="24"/>
    </row>
    <row r="12200" spans="1:2" ht="15" customHeight="1">
      <c r="A12200" s="8"/>
      <c r="B12200" s="24"/>
    </row>
    <row r="12201" spans="1:2" ht="15" customHeight="1">
      <c r="A12201" s="8"/>
      <c r="B12201" s="24"/>
    </row>
    <row r="12202" spans="1:2" ht="15" customHeight="1">
      <c r="A12202" s="8"/>
      <c r="B12202" s="24"/>
    </row>
    <row r="12203" spans="1:2" ht="15" customHeight="1">
      <c r="A12203" s="8"/>
      <c r="B12203" s="24"/>
    </row>
    <row r="12204" spans="1:2" ht="15" customHeight="1">
      <c r="A12204" s="8"/>
      <c r="B12204" s="24"/>
    </row>
    <row r="12205" spans="1:2" ht="15" customHeight="1">
      <c r="A12205" s="8"/>
      <c r="B12205" s="24"/>
    </row>
    <row r="12206" spans="1:2" ht="15" customHeight="1">
      <c r="A12206" s="8"/>
      <c r="B12206" s="24"/>
    </row>
    <row r="12207" spans="1:2" ht="15" customHeight="1">
      <c r="A12207" s="8"/>
      <c r="B12207" s="24"/>
    </row>
    <row r="12208" spans="1:2" ht="15" customHeight="1">
      <c r="A12208" s="8"/>
      <c r="B12208" s="24"/>
    </row>
    <row r="12209" spans="1:2" ht="15" customHeight="1">
      <c r="A12209" s="8"/>
      <c r="B12209" s="24"/>
    </row>
    <row r="12210" spans="1:2" ht="15" customHeight="1">
      <c r="A12210" s="8"/>
      <c r="B12210" s="24"/>
    </row>
    <row r="12211" spans="1:2" ht="15" customHeight="1">
      <c r="A12211" s="8"/>
      <c r="B12211" s="24"/>
    </row>
    <row r="12212" spans="1:2" ht="15" customHeight="1">
      <c r="A12212" s="8"/>
      <c r="B12212" s="24"/>
    </row>
    <row r="12213" spans="1:2" ht="15" customHeight="1">
      <c r="A12213" s="8"/>
      <c r="B12213" s="24"/>
    </row>
    <row r="12214" spans="1:2" ht="15" customHeight="1">
      <c r="A12214" s="8"/>
      <c r="B12214" s="24"/>
    </row>
    <row r="12215" spans="1:2" ht="15" customHeight="1">
      <c r="A12215" s="8"/>
      <c r="B12215" s="24"/>
    </row>
    <row r="12216" spans="1:2" ht="15" customHeight="1">
      <c r="A12216" s="8"/>
      <c r="B12216" s="24"/>
    </row>
    <row r="12217" spans="1:2" ht="15" customHeight="1">
      <c r="A12217" s="8"/>
      <c r="B12217" s="24"/>
    </row>
    <row r="12218" spans="1:2" ht="15" customHeight="1">
      <c r="A12218" s="8"/>
      <c r="B12218" s="24"/>
    </row>
    <row r="12219" spans="1:2" ht="15" customHeight="1">
      <c r="A12219" s="8"/>
      <c r="B12219" s="24"/>
    </row>
    <row r="12220" spans="1:2" ht="15" customHeight="1">
      <c r="A12220" s="8"/>
      <c r="B12220" s="24"/>
    </row>
    <row r="12221" spans="1:2" ht="15" customHeight="1">
      <c r="A12221" s="8"/>
      <c r="B12221" s="24"/>
    </row>
    <row r="12222" spans="1:2" ht="15" customHeight="1">
      <c r="A12222" s="8"/>
      <c r="B12222" s="24"/>
    </row>
    <row r="12223" spans="1:2" ht="15" customHeight="1">
      <c r="A12223" s="8"/>
      <c r="B12223" s="24"/>
    </row>
    <row r="12224" spans="1:2" ht="15" customHeight="1">
      <c r="A12224" s="8"/>
      <c r="B12224" s="24"/>
    </row>
    <row r="12225" spans="1:2" ht="15" customHeight="1">
      <c r="A12225" s="8"/>
      <c r="B12225" s="24"/>
    </row>
    <row r="12226" spans="1:2" ht="15" customHeight="1">
      <c r="A12226" s="8"/>
      <c r="B12226" s="24"/>
    </row>
    <row r="12227" spans="1:2" ht="15" customHeight="1">
      <c r="A12227" s="8"/>
      <c r="B12227" s="24"/>
    </row>
    <row r="12228" spans="1:2" ht="15" customHeight="1">
      <c r="A12228" s="8"/>
      <c r="B12228" s="24"/>
    </row>
    <row r="12229" spans="1:2" ht="15" customHeight="1">
      <c r="A12229" s="8"/>
      <c r="B12229" s="24"/>
    </row>
    <row r="12230" spans="1:2" ht="15" customHeight="1">
      <c r="A12230" s="8"/>
      <c r="B12230" s="24"/>
    </row>
    <row r="12231" spans="1:2" ht="15" customHeight="1">
      <c r="A12231" s="8"/>
      <c r="B12231" s="24"/>
    </row>
    <row r="12232" spans="1:2" ht="15" customHeight="1">
      <c r="A12232" s="8"/>
      <c r="B12232" s="24"/>
    </row>
    <row r="12233" spans="1:2" ht="15" customHeight="1">
      <c r="A12233" s="8"/>
      <c r="B12233" s="24"/>
    </row>
    <row r="12234" spans="1:2" ht="15" customHeight="1">
      <c r="A12234" s="8"/>
      <c r="B12234" s="24"/>
    </row>
    <row r="12235" spans="1:2" ht="15" customHeight="1">
      <c r="A12235" s="8"/>
      <c r="B12235" s="24"/>
    </row>
    <row r="12236" spans="1:2" ht="15" customHeight="1">
      <c r="A12236" s="8"/>
      <c r="B12236" s="24"/>
    </row>
    <row r="12237" spans="1:2" ht="15" customHeight="1">
      <c r="A12237" s="8"/>
      <c r="B12237" s="24"/>
    </row>
    <row r="12238" spans="1:2" ht="15" customHeight="1">
      <c r="A12238" s="8"/>
      <c r="B12238" s="24"/>
    </row>
    <row r="12239" spans="1:2" ht="15" customHeight="1">
      <c r="A12239" s="8"/>
      <c r="B12239" s="24"/>
    </row>
    <row r="12240" spans="1:2" ht="15" customHeight="1">
      <c r="A12240" s="8"/>
      <c r="B12240" s="24"/>
    </row>
    <row r="12241" spans="1:2" ht="15" customHeight="1">
      <c r="A12241" s="8"/>
      <c r="B12241" s="24"/>
    </row>
    <row r="12242" spans="1:2" ht="15" customHeight="1">
      <c r="A12242" s="8"/>
      <c r="B12242" s="24"/>
    </row>
    <row r="12243" spans="1:2" ht="15" customHeight="1">
      <c r="A12243" s="8"/>
      <c r="B12243" s="24"/>
    </row>
    <row r="12244" spans="1:2" ht="15" customHeight="1">
      <c r="A12244" s="8"/>
      <c r="B12244" s="24"/>
    </row>
    <row r="12245" spans="1:2" ht="15" customHeight="1">
      <c r="A12245" s="8"/>
      <c r="B12245" s="24"/>
    </row>
    <row r="12246" spans="1:2" ht="15" customHeight="1">
      <c r="A12246" s="8"/>
      <c r="B12246" s="24"/>
    </row>
    <row r="12247" spans="1:2" ht="15" customHeight="1">
      <c r="A12247" s="8"/>
      <c r="B12247" s="24"/>
    </row>
    <row r="12248" spans="1:2" ht="15" customHeight="1">
      <c r="A12248" s="8"/>
      <c r="B12248" s="24"/>
    </row>
    <row r="12249" spans="1:2" ht="15" customHeight="1">
      <c r="A12249" s="8"/>
      <c r="B12249" s="24"/>
    </row>
    <row r="12250" spans="1:2" ht="15" customHeight="1">
      <c r="A12250" s="8"/>
      <c r="B12250" s="24"/>
    </row>
    <row r="12251" spans="1:2" ht="15" customHeight="1">
      <c r="A12251" s="8"/>
      <c r="B12251" s="24"/>
    </row>
    <row r="12252" spans="1:2" ht="15" customHeight="1">
      <c r="A12252" s="8"/>
      <c r="B12252" s="24"/>
    </row>
    <row r="12253" spans="1:2" ht="15" customHeight="1">
      <c r="A12253" s="8"/>
      <c r="B12253" s="24"/>
    </row>
    <row r="12254" spans="1:2" ht="15" customHeight="1">
      <c r="A12254" s="8"/>
      <c r="B12254" s="24"/>
    </row>
    <row r="12255" spans="1:2" ht="15" customHeight="1">
      <c r="A12255" s="8"/>
      <c r="B12255" s="24"/>
    </row>
    <row r="12256" spans="1:2" ht="15" customHeight="1">
      <c r="A12256" s="8"/>
      <c r="B12256" s="24"/>
    </row>
    <row r="12257" spans="1:2" ht="15" customHeight="1">
      <c r="A12257" s="8"/>
      <c r="B12257" s="24"/>
    </row>
    <row r="12258" spans="1:2" ht="15" customHeight="1">
      <c r="A12258" s="8"/>
      <c r="B12258" s="24"/>
    </row>
    <row r="12259" spans="1:2" ht="15" customHeight="1">
      <c r="A12259" s="8"/>
      <c r="B12259" s="24"/>
    </row>
    <row r="12260" spans="1:2" ht="15" customHeight="1">
      <c r="A12260" s="8"/>
      <c r="B12260" s="24"/>
    </row>
    <row r="12261" spans="1:2" ht="15" customHeight="1">
      <c r="A12261" s="8"/>
      <c r="B12261" s="24"/>
    </row>
    <row r="12262" spans="1:2" ht="15" customHeight="1">
      <c r="A12262" s="8"/>
      <c r="B12262" s="24"/>
    </row>
    <row r="12263" spans="1:2" ht="15" customHeight="1">
      <c r="A12263" s="8"/>
      <c r="B12263" s="24"/>
    </row>
    <row r="12264" spans="1:2" ht="15" customHeight="1">
      <c r="A12264" s="8"/>
      <c r="B12264" s="24"/>
    </row>
    <row r="12265" spans="1:2" ht="15" customHeight="1">
      <c r="A12265" s="8"/>
      <c r="B12265" s="24"/>
    </row>
    <row r="12266" spans="1:2" ht="15" customHeight="1">
      <c r="A12266" s="8"/>
      <c r="B12266" s="24"/>
    </row>
    <row r="12267" spans="1:2" ht="15" customHeight="1">
      <c r="A12267" s="8"/>
      <c r="B12267" s="24"/>
    </row>
    <row r="12268" spans="1:2" ht="15" customHeight="1">
      <c r="A12268" s="8"/>
      <c r="B12268" s="24"/>
    </row>
    <row r="12269" spans="1:2" ht="15" customHeight="1">
      <c r="A12269" s="8"/>
      <c r="B12269" s="24"/>
    </row>
    <row r="12270" spans="1:2" ht="15" customHeight="1">
      <c r="A12270" s="8"/>
      <c r="B12270" s="24"/>
    </row>
    <row r="12271" spans="1:2" ht="15" customHeight="1">
      <c r="A12271" s="8"/>
      <c r="B12271" s="24"/>
    </row>
    <row r="12272" spans="1:2" ht="15" customHeight="1">
      <c r="A12272" s="8"/>
      <c r="B12272" s="24"/>
    </row>
    <row r="12273" spans="1:2" ht="15" customHeight="1">
      <c r="A12273" s="8"/>
      <c r="B12273" s="24"/>
    </row>
    <row r="12274" spans="1:2" ht="15" customHeight="1">
      <c r="A12274" s="8"/>
      <c r="B12274" s="24"/>
    </row>
    <row r="12275" spans="1:2" ht="15" customHeight="1">
      <c r="A12275" s="8"/>
      <c r="B12275" s="24"/>
    </row>
    <row r="12276" spans="1:2" ht="15" customHeight="1">
      <c r="A12276" s="8"/>
      <c r="B12276" s="24"/>
    </row>
    <row r="12277" spans="1:2" ht="15" customHeight="1">
      <c r="A12277" s="8"/>
      <c r="B12277" s="24"/>
    </row>
    <row r="12278" spans="1:2" ht="15" customHeight="1">
      <c r="A12278" s="8"/>
      <c r="B12278" s="24"/>
    </row>
    <row r="12279" spans="1:2" ht="15" customHeight="1">
      <c r="A12279" s="8"/>
      <c r="B12279" s="24"/>
    </row>
    <row r="12280" spans="1:2" ht="15" customHeight="1">
      <c r="A12280" s="8"/>
      <c r="B12280" s="24"/>
    </row>
    <row r="12281" spans="1:2" ht="15" customHeight="1">
      <c r="A12281" s="8"/>
      <c r="B12281" s="24"/>
    </row>
    <row r="12282" spans="1:2" ht="15" customHeight="1">
      <c r="A12282" s="8"/>
      <c r="B12282" s="24"/>
    </row>
    <row r="12283" spans="1:2" ht="15" customHeight="1">
      <c r="A12283" s="8"/>
      <c r="B12283" s="24"/>
    </row>
    <row r="12284" spans="1:2" ht="15" customHeight="1">
      <c r="A12284" s="8"/>
      <c r="B12284" s="24"/>
    </row>
    <row r="12285" spans="1:2" ht="15" customHeight="1">
      <c r="A12285" s="8"/>
      <c r="B12285" s="24"/>
    </row>
    <row r="12286" spans="1:2" ht="15" customHeight="1">
      <c r="A12286" s="8"/>
      <c r="B12286" s="24"/>
    </row>
    <row r="12287" spans="1:2" ht="15" customHeight="1">
      <c r="A12287" s="8"/>
      <c r="B12287" s="24"/>
    </row>
    <row r="12288" spans="1:2" ht="15" customHeight="1">
      <c r="A12288" s="25"/>
      <c r="B12288" s="26"/>
    </row>
    <row r="12289" spans="1:2" ht="15" customHeight="1">
      <c r="A12289" s="8"/>
      <c r="B12289" s="24"/>
    </row>
    <row r="12290" spans="1:2" ht="15" customHeight="1">
      <c r="A12290" s="8"/>
      <c r="B12290" s="24"/>
    </row>
    <row r="12291" spans="1:2" ht="15" customHeight="1">
      <c r="A12291" s="8"/>
      <c r="B12291" s="24"/>
    </row>
    <row r="12292" spans="1:2" ht="15" customHeight="1">
      <c r="A12292" s="8"/>
      <c r="B12292" s="24"/>
    </row>
    <row r="12293" spans="1:2" ht="15" customHeight="1">
      <c r="A12293" s="8"/>
      <c r="B12293" s="24"/>
    </row>
    <row r="12294" spans="1:2" ht="15" customHeight="1">
      <c r="A12294" s="8"/>
      <c r="B12294" s="24"/>
    </row>
    <row r="12295" spans="1:2" ht="15" customHeight="1">
      <c r="A12295" s="8"/>
      <c r="B12295" s="24"/>
    </row>
    <row r="12296" spans="1:2" ht="15" customHeight="1">
      <c r="A12296" s="8"/>
      <c r="B12296" s="24"/>
    </row>
    <row r="12297" spans="1:2" ht="15" customHeight="1">
      <c r="A12297" s="8"/>
      <c r="B12297" s="24"/>
    </row>
    <row r="12298" spans="1:2" ht="15" customHeight="1">
      <c r="A12298" s="8"/>
      <c r="B12298" s="24"/>
    </row>
    <row r="12299" spans="1:2" ht="15" customHeight="1">
      <c r="A12299" s="8"/>
      <c r="B12299" s="24"/>
    </row>
    <row r="12300" spans="1:2" ht="15" customHeight="1">
      <c r="A12300" s="8"/>
      <c r="B12300" s="24"/>
    </row>
    <row r="12301" spans="1:2" ht="15" customHeight="1">
      <c r="A12301" s="8"/>
      <c r="B12301" s="24"/>
    </row>
    <row r="12302" spans="1:2" ht="15" customHeight="1">
      <c r="A12302" s="8"/>
      <c r="B12302" s="24"/>
    </row>
    <row r="12303" spans="1:2" ht="15" customHeight="1">
      <c r="A12303" s="8"/>
      <c r="B12303" s="24"/>
    </row>
    <row r="12304" spans="1:2" ht="15" customHeight="1">
      <c r="A12304" s="8"/>
      <c r="B12304" s="24"/>
    </row>
    <row r="12305" spans="1:2" ht="15" customHeight="1">
      <c r="A12305" s="8"/>
      <c r="B12305" s="24"/>
    </row>
    <row r="12306" spans="1:2" ht="15" customHeight="1">
      <c r="A12306" s="8"/>
      <c r="B12306" s="24"/>
    </row>
    <row r="12307" spans="1:2" ht="15" customHeight="1">
      <c r="A12307" s="8"/>
      <c r="B12307" s="24"/>
    </row>
    <row r="12308" spans="1:2" ht="15" customHeight="1">
      <c r="A12308" s="8"/>
      <c r="B12308" s="24"/>
    </row>
    <row r="12309" spans="1:2" ht="15" customHeight="1">
      <c r="A12309" s="8"/>
      <c r="B12309" s="24"/>
    </row>
    <row r="12310" spans="1:2" ht="15" customHeight="1">
      <c r="A12310" s="8"/>
      <c r="B12310" s="24"/>
    </row>
    <row r="12311" spans="1:2" ht="15" customHeight="1">
      <c r="A12311" s="8"/>
      <c r="B12311" s="24"/>
    </row>
    <row r="12312" spans="1:2" ht="15" customHeight="1">
      <c r="A12312" s="8"/>
      <c r="B12312" s="24"/>
    </row>
    <row r="12313" spans="1:2" ht="15" customHeight="1">
      <c r="A12313" s="8"/>
      <c r="B12313" s="24"/>
    </row>
    <row r="12314" spans="1:2" ht="15" customHeight="1">
      <c r="A12314" s="8"/>
      <c r="B12314" s="24"/>
    </row>
    <row r="12315" spans="1:2" ht="15" customHeight="1">
      <c r="A12315" s="8"/>
      <c r="B12315" s="24"/>
    </row>
    <row r="12316" spans="1:2" ht="15" customHeight="1">
      <c r="A12316" s="8"/>
      <c r="B12316" s="24"/>
    </row>
    <row r="12317" spans="1:2" ht="15" customHeight="1">
      <c r="A12317" s="8"/>
      <c r="B12317" s="24"/>
    </row>
    <row r="12318" spans="1:2" ht="15" customHeight="1">
      <c r="A12318" s="8"/>
      <c r="B12318" s="24"/>
    </row>
    <row r="12319" spans="1:2" ht="15" customHeight="1">
      <c r="A12319" s="8"/>
      <c r="B12319" s="24"/>
    </row>
    <row r="12320" spans="1:2" ht="15" customHeight="1">
      <c r="A12320" s="8"/>
      <c r="B12320" s="24"/>
    </row>
    <row r="12321" spans="1:2" ht="15" customHeight="1">
      <c r="A12321" s="8"/>
      <c r="B12321" s="24"/>
    </row>
    <row r="12322" spans="1:2" ht="15" customHeight="1">
      <c r="A12322" s="8"/>
      <c r="B12322" s="24"/>
    </row>
    <row r="12323" spans="1:2" ht="15" customHeight="1">
      <c r="A12323" s="8"/>
      <c r="B12323" s="24"/>
    </row>
    <row r="12324" spans="1:2" ht="15" customHeight="1">
      <c r="A12324" s="8"/>
      <c r="B12324" s="24"/>
    </row>
    <row r="12325" spans="1:2" ht="15" customHeight="1">
      <c r="A12325" s="8"/>
      <c r="B12325" s="24"/>
    </row>
    <row r="12326" spans="1:2" ht="15" customHeight="1">
      <c r="A12326" s="8"/>
      <c r="B12326" s="24"/>
    </row>
    <row r="12327" spans="1:2" ht="15" customHeight="1">
      <c r="A12327" s="8"/>
      <c r="B12327" s="24"/>
    </row>
    <row r="12328" spans="1:2" ht="15" customHeight="1">
      <c r="A12328" s="8"/>
      <c r="B12328" s="24"/>
    </row>
    <row r="12329" spans="1:2" ht="15" customHeight="1">
      <c r="A12329" s="8"/>
      <c r="B12329" s="24"/>
    </row>
    <row r="12330" spans="1:2" ht="15" customHeight="1">
      <c r="A12330" s="8"/>
      <c r="B12330" s="24"/>
    </row>
    <row r="12331" spans="1:2" ht="15" customHeight="1">
      <c r="A12331" s="8"/>
      <c r="B12331" s="24"/>
    </row>
    <row r="12332" spans="1:2" ht="15" customHeight="1">
      <c r="A12332" s="8"/>
      <c r="B12332" s="24"/>
    </row>
    <row r="12333" spans="1:2" ht="15" customHeight="1">
      <c r="A12333" s="8"/>
      <c r="B12333" s="24"/>
    </row>
    <row r="12334" spans="1:2" ht="15" customHeight="1">
      <c r="A12334" s="8"/>
      <c r="B12334" s="24"/>
    </row>
    <row r="12335" spans="1:2" ht="15" customHeight="1">
      <c r="A12335" s="8"/>
      <c r="B12335" s="24"/>
    </row>
    <row r="12336" spans="1:2" ht="15" customHeight="1">
      <c r="A12336" s="8"/>
      <c r="B12336" s="24"/>
    </row>
    <row r="12337" spans="1:2" ht="15" customHeight="1">
      <c r="A12337" s="8"/>
      <c r="B12337" s="24"/>
    </row>
    <row r="12338" spans="1:2" ht="15" customHeight="1">
      <c r="A12338" s="8"/>
      <c r="B12338" s="24"/>
    </row>
    <row r="12339" spans="1:2" ht="15" customHeight="1">
      <c r="A12339" s="8"/>
      <c r="B12339" s="24"/>
    </row>
    <row r="12340" spans="1:2" ht="15" customHeight="1">
      <c r="A12340" s="8"/>
      <c r="B12340" s="24"/>
    </row>
    <row r="12341" spans="1:2" ht="15" customHeight="1">
      <c r="A12341" s="8"/>
      <c r="B12341" s="24"/>
    </row>
    <row r="12342" spans="1:2" ht="15" customHeight="1">
      <c r="A12342" s="8"/>
      <c r="B12342" s="24"/>
    </row>
    <row r="12343" spans="1:2" ht="15" customHeight="1">
      <c r="A12343" s="8"/>
      <c r="B12343" s="24"/>
    </row>
    <row r="12344" spans="1:2" ht="15" customHeight="1">
      <c r="A12344" s="8"/>
      <c r="B12344" s="24"/>
    </row>
    <row r="12345" spans="1:2" ht="15" customHeight="1">
      <c r="A12345" s="8"/>
      <c r="B12345" s="24"/>
    </row>
    <row r="12346" spans="1:2" ht="15" customHeight="1">
      <c r="A12346" s="8"/>
      <c r="B12346" s="24"/>
    </row>
    <row r="12347" spans="1:2" ht="15" customHeight="1">
      <c r="A12347" s="8"/>
      <c r="B12347" s="24"/>
    </row>
    <row r="12348" spans="1:2" ht="15" customHeight="1">
      <c r="A12348" s="8"/>
      <c r="B12348" s="24"/>
    </row>
    <row r="12349" spans="1:2" ht="15" customHeight="1">
      <c r="A12349" s="8"/>
      <c r="B12349" s="24"/>
    </row>
    <row r="12350" spans="1:2" ht="15" customHeight="1">
      <c r="A12350" s="8"/>
      <c r="B12350" s="24"/>
    </row>
    <row r="12351" spans="1:2" ht="15" customHeight="1">
      <c r="A12351" s="8"/>
      <c r="B12351" s="24"/>
    </row>
    <row r="12352" spans="1:2" ht="15" customHeight="1">
      <c r="A12352" s="8"/>
      <c r="B12352" s="24"/>
    </row>
    <row r="12353" spans="1:2" ht="15" customHeight="1">
      <c r="A12353" s="8"/>
      <c r="B12353" s="24"/>
    </row>
    <row r="12354" spans="1:2" ht="15" customHeight="1">
      <c r="A12354" s="8"/>
      <c r="B12354" s="24"/>
    </row>
    <row r="12355" spans="1:2" ht="15" customHeight="1">
      <c r="A12355" s="8"/>
      <c r="B12355" s="24"/>
    </row>
    <row r="12356" spans="1:2" ht="15" customHeight="1">
      <c r="A12356" s="8"/>
      <c r="B12356" s="24"/>
    </row>
    <row r="12357" spans="1:2" ht="15" customHeight="1">
      <c r="A12357" s="8"/>
      <c r="B12357" s="24"/>
    </row>
    <row r="12358" spans="1:2" ht="15" customHeight="1">
      <c r="A12358" s="8"/>
      <c r="B12358" s="24"/>
    </row>
    <row r="12359" spans="1:2" ht="15" customHeight="1">
      <c r="A12359" s="8"/>
      <c r="B12359" s="24"/>
    </row>
    <row r="12360" spans="1:2" ht="15" customHeight="1">
      <c r="A12360" s="8"/>
      <c r="B12360" s="24"/>
    </row>
    <row r="12361" spans="1:2" ht="15" customHeight="1">
      <c r="A12361" s="8"/>
      <c r="B12361" s="24"/>
    </row>
    <row r="12362" spans="1:2" ht="15" customHeight="1">
      <c r="A12362" s="8"/>
      <c r="B12362" s="24"/>
    </row>
    <row r="12363" spans="1:2" ht="15" customHeight="1">
      <c r="A12363" s="8"/>
      <c r="B12363" s="24"/>
    </row>
    <row r="12364" spans="1:2" ht="15" customHeight="1">
      <c r="A12364" s="8"/>
      <c r="B12364" s="24"/>
    </row>
    <row r="12365" spans="1:2" ht="15" customHeight="1">
      <c r="A12365" s="8"/>
      <c r="B12365" s="24"/>
    </row>
    <row r="12366" spans="1:2" ht="15" customHeight="1">
      <c r="A12366" s="8"/>
      <c r="B12366" s="24"/>
    </row>
    <row r="12367" spans="1:2" ht="15" customHeight="1">
      <c r="A12367" s="8"/>
      <c r="B12367" s="24"/>
    </row>
    <row r="12368" spans="1:2" ht="15" customHeight="1">
      <c r="A12368" s="8"/>
      <c r="B12368" s="24"/>
    </row>
    <row r="12369" spans="1:2" ht="15" customHeight="1">
      <c r="A12369" s="8"/>
      <c r="B12369" s="24"/>
    </row>
    <row r="12370" spans="1:2" ht="15" customHeight="1">
      <c r="A12370" s="8"/>
      <c r="B12370" s="24"/>
    </row>
    <row r="12371" spans="1:2" ht="15" customHeight="1">
      <c r="A12371" s="8"/>
      <c r="B12371" s="24"/>
    </row>
    <row r="12372" spans="1:2" ht="15" customHeight="1">
      <c r="A12372" s="8"/>
      <c r="B12372" s="24"/>
    </row>
    <row r="12373" spans="1:2" ht="15" customHeight="1">
      <c r="A12373" s="8"/>
      <c r="B12373" s="24"/>
    </row>
    <row r="12374" spans="1:2" ht="15" customHeight="1">
      <c r="A12374" s="8"/>
      <c r="B12374" s="24"/>
    </row>
    <row r="12375" spans="1:2" ht="15" customHeight="1">
      <c r="A12375" s="8"/>
      <c r="B12375" s="24"/>
    </row>
    <row r="12376" spans="1:2" ht="15" customHeight="1">
      <c r="A12376" s="25"/>
      <c r="B12376" s="26"/>
    </row>
    <row r="12377" spans="1:2" ht="15" customHeight="1">
      <c r="A12377" s="8"/>
      <c r="B12377" s="24"/>
    </row>
    <row r="12378" spans="1:2" ht="15" customHeight="1">
      <c r="A12378" s="8"/>
      <c r="B12378" s="24"/>
    </row>
    <row r="12379" spans="1:2" ht="15" customHeight="1">
      <c r="A12379" s="8"/>
      <c r="B12379" s="24"/>
    </row>
    <row r="12380" spans="1:2" ht="15" customHeight="1">
      <c r="A12380" s="25"/>
      <c r="B12380" s="26"/>
    </row>
    <row r="12381" spans="1:2" ht="15" customHeight="1">
      <c r="A12381" s="8"/>
      <c r="B12381" s="24"/>
    </row>
    <row r="12382" spans="1:2" ht="15" customHeight="1">
      <c r="A12382" s="8"/>
      <c r="B12382" s="24"/>
    </row>
    <row r="12383" spans="1:2" ht="15" customHeight="1">
      <c r="A12383" s="8"/>
      <c r="B12383" s="24"/>
    </row>
    <row r="12384" spans="1:2" ht="15" customHeight="1">
      <c r="A12384" s="8"/>
      <c r="B12384" s="24"/>
    </row>
    <row r="12385" spans="1:2" ht="15" customHeight="1">
      <c r="A12385" s="8"/>
      <c r="B12385" s="24"/>
    </row>
    <row r="12386" spans="1:2" ht="15" customHeight="1">
      <c r="A12386" s="8"/>
      <c r="B12386" s="24"/>
    </row>
    <row r="12387" spans="1:2" ht="15" customHeight="1">
      <c r="A12387" s="8"/>
      <c r="B12387" s="24"/>
    </row>
    <row r="12388" spans="1:2" ht="15" customHeight="1">
      <c r="A12388" s="8"/>
      <c r="B12388" s="24"/>
    </row>
    <row r="12389" spans="1:2" ht="15" customHeight="1">
      <c r="A12389" s="8"/>
      <c r="B12389" s="24"/>
    </row>
    <row r="12390" spans="1:2" ht="15" customHeight="1">
      <c r="A12390" s="8"/>
      <c r="B12390" s="24"/>
    </row>
    <row r="12391" spans="1:2" ht="15" customHeight="1">
      <c r="A12391" s="8"/>
      <c r="B12391" s="24"/>
    </row>
    <row r="12392" spans="1:2" ht="15" customHeight="1">
      <c r="A12392" s="8"/>
      <c r="B12392" s="24"/>
    </row>
    <row r="12393" spans="1:2" ht="15" customHeight="1">
      <c r="A12393" s="8"/>
      <c r="B12393" s="24"/>
    </row>
    <row r="12394" spans="1:2" ht="15" customHeight="1">
      <c r="A12394" s="8"/>
      <c r="B12394" s="24"/>
    </row>
    <row r="12395" spans="1:2" ht="15" customHeight="1">
      <c r="A12395" s="8"/>
      <c r="B12395" s="24"/>
    </row>
    <row r="12396" spans="1:2" ht="15" customHeight="1">
      <c r="A12396" s="8"/>
      <c r="B12396" s="24"/>
    </row>
    <row r="12397" spans="1:2" ht="15" customHeight="1">
      <c r="A12397" s="8"/>
      <c r="B12397" s="24"/>
    </row>
    <row r="12398" spans="1:2" ht="15" customHeight="1">
      <c r="A12398" s="8"/>
      <c r="B12398" s="24"/>
    </row>
    <row r="12399" spans="1:2" ht="15" customHeight="1">
      <c r="A12399" s="8"/>
      <c r="B12399" s="24"/>
    </row>
    <row r="12400" spans="1:2" ht="15" customHeight="1">
      <c r="A12400" s="8"/>
      <c r="B12400" s="24"/>
    </row>
    <row r="12401" spans="1:2" ht="15" customHeight="1">
      <c r="A12401" s="8"/>
      <c r="B12401" s="24"/>
    </row>
    <row r="12402" spans="1:2" ht="15" customHeight="1">
      <c r="A12402" s="8"/>
      <c r="B12402" s="24"/>
    </row>
    <row r="12403" spans="1:2" ht="15" customHeight="1">
      <c r="A12403" s="8"/>
      <c r="B12403" s="24"/>
    </row>
    <row r="12404" spans="1:2" ht="15" customHeight="1">
      <c r="A12404" s="8"/>
      <c r="B12404" s="24"/>
    </row>
    <row r="12405" spans="1:2" ht="15" customHeight="1">
      <c r="A12405" s="8"/>
      <c r="B12405" s="24"/>
    </row>
    <row r="12406" spans="1:2" ht="15" customHeight="1">
      <c r="A12406" s="8"/>
      <c r="B12406" s="24"/>
    </row>
    <row r="12407" spans="1:2" ht="15" customHeight="1">
      <c r="A12407" s="8"/>
      <c r="B12407" s="24"/>
    </row>
    <row r="12408" spans="1:2" ht="15" customHeight="1">
      <c r="A12408" s="25"/>
      <c r="B12408" s="26"/>
    </row>
    <row r="12409" spans="1:2" ht="15" customHeight="1">
      <c r="A12409" s="8"/>
      <c r="B12409" s="24"/>
    </row>
    <row r="12410" spans="1:2" ht="15" customHeight="1">
      <c r="A12410" s="8"/>
      <c r="B12410" s="24"/>
    </row>
    <row r="12411" spans="1:2" ht="15" customHeight="1">
      <c r="A12411" s="25"/>
      <c r="B12411" s="26"/>
    </row>
    <row r="12412" spans="1:2" ht="15" customHeight="1">
      <c r="A12412" s="8"/>
      <c r="B12412" s="24"/>
    </row>
    <row r="12413" spans="1:2" ht="15" customHeight="1">
      <c r="A12413" s="8"/>
      <c r="B12413" s="24"/>
    </row>
    <row r="12414" spans="1:2" ht="15" customHeight="1">
      <c r="A12414" s="8"/>
      <c r="B12414" s="24"/>
    </row>
    <row r="12415" spans="1:2" ht="15" customHeight="1">
      <c r="A12415" s="8"/>
      <c r="B12415" s="24"/>
    </row>
    <row r="12416" spans="1:2" ht="15" customHeight="1">
      <c r="A12416" s="8"/>
      <c r="B12416" s="24"/>
    </row>
    <row r="12417" spans="1:2" ht="15" customHeight="1">
      <c r="A12417" s="8"/>
      <c r="B12417" s="24"/>
    </row>
    <row r="12418" spans="1:2" ht="15" customHeight="1">
      <c r="A12418" s="8"/>
      <c r="B12418" s="24"/>
    </row>
    <row r="12419" spans="1:2" ht="15" customHeight="1">
      <c r="A12419" s="8"/>
      <c r="B12419" s="24"/>
    </row>
    <row r="12420" spans="1:2" ht="15" customHeight="1">
      <c r="A12420" s="8"/>
      <c r="B12420" s="24"/>
    </row>
    <row r="12421" spans="1:2" ht="15" customHeight="1">
      <c r="A12421" s="8"/>
      <c r="B12421" s="24"/>
    </row>
    <row r="12422" spans="1:2" ht="15" customHeight="1">
      <c r="A12422" s="8"/>
      <c r="B12422" s="24"/>
    </row>
    <row r="12423" spans="1:2" ht="15" customHeight="1">
      <c r="A12423" s="8"/>
      <c r="B12423" s="24"/>
    </row>
    <row r="12424" spans="1:2" ht="15" customHeight="1">
      <c r="A12424" s="8"/>
      <c r="B12424" s="24"/>
    </row>
    <row r="12425" spans="1:2" ht="15" customHeight="1">
      <c r="A12425" s="8"/>
      <c r="B12425" s="24"/>
    </row>
    <row r="12426" spans="1:2" ht="15" customHeight="1">
      <c r="A12426" s="8"/>
      <c r="B12426" s="24"/>
    </row>
    <row r="12427" spans="1:2" ht="15" customHeight="1">
      <c r="A12427" s="8"/>
      <c r="B12427" s="24"/>
    </row>
    <row r="12428" spans="1:2" ht="15" customHeight="1">
      <c r="A12428" s="8"/>
      <c r="B12428" s="24"/>
    </row>
    <row r="12429" spans="1:2" ht="15" customHeight="1">
      <c r="A12429" s="8"/>
      <c r="B12429" s="24"/>
    </row>
    <row r="12430" spans="1:2" ht="15" customHeight="1">
      <c r="A12430" s="8"/>
      <c r="B12430" s="24"/>
    </row>
    <row r="12431" spans="1:2" ht="15" customHeight="1">
      <c r="A12431" s="8"/>
      <c r="B12431" s="24"/>
    </row>
    <row r="12432" spans="1:2" ht="15" customHeight="1">
      <c r="A12432" s="8"/>
      <c r="B12432" s="24"/>
    </row>
    <row r="12433" spans="1:2" ht="15" customHeight="1">
      <c r="A12433" s="8"/>
      <c r="B12433" s="24"/>
    </row>
    <row r="12434" spans="1:2" ht="15" customHeight="1">
      <c r="A12434" s="8"/>
      <c r="B12434" s="24"/>
    </row>
    <row r="12435" spans="1:2" ht="15" customHeight="1">
      <c r="A12435" s="8"/>
      <c r="B12435" s="24"/>
    </row>
    <row r="12436" spans="1:2" ht="15" customHeight="1">
      <c r="A12436" s="8"/>
      <c r="B12436" s="24"/>
    </row>
    <row r="12437" spans="1:2" ht="15" customHeight="1">
      <c r="A12437" s="8"/>
      <c r="B12437" s="24"/>
    </row>
    <row r="12438" spans="1:2" ht="15" customHeight="1">
      <c r="A12438" s="8"/>
      <c r="B12438" s="24"/>
    </row>
    <row r="12439" spans="1:2" ht="15" customHeight="1">
      <c r="A12439" s="8"/>
      <c r="B12439" s="24"/>
    </row>
    <row r="12440" spans="1:2" ht="15" customHeight="1">
      <c r="A12440" s="8"/>
      <c r="B12440" s="24"/>
    </row>
    <row r="12441" spans="1:2" ht="15" customHeight="1">
      <c r="A12441" s="8"/>
      <c r="B12441" s="24"/>
    </row>
    <row r="12442" spans="1:2" ht="15" customHeight="1">
      <c r="A12442" s="8"/>
      <c r="B12442" s="24"/>
    </row>
    <row r="12443" spans="1:2" ht="15" customHeight="1">
      <c r="A12443" s="8"/>
      <c r="B12443" s="24"/>
    </row>
    <row r="12444" spans="1:2" ht="15" customHeight="1">
      <c r="A12444" s="8"/>
      <c r="B12444" s="24"/>
    </row>
    <row r="12445" spans="1:2" ht="15" customHeight="1">
      <c r="A12445" s="8"/>
      <c r="B12445" s="24"/>
    </row>
    <row r="12446" spans="1:2" ht="15" customHeight="1">
      <c r="A12446" s="8"/>
      <c r="B12446" s="24"/>
    </row>
    <row r="12447" spans="1:2" ht="15" customHeight="1">
      <c r="A12447" s="25"/>
      <c r="B12447" s="26"/>
    </row>
    <row r="12448" spans="1:2" ht="15" customHeight="1">
      <c r="A12448" s="8"/>
      <c r="B12448" s="24"/>
    </row>
    <row r="12449" spans="1:2" ht="15" customHeight="1">
      <c r="A12449" s="8"/>
      <c r="B12449" s="24"/>
    </row>
    <row r="12450" spans="1:2" ht="15" customHeight="1">
      <c r="A12450" s="8"/>
      <c r="B12450" s="24"/>
    </row>
    <row r="12451" spans="1:2" ht="15" customHeight="1">
      <c r="A12451" s="8"/>
      <c r="B12451" s="24"/>
    </row>
    <row r="12452" spans="1:2" ht="15" customHeight="1">
      <c r="A12452" s="8"/>
      <c r="B12452" s="24"/>
    </row>
    <row r="12453" spans="1:2" ht="15" customHeight="1">
      <c r="A12453" s="8"/>
      <c r="B12453" s="24"/>
    </row>
    <row r="12454" spans="1:2" ht="15" customHeight="1">
      <c r="A12454" s="8"/>
      <c r="B12454" s="24"/>
    </row>
    <row r="12455" spans="1:2" ht="15" customHeight="1">
      <c r="A12455" s="8"/>
      <c r="B12455" s="24"/>
    </row>
    <row r="12456" spans="1:2" ht="15" customHeight="1">
      <c r="A12456" s="8"/>
      <c r="B12456" s="24"/>
    </row>
    <row r="12457" spans="1:2" ht="15" customHeight="1">
      <c r="A12457" s="25"/>
      <c r="B12457" s="26"/>
    </row>
    <row r="12458" spans="1:2" ht="15" customHeight="1">
      <c r="A12458" s="8"/>
      <c r="B12458" s="24"/>
    </row>
    <row r="12459" spans="1:2" ht="15" customHeight="1">
      <c r="A12459" s="8"/>
      <c r="B12459" s="24"/>
    </row>
    <row r="12460" spans="1:2" ht="15" customHeight="1">
      <c r="A12460" s="8"/>
      <c r="B12460" s="24"/>
    </row>
    <row r="12461" spans="1:2" ht="15" customHeight="1">
      <c r="A12461" s="8"/>
      <c r="B12461" s="24"/>
    </row>
    <row r="12462" spans="1:2" ht="15" customHeight="1">
      <c r="A12462" s="8"/>
      <c r="B12462" s="24"/>
    </row>
    <row r="12463" spans="1:2" ht="15" customHeight="1">
      <c r="A12463" s="8"/>
      <c r="B12463" s="24"/>
    </row>
    <row r="12464" spans="1:2" ht="15" customHeight="1">
      <c r="A12464" s="8"/>
      <c r="B12464" s="24"/>
    </row>
    <row r="12465" spans="1:2" ht="15" customHeight="1">
      <c r="A12465" s="8"/>
      <c r="B12465" s="24"/>
    </row>
    <row r="12466" spans="1:2" ht="15" customHeight="1">
      <c r="A12466" s="8"/>
      <c r="B12466" s="24"/>
    </row>
    <row r="12467" spans="1:2" ht="15" customHeight="1">
      <c r="A12467" s="8"/>
      <c r="B12467" s="24"/>
    </row>
    <row r="12468" spans="1:2" ht="15" customHeight="1">
      <c r="A12468" s="8"/>
      <c r="B12468" s="24"/>
    </row>
    <row r="12469" spans="1:2" ht="15" customHeight="1">
      <c r="A12469" s="8"/>
      <c r="B12469" s="24"/>
    </row>
    <row r="12470" spans="1:2" ht="15" customHeight="1">
      <c r="A12470" s="8"/>
      <c r="B12470" s="24"/>
    </row>
    <row r="12471" spans="1:2" ht="15" customHeight="1">
      <c r="A12471" s="8"/>
      <c r="B12471" s="24"/>
    </row>
    <row r="12472" spans="1:2" ht="15" customHeight="1">
      <c r="A12472" s="8"/>
      <c r="B12472" s="24"/>
    </row>
    <row r="12473" spans="1:2" ht="15" customHeight="1">
      <c r="A12473" s="8"/>
      <c r="B12473" s="24"/>
    </row>
    <row r="12474" spans="1:2" ht="15" customHeight="1">
      <c r="A12474" s="8"/>
      <c r="B12474" s="24"/>
    </row>
    <row r="12475" spans="1:2" ht="15" customHeight="1">
      <c r="A12475" s="8"/>
      <c r="B12475" s="24"/>
    </row>
    <row r="12476" spans="1:2" ht="15" customHeight="1">
      <c r="A12476" s="8"/>
      <c r="B12476" s="24"/>
    </row>
    <row r="12477" spans="1:2" ht="15" customHeight="1">
      <c r="A12477" s="8"/>
      <c r="B12477" s="24"/>
    </row>
    <row r="12478" spans="1:2" ht="15" customHeight="1">
      <c r="A12478" s="8"/>
      <c r="B12478" s="24"/>
    </row>
    <row r="12479" spans="1:2" ht="15" customHeight="1">
      <c r="A12479" s="8"/>
      <c r="B12479" s="24"/>
    </row>
    <row r="12480" spans="1:2" ht="15" customHeight="1">
      <c r="A12480" s="25"/>
      <c r="B12480" s="26"/>
    </row>
    <row r="12481" spans="1:2" ht="15" customHeight="1">
      <c r="A12481" s="25"/>
      <c r="B12481" s="26"/>
    </row>
    <row r="12482" spans="1:2" ht="15" customHeight="1">
      <c r="A12482" s="8"/>
      <c r="B12482" s="24"/>
    </row>
    <row r="12483" spans="1:2" ht="15" customHeight="1">
      <c r="A12483" s="25"/>
      <c r="B12483" s="26"/>
    </row>
    <row r="12484" spans="1:2" ht="15" customHeight="1">
      <c r="A12484" s="25"/>
      <c r="B12484" s="26"/>
    </row>
    <row r="12485" spans="1:2" ht="15" customHeight="1">
      <c r="A12485" s="25"/>
      <c r="B12485" s="26"/>
    </row>
    <row r="12486" spans="1:2" ht="15" customHeight="1">
      <c r="A12486" s="25"/>
      <c r="B12486" s="26"/>
    </row>
    <row r="12487" spans="1:2" ht="15" customHeight="1">
      <c r="A12487" s="25"/>
      <c r="B12487" s="26"/>
    </row>
    <row r="12488" spans="1:2" ht="15" customHeight="1">
      <c r="A12488" s="8"/>
      <c r="B12488" s="24"/>
    </row>
    <row r="12489" spans="1:2" ht="15" customHeight="1">
      <c r="A12489" s="8"/>
      <c r="B12489" s="24"/>
    </row>
    <row r="12490" spans="1:2" ht="15" customHeight="1">
      <c r="A12490" s="8"/>
      <c r="B12490" s="24"/>
    </row>
    <row r="12491" spans="1:2" ht="15" customHeight="1">
      <c r="A12491" s="8"/>
      <c r="B12491" s="24"/>
    </row>
    <row r="12492" spans="1:2" ht="15" customHeight="1">
      <c r="A12492" s="8"/>
      <c r="B12492" s="24"/>
    </row>
    <row r="12493" spans="1:2" ht="15" customHeight="1">
      <c r="A12493" s="8"/>
      <c r="B12493" s="24"/>
    </row>
    <row r="12494" spans="1:2" ht="15" customHeight="1">
      <c r="A12494" s="25"/>
      <c r="B12494" s="26"/>
    </row>
    <row r="12495" spans="1:2" ht="15" customHeight="1">
      <c r="A12495" s="25"/>
      <c r="B12495" s="26"/>
    </row>
    <row r="12496" spans="1:2" ht="15" customHeight="1">
      <c r="A12496" s="8"/>
      <c r="B12496" s="24"/>
    </row>
    <row r="12497" spans="1:2" ht="15" customHeight="1">
      <c r="A12497" s="8"/>
      <c r="B12497" s="24"/>
    </row>
    <row r="12498" spans="1:2" ht="15" customHeight="1">
      <c r="A12498" s="8"/>
      <c r="B12498" s="24"/>
    </row>
    <row r="12499" spans="1:2" ht="15" customHeight="1">
      <c r="A12499" s="8"/>
      <c r="B12499" s="24"/>
    </row>
    <row r="12500" spans="1:2" ht="15" customHeight="1">
      <c r="A12500" s="25"/>
      <c r="B12500" s="26"/>
    </row>
    <row r="12501" spans="1:2" ht="15" customHeight="1">
      <c r="A12501" s="8"/>
      <c r="B12501" s="24"/>
    </row>
    <row r="12502" spans="1:2" ht="15" customHeight="1">
      <c r="A12502" s="25"/>
      <c r="B12502" s="26"/>
    </row>
    <row r="12503" spans="1:2" ht="15" customHeight="1">
      <c r="A12503" s="8"/>
      <c r="B12503" s="24"/>
    </row>
    <row r="12504" spans="1:2" ht="15" customHeight="1">
      <c r="A12504" s="8"/>
      <c r="B12504" s="24"/>
    </row>
    <row r="12505" spans="1:2" ht="15" customHeight="1">
      <c r="A12505" s="8"/>
      <c r="B12505" s="24"/>
    </row>
    <row r="12506" spans="1:2" ht="15" customHeight="1">
      <c r="A12506" s="8"/>
      <c r="B12506" s="24"/>
    </row>
    <row r="12507" spans="1:2" ht="15" customHeight="1">
      <c r="A12507" s="8"/>
      <c r="B12507" s="24"/>
    </row>
    <row r="12508" spans="1:2" ht="15" customHeight="1">
      <c r="A12508" s="8"/>
      <c r="B12508" s="24"/>
    </row>
    <row r="12509" spans="1:2" ht="15" customHeight="1">
      <c r="A12509" s="8"/>
      <c r="B12509" s="24"/>
    </row>
    <row r="12510" spans="1:2" ht="15" customHeight="1">
      <c r="A12510" s="8"/>
      <c r="B12510" s="24"/>
    </row>
    <row r="12511" spans="1:2" ht="15" customHeight="1">
      <c r="A12511" s="8"/>
      <c r="B12511" s="24"/>
    </row>
    <row r="12512" spans="1:2" ht="15" customHeight="1">
      <c r="A12512" s="25"/>
      <c r="B12512" s="26"/>
    </row>
    <row r="12513" spans="1:2" ht="15" customHeight="1">
      <c r="A12513" s="8"/>
      <c r="B12513" s="24"/>
    </row>
    <row r="12514" spans="1:2" ht="15" customHeight="1">
      <c r="A12514" s="8"/>
      <c r="B12514" s="24"/>
    </row>
    <row r="12515" spans="1:2" ht="15" customHeight="1">
      <c r="A12515" s="8"/>
      <c r="B12515" s="24"/>
    </row>
    <row r="12516" spans="1:2" ht="15" customHeight="1">
      <c r="A12516" s="8"/>
      <c r="B12516" s="24"/>
    </row>
    <row r="12517" spans="1:2" ht="15" customHeight="1">
      <c r="A12517" s="8"/>
      <c r="B12517" s="24"/>
    </row>
    <row r="12518" spans="1:2" ht="15" customHeight="1">
      <c r="A12518" s="8"/>
      <c r="B12518" s="24"/>
    </row>
    <row r="12519" spans="1:2" ht="15" customHeight="1">
      <c r="A12519" s="8"/>
      <c r="B12519" s="24"/>
    </row>
    <row r="12520" spans="1:2" ht="15" customHeight="1">
      <c r="A12520" s="8"/>
      <c r="B12520" s="24"/>
    </row>
    <row r="12521" spans="1:2" ht="15" customHeight="1">
      <c r="A12521" s="8"/>
      <c r="B12521" s="24"/>
    </row>
    <row r="12522" spans="1:2" ht="15" customHeight="1">
      <c r="A12522" s="8"/>
      <c r="B12522" s="24"/>
    </row>
    <row r="12523" spans="1:2" ht="15" customHeight="1">
      <c r="A12523" s="8"/>
      <c r="B12523" s="24"/>
    </row>
    <row r="12524" spans="1:2" ht="15" customHeight="1">
      <c r="A12524" s="8"/>
      <c r="B12524" s="24"/>
    </row>
    <row r="12525" spans="1:2" ht="15" customHeight="1">
      <c r="A12525" s="8"/>
      <c r="B12525" s="24"/>
    </row>
    <row r="12526" spans="1:2" ht="15" customHeight="1">
      <c r="A12526" s="8"/>
      <c r="B12526" s="24"/>
    </row>
    <row r="12527" spans="1:2" ht="15" customHeight="1">
      <c r="A12527" s="8"/>
      <c r="B12527" s="24"/>
    </row>
    <row r="12528" spans="1:2" ht="15" customHeight="1">
      <c r="A12528" s="8"/>
      <c r="B12528" s="24"/>
    </row>
    <row r="12529" spans="1:2" ht="15" customHeight="1">
      <c r="A12529" s="8"/>
      <c r="B12529" s="24"/>
    </row>
    <row r="12530" spans="1:2" ht="15" customHeight="1">
      <c r="A12530" s="8"/>
      <c r="B12530" s="24"/>
    </row>
    <row r="12531" spans="1:2" ht="15" customHeight="1">
      <c r="A12531" s="25"/>
      <c r="B12531" s="26"/>
    </row>
    <row r="12532" spans="1:2" ht="15" customHeight="1">
      <c r="A12532" s="8"/>
      <c r="B12532" s="24"/>
    </row>
    <row r="12533" spans="1:2" ht="15" customHeight="1">
      <c r="A12533" s="8"/>
      <c r="B12533" s="24"/>
    </row>
    <row r="12534" spans="1:2" ht="15" customHeight="1">
      <c r="A12534" s="8"/>
      <c r="B12534" s="24"/>
    </row>
    <row r="12535" spans="1:2" ht="15" customHeight="1">
      <c r="A12535" s="8"/>
      <c r="B12535" s="24"/>
    </row>
    <row r="12536" spans="1:2" ht="15" customHeight="1">
      <c r="A12536" s="8"/>
      <c r="B12536" s="24"/>
    </row>
    <row r="12537" spans="1:2" ht="15" customHeight="1">
      <c r="A12537" s="8"/>
      <c r="B12537" s="24"/>
    </row>
    <row r="12538" spans="1:2" ht="15" customHeight="1">
      <c r="A12538" s="8"/>
      <c r="B12538" s="24"/>
    </row>
    <row r="12539" spans="1:2" ht="15" customHeight="1">
      <c r="A12539" s="8"/>
      <c r="B12539" s="24"/>
    </row>
    <row r="12540" spans="1:2" ht="15" customHeight="1">
      <c r="A12540" s="8"/>
      <c r="B12540" s="24"/>
    </row>
    <row r="12541" spans="1:2" ht="15" customHeight="1">
      <c r="A12541" s="25"/>
      <c r="B12541" s="26"/>
    </row>
    <row r="12542" spans="1:2" ht="15" customHeight="1">
      <c r="A12542" s="8"/>
      <c r="B12542" s="24"/>
    </row>
    <row r="12543" spans="1:2" ht="15" customHeight="1">
      <c r="A12543" s="8"/>
      <c r="B12543" s="24"/>
    </row>
    <row r="12544" spans="1:2" ht="15" customHeight="1">
      <c r="A12544" s="8"/>
      <c r="B12544" s="24"/>
    </row>
    <row r="12545" spans="1:2" ht="15" customHeight="1">
      <c r="A12545" s="8"/>
      <c r="B12545" s="24"/>
    </row>
    <row r="12546" spans="1:2" ht="15" customHeight="1">
      <c r="A12546" s="8"/>
      <c r="B12546" s="24"/>
    </row>
    <row r="12547" spans="1:2" ht="15" customHeight="1">
      <c r="A12547" s="25"/>
      <c r="B12547" s="26"/>
    </row>
    <row r="12548" spans="1:2" ht="15" customHeight="1">
      <c r="A12548" s="8"/>
      <c r="B12548" s="24"/>
    </row>
    <row r="12549" spans="1:2" ht="15" customHeight="1">
      <c r="A12549" s="25"/>
      <c r="B12549" s="26"/>
    </row>
    <row r="12550" spans="1:2" ht="15" customHeight="1">
      <c r="A12550" s="8"/>
      <c r="B12550" s="24"/>
    </row>
    <row r="12551" spans="1:2" ht="15" customHeight="1">
      <c r="A12551" s="25"/>
      <c r="B12551" s="26"/>
    </row>
    <row r="12552" spans="1:2" ht="15" customHeight="1">
      <c r="A12552" s="8"/>
      <c r="B12552" s="24"/>
    </row>
    <row r="12553" spans="1:2" ht="15" customHeight="1">
      <c r="A12553" s="8"/>
      <c r="B12553" s="24"/>
    </row>
    <row r="12554" spans="1:2" ht="15" customHeight="1">
      <c r="A12554" s="8"/>
      <c r="B12554" s="24"/>
    </row>
    <row r="12555" spans="1:2" ht="15" customHeight="1">
      <c r="A12555" s="8"/>
      <c r="B12555" s="24"/>
    </row>
    <row r="12556" spans="1:2" ht="15" customHeight="1">
      <c r="A12556" s="25"/>
      <c r="B12556" s="26"/>
    </row>
    <row r="12557" spans="1:2" ht="15" customHeight="1">
      <c r="A12557" s="8"/>
      <c r="B12557" s="24"/>
    </row>
    <row r="12558" spans="1:2" ht="15" customHeight="1">
      <c r="A12558" s="8"/>
      <c r="B12558" s="24"/>
    </row>
    <row r="12559" spans="1:2" ht="15" customHeight="1">
      <c r="A12559" s="8"/>
      <c r="B12559" s="24"/>
    </row>
    <row r="12560" spans="1:2" ht="15" customHeight="1">
      <c r="A12560" s="8"/>
      <c r="B12560" s="24"/>
    </row>
    <row r="12561" spans="1:2" ht="15" customHeight="1">
      <c r="A12561" s="8"/>
      <c r="B12561" s="24"/>
    </row>
    <row r="12562" spans="1:2" ht="15" customHeight="1">
      <c r="A12562" s="8"/>
      <c r="B12562" s="24"/>
    </row>
    <row r="12563" spans="1:2" ht="15" customHeight="1">
      <c r="A12563" s="8"/>
      <c r="B12563" s="24"/>
    </row>
    <row r="12564" spans="1:2" ht="15" customHeight="1">
      <c r="A12564" s="8"/>
      <c r="B12564" s="24"/>
    </row>
    <row r="12565" spans="1:2" ht="15" customHeight="1">
      <c r="A12565" s="8"/>
      <c r="B12565" s="24"/>
    </row>
    <row r="12566" spans="1:2" ht="15" customHeight="1">
      <c r="A12566" s="8"/>
      <c r="B12566" s="24"/>
    </row>
    <row r="12567" spans="1:2" ht="15" customHeight="1">
      <c r="A12567" s="8"/>
      <c r="B12567" s="24"/>
    </row>
    <row r="12568" spans="1:2" ht="15" customHeight="1">
      <c r="A12568" s="8"/>
      <c r="B12568" s="24"/>
    </row>
    <row r="12569" spans="1:2" ht="15" customHeight="1">
      <c r="A12569" s="8"/>
      <c r="B12569" s="24"/>
    </row>
    <row r="12570" spans="1:2" ht="15" customHeight="1">
      <c r="A12570" s="8"/>
      <c r="B12570" s="24"/>
    </row>
    <row r="12571" spans="1:2" ht="15" customHeight="1">
      <c r="A12571" s="8"/>
      <c r="B12571" s="24"/>
    </row>
    <row r="12572" spans="1:2" ht="15" customHeight="1">
      <c r="A12572" s="8"/>
      <c r="B12572" s="24"/>
    </row>
    <row r="12573" spans="1:2" ht="15" customHeight="1">
      <c r="A12573" s="8"/>
      <c r="B12573" s="24"/>
    </row>
    <row r="12574" spans="1:2" ht="15" customHeight="1">
      <c r="A12574" s="8"/>
      <c r="B12574" s="24"/>
    </row>
    <row r="12575" spans="1:2" ht="15" customHeight="1">
      <c r="A12575" s="8"/>
      <c r="B12575" s="24"/>
    </row>
    <row r="12576" spans="1:2" ht="15" customHeight="1">
      <c r="A12576" s="8"/>
      <c r="B12576" s="24"/>
    </row>
    <row r="12577" spans="1:2" ht="15" customHeight="1">
      <c r="A12577" s="8"/>
      <c r="B12577" s="24"/>
    </row>
    <row r="12578" spans="1:2" ht="15" customHeight="1">
      <c r="A12578" s="8"/>
      <c r="B12578" s="24"/>
    </row>
    <row r="12579" spans="1:2" ht="15" customHeight="1">
      <c r="A12579" s="8"/>
      <c r="B12579" s="24"/>
    </row>
    <row r="12580" spans="1:2" ht="15" customHeight="1">
      <c r="A12580" s="8"/>
      <c r="B12580" s="24"/>
    </row>
    <row r="12581" spans="1:2" ht="15" customHeight="1">
      <c r="A12581" s="8"/>
      <c r="B12581" s="24"/>
    </row>
    <row r="12582" spans="1:2" ht="15" customHeight="1">
      <c r="A12582" s="8"/>
      <c r="B12582" s="24"/>
    </row>
    <row r="12583" spans="1:2" ht="15" customHeight="1">
      <c r="A12583" s="8"/>
      <c r="B12583" s="24"/>
    </row>
    <row r="12584" spans="1:2" ht="15" customHeight="1">
      <c r="A12584" s="8"/>
      <c r="B12584" s="24"/>
    </row>
    <row r="12585" spans="1:2" ht="15" customHeight="1">
      <c r="A12585" s="25"/>
      <c r="B12585" s="26"/>
    </row>
    <row r="12586" spans="1:2" ht="15" customHeight="1">
      <c r="A12586" s="8"/>
      <c r="B12586" s="24"/>
    </row>
    <row r="12587" spans="1:2" ht="15" customHeight="1">
      <c r="A12587" s="8"/>
      <c r="B12587" s="24"/>
    </row>
    <row r="12588" spans="1:2" ht="15" customHeight="1">
      <c r="A12588" s="8"/>
      <c r="B12588" s="24"/>
    </row>
    <row r="12589" spans="1:2" ht="15" customHeight="1">
      <c r="A12589" s="8"/>
      <c r="B12589" s="24"/>
    </row>
    <row r="12590" spans="1:2" ht="15" customHeight="1">
      <c r="A12590" s="8"/>
      <c r="B12590" s="24"/>
    </row>
    <row r="12591" spans="1:2" ht="15" customHeight="1">
      <c r="A12591" s="8"/>
      <c r="B12591" s="24"/>
    </row>
    <row r="12592" spans="1:2" ht="15" customHeight="1">
      <c r="A12592" s="25"/>
      <c r="B12592" s="26"/>
    </row>
    <row r="12593" spans="1:2" ht="15" customHeight="1">
      <c r="A12593" s="8"/>
      <c r="B12593" s="24"/>
    </row>
    <row r="12594" spans="1:2" ht="15" customHeight="1">
      <c r="A12594" s="8"/>
      <c r="B12594" s="24"/>
    </row>
    <row r="12595" spans="1:2" ht="15" customHeight="1">
      <c r="A12595" s="8"/>
      <c r="B12595" s="24"/>
    </row>
    <row r="12596" spans="1:2" ht="15" customHeight="1">
      <c r="A12596" s="8"/>
      <c r="B12596" s="24"/>
    </row>
    <row r="12597" spans="1:2" ht="15" customHeight="1">
      <c r="A12597" s="8"/>
      <c r="B12597" s="24"/>
    </row>
    <row r="12598" spans="1:2" ht="15" customHeight="1">
      <c r="A12598" s="8"/>
      <c r="B12598" s="24"/>
    </row>
    <row r="12599" spans="1:2" ht="15" customHeight="1">
      <c r="A12599" s="25"/>
      <c r="B12599" s="26"/>
    </row>
    <row r="12600" spans="1:2" ht="15" customHeight="1">
      <c r="A12600" s="8"/>
      <c r="B12600" s="24"/>
    </row>
    <row r="12601" spans="1:2" ht="15" customHeight="1">
      <c r="A12601" s="8"/>
      <c r="B12601" s="24"/>
    </row>
    <row r="12602" spans="1:2" ht="15" customHeight="1">
      <c r="A12602" s="8"/>
      <c r="B12602" s="24"/>
    </row>
    <row r="12603" spans="1:2" ht="15" customHeight="1">
      <c r="A12603" s="8"/>
      <c r="B12603" s="24"/>
    </row>
    <row r="12604" spans="1:2" ht="15" customHeight="1">
      <c r="A12604" s="8"/>
      <c r="B12604" s="24"/>
    </row>
    <row r="12605" spans="1:2" ht="15" customHeight="1">
      <c r="A12605" s="8"/>
      <c r="B12605" s="24"/>
    </row>
    <row r="12606" spans="1:2" ht="15" customHeight="1">
      <c r="A12606" s="8"/>
      <c r="B12606" s="24"/>
    </row>
    <row r="12607" spans="1:2" ht="15" customHeight="1">
      <c r="A12607" s="8"/>
      <c r="B12607" s="24"/>
    </row>
    <row r="12608" spans="1:2" ht="15" customHeight="1">
      <c r="A12608" s="8"/>
      <c r="B12608" s="24"/>
    </row>
    <row r="12609" spans="1:2" ht="15" customHeight="1">
      <c r="A12609" s="8"/>
      <c r="B12609" s="24"/>
    </row>
    <row r="12610" spans="1:2" ht="15" customHeight="1">
      <c r="A12610" s="8"/>
      <c r="B12610" s="24"/>
    </row>
    <row r="12611" spans="1:2" ht="15" customHeight="1">
      <c r="A12611" s="25"/>
      <c r="B12611" s="26"/>
    </row>
    <row r="12612" spans="1:2" ht="15" customHeight="1">
      <c r="A12612" s="8"/>
      <c r="B12612" s="24"/>
    </row>
    <row r="12613" spans="1:2" ht="15" customHeight="1">
      <c r="A12613" s="8"/>
      <c r="B12613" s="24"/>
    </row>
    <row r="12614" spans="1:2" ht="15" customHeight="1">
      <c r="A12614" s="8"/>
      <c r="B12614" s="24"/>
    </row>
    <row r="12615" spans="1:2" ht="15" customHeight="1">
      <c r="A12615" s="8"/>
      <c r="B12615" s="24"/>
    </row>
    <row r="12616" spans="1:2" ht="15" customHeight="1">
      <c r="A12616" s="8"/>
      <c r="B12616" s="24"/>
    </row>
    <row r="12617" spans="1:2" ht="15" customHeight="1">
      <c r="A12617" s="8"/>
      <c r="B12617" s="24"/>
    </row>
    <row r="12618" spans="1:2" ht="15" customHeight="1">
      <c r="A12618" s="8"/>
      <c r="B12618" s="24"/>
    </row>
    <row r="12619" spans="1:2" ht="15" customHeight="1">
      <c r="A12619" s="8"/>
      <c r="B12619" s="24"/>
    </row>
    <row r="12620" spans="1:2" ht="15" customHeight="1">
      <c r="A12620" s="8"/>
      <c r="B12620" s="24"/>
    </row>
    <row r="12621" spans="1:2" ht="15" customHeight="1">
      <c r="A12621" s="8"/>
      <c r="B12621" s="24"/>
    </row>
    <row r="12622" spans="1:2" ht="15" customHeight="1">
      <c r="A12622" s="8"/>
      <c r="B12622" s="24"/>
    </row>
    <row r="12623" spans="1:2" ht="15" customHeight="1">
      <c r="A12623" s="8"/>
      <c r="B12623" s="24"/>
    </row>
    <row r="12624" spans="1:2" ht="15" customHeight="1">
      <c r="A12624" s="8"/>
      <c r="B12624" s="24"/>
    </row>
    <row r="12625" spans="1:2" ht="15" customHeight="1">
      <c r="A12625" s="8"/>
      <c r="B12625" s="24"/>
    </row>
    <row r="12626" spans="1:2" ht="15" customHeight="1">
      <c r="A12626" s="8"/>
      <c r="B12626" s="24"/>
    </row>
    <row r="12627" spans="1:2" ht="15" customHeight="1">
      <c r="A12627" s="8"/>
      <c r="B12627" s="24"/>
    </row>
    <row r="12628" spans="1:2" ht="15" customHeight="1">
      <c r="A12628" s="8"/>
      <c r="B12628" s="24"/>
    </row>
    <row r="12629" spans="1:2" ht="15" customHeight="1">
      <c r="A12629" s="8"/>
      <c r="B12629" s="24"/>
    </row>
    <row r="12630" spans="1:2" ht="15" customHeight="1">
      <c r="A12630" s="8"/>
      <c r="B12630" s="24"/>
    </row>
    <row r="12631" spans="1:2" ht="15" customHeight="1">
      <c r="A12631" s="8"/>
      <c r="B12631" s="24"/>
    </row>
    <row r="12632" spans="1:2" ht="15" customHeight="1">
      <c r="A12632" s="8"/>
      <c r="B12632" s="24"/>
    </row>
    <row r="12633" spans="1:2" ht="15" customHeight="1">
      <c r="A12633" s="8"/>
      <c r="B12633" s="24"/>
    </row>
    <row r="12634" spans="1:2" ht="15" customHeight="1">
      <c r="A12634" s="8"/>
      <c r="B12634" s="24"/>
    </row>
    <row r="12635" spans="1:2" ht="15" customHeight="1">
      <c r="A12635" s="8"/>
      <c r="B12635" s="24"/>
    </row>
    <row r="12636" spans="1:2" ht="15" customHeight="1">
      <c r="A12636" s="8"/>
      <c r="B12636" s="24"/>
    </row>
    <row r="12637" spans="1:2" ht="15" customHeight="1">
      <c r="A12637" s="8"/>
      <c r="B12637" s="24"/>
    </row>
    <row r="12638" spans="1:2" ht="15" customHeight="1">
      <c r="A12638" s="8"/>
      <c r="B12638" s="24"/>
    </row>
    <row r="12639" spans="1:2" ht="15" customHeight="1">
      <c r="A12639" s="8"/>
      <c r="B12639" s="24"/>
    </row>
    <row r="12640" spans="1:2" ht="15" customHeight="1">
      <c r="A12640" s="8"/>
      <c r="B12640" s="24"/>
    </row>
    <row r="12641" spans="1:2" ht="15" customHeight="1">
      <c r="A12641" s="8"/>
      <c r="B12641" s="24"/>
    </row>
    <row r="12642" spans="1:2" ht="15" customHeight="1">
      <c r="A12642" s="8"/>
      <c r="B12642" s="24"/>
    </row>
    <row r="12643" spans="1:2" ht="15" customHeight="1">
      <c r="A12643" s="8"/>
      <c r="B12643" s="24"/>
    </row>
    <row r="12644" spans="1:2" ht="15" customHeight="1">
      <c r="A12644" s="8"/>
      <c r="B12644" s="24"/>
    </row>
    <row r="12645" spans="1:2" ht="15" customHeight="1">
      <c r="A12645" s="8"/>
      <c r="B12645" s="24"/>
    </row>
    <row r="12646" spans="1:2" ht="15" customHeight="1">
      <c r="A12646" s="8"/>
      <c r="B12646" s="24"/>
    </row>
    <row r="12647" spans="1:2" ht="15" customHeight="1">
      <c r="A12647" s="8"/>
      <c r="B12647" s="24"/>
    </row>
    <row r="12648" spans="1:2" ht="15" customHeight="1">
      <c r="A12648" s="8"/>
      <c r="B12648" s="24"/>
    </row>
    <row r="12649" spans="1:2" ht="15" customHeight="1">
      <c r="A12649" s="8"/>
      <c r="B12649" s="24"/>
    </row>
    <row r="12650" spans="1:2" ht="15" customHeight="1">
      <c r="A12650" s="8"/>
      <c r="B12650" s="24"/>
    </row>
    <row r="12651" spans="1:2" ht="15" customHeight="1">
      <c r="A12651" s="8"/>
      <c r="B12651" s="24"/>
    </row>
    <row r="12652" spans="1:2" ht="15" customHeight="1">
      <c r="A12652" s="8"/>
      <c r="B12652" s="24"/>
    </row>
    <row r="12653" spans="1:2" ht="15" customHeight="1">
      <c r="A12653" s="8"/>
      <c r="B12653" s="24"/>
    </row>
    <row r="12654" spans="1:2" ht="15" customHeight="1">
      <c r="A12654" s="8"/>
      <c r="B12654" s="24"/>
    </row>
    <row r="12655" spans="1:2" ht="15" customHeight="1">
      <c r="A12655" s="8"/>
      <c r="B12655" s="24"/>
    </row>
    <row r="12656" spans="1:2" ht="15" customHeight="1">
      <c r="A12656" s="8"/>
      <c r="B12656" s="24"/>
    </row>
    <row r="12657" spans="1:2" ht="15" customHeight="1">
      <c r="A12657" s="8"/>
      <c r="B12657" s="24"/>
    </row>
    <row r="12658" spans="1:2" ht="15" customHeight="1">
      <c r="A12658" s="8"/>
      <c r="B12658" s="24"/>
    </row>
    <row r="12659" spans="1:2" ht="15" customHeight="1">
      <c r="A12659" s="8"/>
      <c r="B12659" s="24"/>
    </row>
    <row r="12660" spans="1:2" ht="15" customHeight="1">
      <c r="A12660" s="8"/>
      <c r="B12660" s="24"/>
    </row>
    <row r="12661" spans="1:2" ht="15" customHeight="1">
      <c r="A12661" s="8"/>
      <c r="B12661" s="24"/>
    </row>
    <row r="12662" spans="1:2" ht="15" customHeight="1">
      <c r="A12662" s="8"/>
      <c r="B12662" s="24"/>
    </row>
    <row r="12663" spans="1:2" ht="15" customHeight="1">
      <c r="A12663" s="8"/>
      <c r="B12663" s="24"/>
    </row>
    <row r="12664" spans="1:2" ht="15" customHeight="1">
      <c r="A12664" s="8"/>
      <c r="B12664" s="24"/>
    </row>
    <row r="12665" spans="1:2" ht="15" customHeight="1">
      <c r="A12665" s="8"/>
      <c r="B12665" s="24"/>
    </row>
    <row r="12666" spans="1:2" ht="15" customHeight="1">
      <c r="A12666" s="8"/>
      <c r="B12666" s="24"/>
    </row>
    <row r="12667" spans="1:2" ht="15" customHeight="1">
      <c r="A12667" s="8"/>
      <c r="B12667" s="24"/>
    </row>
    <row r="12668" spans="1:2" ht="15" customHeight="1">
      <c r="A12668" s="8"/>
      <c r="B12668" s="24"/>
    </row>
    <row r="12669" spans="1:2" ht="15" customHeight="1">
      <c r="A12669" s="8"/>
      <c r="B12669" s="24"/>
    </row>
    <row r="12670" spans="1:2" ht="15" customHeight="1">
      <c r="A12670" s="8"/>
      <c r="B12670" s="24"/>
    </row>
    <row r="12671" spans="1:2" ht="15" customHeight="1">
      <c r="A12671" s="8"/>
      <c r="B12671" s="24"/>
    </row>
    <row r="12672" spans="1:2" ht="15" customHeight="1">
      <c r="A12672" s="8"/>
      <c r="B12672" s="24"/>
    </row>
    <row r="12673" spans="1:2" ht="15" customHeight="1">
      <c r="A12673" s="8"/>
      <c r="B12673" s="24"/>
    </row>
    <row r="12674" spans="1:2" ht="15" customHeight="1">
      <c r="A12674" s="8"/>
      <c r="B12674" s="24"/>
    </row>
    <row r="12675" spans="1:2" ht="15" customHeight="1">
      <c r="A12675" s="8"/>
      <c r="B12675" s="24"/>
    </row>
    <row r="12676" spans="1:2" ht="15" customHeight="1">
      <c r="A12676" s="8"/>
      <c r="B12676" s="24"/>
    </row>
    <row r="12677" spans="1:2" ht="15" customHeight="1">
      <c r="A12677" s="8"/>
      <c r="B12677" s="24"/>
    </row>
    <row r="12678" spans="1:2" ht="15" customHeight="1">
      <c r="A12678" s="8"/>
      <c r="B12678" s="24"/>
    </row>
    <row r="12679" spans="1:2" ht="15" customHeight="1">
      <c r="A12679" s="8"/>
      <c r="B12679" s="24"/>
    </row>
    <row r="12680" spans="1:2" ht="15" customHeight="1">
      <c r="A12680" s="8"/>
      <c r="B12680" s="24"/>
    </row>
    <row r="12681" spans="1:2" ht="15" customHeight="1">
      <c r="A12681" s="8"/>
      <c r="B12681" s="24"/>
    </row>
    <row r="12682" spans="1:2" ht="15" customHeight="1">
      <c r="A12682" s="8"/>
      <c r="B12682" s="24"/>
    </row>
    <row r="12683" spans="1:2" ht="15" customHeight="1">
      <c r="A12683" s="8"/>
      <c r="B12683" s="24"/>
    </row>
    <row r="12684" spans="1:2" ht="15" customHeight="1">
      <c r="A12684" s="8"/>
      <c r="B12684" s="24"/>
    </row>
    <row r="12685" spans="1:2" ht="15" customHeight="1">
      <c r="A12685" s="8"/>
      <c r="B12685" s="24"/>
    </row>
    <row r="12686" spans="1:2" ht="15" customHeight="1">
      <c r="A12686" s="8"/>
      <c r="B12686" s="24"/>
    </row>
    <row r="12687" spans="1:2" ht="15" customHeight="1">
      <c r="A12687" s="8"/>
      <c r="B12687" s="24"/>
    </row>
    <row r="12688" spans="1:2" ht="15" customHeight="1">
      <c r="A12688" s="8"/>
      <c r="B12688" s="24"/>
    </row>
    <row r="12689" spans="1:2" ht="15" customHeight="1">
      <c r="A12689" s="8"/>
      <c r="B12689" s="24"/>
    </row>
    <row r="12690" spans="1:2" ht="15" customHeight="1">
      <c r="A12690" s="8"/>
      <c r="B12690" s="24"/>
    </row>
    <row r="12691" spans="1:2" ht="15" customHeight="1">
      <c r="A12691" s="8"/>
      <c r="B12691" s="24"/>
    </row>
    <row r="12692" spans="1:2" ht="15" customHeight="1">
      <c r="A12692" s="8"/>
      <c r="B12692" s="24"/>
    </row>
    <row r="12693" spans="1:2" ht="15" customHeight="1">
      <c r="A12693" s="8"/>
      <c r="B12693" s="24"/>
    </row>
    <row r="12694" spans="1:2" ht="15" customHeight="1">
      <c r="A12694" s="8"/>
      <c r="B12694" s="24"/>
    </row>
    <row r="12695" spans="1:2" ht="15" customHeight="1">
      <c r="A12695" s="8"/>
      <c r="B12695" s="24"/>
    </row>
    <row r="12696" spans="1:2" ht="15" customHeight="1">
      <c r="A12696" s="8"/>
      <c r="B12696" s="24"/>
    </row>
    <row r="12697" spans="1:2" ht="15" customHeight="1">
      <c r="A12697" s="8"/>
      <c r="B12697" s="24"/>
    </row>
    <row r="12698" spans="1:2" ht="15" customHeight="1">
      <c r="A12698" s="8"/>
      <c r="B12698" s="24"/>
    </row>
    <row r="12699" spans="1:2" ht="15" customHeight="1">
      <c r="A12699" s="8"/>
      <c r="B12699" s="24"/>
    </row>
    <row r="12700" spans="1:2" ht="15" customHeight="1">
      <c r="A12700" s="8"/>
      <c r="B12700" s="24"/>
    </row>
    <row r="12701" spans="1:2" ht="15" customHeight="1">
      <c r="A12701" s="8"/>
      <c r="B12701" s="24"/>
    </row>
    <row r="12702" spans="1:2" ht="15" customHeight="1">
      <c r="A12702" s="8"/>
      <c r="B12702" s="24"/>
    </row>
    <row r="12703" spans="1:2" ht="15" customHeight="1">
      <c r="A12703" s="8"/>
      <c r="B12703" s="24"/>
    </row>
    <row r="12704" spans="1:2" ht="15" customHeight="1">
      <c r="A12704" s="8"/>
      <c r="B12704" s="24"/>
    </row>
    <row r="12705" spans="1:2" ht="15" customHeight="1">
      <c r="A12705" s="8"/>
      <c r="B12705" s="24"/>
    </row>
    <row r="12706" spans="1:2" ht="15" customHeight="1">
      <c r="A12706" s="8"/>
      <c r="B12706" s="24"/>
    </row>
    <row r="12707" spans="1:2" ht="15" customHeight="1">
      <c r="A12707" s="8"/>
      <c r="B12707" s="24"/>
    </row>
    <row r="12708" spans="1:2" ht="15" customHeight="1">
      <c r="A12708" s="8"/>
      <c r="B12708" s="24"/>
    </row>
    <row r="12709" spans="1:2" ht="15" customHeight="1">
      <c r="A12709" s="8"/>
      <c r="B12709" s="24"/>
    </row>
    <row r="12710" spans="1:2" ht="15" customHeight="1">
      <c r="A12710" s="8"/>
      <c r="B12710" s="24"/>
    </row>
    <row r="12711" spans="1:2" ht="15" customHeight="1">
      <c r="A12711" s="8"/>
      <c r="B12711" s="24"/>
    </row>
    <row r="12712" spans="1:2" ht="15" customHeight="1">
      <c r="A12712" s="8"/>
      <c r="B12712" s="24"/>
    </row>
    <row r="12713" spans="1:2" ht="15" customHeight="1">
      <c r="A12713" s="8"/>
      <c r="B12713" s="24"/>
    </row>
    <row r="12714" spans="1:2" ht="15" customHeight="1">
      <c r="A12714" s="8"/>
      <c r="B12714" s="24"/>
    </row>
    <row r="12715" spans="1:2" ht="15" customHeight="1">
      <c r="A12715" s="8"/>
      <c r="B12715" s="24"/>
    </row>
  </sheetData>
  <autoFilter ref="A1:I1" xr:uid="{00000000-0009-0000-0000-000005000000}"/>
  <sortState ref="A2:C182">
    <sortCondition ref="A2"/>
  </sortState>
  <pageMargins left="0.511811024" right="0.511811024" top="0.78740157499999996" bottom="0.78740157499999996" header="0.31496062000000002" footer="0.31496062000000002"/>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2</vt:i4>
      </vt:variant>
    </vt:vector>
  </HeadingPairs>
  <TitlesOfParts>
    <vt:vector size="8" baseType="lpstr">
      <vt:lpstr>Tratamento</vt:lpstr>
      <vt:lpstr>Genéricos</vt:lpstr>
      <vt:lpstr>Reajuste</vt:lpstr>
      <vt:lpstr>CID</vt:lpstr>
      <vt:lpstr>CID Completo</vt:lpstr>
      <vt:lpstr>Prec</vt:lpstr>
      <vt:lpstr>cc</vt:lpstr>
      <vt:lpstr>clear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2006-09-25T12:47:36Z</dcterms:created>
  <dcterms:modified xsi:type="dcterms:W3CDTF">2018-06-30T04:20:24Z</dcterms:modified>
</cp:coreProperties>
</file>