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 activeTab="1"/>
  </bookViews>
  <sheets>
    <sheet name="C1" sheetId="1" r:id="rId1"/>
    <sheet name="V2-C1" sheetId="2" r:id="rId2"/>
    <sheet name="V2-A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" i="2" l="1"/>
  <c r="Q8" i="2"/>
  <c r="Q9" i="2"/>
  <c r="Q10" i="2"/>
  <c r="Q11" i="2"/>
  <c r="Q12" i="2"/>
  <c r="Q14" i="2"/>
  <c r="Q15" i="2"/>
  <c r="Q16" i="2"/>
  <c r="Q17" i="2"/>
  <c r="Q18" i="2"/>
  <c r="Q19" i="2"/>
  <c r="Q20" i="2"/>
  <c r="Q21" i="2"/>
  <c r="Q22" i="2"/>
  <c r="Q23" i="2"/>
  <c r="Q24" i="2"/>
  <c r="Q7" i="2"/>
  <c r="L24" i="2"/>
  <c r="M24" i="2"/>
  <c r="K24" i="2"/>
  <c r="M20" i="2"/>
  <c r="M21" i="2"/>
  <c r="M22" i="2"/>
  <c r="M23" i="2"/>
  <c r="L20" i="2"/>
  <c r="L21" i="2"/>
  <c r="L22" i="2"/>
  <c r="L23" i="2"/>
  <c r="K20" i="2"/>
  <c r="K21" i="2"/>
  <c r="K22" i="2"/>
  <c r="K23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L12" i="2"/>
  <c r="M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6" i="3"/>
  <c r="L6" i="3"/>
  <c r="K6" i="3"/>
  <c r="K7" i="2"/>
  <c r="L7" i="2"/>
  <c r="M7" i="2"/>
  <c r="O10" i="1"/>
  <c r="N10" i="1"/>
  <c r="M10" i="1"/>
  <c r="O12" i="1"/>
  <c r="N12" i="1"/>
  <c r="M12" i="1"/>
  <c r="O15" i="1"/>
  <c r="N15" i="1"/>
  <c r="M15" i="1"/>
  <c r="O14" i="1"/>
  <c r="N14" i="1"/>
  <c r="M14" i="1"/>
  <c r="O13" i="1"/>
  <c r="N13" i="1"/>
  <c r="M13" i="1"/>
  <c r="I11" i="1"/>
  <c r="I12" i="1"/>
  <c r="I13" i="1"/>
  <c r="I14" i="1"/>
  <c r="I15" i="1"/>
  <c r="H11" i="1"/>
  <c r="H12" i="1"/>
  <c r="H13" i="1"/>
  <c r="H14" i="1"/>
  <c r="H15" i="1"/>
  <c r="I10" i="1"/>
  <c r="H10" i="1"/>
  <c r="H9" i="1"/>
  <c r="M9" i="1"/>
  <c r="I9" i="1"/>
  <c r="N9" i="1"/>
  <c r="O9" i="1"/>
  <c r="H8" i="1"/>
  <c r="M8" i="1"/>
  <c r="I8" i="1"/>
  <c r="N8" i="1"/>
  <c r="O8" i="1"/>
  <c r="O108" i="1"/>
  <c r="B4" i="1"/>
</calcChain>
</file>

<file path=xl/sharedStrings.xml><?xml version="1.0" encoding="utf-8"?>
<sst xmlns="http://schemas.openxmlformats.org/spreadsheetml/2006/main" count="170" uniqueCount="73">
  <si>
    <t># Cuestionario</t>
  </si>
  <si>
    <t>Tipo de Tarifa</t>
  </si>
  <si>
    <t>Tarifa prom.</t>
  </si>
  <si>
    <t>Temp. Baja</t>
  </si>
  <si>
    <t>Temp. Alta</t>
  </si>
  <si>
    <t>% prom. de Ocupación</t>
  </si>
  <si>
    <t># Prom. Hab</t>
  </si>
  <si>
    <t>Pax/Noche</t>
  </si>
  <si>
    <t># Pax</t>
  </si>
  <si>
    <t>en 1 mes</t>
  </si>
  <si>
    <t>Hab. Ocupadas</t>
  </si>
  <si>
    <t>Meses duración de Temp.</t>
  </si>
  <si>
    <t>Facturación por Temp.</t>
  </si>
  <si>
    <t>Facturación Total</t>
  </si>
  <si>
    <t>% Fee</t>
  </si>
  <si>
    <t>% captación</t>
  </si>
  <si>
    <t>Total Anual</t>
  </si>
  <si>
    <t>Total</t>
  </si>
  <si>
    <t>Estimaciones</t>
  </si>
  <si>
    <t>Hab/Noche</t>
  </si>
  <si>
    <t>Hab/FinSemana</t>
  </si>
  <si>
    <t>N/A</t>
  </si>
  <si>
    <t>noches</t>
  </si>
  <si>
    <t># Días Temp. Alta</t>
  </si>
  <si>
    <t># Días Temp. Baja</t>
  </si>
  <si>
    <t>% Ocupación prom. Temp. Baja</t>
  </si>
  <si>
    <t>%Ocupación prom. Temp. Alta</t>
  </si>
  <si>
    <t>Tarifa Temp. Alta</t>
  </si>
  <si>
    <t>Tarifa Temp. Baja</t>
  </si>
  <si>
    <t>Tipo Tarifa</t>
  </si>
  <si>
    <t>Cant. Hab.</t>
  </si>
  <si>
    <t xml:space="preserve">Cuest. # </t>
  </si>
  <si>
    <t>Fact. Temp. baja</t>
  </si>
  <si>
    <t>Fact. Temp. alta</t>
  </si>
  <si>
    <t>Fact. Total al Año</t>
  </si>
  <si>
    <t>n/a</t>
  </si>
  <si>
    <t>Nombre</t>
  </si>
  <si>
    <t>Posada Atamo Inn</t>
  </si>
  <si>
    <t>Fee</t>
  </si>
  <si>
    <t>captación</t>
  </si>
  <si>
    <t>total al año</t>
  </si>
  <si>
    <t>Hotel La Casona</t>
  </si>
  <si>
    <t>Per/Noche</t>
  </si>
  <si>
    <t>%Ocup. Temp. Alta</t>
  </si>
  <si>
    <t>% Ocup. Temp. Baja</t>
  </si>
  <si>
    <t>1 a 3%</t>
  </si>
  <si>
    <t>10 a 15%</t>
  </si>
  <si>
    <t>Campamento La Kascada</t>
  </si>
  <si>
    <t>15 a 20%</t>
  </si>
  <si>
    <t>7 a 10%</t>
  </si>
  <si>
    <t>La posada e paito</t>
  </si>
  <si>
    <t>Posada nuestra fumarola</t>
  </si>
  <si>
    <t>Posada El Tao Spa</t>
  </si>
  <si>
    <t>Encuentro Posada Spa</t>
  </si>
  <si>
    <t>5 a 7%</t>
  </si>
  <si>
    <t>Estancia Potrerito</t>
  </si>
  <si>
    <t>Casa El Paraiso</t>
  </si>
  <si>
    <t>3 y 5%</t>
  </si>
  <si>
    <t>Posada Coco de Agua</t>
  </si>
  <si>
    <t>Ecoaventura Derwald</t>
  </si>
  <si>
    <t>Macanao Lodge</t>
  </si>
  <si>
    <t>Posada Tropicana</t>
  </si>
  <si>
    <t>Posada El Ensueño</t>
  </si>
  <si>
    <t>Cabañas Garden</t>
  </si>
  <si>
    <t>NULL</t>
  </si>
  <si>
    <t>Libert Hotel</t>
  </si>
  <si>
    <t>Hotel Surf Paradise</t>
  </si>
  <si>
    <t>Posada Makatao</t>
  </si>
  <si>
    <t>Fee aplicado</t>
  </si>
  <si>
    <t>% Captación</t>
  </si>
  <si>
    <t>Total año</t>
  </si>
  <si>
    <t xml:space="preserve">Promedio facturacion total posadas </t>
  </si>
  <si>
    <t>No quiso dar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</si>
</sst>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5" xfId="0" applyBorder="1"/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2" fontId="0" fillId="2" borderId="2" xfId="0" applyNumberFormat="1" applyFill="1" applyBorder="1" applyAlignment="1">
      <alignment horizontal="center"/>
    </xf>
    <xf numFmtId="0" fontId="0" fillId="0" borderId="2" xfId="0" applyBorder="1"/>
    <xf numFmtId="9" fontId="0" fillId="0" borderId="0" xfId="0" applyNumberFormat="1"/>
    <xf numFmtId="1" fontId="0" fillId="0" borderId="0" xfId="0" applyNumberFormat="1"/>
    <xf numFmtId="1" fontId="0" fillId="4" borderId="1" xfId="0" applyNumberFormat="1" applyFill="1" applyBorder="1"/>
    <xf numFmtId="10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selection activeCell="O10" sqref="O10"/>
    </sheetView>
  </sheetViews>
  <sheetFormatPr baseColWidth="10" defaultRowHeight="15" x14ac:dyDescent="0"/>
  <cols>
    <col min="1" max="1" width="13" bestFit="1" customWidth="1"/>
    <col min="2" max="2" width="16.83203125" bestFit="1" customWidth="1"/>
    <col min="3" max="3" width="5.5" bestFit="1" customWidth="1"/>
    <col min="4" max="4" width="10.83203125" style="1"/>
    <col min="7" max="7" width="8.6640625" bestFit="1" customWidth="1"/>
    <col min="8" max="8" width="10.33203125" bestFit="1" customWidth="1"/>
    <col min="9" max="9" width="10.1640625" style="8" bestFit="1" customWidth="1"/>
    <col min="10" max="11" width="10.6640625" style="8" customWidth="1"/>
    <col min="12" max="12" width="14" style="8" customWidth="1"/>
    <col min="13" max="13" width="10.33203125" bestFit="1" customWidth="1"/>
    <col min="14" max="14" width="12.83203125" customWidth="1"/>
    <col min="15" max="15" width="15.33203125" bestFit="1" customWidth="1"/>
  </cols>
  <sheetData>
    <row r="1" spans="1:15">
      <c r="A1" t="s">
        <v>18</v>
      </c>
      <c r="D1" s="2"/>
    </row>
    <row r="2" spans="1:15">
      <c r="A2" t="s">
        <v>14</v>
      </c>
      <c r="B2" s="21">
        <v>0.05</v>
      </c>
      <c r="D2" s="2"/>
    </row>
    <row r="3" spans="1:15">
      <c r="A3" t="s">
        <v>15</v>
      </c>
      <c r="B3" s="21">
        <v>0.3</v>
      </c>
      <c r="D3" s="2"/>
    </row>
    <row r="4" spans="1:15">
      <c r="A4" t="s">
        <v>16</v>
      </c>
      <c r="B4" s="22">
        <f>O108*B2*B3</f>
        <v>28091.25</v>
      </c>
      <c r="D4" s="2"/>
    </row>
    <row r="5" spans="1:15">
      <c r="B5" s="21"/>
      <c r="D5" s="2"/>
    </row>
    <row r="6" spans="1:15">
      <c r="D6" s="2"/>
      <c r="E6" s="30" t="s">
        <v>5</v>
      </c>
      <c r="F6" s="31"/>
      <c r="G6" s="10" t="s">
        <v>22</v>
      </c>
      <c r="H6" s="29" t="s">
        <v>10</v>
      </c>
      <c r="I6" s="29"/>
      <c r="J6" s="28" t="s">
        <v>11</v>
      </c>
      <c r="K6" s="28"/>
      <c r="L6" s="14"/>
      <c r="M6" s="29" t="s">
        <v>12</v>
      </c>
      <c r="N6" s="29"/>
    </row>
    <row r="7" spans="1:15">
      <c r="A7" s="3" t="s">
        <v>0</v>
      </c>
      <c r="B7" s="3" t="s">
        <v>1</v>
      </c>
      <c r="C7" s="3" t="s">
        <v>8</v>
      </c>
      <c r="D7" s="3" t="s">
        <v>6</v>
      </c>
      <c r="E7" s="3" t="s">
        <v>3</v>
      </c>
      <c r="F7" s="3" t="s">
        <v>4</v>
      </c>
      <c r="G7" s="3" t="s">
        <v>9</v>
      </c>
      <c r="H7" s="3" t="s">
        <v>3</v>
      </c>
      <c r="I7" s="9" t="s">
        <v>4</v>
      </c>
      <c r="J7" s="11" t="s">
        <v>3</v>
      </c>
      <c r="K7" s="12" t="s">
        <v>4</v>
      </c>
      <c r="L7" s="9" t="s">
        <v>2</v>
      </c>
      <c r="M7" s="3" t="s">
        <v>3</v>
      </c>
      <c r="N7" s="19" t="s">
        <v>4</v>
      </c>
      <c r="O7" s="9" t="s">
        <v>13</v>
      </c>
    </row>
    <row r="8" spans="1:15">
      <c r="A8" s="4">
        <v>1</v>
      </c>
      <c r="B8" s="6" t="s">
        <v>7</v>
      </c>
      <c r="C8" s="15">
        <v>2</v>
      </c>
      <c r="D8" s="5">
        <v>7.5</v>
      </c>
      <c r="E8" s="7">
        <v>0.375</v>
      </c>
      <c r="F8" s="7">
        <v>0.875</v>
      </c>
      <c r="G8" s="16">
        <v>8</v>
      </c>
      <c r="H8" s="17">
        <f>E8*D8</f>
        <v>2.8125</v>
      </c>
      <c r="I8" s="17">
        <f>F8*D8</f>
        <v>6.5625</v>
      </c>
      <c r="J8" s="23">
        <v>3</v>
      </c>
      <c r="K8" s="23">
        <v>9</v>
      </c>
      <c r="L8" s="18">
        <v>250</v>
      </c>
      <c r="M8" s="13">
        <f>C8*G8*H8*J8*L8</f>
        <v>33750</v>
      </c>
      <c r="N8" s="20">
        <f>C8*G8*I8*K8*L8</f>
        <v>236250</v>
      </c>
      <c r="O8" s="4">
        <f>M8+N8</f>
        <v>270000</v>
      </c>
    </row>
    <row r="9" spans="1:15">
      <c r="A9" s="4">
        <v>2</v>
      </c>
      <c r="B9" s="6" t="s">
        <v>19</v>
      </c>
      <c r="C9" s="15">
        <v>1</v>
      </c>
      <c r="D9" s="5">
        <v>2.5</v>
      </c>
      <c r="E9" s="7">
        <v>0.375</v>
      </c>
      <c r="F9" s="7">
        <v>0.875</v>
      </c>
      <c r="G9" s="16">
        <v>8</v>
      </c>
      <c r="H9" s="17">
        <f>D9*E9</f>
        <v>0.9375</v>
      </c>
      <c r="I9" s="17">
        <f>F9*D9</f>
        <v>2.1875</v>
      </c>
      <c r="J9" s="23">
        <v>3</v>
      </c>
      <c r="K9" s="23">
        <v>9</v>
      </c>
      <c r="L9" s="17">
        <v>750</v>
      </c>
      <c r="M9" s="13">
        <f>C9*G9*H9*J9*L9</f>
        <v>16875</v>
      </c>
      <c r="N9" s="20">
        <f>C9*G9*I9*K9*L9</f>
        <v>118125</v>
      </c>
      <c r="O9" s="4">
        <f>M9+N9</f>
        <v>135000</v>
      </c>
    </row>
    <row r="10" spans="1:15">
      <c r="A10" s="4">
        <v>3</v>
      </c>
      <c r="B10" s="6" t="s">
        <v>20</v>
      </c>
      <c r="C10" s="15" t="s">
        <v>21</v>
      </c>
      <c r="D10" s="5">
        <v>7.5</v>
      </c>
      <c r="E10" s="7">
        <v>0.625</v>
      </c>
      <c r="F10" s="7">
        <v>0.875</v>
      </c>
      <c r="G10" s="16">
        <v>4</v>
      </c>
      <c r="H10" s="17">
        <f>D10*E10</f>
        <v>4.6875</v>
      </c>
      <c r="I10" s="17">
        <f>F10*D10</f>
        <v>6.5625</v>
      </c>
      <c r="J10" s="23">
        <v>3</v>
      </c>
      <c r="K10" s="23">
        <v>9</v>
      </c>
      <c r="L10" s="17">
        <v>2500</v>
      </c>
      <c r="M10" s="4">
        <f>G10*H10*J10*L10</f>
        <v>140625</v>
      </c>
      <c r="N10" s="20">
        <f>G10*I10*K10*L10</f>
        <v>590625</v>
      </c>
      <c r="O10" s="4">
        <f>M10+N10</f>
        <v>731250</v>
      </c>
    </row>
    <row r="11" spans="1:15">
      <c r="A11" s="4">
        <v>4</v>
      </c>
      <c r="B11" s="6" t="s">
        <v>19</v>
      </c>
      <c r="C11" s="15" t="s">
        <v>21</v>
      </c>
      <c r="D11" s="5">
        <v>7.5</v>
      </c>
      <c r="E11" s="7">
        <v>0.375</v>
      </c>
      <c r="F11" s="7">
        <v>0.875</v>
      </c>
      <c r="G11" s="16">
        <v>8</v>
      </c>
      <c r="H11" s="17">
        <f t="shared" ref="H11:H15" si="0">D11*E11</f>
        <v>2.8125</v>
      </c>
      <c r="I11" s="17">
        <f t="shared" ref="I11:I15" si="1">F11*D11</f>
        <v>6.5625</v>
      </c>
      <c r="J11" s="23">
        <v>3</v>
      </c>
      <c r="K11" s="23">
        <v>9</v>
      </c>
      <c r="L11" s="17">
        <v>150</v>
      </c>
      <c r="M11" s="4"/>
      <c r="N11" s="20"/>
      <c r="O11" s="4"/>
    </row>
    <row r="12" spans="1:15">
      <c r="A12" s="4">
        <v>5</v>
      </c>
      <c r="B12" s="6" t="s">
        <v>7</v>
      </c>
      <c r="C12" s="15">
        <v>2</v>
      </c>
      <c r="D12" s="5">
        <v>2.5</v>
      </c>
      <c r="E12" s="7">
        <v>0.625</v>
      </c>
      <c r="F12" s="7">
        <v>0.875</v>
      </c>
      <c r="G12" s="16">
        <v>8</v>
      </c>
      <c r="H12" s="17">
        <f t="shared" si="0"/>
        <v>1.5625</v>
      </c>
      <c r="I12" s="17">
        <f t="shared" si="1"/>
        <v>2.1875</v>
      </c>
      <c r="J12" s="23">
        <v>6</v>
      </c>
      <c r="K12" s="23">
        <v>6</v>
      </c>
      <c r="L12" s="17">
        <v>450</v>
      </c>
      <c r="M12" s="4">
        <f>C12*G12*H12*J12*L12</f>
        <v>67500</v>
      </c>
      <c r="N12" s="20">
        <f>C12*I12*K12*G12*L12</f>
        <v>94500</v>
      </c>
      <c r="O12" s="4">
        <f>M12+N12</f>
        <v>162000</v>
      </c>
    </row>
    <row r="13" spans="1:15">
      <c r="A13" s="4">
        <v>6</v>
      </c>
      <c r="B13" s="6" t="s">
        <v>19</v>
      </c>
      <c r="C13" s="15" t="s">
        <v>21</v>
      </c>
      <c r="D13" s="5">
        <v>20</v>
      </c>
      <c r="E13" s="7">
        <v>0.125</v>
      </c>
      <c r="F13" s="7">
        <v>0.875</v>
      </c>
      <c r="G13" s="16">
        <v>8</v>
      </c>
      <c r="H13" s="17">
        <f t="shared" si="0"/>
        <v>2.5</v>
      </c>
      <c r="I13" s="17">
        <f t="shared" si="1"/>
        <v>17.5</v>
      </c>
      <c r="J13" s="23">
        <v>6</v>
      </c>
      <c r="K13" s="23">
        <v>6</v>
      </c>
      <c r="L13" s="17">
        <v>350</v>
      </c>
      <c r="M13" s="4">
        <f>H13*G13*J13*L13</f>
        <v>42000</v>
      </c>
      <c r="N13" s="20">
        <f>G13*I13*K13*L13</f>
        <v>294000</v>
      </c>
      <c r="O13" s="4">
        <f>M13+N13</f>
        <v>336000</v>
      </c>
    </row>
    <row r="14" spans="1:15">
      <c r="A14" s="4">
        <v>7</v>
      </c>
      <c r="B14" s="6" t="s">
        <v>19</v>
      </c>
      <c r="C14" s="15" t="s">
        <v>21</v>
      </c>
      <c r="D14" s="5">
        <v>7.5</v>
      </c>
      <c r="E14" s="7">
        <v>0.125</v>
      </c>
      <c r="F14" s="7">
        <v>0.375</v>
      </c>
      <c r="G14" s="16">
        <v>8</v>
      </c>
      <c r="H14" s="17">
        <f t="shared" si="0"/>
        <v>0.9375</v>
      </c>
      <c r="I14" s="17">
        <f t="shared" si="1"/>
        <v>2.8125</v>
      </c>
      <c r="J14" s="23">
        <v>6</v>
      </c>
      <c r="K14" s="23">
        <v>6</v>
      </c>
      <c r="L14" s="17">
        <v>450</v>
      </c>
      <c r="M14" s="4">
        <f>G14*H14*J14*L14</f>
        <v>20250</v>
      </c>
      <c r="N14" s="20">
        <f>I14*K14*L14*G14</f>
        <v>60750</v>
      </c>
      <c r="O14" s="4">
        <f>M14+N14</f>
        <v>81000</v>
      </c>
    </row>
    <row r="15" spans="1:15">
      <c r="A15" s="4">
        <v>8</v>
      </c>
      <c r="B15" s="6" t="s">
        <v>19</v>
      </c>
      <c r="C15" s="15" t="s">
        <v>21</v>
      </c>
      <c r="D15" s="5">
        <v>12.5</v>
      </c>
      <c r="E15" s="7">
        <v>0.125</v>
      </c>
      <c r="F15" s="7">
        <v>0.625</v>
      </c>
      <c r="G15" s="16">
        <v>8</v>
      </c>
      <c r="H15" s="17">
        <f t="shared" si="0"/>
        <v>1.5625</v>
      </c>
      <c r="I15" s="17">
        <f t="shared" si="1"/>
        <v>7.8125</v>
      </c>
      <c r="J15" s="23">
        <v>6</v>
      </c>
      <c r="K15" s="23">
        <v>6</v>
      </c>
      <c r="L15" s="17">
        <v>350</v>
      </c>
      <c r="M15" s="4">
        <f>G15*H15*J15*L15</f>
        <v>26250</v>
      </c>
      <c r="N15" s="20">
        <f>I15*K15*L15*G15</f>
        <v>131250</v>
      </c>
      <c r="O15" s="4">
        <f>M15+N15</f>
        <v>157500</v>
      </c>
    </row>
    <row r="16" spans="1:15">
      <c r="A16" s="4">
        <v>9</v>
      </c>
      <c r="B16" s="6"/>
      <c r="C16" s="15"/>
      <c r="D16" s="5"/>
      <c r="E16" s="7"/>
      <c r="F16" s="7"/>
      <c r="G16" s="16"/>
      <c r="H16" s="17"/>
      <c r="I16" s="17"/>
      <c r="J16" s="23"/>
      <c r="K16" s="23"/>
      <c r="L16" s="17"/>
      <c r="M16" s="4"/>
      <c r="N16" s="20"/>
      <c r="O16" s="4"/>
    </row>
    <row r="17" spans="1:17">
      <c r="A17" s="4">
        <v>10</v>
      </c>
      <c r="B17" s="6"/>
      <c r="C17" s="15"/>
      <c r="D17" s="5"/>
      <c r="E17" s="7"/>
      <c r="F17" s="7"/>
      <c r="G17" s="16"/>
      <c r="H17" s="17"/>
      <c r="I17" s="17"/>
      <c r="J17" s="23"/>
      <c r="K17" s="23"/>
      <c r="L17" s="17"/>
      <c r="M17" s="4"/>
      <c r="N17" s="20"/>
      <c r="O17" s="4"/>
      <c r="Q17">
        <v>186000</v>
      </c>
    </row>
    <row r="18" spans="1:17">
      <c r="A18" s="4">
        <v>11</v>
      </c>
      <c r="B18" s="6"/>
      <c r="C18" s="15"/>
      <c r="D18" s="5"/>
      <c r="E18" s="7"/>
      <c r="F18" s="7"/>
      <c r="G18" s="16"/>
      <c r="H18" s="17"/>
      <c r="I18" s="17"/>
      <c r="J18" s="23"/>
      <c r="K18" s="23"/>
      <c r="L18" s="17"/>
      <c r="M18" s="4"/>
      <c r="N18" s="20"/>
      <c r="O18" s="4"/>
      <c r="Q18">
        <v>204600</v>
      </c>
    </row>
    <row r="19" spans="1:17">
      <c r="A19" s="4">
        <v>12</v>
      </c>
      <c r="B19" s="6"/>
      <c r="C19" s="15"/>
      <c r="D19" s="5"/>
      <c r="E19" s="7"/>
      <c r="F19" s="7"/>
      <c r="G19" s="16"/>
      <c r="H19" s="17"/>
      <c r="I19" s="17"/>
      <c r="J19" s="23"/>
      <c r="K19" s="23"/>
      <c r="L19" s="17"/>
      <c r="M19" s="4"/>
      <c r="N19" s="20"/>
      <c r="O19" s="4"/>
      <c r="Q19">
        <v>223200</v>
      </c>
    </row>
    <row r="20" spans="1:17">
      <c r="A20" s="4">
        <v>13</v>
      </c>
      <c r="B20" s="6"/>
      <c r="C20" s="15"/>
      <c r="D20" s="5"/>
      <c r="E20" s="7"/>
      <c r="F20" s="7"/>
      <c r="G20" s="16"/>
      <c r="H20" s="17"/>
      <c r="I20" s="17"/>
      <c r="J20" s="23"/>
      <c r="K20" s="23"/>
      <c r="L20" s="17"/>
      <c r="M20" s="4"/>
      <c r="N20" s="20"/>
      <c r="O20" s="4"/>
    </row>
    <row r="21" spans="1:17">
      <c r="A21" s="4">
        <v>14</v>
      </c>
      <c r="B21" s="6"/>
      <c r="C21" s="15"/>
      <c r="D21" s="5"/>
      <c r="E21" s="7"/>
      <c r="F21" s="7"/>
      <c r="G21" s="16"/>
      <c r="H21" s="17"/>
      <c r="I21" s="17"/>
      <c r="J21" s="23"/>
      <c r="K21" s="23"/>
      <c r="L21" s="17"/>
      <c r="M21" s="4"/>
      <c r="N21" s="20"/>
      <c r="O21" s="4"/>
    </row>
    <row r="22" spans="1:17">
      <c r="A22" s="4">
        <v>15</v>
      </c>
      <c r="B22" s="6"/>
      <c r="C22" s="15"/>
      <c r="D22" s="5"/>
      <c r="E22" s="7"/>
      <c r="F22" s="7"/>
      <c r="G22" s="16"/>
      <c r="H22" s="17"/>
      <c r="I22" s="17"/>
      <c r="J22" s="23"/>
      <c r="K22" s="23"/>
      <c r="L22" s="17"/>
      <c r="M22" s="4"/>
      <c r="N22" s="20"/>
      <c r="O22" s="4"/>
    </row>
    <row r="23" spans="1:17">
      <c r="A23" s="4">
        <v>16</v>
      </c>
      <c r="B23" s="6"/>
      <c r="C23" s="15"/>
      <c r="D23" s="5"/>
      <c r="E23" s="7"/>
      <c r="F23" s="7"/>
      <c r="G23" s="16"/>
      <c r="H23" s="17"/>
      <c r="I23" s="17"/>
      <c r="J23" s="23"/>
      <c r="K23" s="23"/>
      <c r="L23" s="17"/>
      <c r="M23" s="4"/>
      <c r="N23" s="20"/>
      <c r="O23" s="4"/>
    </row>
    <row r="24" spans="1:17">
      <c r="A24" s="4">
        <v>17</v>
      </c>
      <c r="B24" s="6"/>
      <c r="C24" s="15"/>
      <c r="D24" s="5"/>
      <c r="E24" s="7"/>
      <c r="F24" s="7"/>
      <c r="G24" s="16"/>
      <c r="H24" s="17"/>
      <c r="I24" s="17"/>
      <c r="J24" s="23"/>
      <c r="K24" s="23"/>
      <c r="L24" s="17"/>
      <c r="M24" s="4"/>
      <c r="N24" s="20"/>
      <c r="O24" s="4"/>
    </row>
    <row r="25" spans="1:17">
      <c r="A25" s="4">
        <v>18</v>
      </c>
      <c r="B25" s="6"/>
      <c r="C25" s="15"/>
      <c r="D25" s="5"/>
      <c r="E25" s="7"/>
      <c r="F25" s="7"/>
      <c r="G25" s="16"/>
      <c r="H25" s="17"/>
      <c r="I25" s="17"/>
      <c r="J25" s="23"/>
      <c r="K25" s="23"/>
      <c r="L25" s="17"/>
      <c r="M25" s="4"/>
      <c r="N25" s="20"/>
      <c r="O25" s="4"/>
    </row>
    <row r="26" spans="1:17">
      <c r="A26" s="4">
        <v>19</v>
      </c>
      <c r="B26" s="6"/>
      <c r="C26" s="15"/>
      <c r="D26" s="5"/>
      <c r="E26" s="7"/>
      <c r="F26" s="7"/>
      <c r="G26" s="16"/>
      <c r="H26" s="17"/>
      <c r="I26" s="17"/>
      <c r="J26" s="23"/>
      <c r="K26" s="23"/>
      <c r="L26" s="17"/>
      <c r="M26" s="4"/>
      <c r="N26" s="20"/>
      <c r="O26" s="4"/>
    </row>
    <row r="27" spans="1:17">
      <c r="A27" s="4">
        <v>20</v>
      </c>
      <c r="B27" s="6"/>
      <c r="C27" s="15"/>
      <c r="D27" s="5"/>
      <c r="E27" s="7"/>
      <c r="F27" s="7"/>
      <c r="G27" s="16"/>
      <c r="H27" s="17"/>
      <c r="I27" s="17"/>
      <c r="J27" s="23"/>
      <c r="K27" s="23"/>
      <c r="L27" s="17"/>
      <c r="M27" s="4"/>
      <c r="N27" s="20"/>
      <c r="O27" s="4"/>
    </row>
    <row r="28" spans="1:17">
      <c r="A28" s="4">
        <v>21</v>
      </c>
      <c r="B28" s="6"/>
      <c r="C28" s="15"/>
      <c r="D28" s="5"/>
      <c r="E28" s="7"/>
      <c r="F28" s="7"/>
      <c r="G28" s="16"/>
      <c r="H28" s="17"/>
      <c r="I28" s="17"/>
      <c r="J28" s="23"/>
      <c r="K28" s="23"/>
      <c r="L28" s="17"/>
      <c r="M28" s="4"/>
      <c r="N28" s="20"/>
      <c r="O28" s="4"/>
    </row>
    <row r="29" spans="1:17">
      <c r="A29" s="4">
        <v>22</v>
      </c>
      <c r="B29" s="6"/>
      <c r="C29" s="15"/>
      <c r="D29" s="5"/>
      <c r="E29" s="7"/>
      <c r="F29" s="7"/>
      <c r="G29" s="16"/>
      <c r="H29" s="17"/>
      <c r="I29" s="17"/>
      <c r="J29" s="23"/>
      <c r="K29" s="23"/>
      <c r="L29" s="17"/>
      <c r="M29" s="4"/>
      <c r="N29" s="20"/>
      <c r="O29" s="4"/>
    </row>
    <row r="30" spans="1:17">
      <c r="A30" s="4">
        <v>23</v>
      </c>
      <c r="B30" s="6"/>
      <c r="C30" s="15"/>
      <c r="D30" s="5"/>
      <c r="E30" s="7"/>
      <c r="F30" s="7"/>
      <c r="G30" s="16"/>
      <c r="H30" s="17"/>
      <c r="I30" s="17"/>
      <c r="J30" s="23"/>
      <c r="K30" s="23"/>
      <c r="L30" s="17"/>
      <c r="M30" s="4"/>
      <c r="N30" s="20"/>
      <c r="O30" s="4"/>
    </row>
    <row r="31" spans="1:17">
      <c r="A31" s="4">
        <v>24</v>
      </c>
      <c r="B31" s="6"/>
      <c r="C31" s="15"/>
      <c r="D31" s="5"/>
      <c r="E31" s="7"/>
      <c r="F31" s="7"/>
      <c r="G31" s="16"/>
      <c r="H31" s="17"/>
      <c r="I31" s="17"/>
      <c r="J31" s="23"/>
      <c r="K31" s="23"/>
      <c r="L31" s="17"/>
      <c r="M31" s="4"/>
      <c r="N31" s="20"/>
      <c r="O31" s="4"/>
    </row>
    <row r="32" spans="1:17">
      <c r="A32" s="4">
        <v>25</v>
      </c>
      <c r="B32" s="6"/>
      <c r="C32" s="15"/>
      <c r="D32" s="5"/>
      <c r="E32" s="7"/>
      <c r="F32" s="7"/>
      <c r="G32" s="16"/>
      <c r="H32" s="17"/>
      <c r="I32" s="17"/>
      <c r="J32" s="23"/>
      <c r="K32" s="23"/>
      <c r="L32" s="17"/>
      <c r="M32" s="4"/>
      <c r="N32" s="20"/>
      <c r="O32" s="4"/>
    </row>
    <row r="33" spans="1:15">
      <c r="A33" s="4">
        <v>26</v>
      </c>
      <c r="B33" s="6"/>
      <c r="C33" s="15"/>
      <c r="D33" s="5"/>
      <c r="E33" s="7"/>
      <c r="F33" s="7"/>
      <c r="G33" s="16"/>
      <c r="H33" s="17"/>
      <c r="I33" s="17"/>
      <c r="J33" s="23"/>
      <c r="K33" s="23"/>
      <c r="L33" s="17"/>
      <c r="M33" s="4"/>
      <c r="N33" s="20"/>
      <c r="O33" s="4"/>
    </row>
    <row r="34" spans="1:15">
      <c r="A34" s="4">
        <v>27</v>
      </c>
      <c r="B34" s="6"/>
      <c r="C34" s="15"/>
      <c r="D34" s="5"/>
      <c r="E34" s="7"/>
      <c r="F34" s="7"/>
      <c r="G34" s="16"/>
      <c r="H34" s="17"/>
      <c r="I34" s="17"/>
      <c r="J34" s="23"/>
      <c r="K34" s="23"/>
      <c r="L34" s="17"/>
      <c r="M34" s="4"/>
      <c r="N34" s="20"/>
      <c r="O34" s="4"/>
    </row>
    <row r="35" spans="1:15">
      <c r="A35" s="4">
        <v>28</v>
      </c>
      <c r="B35" s="6"/>
      <c r="C35" s="15"/>
      <c r="D35" s="5"/>
      <c r="E35" s="7"/>
      <c r="F35" s="7"/>
      <c r="G35" s="16"/>
      <c r="H35" s="17"/>
      <c r="I35" s="17"/>
      <c r="J35" s="23"/>
      <c r="K35" s="23"/>
      <c r="L35" s="17"/>
      <c r="M35" s="4"/>
      <c r="N35" s="20"/>
      <c r="O35" s="4"/>
    </row>
    <row r="36" spans="1:15">
      <c r="A36" s="4">
        <v>29</v>
      </c>
      <c r="B36" s="6"/>
      <c r="C36" s="15"/>
      <c r="D36" s="5"/>
      <c r="E36" s="7"/>
      <c r="F36" s="7"/>
      <c r="G36" s="16"/>
      <c r="H36" s="17"/>
      <c r="I36" s="17"/>
      <c r="J36" s="23"/>
      <c r="K36" s="23"/>
      <c r="L36" s="17"/>
      <c r="M36" s="4"/>
      <c r="N36" s="20"/>
      <c r="O36" s="4"/>
    </row>
    <row r="37" spans="1:15">
      <c r="A37" s="4">
        <v>30</v>
      </c>
      <c r="B37" s="6"/>
      <c r="C37" s="15"/>
      <c r="D37" s="5"/>
      <c r="E37" s="7"/>
      <c r="F37" s="7"/>
      <c r="G37" s="16"/>
      <c r="H37" s="17"/>
      <c r="I37" s="17"/>
      <c r="J37" s="23"/>
      <c r="K37" s="23"/>
      <c r="L37" s="17"/>
      <c r="M37" s="4"/>
      <c r="N37" s="20"/>
      <c r="O37" s="4"/>
    </row>
    <row r="38" spans="1:15">
      <c r="A38" s="4">
        <v>31</v>
      </c>
      <c r="B38" s="6"/>
      <c r="C38" s="15"/>
      <c r="D38" s="5"/>
      <c r="E38" s="7"/>
      <c r="F38" s="7"/>
      <c r="G38" s="16"/>
      <c r="H38" s="17"/>
      <c r="I38" s="17"/>
      <c r="J38" s="23"/>
      <c r="K38" s="23"/>
      <c r="L38" s="17"/>
      <c r="M38" s="4"/>
      <c r="N38" s="20"/>
      <c r="O38" s="4"/>
    </row>
    <row r="39" spans="1:15">
      <c r="A39" s="4">
        <v>32</v>
      </c>
      <c r="B39" s="6"/>
      <c r="C39" s="15"/>
      <c r="D39" s="5"/>
      <c r="E39" s="7"/>
      <c r="F39" s="7"/>
      <c r="G39" s="16"/>
      <c r="H39" s="17"/>
      <c r="I39" s="17"/>
      <c r="J39" s="23"/>
      <c r="K39" s="23"/>
      <c r="L39" s="17"/>
      <c r="M39" s="4"/>
      <c r="N39" s="20"/>
      <c r="O39" s="4"/>
    </row>
    <row r="40" spans="1:15">
      <c r="A40" s="4">
        <v>33</v>
      </c>
      <c r="B40" s="6"/>
      <c r="C40" s="15"/>
      <c r="D40" s="5"/>
      <c r="E40" s="7"/>
      <c r="F40" s="7"/>
      <c r="G40" s="16"/>
      <c r="H40" s="17"/>
      <c r="I40" s="17"/>
      <c r="J40" s="23"/>
      <c r="K40" s="23"/>
      <c r="L40" s="17"/>
      <c r="M40" s="4"/>
      <c r="N40" s="20"/>
      <c r="O40" s="4"/>
    </row>
    <row r="41" spans="1:15">
      <c r="A41" s="4">
        <v>34</v>
      </c>
      <c r="B41" s="6"/>
      <c r="C41" s="15"/>
      <c r="D41" s="5"/>
      <c r="E41" s="7"/>
      <c r="F41" s="7"/>
      <c r="G41" s="16"/>
      <c r="H41" s="17"/>
      <c r="I41" s="17"/>
      <c r="J41" s="23"/>
      <c r="K41" s="23"/>
      <c r="L41" s="17"/>
      <c r="M41" s="4"/>
      <c r="N41" s="20"/>
      <c r="O41" s="4"/>
    </row>
    <row r="42" spans="1:15">
      <c r="A42" s="4">
        <v>35</v>
      </c>
      <c r="B42" s="6"/>
      <c r="C42" s="15"/>
      <c r="D42" s="5"/>
      <c r="E42" s="7"/>
      <c r="F42" s="7"/>
      <c r="G42" s="16"/>
      <c r="H42" s="17"/>
      <c r="I42" s="17"/>
      <c r="J42" s="23"/>
      <c r="K42" s="23"/>
      <c r="L42" s="17"/>
      <c r="M42" s="4"/>
      <c r="N42" s="20"/>
      <c r="O42" s="4"/>
    </row>
    <row r="43" spans="1:15">
      <c r="A43" s="4">
        <v>36</v>
      </c>
      <c r="B43" s="6"/>
      <c r="C43" s="15"/>
      <c r="D43" s="5"/>
      <c r="E43" s="7"/>
      <c r="F43" s="7"/>
      <c r="G43" s="16"/>
      <c r="H43" s="17"/>
      <c r="I43" s="17"/>
      <c r="J43" s="23"/>
      <c r="K43" s="23"/>
      <c r="L43" s="17"/>
      <c r="M43" s="4"/>
      <c r="N43" s="20"/>
      <c r="O43" s="4"/>
    </row>
    <row r="44" spans="1:15">
      <c r="A44" s="4">
        <v>37</v>
      </c>
      <c r="B44" s="6"/>
      <c r="C44" s="15"/>
      <c r="D44" s="5"/>
      <c r="E44" s="7"/>
      <c r="F44" s="7"/>
      <c r="G44" s="16"/>
      <c r="H44" s="17"/>
      <c r="I44" s="17"/>
      <c r="J44" s="23"/>
      <c r="K44" s="23"/>
      <c r="L44" s="17"/>
      <c r="M44" s="4"/>
      <c r="N44" s="20"/>
      <c r="O44" s="4"/>
    </row>
    <row r="45" spans="1:15">
      <c r="A45" s="4">
        <v>38</v>
      </c>
      <c r="B45" s="6"/>
      <c r="C45" s="15"/>
      <c r="D45" s="5"/>
      <c r="E45" s="7"/>
      <c r="F45" s="7"/>
      <c r="G45" s="16"/>
      <c r="H45" s="17"/>
      <c r="I45" s="17"/>
      <c r="J45" s="23"/>
      <c r="K45" s="23"/>
      <c r="L45" s="17"/>
      <c r="M45" s="4"/>
      <c r="N45" s="20"/>
      <c r="O45" s="4"/>
    </row>
    <row r="46" spans="1:15">
      <c r="A46" s="4">
        <v>39</v>
      </c>
      <c r="B46" s="6"/>
      <c r="C46" s="15"/>
      <c r="D46" s="5"/>
      <c r="E46" s="7"/>
      <c r="F46" s="7"/>
      <c r="G46" s="16"/>
      <c r="H46" s="17"/>
      <c r="I46" s="17"/>
      <c r="J46" s="23"/>
      <c r="K46" s="23"/>
      <c r="L46" s="17"/>
      <c r="M46" s="4"/>
      <c r="N46" s="20"/>
      <c r="O46" s="4"/>
    </row>
    <row r="47" spans="1:15">
      <c r="A47" s="4">
        <v>40</v>
      </c>
      <c r="B47" s="6"/>
      <c r="C47" s="15"/>
      <c r="D47" s="5"/>
      <c r="E47" s="7"/>
      <c r="F47" s="7"/>
      <c r="G47" s="16"/>
      <c r="H47" s="17"/>
      <c r="I47" s="17"/>
      <c r="J47" s="23"/>
      <c r="K47" s="23"/>
      <c r="L47" s="17"/>
      <c r="M47" s="4"/>
      <c r="N47" s="20"/>
      <c r="O47" s="4"/>
    </row>
    <row r="48" spans="1:15">
      <c r="A48" s="4">
        <v>41</v>
      </c>
      <c r="B48" s="6"/>
      <c r="C48" s="15"/>
      <c r="D48" s="5"/>
      <c r="E48" s="7"/>
      <c r="F48" s="7"/>
      <c r="G48" s="16"/>
      <c r="H48" s="17"/>
      <c r="I48" s="17"/>
      <c r="J48" s="23"/>
      <c r="K48" s="23"/>
      <c r="L48" s="17"/>
      <c r="M48" s="4"/>
      <c r="N48" s="20"/>
      <c r="O48" s="4"/>
    </row>
    <row r="49" spans="1:15">
      <c r="A49" s="4">
        <v>42</v>
      </c>
      <c r="B49" s="6"/>
      <c r="C49" s="15"/>
      <c r="D49" s="5"/>
      <c r="E49" s="7"/>
      <c r="F49" s="7"/>
      <c r="G49" s="16"/>
      <c r="H49" s="17"/>
      <c r="I49" s="17"/>
      <c r="J49" s="23"/>
      <c r="K49" s="23"/>
      <c r="L49" s="17"/>
      <c r="M49" s="4"/>
      <c r="N49" s="20"/>
      <c r="O49" s="4"/>
    </row>
    <row r="50" spans="1:15">
      <c r="A50" s="4">
        <v>43</v>
      </c>
      <c r="B50" s="6"/>
      <c r="C50" s="15"/>
      <c r="D50" s="5"/>
      <c r="E50" s="7"/>
      <c r="F50" s="7"/>
      <c r="G50" s="16"/>
      <c r="H50" s="17"/>
      <c r="I50" s="17"/>
      <c r="J50" s="23"/>
      <c r="K50" s="23"/>
      <c r="L50" s="17"/>
      <c r="M50" s="4"/>
      <c r="N50" s="20"/>
      <c r="O50" s="4"/>
    </row>
    <row r="51" spans="1:15">
      <c r="A51" s="4">
        <v>44</v>
      </c>
      <c r="B51" s="6"/>
      <c r="C51" s="15"/>
      <c r="D51" s="5"/>
      <c r="E51" s="7"/>
      <c r="F51" s="7"/>
      <c r="G51" s="16"/>
      <c r="H51" s="17"/>
      <c r="I51" s="17"/>
      <c r="J51" s="23"/>
      <c r="K51" s="23"/>
      <c r="L51" s="17"/>
      <c r="M51" s="4"/>
      <c r="N51" s="20"/>
      <c r="O51" s="4"/>
    </row>
    <row r="52" spans="1:15">
      <c r="A52" s="4">
        <v>45</v>
      </c>
      <c r="B52" s="6"/>
      <c r="C52" s="15"/>
      <c r="D52" s="5"/>
      <c r="E52" s="7"/>
      <c r="F52" s="7"/>
      <c r="G52" s="16"/>
      <c r="H52" s="17"/>
      <c r="I52" s="17"/>
      <c r="J52" s="23"/>
      <c r="K52" s="23"/>
      <c r="L52" s="17"/>
      <c r="M52" s="4"/>
      <c r="N52" s="20"/>
      <c r="O52" s="4"/>
    </row>
    <row r="53" spans="1:15">
      <c r="A53" s="4">
        <v>46</v>
      </c>
      <c r="B53" s="6"/>
      <c r="C53" s="15"/>
      <c r="D53" s="5"/>
      <c r="E53" s="7"/>
      <c r="F53" s="7"/>
      <c r="G53" s="16"/>
      <c r="H53" s="17"/>
      <c r="I53" s="17"/>
      <c r="J53" s="23"/>
      <c r="K53" s="23"/>
      <c r="L53" s="17"/>
      <c r="M53" s="4"/>
      <c r="N53" s="20"/>
      <c r="O53" s="4"/>
    </row>
    <row r="54" spans="1:15">
      <c r="A54" s="4">
        <v>47</v>
      </c>
      <c r="B54" s="6"/>
      <c r="C54" s="15"/>
      <c r="D54" s="5"/>
      <c r="E54" s="7"/>
      <c r="F54" s="7"/>
      <c r="G54" s="16"/>
      <c r="H54" s="17"/>
      <c r="I54" s="17"/>
      <c r="J54" s="23"/>
      <c r="K54" s="23"/>
      <c r="L54" s="17"/>
      <c r="M54" s="4"/>
      <c r="N54" s="20"/>
      <c r="O54" s="4"/>
    </row>
    <row r="55" spans="1:15">
      <c r="A55" s="4">
        <v>48</v>
      </c>
      <c r="B55" s="6"/>
      <c r="C55" s="15"/>
      <c r="D55" s="5"/>
      <c r="E55" s="7"/>
      <c r="F55" s="7"/>
      <c r="G55" s="16"/>
      <c r="H55" s="17"/>
      <c r="I55" s="17"/>
      <c r="J55" s="23"/>
      <c r="K55" s="23"/>
      <c r="L55" s="17"/>
      <c r="M55" s="4"/>
      <c r="N55" s="20"/>
      <c r="O55" s="4"/>
    </row>
    <row r="56" spans="1:15">
      <c r="A56" s="4">
        <v>49</v>
      </c>
      <c r="B56" s="6"/>
      <c r="C56" s="15"/>
      <c r="D56" s="5"/>
      <c r="E56" s="7"/>
      <c r="F56" s="7"/>
      <c r="G56" s="16"/>
      <c r="H56" s="17"/>
      <c r="I56" s="17"/>
      <c r="J56" s="23"/>
      <c r="K56" s="23"/>
      <c r="L56" s="17"/>
      <c r="M56" s="4"/>
      <c r="N56" s="20"/>
      <c r="O56" s="4"/>
    </row>
    <row r="57" spans="1:15">
      <c r="A57" s="4">
        <v>50</v>
      </c>
      <c r="B57" s="6"/>
      <c r="C57" s="15"/>
      <c r="D57" s="5"/>
      <c r="E57" s="7"/>
      <c r="F57" s="7"/>
      <c r="G57" s="16"/>
      <c r="H57" s="17"/>
      <c r="I57" s="17"/>
      <c r="J57" s="23"/>
      <c r="K57" s="23"/>
      <c r="L57" s="17"/>
      <c r="M57" s="4"/>
      <c r="N57" s="20"/>
      <c r="O57" s="4"/>
    </row>
    <row r="58" spans="1:15">
      <c r="A58" s="4">
        <v>51</v>
      </c>
      <c r="B58" s="6"/>
      <c r="C58" s="15"/>
      <c r="D58" s="5"/>
      <c r="E58" s="7"/>
      <c r="F58" s="7"/>
      <c r="G58" s="16"/>
      <c r="H58" s="17"/>
      <c r="I58" s="17"/>
      <c r="J58" s="23"/>
      <c r="K58" s="23"/>
      <c r="L58" s="17"/>
      <c r="M58" s="4"/>
      <c r="N58" s="20"/>
      <c r="O58" s="4"/>
    </row>
    <row r="59" spans="1:15">
      <c r="A59" s="4">
        <v>52</v>
      </c>
      <c r="B59" s="6"/>
      <c r="C59" s="15"/>
      <c r="D59" s="5"/>
      <c r="E59" s="7"/>
      <c r="F59" s="7"/>
      <c r="G59" s="16"/>
      <c r="H59" s="17"/>
      <c r="I59" s="17"/>
      <c r="J59" s="23"/>
      <c r="K59" s="23"/>
      <c r="L59" s="17"/>
      <c r="M59" s="4"/>
      <c r="N59" s="20"/>
      <c r="O59" s="4"/>
    </row>
    <row r="60" spans="1:15">
      <c r="A60" s="4">
        <v>53</v>
      </c>
      <c r="B60" s="6"/>
      <c r="C60" s="15"/>
      <c r="D60" s="5"/>
      <c r="E60" s="7"/>
      <c r="F60" s="7"/>
      <c r="G60" s="16"/>
      <c r="H60" s="17"/>
      <c r="I60" s="17"/>
      <c r="J60" s="23"/>
      <c r="K60" s="23"/>
      <c r="L60" s="17"/>
      <c r="M60" s="4"/>
      <c r="N60" s="20"/>
      <c r="O60" s="4"/>
    </row>
    <row r="61" spans="1:15">
      <c r="A61" s="4">
        <v>54</v>
      </c>
      <c r="B61" s="6"/>
      <c r="C61" s="15"/>
      <c r="D61" s="5"/>
      <c r="E61" s="7"/>
      <c r="F61" s="7"/>
      <c r="G61" s="16"/>
      <c r="H61" s="17"/>
      <c r="I61" s="17"/>
      <c r="J61" s="23"/>
      <c r="K61" s="23"/>
      <c r="L61" s="17"/>
      <c r="M61" s="4"/>
      <c r="N61" s="20"/>
      <c r="O61" s="4"/>
    </row>
    <row r="62" spans="1:15">
      <c r="A62" s="4">
        <v>55</v>
      </c>
      <c r="B62" s="6"/>
      <c r="C62" s="15"/>
      <c r="D62" s="5"/>
      <c r="E62" s="7"/>
      <c r="F62" s="7"/>
      <c r="G62" s="16"/>
      <c r="H62" s="17"/>
      <c r="I62" s="17"/>
      <c r="J62" s="23"/>
      <c r="K62" s="23"/>
      <c r="L62" s="17"/>
      <c r="M62" s="4"/>
      <c r="N62" s="20"/>
      <c r="O62" s="4"/>
    </row>
    <row r="63" spans="1:15">
      <c r="A63" s="4">
        <v>56</v>
      </c>
      <c r="B63" s="6"/>
      <c r="C63" s="15"/>
      <c r="D63" s="5"/>
      <c r="E63" s="7"/>
      <c r="F63" s="7"/>
      <c r="G63" s="16"/>
      <c r="H63" s="17"/>
      <c r="I63" s="17"/>
      <c r="J63" s="23"/>
      <c r="K63" s="23"/>
      <c r="L63" s="17"/>
      <c r="M63" s="4"/>
      <c r="N63" s="20"/>
      <c r="O63" s="4"/>
    </row>
    <row r="64" spans="1:15">
      <c r="A64" s="4">
        <v>57</v>
      </c>
      <c r="B64" s="6"/>
      <c r="C64" s="15"/>
      <c r="D64" s="5"/>
      <c r="E64" s="7"/>
      <c r="F64" s="7"/>
      <c r="G64" s="16"/>
      <c r="H64" s="17"/>
      <c r="I64" s="17"/>
      <c r="J64" s="23"/>
      <c r="K64" s="23"/>
      <c r="L64" s="17"/>
      <c r="M64" s="4"/>
      <c r="N64" s="20"/>
      <c r="O64" s="4"/>
    </row>
    <row r="65" spans="1:15">
      <c r="A65" s="4">
        <v>58</v>
      </c>
      <c r="B65" s="6"/>
      <c r="C65" s="15"/>
      <c r="D65" s="5"/>
      <c r="E65" s="7"/>
      <c r="F65" s="7"/>
      <c r="G65" s="16"/>
      <c r="H65" s="17"/>
      <c r="I65" s="17"/>
      <c r="J65" s="23"/>
      <c r="K65" s="23"/>
      <c r="L65" s="17"/>
      <c r="M65" s="4"/>
      <c r="N65" s="20"/>
      <c r="O65" s="4"/>
    </row>
    <row r="66" spans="1:15">
      <c r="A66" s="4">
        <v>59</v>
      </c>
      <c r="B66" s="6"/>
      <c r="C66" s="15"/>
      <c r="D66" s="5"/>
      <c r="E66" s="7"/>
      <c r="F66" s="7"/>
      <c r="G66" s="16"/>
      <c r="H66" s="17"/>
      <c r="I66" s="17"/>
      <c r="J66" s="23"/>
      <c r="K66" s="23"/>
      <c r="L66" s="17"/>
      <c r="M66" s="4"/>
      <c r="N66" s="20"/>
      <c r="O66" s="4"/>
    </row>
    <row r="67" spans="1:15">
      <c r="A67" s="4">
        <v>60</v>
      </c>
      <c r="B67" s="6"/>
      <c r="C67" s="15"/>
      <c r="D67" s="5"/>
      <c r="E67" s="7"/>
      <c r="F67" s="7"/>
      <c r="G67" s="16"/>
      <c r="H67" s="17"/>
      <c r="I67" s="17"/>
      <c r="J67" s="23"/>
      <c r="K67" s="23"/>
      <c r="L67" s="17"/>
      <c r="M67" s="4"/>
      <c r="N67" s="20"/>
      <c r="O67" s="4"/>
    </row>
    <row r="68" spans="1:15">
      <c r="A68" s="4">
        <v>61</v>
      </c>
      <c r="B68" s="6"/>
      <c r="C68" s="15"/>
      <c r="D68" s="5"/>
      <c r="E68" s="7"/>
      <c r="F68" s="7"/>
      <c r="G68" s="16"/>
      <c r="H68" s="17"/>
      <c r="I68" s="17"/>
      <c r="J68" s="23"/>
      <c r="K68" s="23"/>
      <c r="L68" s="17"/>
      <c r="M68" s="4"/>
      <c r="N68" s="20"/>
      <c r="O68" s="4"/>
    </row>
    <row r="69" spans="1:15">
      <c r="A69" s="4">
        <v>62</v>
      </c>
      <c r="B69" s="6"/>
      <c r="C69" s="15"/>
      <c r="D69" s="5"/>
      <c r="E69" s="7"/>
      <c r="F69" s="7"/>
      <c r="G69" s="16"/>
      <c r="H69" s="17"/>
      <c r="I69" s="17"/>
      <c r="J69" s="23"/>
      <c r="K69" s="23"/>
      <c r="L69" s="17"/>
      <c r="M69" s="4"/>
      <c r="N69" s="20"/>
      <c r="O69" s="4"/>
    </row>
    <row r="70" spans="1:15">
      <c r="A70" s="4">
        <v>63</v>
      </c>
      <c r="B70" s="6"/>
      <c r="C70" s="15"/>
      <c r="D70" s="5"/>
      <c r="E70" s="7"/>
      <c r="F70" s="7"/>
      <c r="G70" s="16"/>
      <c r="H70" s="17"/>
      <c r="I70" s="17"/>
      <c r="J70" s="23"/>
      <c r="K70" s="23"/>
      <c r="L70" s="17"/>
      <c r="M70" s="4"/>
      <c r="N70" s="20"/>
      <c r="O70" s="4"/>
    </row>
    <row r="71" spans="1:15">
      <c r="A71" s="4">
        <v>64</v>
      </c>
      <c r="B71" s="6"/>
      <c r="C71" s="15"/>
      <c r="D71" s="5"/>
      <c r="E71" s="7"/>
      <c r="F71" s="7"/>
      <c r="G71" s="16"/>
      <c r="H71" s="17"/>
      <c r="I71" s="17"/>
      <c r="J71" s="23"/>
      <c r="K71" s="23"/>
      <c r="L71" s="17"/>
      <c r="M71" s="4"/>
      <c r="N71" s="20"/>
      <c r="O71" s="4"/>
    </row>
    <row r="72" spans="1:15">
      <c r="A72" s="4">
        <v>65</v>
      </c>
      <c r="B72" s="6"/>
      <c r="C72" s="15"/>
      <c r="D72" s="5"/>
      <c r="E72" s="7"/>
      <c r="F72" s="7"/>
      <c r="G72" s="16"/>
      <c r="H72" s="17"/>
      <c r="I72" s="17"/>
      <c r="J72" s="23"/>
      <c r="K72" s="23"/>
      <c r="L72" s="17"/>
      <c r="M72" s="4"/>
      <c r="N72" s="20"/>
      <c r="O72" s="4"/>
    </row>
    <row r="73" spans="1:15">
      <c r="A73" s="4">
        <v>66</v>
      </c>
      <c r="B73" s="6"/>
      <c r="C73" s="15"/>
      <c r="D73" s="5"/>
      <c r="E73" s="7"/>
      <c r="F73" s="7"/>
      <c r="G73" s="16"/>
      <c r="H73" s="17"/>
      <c r="I73" s="17"/>
      <c r="J73" s="23"/>
      <c r="K73" s="23"/>
      <c r="L73" s="17"/>
      <c r="M73" s="4"/>
      <c r="N73" s="20"/>
      <c r="O73" s="4"/>
    </row>
    <row r="74" spans="1:15">
      <c r="A74" s="4">
        <v>67</v>
      </c>
      <c r="B74" s="6"/>
      <c r="C74" s="15"/>
      <c r="D74" s="5"/>
      <c r="E74" s="7"/>
      <c r="F74" s="7"/>
      <c r="G74" s="16"/>
      <c r="H74" s="17"/>
      <c r="I74" s="17"/>
      <c r="J74" s="23"/>
      <c r="K74" s="23"/>
      <c r="L74" s="17"/>
      <c r="M74" s="4"/>
      <c r="N74" s="20"/>
      <c r="O74" s="4"/>
    </row>
    <row r="75" spans="1:15">
      <c r="A75" s="4">
        <v>68</v>
      </c>
      <c r="B75" s="6"/>
      <c r="C75" s="15"/>
      <c r="D75" s="5"/>
      <c r="E75" s="7"/>
      <c r="F75" s="7"/>
      <c r="G75" s="16"/>
      <c r="H75" s="17"/>
      <c r="I75" s="17"/>
      <c r="J75" s="23"/>
      <c r="K75" s="23"/>
      <c r="L75" s="17"/>
      <c r="M75" s="4"/>
      <c r="N75" s="20"/>
      <c r="O75" s="4"/>
    </row>
    <row r="76" spans="1:15">
      <c r="A76" s="4">
        <v>69</v>
      </c>
      <c r="B76" s="6"/>
      <c r="C76" s="15"/>
      <c r="D76" s="5"/>
      <c r="E76" s="7"/>
      <c r="F76" s="7"/>
      <c r="G76" s="16"/>
      <c r="H76" s="17"/>
      <c r="I76" s="17"/>
      <c r="J76" s="23"/>
      <c r="K76" s="23"/>
      <c r="L76" s="17"/>
      <c r="M76" s="4"/>
      <c r="N76" s="20"/>
      <c r="O76" s="4"/>
    </row>
    <row r="77" spans="1:15">
      <c r="A77" s="4">
        <v>70</v>
      </c>
      <c r="B77" s="6"/>
      <c r="C77" s="15"/>
      <c r="D77" s="5"/>
      <c r="E77" s="7"/>
      <c r="F77" s="7"/>
      <c r="G77" s="16"/>
      <c r="H77" s="17"/>
      <c r="I77" s="17"/>
      <c r="J77" s="23"/>
      <c r="K77" s="23"/>
      <c r="L77" s="17"/>
      <c r="M77" s="4"/>
      <c r="N77" s="20"/>
      <c r="O77" s="4"/>
    </row>
    <row r="78" spans="1:15">
      <c r="A78" s="4">
        <v>71</v>
      </c>
      <c r="B78" s="6"/>
      <c r="C78" s="15"/>
      <c r="D78" s="5"/>
      <c r="E78" s="7"/>
      <c r="F78" s="7"/>
      <c r="G78" s="16"/>
      <c r="H78" s="17"/>
      <c r="I78" s="17"/>
      <c r="J78" s="23"/>
      <c r="K78" s="23"/>
      <c r="L78" s="17"/>
      <c r="M78" s="4"/>
      <c r="N78" s="20"/>
      <c r="O78" s="4"/>
    </row>
    <row r="79" spans="1:15">
      <c r="A79" s="4">
        <v>72</v>
      </c>
      <c r="B79" s="6"/>
      <c r="C79" s="15"/>
      <c r="D79" s="5"/>
      <c r="E79" s="7"/>
      <c r="F79" s="7"/>
      <c r="G79" s="16"/>
      <c r="H79" s="17"/>
      <c r="I79" s="17"/>
      <c r="J79" s="23"/>
      <c r="K79" s="23"/>
      <c r="L79" s="17"/>
      <c r="M79" s="4"/>
      <c r="N79" s="20"/>
      <c r="O79" s="4"/>
    </row>
    <row r="80" spans="1:15">
      <c r="A80" s="4">
        <v>73</v>
      </c>
      <c r="B80" s="6"/>
      <c r="C80" s="15"/>
      <c r="D80" s="5"/>
      <c r="E80" s="7"/>
      <c r="F80" s="7"/>
      <c r="G80" s="16"/>
      <c r="H80" s="17"/>
      <c r="I80" s="17"/>
      <c r="J80" s="23"/>
      <c r="K80" s="23"/>
      <c r="L80" s="17"/>
      <c r="M80" s="4"/>
      <c r="N80" s="20"/>
      <c r="O80" s="4"/>
    </row>
    <row r="81" spans="1:15">
      <c r="A81" s="4">
        <v>74</v>
      </c>
      <c r="B81" s="6"/>
      <c r="C81" s="15"/>
      <c r="D81" s="5"/>
      <c r="E81" s="7"/>
      <c r="F81" s="7"/>
      <c r="G81" s="16"/>
      <c r="H81" s="17"/>
      <c r="I81" s="17"/>
      <c r="J81" s="23"/>
      <c r="K81" s="23"/>
      <c r="L81" s="17"/>
      <c r="M81" s="4"/>
      <c r="N81" s="20"/>
      <c r="O81" s="4"/>
    </row>
    <row r="82" spans="1:15">
      <c r="A82" s="4">
        <v>75</v>
      </c>
      <c r="B82" s="6"/>
      <c r="C82" s="15"/>
      <c r="D82" s="5"/>
      <c r="E82" s="7"/>
      <c r="F82" s="7"/>
      <c r="G82" s="16"/>
      <c r="H82" s="17"/>
      <c r="I82" s="17"/>
      <c r="J82" s="23"/>
      <c r="K82" s="23"/>
      <c r="L82" s="17"/>
      <c r="M82" s="4"/>
      <c r="N82" s="20"/>
      <c r="O82" s="4"/>
    </row>
    <row r="83" spans="1:15">
      <c r="A83" s="4">
        <v>76</v>
      </c>
      <c r="B83" s="6"/>
      <c r="C83" s="15"/>
      <c r="D83" s="5"/>
      <c r="E83" s="7"/>
      <c r="F83" s="7"/>
      <c r="G83" s="16"/>
      <c r="H83" s="17"/>
      <c r="I83" s="17"/>
      <c r="J83" s="23"/>
      <c r="K83" s="23"/>
      <c r="L83" s="17"/>
      <c r="M83" s="4"/>
      <c r="N83" s="20"/>
      <c r="O83" s="4"/>
    </row>
    <row r="84" spans="1:15">
      <c r="A84" s="4">
        <v>77</v>
      </c>
      <c r="B84" s="6"/>
      <c r="C84" s="15"/>
      <c r="D84" s="5"/>
      <c r="E84" s="7"/>
      <c r="F84" s="7"/>
      <c r="G84" s="16"/>
      <c r="H84" s="17"/>
      <c r="I84" s="17"/>
      <c r="J84" s="23"/>
      <c r="K84" s="23"/>
      <c r="L84" s="17"/>
      <c r="M84" s="4"/>
      <c r="N84" s="20"/>
      <c r="O84" s="4"/>
    </row>
    <row r="85" spans="1:15">
      <c r="A85" s="4">
        <v>78</v>
      </c>
      <c r="B85" s="6"/>
      <c r="C85" s="15"/>
      <c r="D85" s="5"/>
      <c r="E85" s="7"/>
      <c r="F85" s="7"/>
      <c r="G85" s="16"/>
      <c r="H85" s="17"/>
      <c r="I85" s="17"/>
      <c r="J85" s="23"/>
      <c r="K85" s="23"/>
      <c r="L85" s="17"/>
      <c r="M85" s="4"/>
      <c r="N85" s="20"/>
      <c r="O85" s="4"/>
    </row>
    <row r="86" spans="1:15">
      <c r="A86" s="4">
        <v>79</v>
      </c>
      <c r="B86" s="6"/>
      <c r="C86" s="15"/>
      <c r="D86" s="5"/>
      <c r="E86" s="7"/>
      <c r="F86" s="7"/>
      <c r="G86" s="16"/>
      <c r="H86" s="17"/>
      <c r="I86" s="17"/>
      <c r="J86" s="23"/>
      <c r="K86" s="23"/>
      <c r="L86" s="17"/>
      <c r="M86" s="4"/>
      <c r="N86" s="20"/>
      <c r="O86" s="4"/>
    </row>
    <row r="87" spans="1:15">
      <c r="A87" s="4">
        <v>80</v>
      </c>
      <c r="B87" s="6"/>
      <c r="C87" s="15"/>
      <c r="D87" s="5"/>
      <c r="E87" s="7"/>
      <c r="F87" s="7"/>
      <c r="G87" s="16"/>
      <c r="H87" s="17"/>
      <c r="I87" s="17"/>
      <c r="J87" s="23"/>
      <c r="K87" s="23"/>
      <c r="L87" s="17"/>
      <c r="M87" s="4"/>
      <c r="N87" s="20"/>
      <c r="O87" s="4"/>
    </row>
    <row r="88" spans="1:15">
      <c r="A88" s="4">
        <v>81</v>
      </c>
      <c r="B88" s="6"/>
      <c r="C88" s="15"/>
      <c r="D88" s="5"/>
      <c r="E88" s="7"/>
      <c r="F88" s="7"/>
      <c r="G88" s="16"/>
      <c r="H88" s="17"/>
      <c r="I88" s="17"/>
      <c r="J88" s="23"/>
      <c r="K88" s="23"/>
      <c r="L88" s="17"/>
      <c r="M88" s="4"/>
      <c r="N88" s="20"/>
      <c r="O88" s="4"/>
    </row>
    <row r="89" spans="1:15">
      <c r="A89" s="4">
        <v>82</v>
      </c>
      <c r="B89" s="6"/>
      <c r="C89" s="15"/>
      <c r="D89" s="5"/>
      <c r="E89" s="7"/>
      <c r="F89" s="7"/>
      <c r="G89" s="16"/>
      <c r="H89" s="17"/>
      <c r="I89" s="17"/>
      <c r="J89" s="23"/>
      <c r="K89" s="23"/>
      <c r="L89" s="17"/>
      <c r="M89" s="4"/>
      <c r="N89" s="20"/>
      <c r="O89" s="4"/>
    </row>
    <row r="90" spans="1:15">
      <c r="A90" s="4">
        <v>83</v>
      </c>
      <c r="B90" s="6"/>
      <c r="C90" s="15"/>
      <c r="D90" s="5"/>
      <c r="E90" s="7"/>
      <c r="F90" s="7"/>
      <c r="G90" s="16"/>
      <c r="H90" s="17"/>
      <c r="I90" s="17"/>
      <c r="J90" s="23"/>
      <c r="K90" s="23"/>
      <c r="L90" s="17"/>
      <c r="M90" s="4"/>
      <c r="N90" s="20"/>
      <c r="O90" s="4"/>
    </row>
    <row r="91" spans="1:15">
      <c r="A91" s="4">
        <v>84</v>
      </c>
      <c r="B91" s="6"/>
      <c r="C91" s="15"/>
      <c r="D91" s="5"/>
      <c r="E91" s="7"/>
      <c r="F91" s="7"/>
      <c r="G91" s="16"/>
      <c r="H91" s="17"/>
      <c r="I91" s="17"/>
      <c r="J91" s="23"/>
      <c r="K91" s="23"/>
      <c r="L91" s="17"/>
      <c r="M91" s="4"/>
      <c r="N91" s="20"/>
      <c r="O91" s="4"/>
    </row>
    <row r="92" spans="1:15">
      <c r="A92" s="4">
        <v>85</v>
      </c>
      <c r="B92" s="6"/>
      <c r="C92" s="15"/>
      <c r="D92" s="5"/>
      <c r="E92" s="7"/>
      <c r="F92" s="7"/>
      <c r="G92" s="16"/>
      <c r="H92" s="17"/>
      <c r="I92" s="17"/>
      <c r="J92" s="23"/>
      <c r="K92" s="23"/>
      <c r="L92" s="17"/>
      <c r="M92" s="4"/>
      <c r="N92" s="20"/>
      <c r="O92" s="4"/>
    </row>
    <row r="93" spans="1:15">
      <c r="A93" s="4">
        <v>86</v>
      </c>
      <c r="B93" s="6"/>
      <c r="C93" s="15"/>
      <c r="D93" s="5"/>
      <c r="E93" s="7"/>
      <c r="F93" s="7"/>
      <c r="G93" s="16"/>
      <c r="H93" s="17"/>
      <c r="I93" s="17"/>
      <c r="J93" s="23"/>
      <c r="K93" s="23"/>
      <c r="L93" s="17"/>
      <c r="M93" s="4"/>
      <c r="N93" s="20"/>
      <c r="O93" s="4"/>
    </row>
    <row r="94" spans="1:15">
      <c r="A94" s="4">
        <v>87</v>
      </c>
      <c r="B94" s="6"/>
      <c r="C94" s="15"/>
      <c r="D94" s="5"/>
      <c r="E94" s="7"/>
      <c r="F94" s="7"/>
      <c r="G94" s="16"/>
      <c r="H94" s="17"/>
      <c r="I94" s="17"/>
      <c r="J94" s="23"/>
      <c r="K94" s="23"/>
      <c r="L94" s="17"/>
      <c r="M94" s="4"/>
      <c r="N94" s="20"/>
      <c r="O94" s="4"/>
    </row>
    <row r="95" spans="1:15">
      <c r="A95" s="4">
        <v>88</v>
      </c>
      <c r="B95" s="6"/>
      <c r="C95" s="15"/>
      <c r="D95" s="5"/>
      <c r="E95" s="7"/>
      <c r="F95" s="7"/>
      <c r="G95" s="16"/>
      <c r="H95" s="17"/>
      <c r="I95" s="17"/>
      <c r="J95" s="23"/>
      <c r="K95" s="23"/>
      <c r="L95" s="17"/>
      <c r="M95" s="4"/>
      <c r="N95" s="20"/>
      <c r="O95" s="4"/>
    </row>
    <row r="96" spans="1:15">
      <c r="A96" s="4">
        <v>89</v>
      </c>
      <c r="B96" s="6"/>
      <c r="C96" s="15"/>
      <c r="D96" s="5"/>
      <c r="E96" s="7"/>
      <c r="F96" s="7"/>
      <c r="G96" s="16"/>
      <c r="H96" s="17"/>
      <c r="I96" s="17"/>
      <c r="J96" s="23"/>
      <c r="K96" s="23"/>
      <c r="L96" s="17"/>
      <c r="M96" s="4"/>
      <c r="N96" s="20"/>
      <c r="O96" s="4"/>
    </row>
    <row r="97" spans="1:15">
      <c r="A97" s="4">
        <v>90</v>
      </c>
      <c r="B97" s="6"/>
      <c r="C97" s="15"/>
      <c r="D97" s="5"/>
      <c r="E97" s="7"/>
      <c r="F97" s="7"/>
      <c r="G97" s="16"/>
      <c r="H97" s="17"/>
      <c r="I97" s="17"/>
      <c r="J97" s="23"/>
      <c r="K97" s="23"/>
      <c r="L97" s="17"/>
      <c r="M97" s="4"/>
      <c r="N97" s="20"/>
      <c r="O97" s="4"/>
    </row>
    <row r="98" spans="1:15">
      <c r="A98" s="4">
        <v>91</v>
      </c>
      <c r="B98" s="6"/>
      <c r="C98" s="15"/>
      <c r="D98" s="5"/>
      <c r="E98" s="7"/>
      <c r="F98" s="7"/>
      <c r="G98" s="16"/>
      <c r="H98" s="17"/>
      <c r="I98" s="17"/>
      <c r="J98" s="23"/>
      <c r="K98" s="23"/>
      <c r="L98" s="17"/>
      <c r="M98" s="4"/>
      <c r="N98" s="20"/>
      <c r="O98" s="4"/>
    </row>
    <row r="99" spans="1:15">
      <c r="A99" s="4">
        <v>92</v>
      </c>
      <c r="B99" s="6"/>
      <c r="C99" s="15"/>
      <c r="D99" s="5"/>
      <c r="E99" s="7"/>
      <c r="F99" s="7"/>
      <c r="G99" s="16"/>
      <c r="H99" s="17"/>
      <c r="I99" s="17"/>
      <c r="J99" s="23"/>
      <c r="K99" s="23"/>
      <c r="L99" s="17"/>
      <c r="M99" s="4"/>
      <c r="N99" s="20"/>
      <c r="O99" s="4"/>
    </row>
    <row r="100" spans="1:15">
      <c r="A100" s="4">
        <v>93</v>
      </c>
      <c r="B100" s="6"/>
      <c r="C100" s="15"/>
      <c r="D100" s="5"/>
      <c r="E100" s="7"/>
      <c r="F100" s="7"/>
      <c r="G100" s="16"/>
      <c r="H100" s="17"/>
      <c r="I100" s="17"/>
      <c r="J100" s="23"/>
      <c r="K100" s="23"/>
      <c r="L100" s="17"/>
      <c r="M100" s="4"/>
      <c r="N100" s="20"/>
      <c r="O100" s="4"/>
    </row>
    <row r="101" spans="1:15">
      <c r="A101" s="4">
        <v>94</v>
      </c>
      <c r="B101" s="6"/>
      <c r="C101" s="15"/>
      <c r="D101" s="5"/>
      <c r="E101" s="7"/>
      <c r="F101" s="7"/>
      <c r="G101" s="16"/>
      <c r="H101" s="17"/>
      <c r="I101" s="17"/>
      <c r="J101" s="23"/>
      <c r="K101" s="23"/>
      <c r="L101" s="17"/>
      <c r="M101" s="4"/>
      <c r="N101" s="20"/>
      <c r="O101" s="4"/>
    </row>
    <row r="102" spans="1:15">
      <c r="A102" s="4">
        <v>95</v>
      </c>
      <c r="B102" s="6"/>
      <c r="C102" s="15"/>
      <c r="D102" s="5"/>
      <c r="E102" s="7"/>
      <c r="F102" s="7"/>
      <c r="G102" s="16"/>
      <c r="H102" s="17"/>
      <c r="I102" s="17"/>
      <c r="J102" s="23"/>
      <c r="K102" s="23"/>
      <c r="L102" s="17"/>
      <c r="M102" s="4"/>
      <c r="N102" s="20"/>
      <c r="O102" s="4"/>
    </row>
    <row r="103" spans="1:15">
      <c r="A103" s="4">
        <v>96</v>
      </c>
      <c r="B103" s="6"/>
      <c r="C103" s="15"/>
      <c r="D103" s="5"/>
      <c r="E103" s="7"/>
      <c r="F103" s="7"/>
      <c r="G103" s="16"/>
      <c r="H103" s="17"/>
      <c r="I103" s="17"/>
      <c r="J103" s="23"/>
      <c r="K103" s="23"/>
      <c r="L103" s="17"/>
      <c r="M103" s="4"/>
      <c r="N103" s="20"/>
      <c r="O103" s="4"/>
    </row>
    <row r="104" spans="1:15">
      <c r="A104" s="4">
        <v>97</v>
      </c>
      <c r="B104" s="6"/>
      <c r="C104" s="15"/>
      <c r="D104" s="5"/>
      <c r="E104" s="7"/>
      <c r="F104" s="7"/>
      <c r="G104" s="16"/>
      <c r="H104" s="17"/>
      <c r="I104" s="17"/>
      <c r="J104" s="23"/>
      <c r="K104" s="23"/>
      <c r="L104" s="17"/>
      <c r="M104" s="4"/>
      <c r="N104" s="20"/>
      <c r="O104" s="4"/>
    </row>
    <row r="105" spans="1:15">
      <c r="A105" s="4">
        <v>98</v>
      </c>
      <c r="B105" s="6"/>
      <c r="C105" s="15"/>
      <c r="D105" s="5"/>
      <c r="E105" s="7"/>
      <c r="F105" s="7"/>
      <c r="G105" s="16"/>
      <c r="H105" s="17"/>
      <c r="I105" s="17"/>
      <c r="J105" s="23"/>
      <c r="K105" s="23"/>
      <c r="L105" s="17"/>
      <c r="M105" s="4"/>
      <c r="N105" s="4"/>
      <c r="O105" s="4"/>
    </row>
    <row r="106" spans="1:15">
      <c r="A106" s="4">
        <v>99</v>
      </c>
      <c r="B106" s="6"/>
      <c r="C106" s="15"/>
      <c r="D106" s="5"/>
      <c r="E106" s="7"/>
      <c r="F106" s="7"/>
      <c r="G106" s="16"/>
      <c r="H106" s="17"/>
      <c r="I106" s="17"/>
      <c r="J106" s="23"/>
      <c r="K106" s="23"/>
      <c r="L106" s="17"/>
      <c r="M106" s="4"/>
      <c r="N106" s="4"/>
      <c r="O106" s="4"/>
    </row>
    <row r="107" spans="1:15">
      <c r="A107" s="4">
        <v>100</v>
      </c>
      <c r="B107" s="6"/>
      <c r="C107" s="15"/>
      <c r="D107" s="5"/>
      <c r="E107" s="4"/>
      <c r="F107" s="4"/>
      <c r="G107" s="16"/>
      <c r="H107" s="17"/>
      <c r="I107" s="17"/>
      <c r="J107" s="23"/>
      <c r="K107" s="23"/>
      <c r="L107" s="17"/>
      <c r="M107" s="4"/>
      <c r="N107" s="4"/>
      <c r="O107" s="4"/>
    </row>
    <row r="108" spans="1:15">
      <c r="N108" t="s">
        <v>17</v>
      </c>
      <c r="O108">
        <f>SUM(O8:O107)</f>
        <v>1872750</v>
      </c>
    </row>
  </sheetData>
  <mergeCells count="4">
    <mergeCell ref="J6:K6"/>
    <mergeCell ref="M6:N6"/>
    <mergeCell ref="E6:F6"/>
    <mergeCell ref="H6: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A18" sqref="A18:XFD18"/>
    </sheetView>
  </sheetViews>
  <sheetFormatPr baseColWidth="10" defaultRowHeight="15" x14ac:dyDescent="0"/>
  <cols>
    <col min="2" max="2" width="25.5" customWidth="1"/>
    <col min="3" max="3" width="15.33203125" style="25" bestFit="1" customWidth="1"/>
    <col min="4" max="4" width="15.6640625" style="25" bestFit="1" customWidth="1"/>
    <col min="5" max="5" width="16.6640625" bestFit="1" customWidth="1"/>
    <col min="6" max="6" width="17.33203125" bestFit="1" customWidth="1"/>
    <col min="7" max="7" width="15.1640625" bestFit="1" customWidth="1"/>
    <col min="8" max="8" width="15.33203125" bestFit="1" customWidth="1"/>
    <col min="11" max="11" width="14.33203125" style="25" bestFit="1" customWidth="1"/>
    <col min="12" max="12" width="14.6640625" style="25" bestFit="1" customWidth="1"/>
    <col min="13" max="13" width="15.33203125" style="25" bestFit="1" customWidth="1"/>
    <col min="19" max="19" width="11.83203125" bestFit="1" customWidth="1"/>
  </cols>
  <sheetData>
    <row r="1" spans="1:19">
      <c r="A1" t="s">
        <v>38</v>
      </c>
      <c r="B1" s="21">
        <v>0.05</v>
      </c>
    </row>
    <row r="2" spans="1:19">
      <c r="A2" t="s">
        <v>39</v>
      </c>
      <c r="B2" s="21">
        <v>0.3</v>
      </c>
    </row>
    <row r="3" spans="1:19">
      <c r="A3" t="s">
        <v>40</v>
      </c>
    </row>
    <row r="5" spans="1:19">
      <c r="A5" s="2" t="s">
        <v>31</v>
      </c>
      <c r="B5" s="2" t="s">
        <v>36</v>
      </c>
      <c r="C5" s="2" t="s">
        <v>23</v>
      </c>
      <c r="D5" s="2" t="s">
        <v>24</v>
      </c>
      <c r="E5" s="2" t="s">
        <v>43</v>
      </c>
      <c r="F5" s="2" t="s">
        <v>44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33</v>
      </c>
      <c r="L5" s="2" t="s">
        <v>32</v>
      </c>
      <c r="M5" s="2" t="s">
        <v>34</v>
      </c>
      <c r="N5" s="2" t="s">
        <v>38</v>
      </c>
      <c r="O5" s="2" t="s">
        <v>68</v>
      </c>
      <c r="P5" s="2" t="s">
        <v>69</v>
      </c>
      <c r="Q5" s="2" t="s">
        <v>70</v>
      </c>
    </row>
    <row r="6" spans="1:19">
      <c r="A6">
        <v>1</v>
      </c>
      <c r="B6" t="s">
        <v>37</v>
      </c>
      <c r="C6" s="25" t="s">
        <v>21</v>
      </c>
      <c r="D6" s="25" t="s">
        <v>21</v>
      </c>
      <c r="E6" s="24">
        <v>0.875</v>
      </c>
      <c r="F6" s="21">
        <v>0.1</v>
      </c>
      <c r="G6">
        <v>250</v>
      </c>
      <c r="H6">
        <v>150</v>
      </c>
      <c r="I6" t="s">
        <v>19</v>
      </c>
      <c r="J6">
        <v>24</v>
      </c>
      <c r="K6" s="25" t="s">
        <v>21</v>
      </c>
      <c r="L6" s="25" t="s">
        <v>21</v>
      </c>
      <c r="M6" s="25" t="s">
        <v>21</v>
      </c>
    </row>
    <row r="7" spans="1:19">
      <c r="A7">
        <v>2</v>
      </c>
      <c r="B7" t="s">
        <v>41</v>
      </c>
      <c r="C7" s="25">
        <v>90</v>
      </c>
      <c r="D7" s="25">
        <v>120</v>
      </c>
      <c r="E7" s="24">
        <v>0.875</v>
      </c>
      <c r="F7" s="21">
        <v>0.4</v>
      </c>
      <c r="G7">
        <v>350</v>
      </c>
      <c r="H7">
        <v>350</v>
      </c>
      <c r="I7" t="s">
        <v>19</v>
      </c>
      <c r="J7">
        <v>24</v>
      </c>
      <c r="K7" s="25">
        <f>C7*E7*G7*J7</f>
        <v>661500</v>
      </c>
      <c r="L7" s="25">
        <f>D7*F7*H7*J7</f>
        <v>403200</v>
      </c>
      <c r="M7" s="27">
        <f t="shared" ref="M7:M12" si="0">K7+L7</f>
        <v>1064700</v>
      </c>
      <c r="N7" t="s">
        <v>46</v>
      </c>
      <c r="O7" s="21">
        <v>0.1</v>
      </c>
      <c r="P7" s="21">
        <v>0.3</v>
      </c>
      <c r="Q7">
        <f>M7*O7*P7</f>
        <v>31941</v>
      </c>
      <c r="S7" s="8"/>
    </row>
    <row r="8" spans="1:19">
      <c r="A8">
        <v>3</v>
      </c>
      <c r="B8" t="s">
        <v>72</v>
      </c>
      <c r="C8" s="26">
        <v>80</v>
      </c>
      <c r="D8" s="25">
        <v>120</v>
      </c>
      <c r="E8" s="24">
        <v>0.875</v>
      </c>
      <c r="F8" s="21">
        <v>0.6</v>
      </c>
      <c r="G8">
        <v>250</v>
      </c>
      <c r="H8">
        <v>250</v>
      </c>
      <c r="I8" t="s">
        <v>19</v>
      </c>
      <c r="J8">
        <v>13</v>
      </c>
      <c r="K8" s="25">
        <f>C8*E8*G8*J8</f>
        <v>227500</v>
      </c>
      <c r="L8" s="25">
        <f>D8*F8*H8*J8</f>
        <v>234000</v>
      </c>
      <c r="M8" s="27">
        <f t="shared" si="0"/>
        <v>461500</v>
      </c>
      <c r="N8" t="s">
        <v>45</v>
      </c>
      <c r="O8" s="21">
        <v>0.05</v>
      </c>
      <c r="P8" s="21">
        <v>0.3</v>
      </c>
      <c r="Q8">
        <f t="shared" ref="Q8:Q24" si="1">M8*O8*P8</f>
        <v>6922.5</v>
      </c>
    </row>
    <row r="9" spans="1:19">
      <c r="A9">
        <v>4</v>
      </c>
      <c r="B9" t="s">
        <v>47</v>
      </c>
      <c r="C9" s="25">
        <v>180</v>
      </c>
      <c r="D9" s="25">
        <v>120</v>
      </c>
      <c r="E9" s="24">
        <v>0.875</v>
      </c>
      <c r="F9" s="21">
        <v>0.6</v>
      </c>
      <c r="G9">
        <v>750</v>
      </c>
      <c r="H9">
        <v>550</v>
      </c>
      <c r="I9" t="s">
        <v>42</v>
      </c>
      <c r="J9">
        <v>24</v>
      </c>
      <c r="K9" s="25">
        <f>C9*E9*G9*2*J9</f>
        <v>5670000</v>
      </c>
      <c r="L9" s="25">
        <f>D9*F9*H9*J9*2</f>
        <v>1900800</v>
      </c>
      <c r="M9" s="27">
        <f t="shared" si="0"/>
        <v>7570800</v>
      </c>
      <c r="N9" t="s">
        <v>49</v>
      </c>
      <c r="O9" s="21">
        <v>0.1</v>
      </c>
      <c r="P9" s="21">
        <v>0.3</v>
      </c>
      <c r="Q9">
        <f t="shared" si="1"/>
        <v>227124</v>
      </c>
    </row>
    <row r="10" spans="1:19">
      <c r="A10">
        <v>5</v>
      </c>
      <c r="B10" t="s">
        <v>72</v>
      </c>
      <c r="C10" s="25">
        <v>150</v>
      </c>
      <c r="D10" s="25">
        <v>150</v>
      </c>
      <c r="E10" s="24">
        <v>0.875</v>
      </c>
      <c r="F10" s="21">
        <v>0.4</v>
      </c>
      <c r="G10">
        <v>750</v>
      </c>
      <c r="H10">
        <v>550</v>
      </c>
      <c r="I10" t="s">
        <v>19</v>
      </c>
      <c r="J10">
        <v>8</v>
      </c>
      <c r="K10" s="25">
        <f>C10*E10*G10*J10</f>
        <v>787500</v>
      </c>
      <c r="L10" s="25">
        <f>D10*F10*H10*J10</f>
        <v>264000</v>
      </c>
      <c r="M10" s="27">
        <f t="shared" si="0"/>
        <v>1051500</v>
      </c>
      <c r="N10" t="s">
        <v>48</v>
      </c>
      <c r="O10" s="21">
        <v>0.1</v>
      </c>
      <c r="P10" s="21">
        <v>0.3</v>
      </c>
      <c r="Q10">
        <f t="shared" si="1"/>
        <v>31545</v>
      </c>
    </row>
    <row r="11" spans="1:19">
      <c r="A11">
        <v>6</v>
      </c>
      <c r="B11" t="s">
        <v>50</v>
      </c>
      <c r="C11" s="25">
        <v>90</v>
      </c>
      <c r="D11" s="25">
        <v>90</v>
      </c>
      <c r="E11" s="24">
        <v>0.875</v>
      </c>
      <c r="F11" s="21">
        <v>0.35</v>
      </c>
      <c r="G11">
        <v>250</v>
      </c>
      <c r="H11">
        <v>150</v>
      </c>
      <c r="I11" t="s">
        <v>19</v>
      </c>
      <c r="J11">
        <v>5</v>
      </c>
      <c r="K11" s="25">
        <f>C11*E11*G11*J11</f>
        <v>98437.5</v>
      </c>
      <c r="L11" s="25">
        <f>D11*F11*H11*J11</f>
        <v>23624.999999999996</v>
      </c>
      <c r="M11" s="27">
        <f t="shared" si="0"/>
        <v>122062.5</v>
      </c>
      <c r="N11" t="s">
        <v>49</v>
      </c>
      <c r="O11" s="21">
        <v>0.05</v>
      </c>
      <c r="P11" s="21">
        <v>0.3</v>
      </c>
      <c r="Q11">
        <f t="shared" si="1"/>
        <v>1830.9375</v>
      </c>
    </row>
    <row r="12" spans="1:19">
      <c r="A12">
        <v>7</v>
      </c>
      <c r="B12" t="s">
        <v>51</v>
      </c>
      <c r="C12" s="25">
        <v>150</v>
      </c>
      <c r="D12" s="25">
        <v>150</v>
      </c>
      <c r="E12" s="24">
        <v>0.875</v>
      </c>
      <c r="F12" s="21">
        <v>0.5</v>
      </c>
      <c r="G12">
        <v>250</v>
      </c>
      <c r="H12">
        <v>250</v>
      </c>
      <c r="I12" t="s">
        <v>19</v>
      </c>
      <c r="J12">
        <v>9</v>
      </c>
      <c r="K12" s="25">
        <f>C12*E12*G12*J12</f>
        <v>295312.5</v>
      </c>
      <c r="L12" s="25">
        <f>D12*F12*H12*J12</f>
        <v>168750</v>
      </c>
      <c r="M12" s="27">
        <f t="shared" si="0"/>
        <v>464062.5</v>
      </c>
      <c r="N12" t="s">
        <v>48</v>
      </c>
      <c r="O12" s="21">
        <v>0.05</v>
      </c>
      <c r="P12" s="21">
        <v>0.3</v>
      </c>
      <c r="Q12">
        <f t="shared" si="1"/>
        <v>6960.9375</v>
      </c>
    </row>
    <row r="13" spans="1:19" hidden="1">
      <c r="A13">
        <v>8</v>
      </c>
      <c r="B13" t="s">
        <v>52</v>
      </c>
      <c r="C13" s="25" t="s">
        <v>21</v>
      </c>
      <c r="D13" s="25" t="s">
        <v>21</v>
      </c>
      <c r="E13" s="24">
        <v>0.875</v>
      </c>
      <c r="F13" t="s">
        <v>21</v>
      </c>
      <c r="G13" t="s">
        <v>21</v>
      </c>
      <c r="H13" t="s">
        <v>21</v>
      </c>
      <c r="I13" t="s">
        <v>19</v>
      </c>
      <c r="J13">
        <v>26</v>
      </c>
      <c r="K13" s="25" t="s">
        <v>21</v>
      </c>
      <c r="L13" s="25" t="s">
        <v>21</v>
      </c>
      <c r="M13" s="27" t="s">
        <v>21</v>
      </c>
      <c r="N13" t="s">
        <v>46</v>
      </c>
      <c r="O13" s="25" t="s">
        <v>21</v>
      </c>
      <c r="P13" s="21" t="s">
        <v>21</v>
      </c>
      <c r="Q13" s="25" t="s">
        <v>21</v>
      </c>
    </row>
    <row r="14" spans="1:19">
      <c r="A14">
        <v>9</v>
      </c>
      <c r="B14" t="s">
        <v>53</v>
      </c>
      <c r="C14" s="25">
        <v>80</v>
      </c>
      <c r="D14" s="25">
        <v>25</v>
      </c>
      <c r="E14" s="24">
        <v>0.875</v>
      </c>
      <c r="F14" s="21">
        <v>0.35</v>
      </c>
      <c r="G14">
        <v>1250</v>
      </c>
      <c r="H14">
        <v>1250</v>
      </c>
      <c r="I14" t="s">
        <v>42</v>
      </c>
      <c r="J14">
        <v>6</v>
      </c>
      <c r="K14" s="25">
        <f>C14*E14*G14*J14*2</f>
        <v>1050000</v>
      </c>
      <c r="L14" s="25">
        <f>D14*F14*H14*J14*2</f>
        <v>131250</v>
      </c>
      <c r="M14" s="27">
        <f t="shared" ref="M14:M19" si="2">K14+L14</f>
        <v>1181250</v>
      </c>
      <c r="N14" t="s">
        <v>49</v>
      </c>
      <c r="O14" s="21">
        <v>0.1</v>
      </c>
      <c r="P14" s="21">
        <v>0.3</v>
      </c>
      <c r="Q14">
        <f t="shared" si="1"/>
        <v>35437.5</v>
      </c>
    </row>
    <row r="15" spans="1:19">
      <c r="A15">
        <v>10</v>
      </c>
      <c r="B15" t="s">
        <v>55</v>
      </c>
      <c r="C15" s="25">
        <v>60</v>
      </c>
      <c r="D15" s="25">
        <v>40</v>
      </c>
      <c r="E15" s="24">
        <v>0.875</v>
      </c>
      <c r="F15" s="21">
        <v>0.3</v>
      </c>
      <c r="G15">
        <v>150</v>
      </c>
      <c r="H15">
        <v>75</v>
      </c>
      <c r="I15" t="s">
        <v>42</v>
      </c>
      <c r="J15">
        <v>8</v>
      </c>
      <c r="K15" s="25">
        <f>C15*E15*G15*J15*2</f>
        <v>126000</v>
      </c>
      <c r="L15" s="25">
        <f>D15*F15*H15*J15*2</f>
        <v>14400</v>
      </c>
      <c r="M15" s="27">
        <f t="shared" si="2"/>
        <v>140400</v>
      </c>
      <c r="N15" t="s">
        <v>54</v>
      </c>
      <c r="O15" s="21">
        <v>0.05</v>
      </c>
      <c r="P15" s="21">
        <v>0.3</v>
      </c>
      <c r="Q15">
        <f t="shared" si="1"/>
        <v>2106</v>
      </c>
    </row>
    <row r="16" spans="1:19">
      <c r="A16">
        <v>11</v>
      </c>
      <c r="B16" t="s">
        <v>56</v>
      </c>
      <c r="C16" s="25">
        <v>80</v>
      </c>
      <c r="D16" s="25">
        <v>30</v>
      </c>
      <c r="E16" s="24">
        <v>0.875</v>
      </c>
      <c r="F16" s="21">
        <v>0.5</v>
      </c>
      <c r="G16">
        <v>2750</v>
      </c>
      <c r="H16">
        <v>1750</v>
      </c>
      <c r="I16" t="s">
        <v>19</v>
      </c>
      <c r="J16">
        <v>5</v>
      </c>
      <c r="K16" s="25">
        <f>C16*E16*G16*J16</f>
        <v>962500</v>
      </c>
      <c r="L16" s="25">
        <f>D16*F16*H16*J16</f>
        <v>131250</v>
      </c>
      <c r="M16" s="27">
        <f t="shared" si="2"/>
        <v>1093750</v>
      </c>
      <c r="N16" t="s">
        <v>46</v>
      </c>
      <c r="O16" s="21">
        <v>0.1</v>
      </c>
      <c r="P16" s="21">
        <v>0.3</v>
      </c>
      <c r="Q16">
        <f t="shared" si="1"/>
        <v>32812.5</v>
      </c>
    </row>
    <row r="17" spans="1:17">
      <c r="A17">
        <v>12</v>
      </c>
      <c r="B17" t="s">
        <v>58</v>
      </c>
      <c r="C17" s="25">
        <v>40</v>
      </c>
      <c r="D17" s="25">
        <v>100</v>
      </c>
      <c r="E17" s="24">
        <v>0.875</v>
      </c>
      <c r="F17" s="21">
        <v>0.3</v>
      </c>
      <c r="G17">
        <v>550</v>
      </c>
      <c r="H17">
        <v>450</v>
      </c>
      <c r="I17" t="s">
        <v>42</v>
      </c>
      <c r="J17">
        <v>5</v>
      </c>
      <c r="K17" s="25">
        <f>C17*E17*G17*J17*2</f>
        <v>192500</v>
      </c>
      <c r="L17" s="25">
        <f>D17*F17*H17*J17*2</f>
        <v>135000</v>
      </c>
      <c r="M17" s="27">
        <f t="shared" si="2"/>
        <v>327500</v>
      </c>
      <c r="N17" t="s">
        <v>57</v>
      </c>
      <c r="O17" s="21">
        <v>0.05</v>
      </c>
      <c r="P17" s="21">
        <v>0.3</v>
      </c>
      <c r="Q17">
        <f t="shared" si="1"/>
        <v>4912.5</v>
      </c>
    </row>
    <row r="18" spans="1:17">
      <c r="A18">
        <v>13</v>
      </c>
      <c r="B18" t="s">
        <v>59</v>
      </c>
      <c r="C18" s="25">
        <v>75</v>
      </c>
      <c r="D18" s="25">
        <v>50</v>
      </c>
      <c r="E18" s="24">
        <v>0.875</v>
      </c>
      <c r="F18" s="21">
        <v>0.3</v>
      </c>
      <c r="G18">
        <v>150</v>
      </c>
      <c r="H18">
        <v>150</v>
      </c>
      <c r="I18" t="s">
        <v>42</v>
      </c>
      <c r="J18">
        <v>2</v>
      </c>
      <c r="K18" s="25">
        <f>C18*E18*G18*J18*2</f>
        <v>39375</v>
      </c>
      <c r="L18" s="25">
        <f>D18*F18*H18*J18*2</f>
        <v>9000</v>
      </c>
      <c r="M18" s="27">
        <f t="shared" si="2"/>
        <v>48375</v>
      </c>
      <c r="N18" t="s">
        <v>54</v>
      </c>
      <c r="O18" s="21">
        <v>0.05</v>
      </c>
      <c r="P18" s="21">
        <v>0.3</v>
      </c>
      <c r="Q18">
        <f t="shared" si="1"/>
        <v>725.625</v>
      </c>
    </row>
    <row r="19" spans="1:17">
      <c r="A19">
        <v>14</v>
      </c>
      <c r="B19" t="s">
        <v>59</v>
      </c>
      <c r="C19" s="25">
        <v>100</v>
      </c>
      <c r="D19" s="25">
        <v>45</v>
      </c>
      <c r="E19" s="24">
        <v>0.875</v>
      </c>
      <c r="F19" s="21">
        <v>0.5</v>
      </c>
      <c r="G19">
        <v>150</v>
      </c>
      <c r="H19">
        <v>150</v>
      </c>
      <c r="I19" t="s">
        <v>42</v>
      </c>
      <c r="J19">
        <v>2</v>
      </c>
      <c r="K19" s="25">
        <f>C19*E19*G19*J19*2</f>
        <v>52500</v>
      </c>
      <c r="L19" s="25">
        <f>D19*F19*H19*J19*2</f>
        <v>13500</v>
      </c>
      <c r="M19" s="27">
        <f t="shared" si="2"/>
        <v>66000</v>
      </c>
      <c r="N19" t="s">
        <v>54</v>
      </c>
      <c r="O19" s="21">
        <v>0.05</v>
      </c>
      <c r="P19" s="21">
        <v>0.3</v>
      </c>
      <c r="Q19">
        <f t="shared" si="1"/>
        <v>990</v>
      </c>
    </row>
    <row r="20" spans="1:17">
      <c r="A20">
        <v>15</v>
      </c>
      <c r="B20" t="s">
        <v>60</v>
      </c>
      <c r="C20" s="25">
        <v>150</v>
      </c>
      <c r="D20" s="25">
        <v>90</v>
      </c>
      <c r="E20" s="24">
        <v>0.875</v>
      </c>
      <c r="F20" s="21">
        <v>0.6</v>
      </c>
      <c r="G20">
        <v>2750</v>
      </c>
      <c r="H20">
        <v>1750</v>
      </c>
      <c r="I20" t="s">
        <v>42</v>
      </c>
      <c r="J20">
        <v>10</v>
      </c>
      <c r="K20" s="25">
        <f t="shared" ref="K20:K23" si="3">C20*E20*G20*J20*2</f>
        <v>7218750</v>
      </c>
      <c r="L20" s="25">
        <f t="shared" ref="L20:L23" si="4">D20*F20*H20*J20*2</f>
        <v>1890000</v>
      </c>
      <c r="M20" s="27">
        <f t="shared" ref="M20:M24" si="5">K20+L20</f>
        <v>9108750</v>
      </c>
      <c r="N20" t="s">
        <v>46</v>
      </c>
      <c r="O20" s="21">
        <v>0.1</v>
      </c>
      <c r="P20" s="21">
        <v>0.3</v>
      </c>
      <c r="Q20">
        <f t="shared" si="1"/>
        <v>273262.5</v>
      </c>
    </row>
    <row r="21" spans="1:17">
      <c r="A21">
        <v>16</v>
      </c>
      <c r="B21" t="s">
        <v>72</v>
      </c>
      <c r="C21" s="25">
        <v>90</v>
      </c>
      <c r="D21" s="25">
        <v>60</v>
      </c>
      <c r="E21" s="24">
        <v>0.875</v>
      </c>
      <c r="F21" s="21">
        <v>0.25</v>
      </c>
      <c r="G21">
        <v>550</v>
      </c>
      <c r="H21">
        <v>450</v>
      </c>
      <c r="I21" t="s">
        <v>42</v>
      </c>
      <c r="J21">
        <v>4</v>
      </c>
      <c r="K21" s="25">
        <f t="shared" si="3"/>
        <v>346500</v>
      </c>
      <c r="L21" s="25">
        <f t="shared" si="4"/>
        <v>54000</v>
      </c>
      <c r="M21" s="27">
        <f t="shared" si="5"/>
        <v>400500</v>
      </c>
      <c r="N21" t="s">
        <v>48</v>
      </c>
      <c r="O21" s="21">
        <v>0.05</v>
      </c>
      <c r="P21" s="21">
        <v>0.3</v>
      </c>
      <c r="Q21">
        <f t="shared" si="1"/>
        <v>6007.5</v>
      </c>
    </row>
    <row r="22" spans="1:17">
      <c r="A22">
        <v>17</v>
      </c>
      <c r="B22" t="s">
        <v>61</v>
      </c>
      <c r="C22" s="25">
        <v>90</v>
      </c>
      <c r="D22" s="25">
        <v>50</v>
      </c>
      <c r="E22" s="24">
        <v>0.875</v>
      </c>
      <c r="F22" s="21">
        <v>0.25</v>
      </c>
      <c r="G22">
        <v>650</v>
      </c>
      <c r="H22">
        <v>450</v>
      </c>
      <c r="I22" t="s">
        <v>42</v>
      </c>
      <c r="J22">
        <v>4</v>
      </c>
      <c r="K22" s="25">
        <f t="shared" si="3"/>
        <v>409500</v>
      </c>
      <c r="L22" s="25">
        <f t="shared" si="4"/>
        <v>45000</v>
      </c>
      <c r="M22" s="27">
        <f t="shared" si="5"/>
        <v>454500</v>
      </c>
      <c r="N22" t="s">
        <v>46</v>
      </c>
      <c r="O22" s="21">
        <v>0.1</v>
      </c>
      <c r="P22" s="21">
        <v>0.3</v>
      </c>
      <c r="Q22">
        <f t="shared" si="1"/>
        <v>13635</v>
      </c>
    </row>
    <row r="23" spans="1:17">
      <c r="A23">
        <v>18</v>
      </c>
      <c r="B23" t="s">
        <v>72</v>
      </c>
      <c r="C23" s="25">
        <v>78</v>
      </c>
      <c r="D23" s="25">
        <v>80</v>
      </c>
      <c r="E23" s="24">
        <v>0.875</v>
      </c>
      <c r="F23" s="21">
        <v>0.55000000000000004</v>
      </c>
      <c r="G23">
        <v>4750</v>
      </c>
      <c r="H23">
        <v>4750</v>
      </c>
      <c r="I23" t="s">
        <v>42</v>
      </c>
      <c r="J23">
        <v>8</v>
      </c>
      <c r="K23" s="25">
        <f t="shared" si="3"/>
        <v>5187000</v>
      </c>
      <c r="L23" s="25">
        <f t="shared" si="4"/>
        <v>3344000</v>
      </c>
      <c r="M23" s="27">
        <f t="shared" si="5"/>
        <v>8531000</v>
      </c>
      <c r="N23" t="s">
        <v>49</v>
      </c>
      <c r="O23" s="21">
        <v>0.1</v>
      </c>
      <c r="P23" s="21">
        <v>0.3</v>
      </c>
      <c r="Q23">
        <f t="shared" si="1"/>
        <v>255930</v>
      </c>
    </row>
    <row r="24" spans="1:17">
      <c r="A24">
        <v>19</v>
      </c>
      <c r="B24" t="s">
        <v>62</v>
      </c>
      <c r="C24" s="25">
        <v>80</v>
      </c>
      <c r="D24" s="25">
        <v>110</v>
      </c>
      <c r="E24" s="24">
        <v>0.875</v>
      </c>
      <c r="F24" s="21">
        <v>0.3</v>
      </c>
      <c r="G24">
        <v>750</v>
      </c>
      <c r="H24">
        <v>550</v>
      </c>
      <c r="I24" t="s">
        <v>19</v>
      </c>
      <c r="J24">
        <v>20</v>
      </c>
      <c r="K24" s="25">
        <f>C24*E24*G24*J24</f>
        <v>1050000</v>
      </c>
      <c r="L24" s="25">
        <f>D24*F24*H24*J24</f>
        <v>363000</v>
      </c>
      <c r="M24" s="27">
        <f t="shared" si="5"/>
        <v>1413000</v>
      </c>
      <c r="N24" t="s">
        <v>49</v>
      </c>
      <c r="O24" s="21">
        <v>0.1</v>
      </c>
      <c r="P24" s="21">
        <v>0.3</v>
      </c>
      <c r="Q24">
        <f t="shared" si="1"/>
        <v>42390</v>
      </c>
    </row>
    <row r="25" spans="1:17">
      <c r="A25">
        <v>20</v>
      </c>
      <c r="B25" t="s">
        <v>72</v>
      </c>
      <c r="C25" s="25" t="s">
        <v>21</v>
      </c>
      <c r="D25" s="25" t="s">
        <v>21</v>
      </c>
      <c r="E25" s="24">
        <v>0.875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s="25" t="s">
        <v>21</v>
      </c>
      <c r="L25" s="25" t="s">
        <v>21</v>
      </c>
      <c r="M25" s="25" t="s">
        <v>21</v>
      </c>
      <c r="N25" t="s">
        <v>21</v>
      </c>
    </row>
    <row r="26" spans="1:17">
      <c r="A26">
        <v>21</v>
      </c>
      <c r="B26" t="s">
        <v>63</v>
      </c>
      <c r="E26" s="24">
        <v>0.875</v>
      </c>
      <c r="F26" s="21"/>
      <c r="G26">
        <v>650</v>
      </c>
      <c r="H26">
        <v>650</v>
      </c>
      <c r="I26" t="s">
        <v>19</v>
      </c>
      <c r="J26">
        <v>28</v>
      </c>
    </row>
    <row r="27" spans="1:17">
      <c r="A27">
        <v>22</v>
      </c>
      <c r="B27" t="s">
        <v>72</v>
      </c>
      <c r="E27" s="24">
        <v>0.875</v>
      </c>
    </row>
    <row r="28" spans="1:17">
      <c r="A28">
        <v>23</v>
      </c>
      <c r="B28" t="s">
        <v>72</v>
      </c>
      <c r="E28" s="24">
        <v>0.875</v>
      </c>
    </row>
    <row r="29" spans="1:17">
      <c r="A29">
        <v>24</v>
      </c>
      <c r="B29" t="s">
        <v>65</v>
      </c>
      <c r="C29" s="25">
        <v>50</v>
      </c>
      <c r="D29" s="25">
        <v>96</v>
      </c>
      <c r="E29" s="24">
        <v>0.875</v>
      </c>
      <c r="F29" s="21">
        <v>0.75</v>
      </c>
      <c r="G29">
        <v>650</v>
      </c>
      <c r="H29">
        <v>550</v>
      </c>
      <c r="I29" t="s">
        <v>19</v>
      </c>
      <c r="J29">
        <v>13</v>
      </c>
      <c r="N29" t="s">
        <v>46</v>
      </c>
    </row>
    <row r="30" spans="1:17">
      <c r="A30">
        <v>25</v>
      </c>
      <c r="B30" t="s">
        <v>66</v>
      </c>
      <c r="C30" s="25" t="s">
        <v>64</v>
      </c>
      <c r="E30" s="24">
        <v>0.875</v>
      </c>
    </row>
    <row r="31" spans="1:17">
      <c r="A31">
        <v>26</v>
      </c>
      <c r="B31" t="s">
        <v>67</v>
      </c>
      <c r="C31" s="25">
        <v>60</v>
      </c>
      <c r="D31" s="25">
        <v>20</v>
      </c>
      <c r="E31" s="24">
        <v>0.875</v>
      </c>
      <c r="F31" s="21">
        <v>0.2</v>
      </c>
      <c r="G31">
        <v>1750</v>
      </c>
      <c r="H31">
        <v>1250</v>
      </c>
      <c r="I31" t="s">
        <v>42</v>
      </c>
      <c r="J31">
        <v>8</v>
      </c>
      <c r="N31" t="s">
        <v>49</v>
      </c>
    </row>
    <row r="32" spans="1:17">
      <c r="A32">
        <v>27</v>
      </c>
      <c r="E32" s="24">
        <v>0.875</v>
      </c>
    </row>
    <row r="33" spans="1:12">
      <c r="A33">
        <v>28</v>
      </c>
      <c r="E33" s="24">
        <v>0.875</v>
      </c>
    </row>
    <row r="34" spans="1:12">
      <c r="A34">
        <v>29</v>
      </c>
      <c r="E34" s="24">
        <v>0.875</v>
      </c>
    </row>
    <row r="35" spans="1:12">
      <c r="A35">
        <v>30</v>
      </c>
      <c r="E35" s="24">
        <v>0.875</v>
      </c>
    </row>
    <row r="36" spans="1:12">
      <c r="A36">
        <v>31</v>
      </c>
      <c r="E36" s="24">
        <v>0.875</v>
      </c>
    </row>
    <row r="37" spans="1:12">
      <c r="A37">
        <v>32</v>
      </c>
      <c r="E37" s="24">
        <v>0.875</v>
      </c>
      <c r="K37" s="25" t="s">
        <v>71</v>
      </c>
      <c r="L37" s="25">
        <f>SUM(M7:M24)/17</f>
        <v>1970567.6470588236</v>
      </c>
    </row>
    <row r="38" spans="1:12">
      <c r="A38">
        <v>33</v>
      </c>
      <c r="E38" s="24">
        <v>0.875</v>
      </c>
    </row>
    <row r="39" spans="1:12">
      <c r="A39">
        <v>34</v>
      </c>
      <c r="E39" s="24">
        <v>0.875</v>
      </c>
    </row>
    <row r="40" spans="1:12">
      <c r="A40">
        <v>35</v>
      </c>
      <c r="E40" s="24">
        <v>0.875</v>
      </c>
    </row>
    <row r="41" spans="1:12">
      <c r="A41">
        <v>36</v>
      </c>
      <c r="E41" s="24">
        <v>0.875</v>
      </c>
    </row>
    <row r="42" spans="1:12">
      <c r="A42">
        <v>37</v>
      </c>
      <c r="E42" s="24">
        <v>0.875</v>
      </c>
    </row>
    <row r="43" spans="1:12">
      <c r="A43">
        <v>38</v>
      </c>
      <c r="E43" s="24">
        <v>0.875</v>
      </c>
    </row>
    <row r="44" spans="1:12">
      <c r="A44">
        <v>39</v>
      </c>
      <c r="E44" s="24">
        <v>0.875</v>
      </c>
    </row>
    <row r="45" spans="1:12">
      <c r="A45">
        <v>40</v>
      </c>
      <c r="E45" s="24">
        <v>0.875</v>
      </c>
    </row>
    <row r="46" spans="1:12">
      <c r="A46">
        <v>41</v>
      </c>
      <c r="E46" s="24">
        <v>0.875</v>
      </c>
    </row>
    <row r="47" spans="1:12">
      <c r="A47">
        <v>42</v>
      </c>
      <c r="E47" s="24">
        <v>0.875</v>
      </c>
    </row>
    <row r="48" spans="1:12">
      <c r="A48">
        <v>43</v>
      </c>
      <c r="E48" s="24">
        <v>0.875</v>
      </c>
    </row>
    <row r="49" spans="1:5">
      <c r="A49">
        <v>44</v>
      </c>
      <c r="E49" s="24">
        <v>0.875</v>
      </c>
    </row>
    <row r="50" spans="1:5">
      <c r="A50">
        <v>45</v>
      </c>
      <c r="E50" s="24">
        <v>0.875</v>
      </c>
    </row>
    <row r="51" spans="1:5">
      <c r="A51">
        <v>46</v>
      </c>
      <c r="E51" s="24">
        <v>0.875</v>
      </c>
    </row>
    <row r="52" spans="1:5">
      <c r="A52">
        <v>47</v>
      </c>
      <c r="E52" s="24">
        <v>0.875</v>
      </c>
    </row>
    <row r="53" spans="1:5">
      <c r="A53">
        <v>48</v>
      </c>
      <c r="E53" s="24">
        <v>0.875</v>
      </c>
    </row>
    <row r="54" spans="1:5">
      <c r="A54">
        <v>49</v>
      </c>
      <c r="E54" s="24">
        <v>0.875</v>
      </c>
    </row>
    <row r="55" spans="1:5">
      <c r="A55">
        <v>50</v>
      </c>
      <c r="E55" s="24">
        <v>0.875</v>
      </c>
    </row>
    <row r="56" spans="1:5">
      <c r="A56">
        <v>51</v>
      </c>
      <c r="E56" s="24">
        <v>0.875</v>
      </c>
    </row>
    <row r="57" spans="1:5">
      <c r="A57">
        <v>52</v>
      </c>
      <c r="E57" s="24">
        <v>0.875</v>
      </c>
    </row>
    <row r="58" spans="1:5">
      <c r="A58">
        <v>53</v>
      </c>
      <c r="E58" s="24">
        <v>0.875</v>
      </c>
    </row>
    <row r="59" spans="1:5">
      <c r="A59">
        <v>54</v>
      </c>
      <c r="E59" s="24">
        <v>0.875</v>
      </c>
    </row>
    <row r="60" spans="1:5">
      <c r="A60">
        <v>55</v>
      </c>
      <c r="E60" s="24">
        <v>0.875</v>
      </c>
    </row>
    <row r="61" spans="1:5">
      <c r="A61">
        <v>56</v>
      </c>
      <c r="E61" s="24">
        <v>0.875</v>
      </c>
    </row>
    <row r="62" spans="1:5">
      <c r="A62">
        <v>57</v>
      </c>
      <c r="E62" s="24">
        <v>0.875</v>
      </c>
    </row>
    <row r="63" spans="1:5">
      <c r="A63">
        <v>58</v>
      </c>
      <c r="E63" s="24">
        <v>0.875</v>
      </c>
    </row>
    <row r="64" spans="1:5">
      <c r="A64">
        <v>59</v>
      </c>
      <c r="E64" s="24">
        <v>0.875</v>
      </c>
    </row>
    <row r="65" spans="1:5">
      <c r="A65">
        <v>60</v>
      </c>
      <c r="E65" s="24">
        <v>0.875</v>
      </c>
    </row>
    <row r="66" spans="1:5">
      <c r="A66">
        <v>61</v>
      </c>
      <c r="E66" s="24">
        <v>0.875</v>
      </c>
    </row>
    <row r="67" spans="1:5">
      <c r="A67">
        <v>62</v>
      </c>
      <c r="E67" s="24">
        <v>0.875</v>
      </c>
    </row>
    <row r="68" spans="1:5">
      <c r="A68">
        <v>63</v>
      </c>
      <c r="E68" s="24">
        <v>0.875</v>
      </c>
    </row>
    <row r="69" spans="1:5">
      <c r="A69">
        <v>64</v>
      </c>
      <c r="E69" s="24">
        <v>0.875</v>
      </c>
    </row>
    <row r="70" spans="1:5">
      <c r="A70">
        <v>65</v>
      </c>
      <c r="E70" s="24">
        <v>0.875</v>
      </c>
    </row>
    <row r="71" spans="1:5">
      <c r="A71">
        <v>66</v>
      </c>
      <c r="E71" s="24">
        <v>0.875</v>
      </c>
    </row>
    <row r="72" spans="1:5">
      <c r="A72">
        <v>67</v>
      </c>
      <c r="E72" s="24">
        <v>0.875</v>
      </c>
    </row>
    <row r="73" spans="1:5">
      <c r="A73">
        <v>68</v>
      </c>
      <c r="E73" s="24">
        <v>0.875</v>
      </c>
    </row>
    <row r="74" spans="1:5">
      <c r="A74">
        <v>69</v>
      </c>
      <c r="E74" s="24">
        <v>0.875</v>
      </c>
    </row>
    <row r="75" spans="1:5">
      <c r="A75">
        <v>70</v>
      </c>
      <c r="E75" s="24">
        <v>0.875</v>
      </c>
    </row>
    <row r="76" spans="1:5">
      <c r="A76">
        <v>71</v>
      </c>
      <c r="E76" s="24">
        <v>0.875</v>
      </c>
    </row>
    <row r="77" spans="1:5">
      <c r="A77">
        <v>72</v>
      </c>
      <c r="E77" s="24">
        <v>0.875</v>
      </c>
    </row>
    <row r="78" spans="1:5">
      <c r="A78">
        <v>73</v>
      </c>
      <c r="E78" s="24">
        <v>0.875</v>
      </c>
    </row>
    <row r="79" spans="1:5">
      <c r="A79">
        <v>74</v>
      </c>
      <c r="E79" s="24">
        <v>0.875</v>
      </c>
    </row>
    <row r="80" spans="1:5">
      <c r="A80">
        <v>75</v>
      </c>
      <c r="E80" s="24">
        <v>0.875</v>
      </c>
    </row>
    <row r="81" spans="1:5">
      <c r="A81">
        <v>76</v>
      </c>
      <c r="E81" s="24">
        <v>0.875</v>
      </c>
    </row>
    <row r="82" spans="1:5">
      <c r="A82">
        <v>77</v>
      </c>
      <c r="E82" s="24">
        <v>0.875</v>
      </c>
    </row>
    <row r="83" spans="1:5">
      <c r="A83">
        <v>78</v>
      </c>
      <c r="E83" s="24">
        <v>0.875</v>
      </c>
    </row>
    <row r="84" spans="1:5">
      <c r="A84">
        <v>79</v>
      </c>
      <c r="E84" s="24">
        <v>0.875</v>
      </c>
    </row>
    <row r="85" spans="1:5">
      <c r="A85">
        <v>80</v>
      </c>
      <c r="E85" s="24">
        <v>0.875</v>
      </c>
    </row>
    <row r="86" spans="1:5">
      <c r="A86">
        <v>81</v>
      </c>
      <c r="E86" s="24">
        <v>0.875</v>
      </c>
    </row>
    <row r="87" spans="1:5">
      <c r="A87">
        <v>82</v>
      </c>
      <c r="E87" s="24">
        <v>0.875</v>
      </c>
    </row>
    <row r="88" spans="1:5">
      <c r="A88">
        <v>83</v>
      </c>
      <c r="E88" s="24">
        <v>0.875</v>
      </c>
    </row>
    <row r="89" spans="1:5">
      <c r="A89">
        <v>84</v>
      </c>
      <c r="E89" s="24">
        <v>0.875</v>
      </c>
    </row>
    <row r="90" spans="1:5">
      <c r="A90">
        <v>85</v>
      </c>
      <c r="E90" s="24">
        <v>0.875</v>
      </c>
    </row>
    <row r="91" spans="1:5">
      <c r="A91">
        <v>86</v>
      </c>
      <c r="E91" s="24">
        <v>0.875</v>
      </c>
    </row>
    <row r="92" spans="1:5">
      <c r="A92">
        <v>87</v>
      </c>
      <c r="E92" s="24">
        <v>0.875</v>
      </c>
    </row>
    <row r="93" spans="1:5">
      <c r="A93">
        <v>88</v>
      </c>
      <c r="E93" s="24">
        <v>0.875</v>
      </c>
    </row>
    <row r="94" spans="1:5">
      <c r="A94">
        <v>89</v>
      </c>
      <c r="E94" s="24">
        <v>0.875</v>
      </c>
    </row>
    <row r="95" spans="1:5">
      <c r="A95">
        <v>90</v>
      </c>
      <c r="E95" s="24">
        <v>0.875</v>
      </c>
    </row>
    <row r="96" spans="1:5">
      <c r="A96">
        <v>91</v>
      </c>
      <c r="E96" s="24">
        <v>0.875</v>
      </c>
    </row>
    <row r="97" spans="1:5">
      <c r="A97">
        <v>92</v>
      </c>
      <c r="E97" s="24">
        <v>0.875</v>
      </c>
    </row>
    <row r="98" spans="1:5">
      <c r="A98">
        <v>93</v>
      </c>
      <c r="E98" s="24">
        <v>0.875</v>
      </c>
    </row>
    <row r="99" spans="1:5">
      <c r="A99">
        <v>94</v>
      </c>
      <c r="E99" s="24">
        <v>0.875</v>
      </c>
    </row>
    <row r="100" spans="1:5">
      <c r="A100">
        <v>95</v>
      </c>
      <c r="E100" s="24">
        <v>0.875</v>
      </c>
    </row>
    <row r="101" spans="1:5">
      <c r="A101">
        <v>96</v>
      </c>
      <c r="E101" s="24">
        <v>0.875</v>
      </c>
    </row>
    <row r="102" spans="1:5">
      <c r="A102">
        <v>97</v>
      </c>
      <c r="E102" s="24">
        <v>0.875</v>
      </c>
    </row>
    <row r="103" spans="1:5">
      <c r="A103">
        <v>98</v>
      </c>
      <c r="E103" s="24">
        <v>0.875</v>
      </c>
    </row>
    <row r="104" spans="1:5">
      <c r="A104">
        <v>99</v>
      </c>
      <c r="E104" s="24">
        <v>0.875</v>
      </c>
    </row>
    <row r="105" spans="1:5">
      <c r="A105">
        <v>100</v>
      </c>
      <c r="E105" s="24">
        <v>0.875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05"/>
  <sheetViews>
    <sheetView workbookViewId="0">
      <selection activeCell="M7" sqref="M7"/>
    </sheetView>
  </sheetViews>
  <sheetFormatPr baseColWidth="10" defaultRowHeight="15" x14ac:dyDescent="0"/>
  <cols>
    <col min="3" max="3" width="15.33203125" bestFit="1" customWidth="1"/>
    <col min="4" max="4" width="15.6640625" bestFit="1" customWidth="1"/>
    <col min="5" max="5" width="26" bestFit="1" customWidth="1"/>
    <col min="6" max="6" width="26.6640625" bestFit="1" customWidth="1"/>
    <col min="7" max="7" width="15.1640625" bestFit="1" customWidth="1"/>
    <col min="8" max="8" width="15.33203125" bestFit="1" customWidth="1"/>
    <col min="9" max="9" width="9.83203125" bestFit="1" customWidth="1"/>
    <col min="10" max="10" width="9.6640625" bestFit="1" customWidth="1"/>
    <col min="11" max="11" width="14.1640625" bestFit="1" customWidth="1"/>
    <col min="12" max="12" width="14.6640625" bestFit="1" customWidth="1"/>
    <col min="13" max="13" width="15.33203125" bestFit="1" customWidth="1"/>
  </cols>
  <sheetData>
    <row r="5" spans="1:13">
      <c r="A5" t="s">
        <v>31</v>
      </c>
      <c r="B5" t="s">
        <v>36</v>
      </c>
      <c r="C5" t="s">
        <v>23</v>
      </c>
      <c r="D5" t="s">
        <v>24</v>
      </c>
      <c r="E5" t="s">
        <v>26</v>
      </c>
      <c r="F5" t="s">
        <v>25</v>
      </c>
      <c r="G5" t="s">
        <v>27</v>
      </c>
      <c r="H5" t="s">
        <v>28</v>
      </c>
      <c r="I5" t="s">
        <v>29</v>
      </c>
      <c r="J5" t="s">
        <v>30</v>
      </c>
      <c r="K5" t="s">
        <v>33</v>
      </c>
      <c r="L5" t="s">
        <v>32</v>
      </c>
      <c r="M5" t="s">
        <v>34</v>
      </c>
    </row>
    <row r="6" spans="1:13">
      <c r="A6">
        <v>1</v>
      </c>
      <c r="B6" t="s">
        <v>35</v>
      </c>
      <c r="C6">
        <v>15</v>
      </c>
      <c r="D6">
        <v>30</v>
      </c>
      <c r="E6" s="24">
        <v>0.875</v>
      </c>
      <c r="F6" s="21">
        <v>0.7</v>
      </c>
      <c r="G6">
        <v>650</v>
      </c>
      <c r="H6">
        <v>350</v>
      </c>
      <c r="I6" t="s">
        <v>42</v>
      </c>
      <c r="J6">
        <v>12</v>
      </c>
      <c r="K6">
        <f>C6*E6*G6*J6*2</f>
        <v>204750</v>
      </c>
      <c r="L6">
        <f>D6*F6*H6*J6*2</f>
        <v>176400</v>
      </c>
      <c r="M6">
        <f>K6+L6</f>
        <v>381150</v>
      </c>
    </row>
    <row r="7" spans="1:13">
      <c r="A7">
        <v>2</v>
      </c>
      <c r="E7" s="24">
        <v>0.875</v>
      </c>
    </row>
    <row r="8" spans="1:13">
      <c r="A8">
        <v>3</v>
      </c>
      <c r="E8" s="24">
        <v>0.875</v>
      </c>
    </row>
    <row r="9" spans="1:13">
      <c r="A9">
        <v>4</v>
      </c>
      <c r="E9" s="24">
        <v>0.875</v>
      </c>
    </row>
    <row r="10" spans="1:13">
      <c r="A10">
        <v>5</v>
      </c>
      <c r="E10" s="24">
        <v>0.875</v>
      </c>
    </row>
    <row r="11" spans="1:13">
      <c r="A11">
        <v>6</v>
      </c>
      <c r="E11" s="24">
        <v>0.875</v>
      </c>
    </row>
    <row r="12" spans="1:13">
      <c r="A12">
        <v>7</v>
      </c>
      <c r="E12" s="24">
        <v>0.875</v>
      </c>
    </row>
    <row r="13" spans="1:13">
      <c r="A13">
        <v>8</v>
      </c>
      <c r="E13" s="24">
        <v>0.875</v>
      </c>
    </row>
    <row r="14" spans="1:13">
      <c r="A14">
        <v>9</v>
      </c>
      <c r="E14" s="24">
        <v>0.875</v>
      </c>
    </row>
    <row r="15" spans="1:13">
      <c r="A15">
        <v>10</v>
      </c>
      <c r="E15" s="24">
        <v>0.875</v>
      </c>
    </row>
    <row r="16" spans="1:13">
      <c r="A16">
        <v>11</v>
      </c>
      <c r="E16" s="24">
        <v>0.875</v>
      </c>
    </row>
    <row r="17" spans="1:5">
      <c r="A17">
        <v>12</v>
      </c>
      <c r="E17" s="24">
        <v>0.875</v>
      </c>
    </row>
    <row r="18" spans="1:5">
      <c r="A18">
        <v>13</v>
      </c>
      <c r="E18" s="24">
        <v>0.875</v>
      </c>
    </row>
    <row r="19" spans="1:5">
      <c r="A19">
        <v>14</v>
      </c>
      <c r="E19" s="24">
        <v>0.875</v>
      </c>
    </row>
    <row r="20" spans="1:5">
      <c r="A20">
        <v>15</v>
      </c>
      <c r="E20" s="24">
        <v>0.875</v>
      </c>
    </row>
    <row r="21" spans="1:5">
      <c r="A21">
        <v>16</v>
      </c>
      <c r="E21" s="24">
        <v>0.875</v>
      </c>
    </row>
    <row r="22" spans="1:5">
      <c r="A22">
        <v>17</v>
      </c>
      <c r="E22" s="24">
        <v>0.875</v>
      </c>
    </row>
    <row r="23" spans="1:5">
      <c r="A23">
        <v>18</v>
      </c>
      <c r="E23" s="24">
        <v>0.875</v>
      </c>
    </row>
    <row r="24" spans="1:5">
      <c r="A24">
        <v>19</v>
      </c>
      <c r="E24" s="24">
        <v>0.875</v>
      </c>
    </row>
    <row r="25" spans="1:5">
      <c r="A25">
        <v>20</v>
      </c>
      <c r="E25" s="24">
        <v>0.875</v>
      </c>
    </row>
    <row r="26" spans="1:5">
      <c r="A26">
        <v>21</v>
      </c>
      <c r="E26" s="24">
        <v>0.875</v>
      </c>
    </row>
    <row r="27" spans="1:5">
      <c r="A27">
        <v>22</v>
      </c>
      <c r="E27" s="24">
        <v>0.875</v>
      </c>
    </row>
    <row r="28" spans="1:5">
      <c r="A28">
        <v>23</v>
      </c>
      <c r="E28" s="24">
        <v>0.875</v>
      </c>
    </row>
    <row r="29" spans="1:5">
      <c r="A29">
        <v>24</v>
      </c>
      <c r="E29" s="24">
        <v>0.875</v>
      </c>
    </row>
    <row r="30" spans="1:5">
      <c r="A30">
        <v>25</v>
      </c>
      <c r="E30" s="24">
        <v>0.875</v>
      </c>
    </row>
    <row r="31" spans="1:5">
      <c r="A31">
        <v>26</v>
      </c>
      <c r="E31" s="24">
        <v>0.875</v>
      </c>
    </row>
    <row r="32" spans="1:5">
      <c r="A32">
        <v>27</v>
      </c>
      <c r="E32" s="24">
        <v>0.875</v>
      </c>
    </row>
    <row r="33" spans="1:5">
      <c r="A33">
        <v>28</v>
      </c>
      <c r="E33" s="24">
        <v>0.875</v>
      </c>
    </row>
    <row r="34" spans="1:5">
      <c r="A34">
        <v>29</v>
      </c>
      <c r="E34" s="24">
        <v>0.875</v>
      </c>
    </row>
    <row r="35" spans="1:5">
      <c r="A35">
        <v>30</v>
      </c>
      <c r="E35" s="24">
        <v>0.875</v>
      </c>
    </row>
    <row r="36" spans="1:5">
      <c r="A36">
        <v>31</v>
      </c>
      <c r="E36" s="24">
        <v>0.875</v>
      </c>
    </row>
    <row r="37" spans="1:5">
      <c r="A37">
        <v>32</v>
      </c>
      <c r="E37" s="24">
        <v>0.875</v>
      </c>
    </row>
    <row r="38" spans="1:5">
      <c r="A38">
        <v>33</v>
      </c>
      <c r="E38" s="24">
        <v>0.875</v>
      </c>
    </row>
    <row r="39" spans="1:5">
      <c r="A39">
        <v>34</v>
      </c>
      <c r="E39" s="24">
        <v>0.875</v>
      </c>
    </row>
    <row r="40" spans="1:5">
      <c r="A40">
        <v>35</v>
      </c>
      <c r="E40" s="24">
        <v>0.875</v>
      </c>
    </row>
    <row r="41" spans="1:5">
      <c r="A41">
        <v>36</v>
      </c>
      <c r="E41" s="24">
        <v>0.875</v>
      </c>
    </row>
    <row r="42" spans="1:5">
      <c r="A42">
        <v>37</v>
      </c>
      <c r="E42" s="24">
        <v>0.875</v>
      </c>
    </row>
    <row r="43" spans="1:5">
      <c r="A43">
        <v>38</v>
      </c>
      <c r="E43" s="24">
        <v>0.875</v>
      </c>
    </row>
    <row r="44" spans="1:5">
      <c r="A44">
        <v>39</v>
      </c>
      <c r="E44" s="24">
        <v>0.875</v>
      </c>
    </row>
    <row r="45" spans="1:5">
      <c r="A45">
        <v>40</v>
      </c>
      <c r="E45" s="24">
        <v>0.875</v>
      </c>
    </row>
    <row r="46" spans="1:5">
      <c r="A46">
        <v>41</v>
      </c>
      <c r="E46" s="24">
        <v>0.875</v>
      </c>
    </row>
    <row r="47" spans="1:5">
      <c r="A47">
        <v>42</v>
      </c>
      <c r="E47" s="24">
        <v>0.875</v>
      </c>
    </row>
    <row r="48" spans="1:5">
      <c r="A48">
        <v>43</v>
      </c>
      <c r="E48" s="24">
        <v>0.875</v>
      </c>
    </row>
    <row r="49" spans="1:5">
      <c r="A49">
        <v>44</v>
      </c>
      <c r="E49" s="24">
        <v>0.875</v>
      </c>
    </row>
    <row r="50" spans="1:5">
      <c r="A50">
        <v>45</v>
      </c>
      <c r="E50" s="24">
        <v>0.875</v>
      </c>
    </row>
    <row r="51" spans="1:5">
      <c r="A51">
        <v>46</v>
      </c>
      <c r="E51" s="24">
        <v>0.875</v>
      </c>
    </row>
    <row r="52" spans="1:5">
      <c r="A52">
        <v>47</v>
      </c>
      <c r="E52" s="24">
        <v>0.875</v>
      </c>
    </row>
    <row r="53" spans="1:5">
      <c r="A53">
        <v>48</v>
      </c>
      <c r="E53" s="24">
        <v>0.875</v>
      </c>
    </row>
    <row r="54" spans="1:5">
      <c r="A54">
        <v>49</v>
      </c>
      <c r="E54" s="24">
        <v>0.875</v>
      </c>
    </row>
    <row r="55" spans="1:5">
      <c r="A55">
        <v>50</v>
      </c>
      <c r="E55" s="24">
        <v>0.875</v>
      </c>
    </row>
    <row r="56" spans="1:5">
      <c r="A56">
        <v>51</v>
      </c>
      <c r="E56" s="24">
        <v>0.875</v>
      </c>
    </row>
    <row r="57" spans="1:5">
      <c r="A57">
        <v>52</v>
      </c>
      <c r="E57" s="24">
        <v>0.875</v>
      </c>
    </row>
    <row r="58" spans="1:5">
      <c r="A58">
        <v>53</v>
      </c>
      <c r="E58" s="24">
        <v>0.875</v>
      </c>
    </row>
    <row r="59" spans="1:5">
      <c r="A59">
        <v>54</v>
      </c>
      <c r="E59" s="24">
        <v>0.875</v>
      </c>
    </row>
    <row r="60" spans="1:5">
      <c r="A60">
        <v>55</v>
      </c>
      <c r="E60" s="24">
        <v>0.875</v>
      </c>
    </row>
    <row r="61" spans="1:5">
      <c r="A61">
        <v>56</v>
      </c>
      <c r="E61" s="24">
        <v>0.875</v>
      </c>
    </row>
    <row r="62" spans="1:5">
      <c r="A62">
        <v>57</v>
      </c>
      <c r="E62" s="24">
        <v>0.875</v>
      </c>
    </row>
    <row r="63" spans="1:5">
      <c r="A63">
        <v>58</v>
      </c>
      <c r="E63" s="24">
        <v>0.875</v>
      </c>
    </row>
    <row r="64" spans="1:5">
      <c r="A64">
        <v>59</v>
      </c>
      <c r="E64" s="24">
        <v>0.875</v>
      </c>
    </row>
    <row r="65" spans="1:5">
      <c r="A65">
        <v>60</v>
      </c>
      <c r="E65" s="24">
        <v>0.875</v>
      </c>
    </row>
    <row r="66" spans="1:5">
      <c r="A66">
        <v>61</v>
      </c>
      <c r="E66" s="24">
        <v>0.875</v>
      </c>
    </row>
    <row r="67" spans="1:5">
      <c r="A67">
        <v>62</v>
      </c>
      <c r="E67" s="24">
        <v>0.875</v>
      </c>
    </row>
    <row r="68" spans="1:5">
      <c r="A68">
        <v>63</v>
      </c>
      <c r="E68" s="24">
        <v>0.875</v>
      </c>
    </row>
    <row r="69" spans="1:5">
      <c r="A69">
        <v>64</v>
      </c>
      <c r="E69" s="24">
        <v>0.875</v>
      </c>
    </row>
    <row r="70" spans="1:5">
      <c r="A70">
        <v>65</v>
      </c>
      <c r="E70" s="24">
        <v>0.875</v>
      </c>
    </row>
    <row r="71" spans="1:5">
      <c r="A71">
        <v>66</v>
      </c>
      <c r="E71" s="24">
        <v>0.875</v>
      </c>
    </row>
    <row r="72" spans="1:5">
      <c r="A72">
        <v>67</v>
      </c>
      <c r="E72" s="24">
        <v>0.875</v>
      </c>
    </row>
    <row r="73" spans="1:5">
      <c r="A73">
        <v>68</v>
      </c>
      <c r="E73" s="24">
        <v>0.875</v>
      </c>
    </row>
    <row r="74" spans="1:5">
      <c r="A74">
        <v>69</v>
      </c>
      <c r="E74" s="24">
        <v>0.875</v>
      </c>
    </row>
    <row r="75" spans="1:5">
      <c r="A75">
        <v>70</v>
      </c>
      <c r="E75" s="24">
        <v>0.875</v>
      </c>
    </row>
    <row r="76" spans="1:5">
      <c r="A76">
        <v>71</v>
      </c>
      <c r="E76" s="24">
        <v>0.875</v>
      </c>
    </row>
    <row r="77" spans="1:5">
      <c r="A77">
        <v>72</v>
      </c>
      <c r="E77" s="24">
        <v>0.875</v>
      </c>
    </row>
    <row r="78" spans="1:5">
      <c r="A78">
        <v>73</v>
      </c>
      <c r="E78" s="24">
        <v>0.875</v>
      </c>
    </row>
    <row r="79" spans="1:5">
      <c r="A79">
        <v>74</v>
      </c>
      <c r="E79" s="24">
        <v>0.875</v>
      </c>
    </row>
    <row r="80" spans="1:5">
      <c r="A80">
        <v>75</v>
      </c>
      <c r="E80" s="24">
        <v>0.875</v>
      </c>
    </row>
    <row r="81" spans="1:5">
      <c r="A81">
        <v>76</v>
      </c>
      <c r="E81" s="24">
        <v>0.875</v>
      </c>
    </row>
    <row r="82" spans="1:5">
      <c r="A82">
        <v>77</v>
      </c>
      <c r="E82" s="24">
        <v>0.875</v>
      </c>
    </row>
    <row r="83" spans="1:5">
      <c r="A83">
        <v>78</v>
      </c>
      <c r="E83" s="24">
        <v>0.875</v>
      </c>
    </row>
    <row r="84" spans="1:5">
      <c r="A84">
        <v>79</v>
      </c>
      <c r="E84" s="24">
        <v>0.875</v>
      </c>
    </row>
    <row r="85" spans="1:5">
      <c r="A85">
        <v>80</v>
      </c>
      <c r="E85" s="24">
        <v>0.875</v>
      </c>
    </row>
    <row r="86" spans="1:5">
      <c r="A86">
        <v>81</v>
      </c>
      <c r="E86" s="24">
        <v>0.875</v>
      </c>
    </row>
    <row r="87" spans="1:5">
      <c r="A87">
        <v>82</v>
      </c>
      <c r="E87" s="24">
        <v>0.875</v>
      </c>
    </row>
    <row r="88" spans="1:5">
      <c r="A88">
        <v>83</v>
      </c>
      <c r="E88" s="24">
        <v>0.875</v>
      </c>
    </row>
    <row r="89" spans="1:5">
      <c r="A89">
        <v>84</v>
      </c>
      <c r="E89" s="24">
        <v>0.875</v>
      </c>
    </row>
    <row r="90" spans="1:5">
      <c r="A90">
        <v>85</v>
      </c>
      <c r="E90" s="24">
        <v>0.875</v>
      </c>
    </row>
    <row r="91" spans="1:5">
      <c r="A91">
        <v>86</v>
      </c>
      <c r="E91" s="24">
        <v>0.875</v>
      </c>
    </row>
    <row r="92" spans="1:5">
      <c r="A92">
        <v>87</v>
      </c>
      <c r="E92" s="24">
        <v>0.875</v>
      </c>
    </row>
    <row r="93" spans="1:5">
      <c r="A93">
        <v>88</v>
      </c>
      <c r="E93" s="24">
        <v>0.875</v>
      </c>
    </row>
    <row r="94" spans="1:5">
      <c r="A94">
        <v>89</v>
      </c>
      <c r="E94" s="24">
        <v>0.875</v>
      </c>
    </row>
    <row r="95" spans="1:5">
      <c r="A95">
        <v>90</v>
      </c>
      <c r="E95" s="24">
        <v>0.875</v>
      </c>
    </row>
    <row r="96" spans="1:5">
      <c r="A96">
        <v>91</v>
      </c>
      <c r="E96" s="24">
        <v>0.875</v>
      </c>
    </row>
    <row r="97" spans="1:5">
      <c r="A97">
        <v>92</v>
      </c>
      <c r="E97" s="24">
        <v>0.875</v>
      </c>
    </row>
    <row r="98" spans="1:5">
      <c r="A98">
        <v>93</v>
      </c>
      <c r="E98" s="24">
        <v>0.875</v>
      </c>
    </row>
    <row r="99" spans="1:5">
      <c r="A99">
        <v>94</v>
      </c>
      <c r="E99" s="24">
        <v>0.875</v>
      </c>
    </row>
    <row r="100" spans="1:5">
      <c r="A100">
        <v>95</v>
      </c>
      <c r="E100" s="24">
        <v>0.875</v>
      </c>
    </row>
    <row r="101" spans="1:5">
      <c r="A101">
        <v>96</v>
      </c>
      <c r="E101" s="24">
        <v>0.875</v>
      </c>
    </row>
    <row r="102" spans="1:5">
      <c r="A102">
        <v>97</v>
      </c>
      <c r="E102" s="24">
        <v>0.875</v>
      </c>
    </row>
    <row r="103" spans="1:5">
      <c r="A103">
        <v>98</v>
      </c>
      <c r="E103" s="24">
        <v>0.875</v>
      </c>
    </row>
    <row r="104" spans="1:5">
      <c r="A104">
        <v>99</v>
      </c>
      <c r="E104" s="24">
        <v>0.875</v>
      </c>
    </row>
    <row r="105" spans="1:5">
      <c r="A105">
        <v>100</v>
      </c>
      <c r="E105" s="24">
        <v>0.875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C1</vt:lpstr>
      <vt:lpstr>V2-C1</vt:lpstr>
      <vt:lpstr>V2-A1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2012-04-09T18:35:02Z</dcterms:created>
  <dcterms:modified xsi:type="dcterms:W3CDTF">2012-11-11T02:33:00Z</dcterms:modified>
</cp:coreProperties>
</file>