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136CCF55-8DEA-44AF-BA86-9A649F02C69A}" xr6:coauthVersionLast="47" xr6:coauthVersionMax="47" xr10:uidLastSave="{00000000-0000-0000-0000-000000000000}"/>
  <bookViews>
    <workbookView xWindow="-108" yWindow="-108" windowWidth="23256" windowHeight="12576" xr2:uid="{2254FF1E-3142-4F72-9F5B-DCBE397754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Q50" i="1"/>
  <c r="Q53" i="1" s="1"/>
  <c r="Q55" i="1" s="1"/>
  <c r="R5" i="1"/>
  <c r="S5" i="1" s="1"/>
  <c r="U5" i="1" s="1"/>
  <c r="N51" i="1"/>
  <c r="N50" i="1"/>
  <c r="V5" i="1" l="1"/>
  <c r="Z5" i="1" s="1"/>
</calcChain>
</file>

<file path=xl/sharedStrings.xml><?xml version="1.0" encoding="utf-8"?>
<sst xmlns="http://schemas.openxmlformats.org/spreadsheetml/2006/main" count="33" uniqueCount="26">
  <si>
    <t>W (MHz)</t>
  </si>
  <si>
    <t>Pt (dBm)</t>
  </si>
  <si>
    <t>Tx (Mbps)</t>
  </si>
  <si>
    <t>Pt_max(dBm)</t>
  </si>
  <si>
    <t>Pt_min(dBm)</t>
  </si>
  <si>
    <t>PL</t>
  </si>
  <si>
    <t>PL(dB)</t>
  </si>
  <si>
    <t>Pr(dBm)</t>
  </si>
  <si>
    <t>d(m)</t>
  </si>
  <si>
    <t>λ(m)</t>
  </si>
  <si>
    <t>Pt(dBm)</t>
  </si>
  <si>
    <t>Gr(dBi)</t>
  </si>
  <si>
    <t>Gt(dBi)</t>
  </si>
  <si>
    <t>f(Hz)</t>
  </si>
  <si>
    <t>Bairro</t>
  </si>
  <si>
    <t>Portão</t>
  </si>
  <si>
    <t>Boa Vista</t>
  </si>
  <si>
    <t xml:space="preserve">Altura prédio (m) </t>
  </si>
  <si>
    <t>Altura torre (m)</t>
  </si>
  <si>
    <t>Altura necessária torre (m)</t>
  </si>
  <si>
    <t>Preço por módulo (2 m)</t>
  </si>
  <si>
    <t>Quantidade de módulos</t>
  </si>
  <si>
    <t>Custo das torres</t>
  </si>
  <si>
    <t xml:space="preserve">Custo total das torres </t>
  </si>
  <si>
    <t>Custo par antenas e módulo airFiber 5XHD</t>
  </si>
  <si>
    <t>Custo de implementação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</si>
</sst>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 = 10 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Pt (dBm)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Planilha1!$C$3:$C$42</c:f>
              <c:numCache>
                <c:formatCode>General</c:formatCode>
                <c:ptCount val="40"/>
                <c:pt idx="0">
                  <c:v>69.099999999999994</c:v>
                </c:pt>
                <c:pt idx="1">
                  <c:v>69.099999999999994</c:v>
                </c:pt>
                <c:pt idx="2">
                  <c:v>69.099999999999994</c:v>
                </c:pt>
                <c:pt idx="3">
                  <c:v>92.2</c:v>
                </c:pt>
                <c:pt idx="4">
                  <c:v>92.2</c:v>
                </c:pt>
                <c:pt idx="5">
                  <c:v>92.2</c:v>
                </c:pt>
                <c:pt idx="6">
                  <c:v>92.2</c:v>
                </c:pt>
                <c:pt idx="7">
                  <c:v>92.2</c:v>
                </c:pt>
                <c:pt idx="8">
                  <c:v>92.2</c:v>
                </c:pt>
                <c:pt idx="9">
                  <c:v>92.2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138</c:v>
                </c:pt>
                <c:pt idx="39">
                  <c:v>138</c:v>
                </c:pt>
              </c:numCache>
            </c:numRef>
          </c:xVal>
          <c:yVal>
            <c:numRef>
              <c:f>Planilha1!$D$3:$D$42</c:f>
              <c:numCache>
                <c:formatCode>General</c:formatCode>
                <c:ptCount val="4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2-4EAC-A02E-61EF3FD0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60640"/>
        <c:axId val="592046720"/>
      </c:scatterChart>
      <c:valAx>
        <c:axId val="5920606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Tx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046720"/>
        <c:crosses val="autoZero"/>
        <c:crossBetween val="midCat"/>
      </c:valAx>
      <c:valAx>
        <c:axId val="592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0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</a:t>
            </a:r>
            <a:r>
              <a:rPr lang="pt-BR" baseline="0"/>
              <a:t> =100 MHz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Pt (dBm)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Planilha1!$G$3:$G$42</c:f>
              <c:numCache>
                <c:formatCode>General</c:formatCode>
                <c:ptCount val="40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438</c:v>
                </c:pt>
                <c:pt idx="4">
                  <c:v>438</c:v>
                </c:pt>
                <c:pt idx="5">
                  <c:v>438</c:v>
                </c:pt>
                <c:pt idx="6">
                  <c:v>438</c:v>
                </c:pt>
                <c:pt idx="7">
                  <c:v>438</c:v>
                </c:pt>
                <c:pt idx="8">
                  <c:v>657</c:v>
                </c:pt>
                <c:pt idx="9">
                  <c:v>657</c:v>
                </c:pt>
                <c:pt idx="10">
                  <c:v>657</c:v>
                </c:pt>
                <c:pt idx="11">
                  <c:v>657</c:v>
                </c:pt>
                <c:pt idx="12">
                  <c:v>657</c:v>
                </c:pt>
                <c:pt idx="13">
                  <c:v>657</c:v>
                </c:pt>
                <c:pt idx="14">
                  <c:v>876</c:v>
                </c:pt>
                <c:pt idx="15">
                  <c:v>876</c:v>
                </c:pt>
                <c:pt idx="16">
                  <c:v>876</c:v>
                </c:pt>
                <c:pt idx="17">
                  <c:v>876</c:v>
                </c:pt>
                <c:pt idx="18">
                  <c:v>876</c:v>
                </c:pt>
                <c:pt idx="19">
                  <c:v>876</c:v>
                </c:pt>
                <c:pt idx="20">
                  <c:v>876</c:v>
                </c:pt>
                <c:pt idx="21">
                  <c:v>876</c:v>
                </c:pt>
                <c:pt idx="22">
                  <c:v>876</c:v>
                </c:pt>
                <c:pt idx="23">
                  <c:v>876</c:v>
                </c:pt>
                <c:pt idx="24">
                  <c:v>876</c:v>
                </c:pt>
                <c:pt idx="25">
                  <c:v>876</c:v>
                </c:pt>
                <c:pt idx="26">
                  <c:v>1090</c:v>
                </c:pt>
                <c:pt idx="27">
                  <c:v>1090</c:v>
                </c:pt>
                <c:pt idx="28">
                  <c:v>1090</c:v>
                </c:pt>
                <c:pt idx="29">
                  <c:v>1090</c:v>
                </c:pt>
                <c:pt idx="30">
                  <c:v>1090</c:v>
                </c:pt>
                <c:pt idx="31">
                  <c:v>1090</c:v>
                </c:pt>
                <c:pt idx="32">
                  <c:v>1090</c:v>
                </c:pt>
                <c:pt idx="33">
                  <c:v>1090</c:v>
                </c:pt>
                <c:pt idx="34">
                  <c:v>1090</c:v>
                </c:pt>
                <c:pt idx="35">
                  <c:v>1090</c:v>
                </c:pt>
                <c:pt idx="36">
                  <c:v>1090</c:v>
                </c:pt>
                <c:pt idx="37">
                  <c:v>1090</c:v>
                </c:pt>
                <c:pt idx="38">
                  <c:v>1090</c:v>
                </c:pt>
                <c:pt idx="39">
                  <c:v>1090</c:v>
                </c:pt>
              </c:numCache>
            </c:numRef>
          </c:xVal>
          <c:yVal>
            <c:numRef>
              <c:f>Planilha1!$H$3:$H$42</c:f>
              <c:numCache>
                <c:formatCode>General</c:formatCode>
                <c:ptCount val="4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5-4124-BF84-FFEAA781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67040"/>
        <c:axId val="1350368000"/>
      </c:scatterChart>
      <c:valAx>
        <c:axId val="13503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Tx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368000"/>
        <c:crosses val="autoZero"/>
        <c:crossBetween val="midCat"/>
      </c:valAx>
      <c:valAx>
        <c:axId val="1350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3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Pt max = 29 dBm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46768061897847E-2"/>
                  <c:y val="-9.07297745829466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53-489B-A0ED-AA2413415DB6}"/>
                </c:ext>
              </c:extLst>
            </c:dLbl>
            <c:dLbl>
              <c:idx val="1"/>
              <c:layout>
                <c:manualLayout>
                  <c:x val="9.4533489325996697E-3"/>
                  <c:y val="6.35108422080625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53-489B-A0ED-AA2413415DB6}"/>
                </c:ext>
              </c:extLst>
            </c:dLbl>
            <c:dLbl>
              <c:idx val="2"/>
              <c:layout>
                <c:manualLayout>
                  <c:x val="-6.8536779761347602E-2"/>
                  <c:y val="-9.52662633120940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53-489B-A0ED-AA2413415DB6}"/>
                </c:ext>
              </c:extLst>
            </c:dLbl>
            <c:dLbl>
              <c:idx val="3"/>
              <c:layout>
                <c:manualLayout>
                  <c:x val="-3.3086721264098798E-2"/>
                  <c:y val="-0.127021684416125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53-489B-A0ED-AA2413415DB6}"/>
                </c:ext>
              </c:extLst>
            </c:dLbl>
            <c:dLbl>
              <c:idx val="4"/>
              <c:layout>
                <c:manualLayout>
                  <c:x val="1.1816686165749586E-2"/>
                  <c:y val="0.113412218228683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53-489B-A0ED-AA2413415DB6}"/>
                </c:ext>
              </c:extLst>
            </c:dLbl>
            <c:dLbl>
              <c:idx val="5"/>
              <c:layout>
                <c:manualLayout>
                  <c:x val="-2.8360046797799094E-2"/>
                  <c:y val="-0.136094661874420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53-489B-A0ED-AA2413415DB6}"/>
                </c:ext>
              </c:extLst>
            </c:dLbl>
            <c:dLbl>
              <c:idx val="6"/>
              <c:layout>
                <c:manualLayout>
                  <c:x val="1.418002339889933E-2"/>
                  <c:y val="0.117948706957830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53-489B-A0ED-AA2413415DB6}"/>
                </c:ext>
              </c:extLst>
            </c:dLbl>
            <c:dLbl>
              <c:idx val="7"/>
              <c:layout>
                <c:manualLayout>
                  <c:x val="1.1816686165749586E-2"/>
                  <c:y val="8.6193285853799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53-489B-A0ED-AA2413415D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Planilha1!$K$3:$K$10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Planilha1!$L$3:$L$10</c:f>
              <c:numCache>
                <c:formatCode>General</c:formatCode>
                <c:ptCount val="8"/>
                <c:pt idx="0">
                  <c:v>138</c:v>
                </c:pt>
                <c:pt idx="1">
                  <c:v>292</c:v>
                </c:pt>
                <c:pt idx="2">
                  <c:v>438</c:v>
                </c:pt>
                <c:pt idx="3">
                  <c:v>584</c:v>
                </c:pt>
                <c:pt idx="4">
                  <c:v>595</c:v>
                </c:pt>
                <c:pt idx="5">
                  <c:v>704</c:v>
                </c:pt>
                <c:pt idx="6">
                  <c:v>909</c:v>
                </c:pt>
                <c:pt idx="7">
                  <c:v>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89B-A0ED-AA241341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29327"/>
        <c:axId val="1489525487"/>
      </c:scatterChart>
      <c:valAx>
        <c:axId val="14895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525487"/>
        <c:crosses val="autoZero"/>
        <c:crossBetween val="midCat"/>
      </c:valAx>
      <c:valAx>
        <c:axId val="14895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Tx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52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Pt min = -10 dBm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7.16224313559621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15-42DF-8E65-08E4CD1607B8}"/>
                </c:ext>
              </c:extLst>
            </c:dLbl>
            <c:dLbl>
              <c:idx val="1"/>
              <c:layout>
                <c:manualLayout>
                  <c:x val="-0.10677254487115284"/>
                  <c:y val="-8.05752352754573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15-42DF-8E65-08E4CD1607B8}"/>
                </c:ext>
              </c:extLst>
            </c:dLbl>
            <c:dLbl>
              <c:idx val="2"/>
              <c:layout>
                <c:manualLayout>
                  <c:x val="-0.10445140259134518"/>
                  <c:y val="-7.1622431355962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15-42DF-8E65-08E4CD1607B8}"/>
                </c:ext>
              </c:extLst>
            </c:dLbl>
            <c:dLbl>
              <c:idx val="3"/>
              <c:layout>
                <c:manualLayout>
                  <c:x val="-2.3211422798076705E-3"/>
                  <c:y val="0.111910048993690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5-42DF-8E65-08E4CD1607B8}"/>
                </c:ext>
              </c:extLst>
            </c:dLbl>
            <c:dLbl>
              <c:idx val="4"/>
              <c:layout>
                <c:manualLayout>
                  <c:x val="-0.11141482943076823"/>
                  <c:y val="-5.81932254767192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15-42DF-8E65-08E4CD1607B8}"/>
                </c:ext>
              </c:extLst>
            </c:dLbl>
            <c:dLbl>
              <c:idx val="5"/>
              <c:layout>
                <c:manualLayout>
                  <c:x val="-1.8569138238461364E-2"/>
                  <c:y val="0.205914490148390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15-42DF-8E65-08E4CD1607B8}"/>
                </c:ext>
              </c:extLst>
            </c:dLbl>
            <c:dLbl>
              <c:idx val="6"/>
              <c:layout>
                <c:manualLayout>
                  <c:x val="4.642284559615341E-3"/>
                  <c:y val="-0.152197666631419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15-42DF-8E65-08E4CD1607B8}"/>
                </c:ext>
              </c:extLst>
            </c:dLbl>
            <c:dLbl>
              <c:idx val="7"/>
              <c:layout>
                <c:manualLayout>
                  <c:x val="1.1605711399038182E-2"/>
                  <c:y val="-9.40044411547002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15-42DF-8E65-08E4CD1607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Planilha1!$O$3:$O$10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Planilha1!$P$3:$P$10</c:f>
              <c:numCache>
                <c:formatCode>General</c:formatCode>
                <c:ptCount val="8"/>
                <c:pt idx="0">
                  <c:v>69.099999999999994</c:v>
                </c:pt>
                <c:pt idx="1">
                  <c:v>97.3</c:v>
                </c:pt>
                <c:pt idx="2">
                  <c:v>146</c:v>
                </c:pt>
                <c:pt idx="3">
                  <c:v>195</c:v>
                </c:pt>
                <c:pt idx="4">
                  <c:v>238</c:v>
                </c:pt>
                <c:pt idx="5">
                  <c:v>282</c:v>
                </c:pt>
                <c:pt idx="6">
                  <c:v>182</c:v>
                </c:pt>
                <c:pt idx="7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5-42DF-8E65-08E4CD16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75695"/>
        <c:axId val="1488075215"/>
      </c:scatterChart>
      <c:valAx>
        <c:axId val="14880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075215"/>
        <c:crosses val="autoZero"/>
        <c:crossBetween val="midCat"/>
      </c:valAx>
      <c:valAx>
        <c:axId val="1488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Tx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0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15</xdr:row>
      <xdr:rowOff>11430</xdr:rowOff>
    </xdr:from>
    <xdr:to>
      <xdr:col>15</xdr:col>
      <xdr:colOff>114300</xdr:colOff>
      <xdr:row>30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DAD86A-C0F6-52A8-A78A-9D11B77A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468796</xdr:colOff>
      <xdr:row>30</xdr:row>
      <xdr:rowOff>77028</xdr:rowOff>
    </xdr:from>
    <xdr:to>
      <xdr:col>15</xdr:col>
      <xdr:colOff>118276</xdr:colOff>
      <xdr:row>45</xdr:row>
      <xdr:rowOff>77028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9E227-B16F-C2A2-39BB-567B62CE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251791</xdr:colOff>
      <xdr:row>14</xdr:row>
      <xdr:rowOff>182218</xdr:rowOff>
    </xdr:from>
    <xdr:to>
      <xdr:col>23</xdr:col>
      <xdr:colOff>39757</xdr:colOff>
      <xdr:row>30</xdr:row>
      <xdr:rowOff>13253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EC7B88-1613-09F7-E201-4B196023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230492</xdr:colOff>
      <xdr:row>30</xdr:row>
      <xdr:rowOff>108857</xdr:rowOff>
    </xdr:from>
    <xdr:to>
      <xdr:col>23</xdr:col>
      <xdr:colOff>108856</xdr:colOff>
      <xdr:row>46</xdr:row>
      <xdr:rowOff>19877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CC3FEE-8768-0B6E-0A53-E2A744D4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532119</xdr:colOff>
      <xdr:row>56</xdr:row>
      <xdr:rowOff>32656</xdr:rowOff>
    </xdr:from>
    <xdr:to>
      <xdr:col>16</xdr:col>
      <xdr:colOff>456804</xdr:colOff>
      <xdr:row>71</xdr:row>
      <xdr:rowOff>21772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9DD9CE-EAFB-0BC3-16FF-8730D0C3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80119" y="10395856"/>
          <a:ext cx="10973685" cy="2764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4828-B78C-4DBF-84C1-670C4C444FA1}">
  <dimension ref="B2:Z55"/>
  <sheetViews>
    <sheetView tabSelected="1" topLeftCell="D1" zoomScale="70" zoomScaleNormal="70" workbookViewId="0">
      <selection activeCell="R4" sqref="R4:Z5"/>
    </sheetView>
  </sheetViews>
  <sheetFormatPr defaultRowHeight="14.4" x14ac:dyDescent="0.3"/>
  <cols>
    <col min="10" max="10" width="11.88671875" bestFit="1" customWidth="1"/>
    <col min="11" max="11" width="8.44140625" bestFit="1" customWidth="1"/>
    <col min="12" max="12" width="14.6640625" bestFit="1" customWidth="1"/>
    <col min="13" max="13" width="13.109375" bestFit="1" customWidth="1"/>
    <col min="14" max="14" width="22.5546875" bestFit="1" customWidth="1"/>
    <col min="15" max="15" width="19.6640625" bestFit="1" customWidth="1"/>
    <col min="16" max="16" width="35.21875" bestFit="1" customWidth="1"/>
    <col min="17" max="17" width="14.109375" bestFit="1" customWidth="1"/>
    <col min="18" max="18" width="11.44140625" bestFit="1" customWidth="1"/>
    <col min="19" max="19" width="12" bestFit="1" customWidth="1"/>
    <col min="20" max="20" width="13.6640625" bestFit="1" customWidth="1"/>
  </cols>
  <sheetData>
    <row r="2" spans="2:26" x14ac:dyDescent="0.3">
      <c r="B2" s="2" t="s">
        <v>0</v>
      </c>
      <c r="C2" s="2" t="s">
        <v>2</v>
      </c>
      <c r="D2" s="2" t="s">
        <v>1</v>
      </c>
      <c r="F2" s="2" t="s">
        <v>0</v>
      </c>
      <c r="G2" s="2" t="s">
        <v>2</v>
      </c>
      <c r="H2" s="2" t="s">
        <v>1</v>
      </c>
      <c r="J2" s="2" t="s">
        <v>3</v>
      </c>
      <c r="K2" s="2" t="s">
        <v>0</v>
      </c>
      <c r="L2" s="2" t="s">
        <v>2</v>
      </c>
      <c r="N2" s="2" t="s">
        <v>4</v>
      </c>
      <c r="O2" s="2" t="s">
        <v>0</v>
      </c>
      <c r="P2" s="2" t="s">
        <v>2</v>
      </c>
    </row>
    <row r="3" spans="2:26" x14ac:dyDescent="0.3">
      <c r="B3" s="1">
        <v>10</v>
      </c>
      <c r="C3" s="1">
        <v>69.099999999999994</v>
      </c>
      <c r="D3" s="1">
        <v>-10</v>
      </c>
      <c r="F3" s="1">
        <v>100</v>
      </c>
      <c r="G3" s="1">
        <v>219</v>
      </c>
      <c r="H3" s="1">
        <v>-10</v>
      </c>
      <c r="J3" s="1">
        <v>29</v>
      </c>
      <c r="K3" s="1">
        <v>10</v>
      </c>
      <c r="L3" s="1">
        <v>138</v>
      </c>
      <c r="N3" s="1">
        <v>-10</v>
      </c>
      <c r="O3" s="1">
        <v>10</v>
      </c>
      <c r="P3" s="1">
        <v>69.099999999999994</v>
      </c>
    </row>
    <row r="4" spans="2:26" x14ac:dyDescent="0.3">
      <c r="C4" s="1">
        <v>69.099999999999994</v>
      </c>
      <c r="D4" s="1">
        <v>-9</v>
      </c>
      <c r="G4" s="1">
        <v>219</v>
      </c>
      <c r="H4" s="1">
        <v>-9</v>
      </c>
      <c r="K4" s="1">
        <v>20</v>
      </c>
      <c r="L4" s="1">
        <v>292</v>
      </c>
      <c r="O4" s="1">
        <v>20</v>
      </c>
      <c r="P4" s="1">
        <v>97.3</v>
      </c>
      <c r="R4" s="7" t="s">
        <v>13</v>
      </c>
      <c r="S4" s="6" t="s">
        <v>9</v>
      </c>
      <c r="T4" s="6" t="s">
        <v>8</v>
      </c>
      <c r="U4" s="6" t="s">
        <v>5</v>
      </c>
      <c r="V4" s="6" t="s">
        <v>6</v>
      </c>
      <c r="W4" s="6" t="s">
        <v>10</v>
      </c>
      <c r="X4" s="6" t="s">
        <v>12</v>
      </c>
      <c r="Y4" s="6" t="s">
        <v>11</v>
      </c>
      <c r="Z4" s="6" t="s">
        <v>7</v>
      </c>
    </row>
    <row r="5" spans="2:26" x14ac:dyDescent="0.3">
      <c r="C5" s="1">
        <v>69.099999999999994</v>
      </c>
      <c r="D5" s="1">
        <v>-8</v>
      </c>
      <c r="G5" s="1">
        <v>219</v>
      </c>
      <c r="H5" s="1">
        <v>-8</v>
      </c>
      <c r="K5" s="1">
        <v>30</v>
      </c>
      <c r="L5" s="1">
        <v>438</v>
      </c>
      <c r="O5" s="1">
        <v>30</v>
      </c>
      <c r="P5" s="1">
        <v>146</v>
      </c>
      <c r="R5" s="5">
        <f>5*10^9</f>
        <v>5000000000</v>
      </c>
      <c r="S5" s="3">
        <f>3*10^8/R5</f>
        <v>0.06</v>
      </c>
      <c r="T5" s="3">
        <v>10860</v>
      </c>
      <c r="U5" s="3">
        <f>(4*PI()*T5/S5)^2</f>
        <v>5173409756545.416</v>
      </c>
      <c r="V5" s="4">
        <f>10*LOG(U5,10)</f>
        <v>127.13776877782561</v>
      </c>
      <c r="W5" s="5">
        <v>23</v>
      </c>
      <c r="X5" s="5">
        <v>30</v>
      </c>
      <c r="Y5" s="5">
        <v>30</v>
      </c>
      <c r="Z5" s="4">
        <f>Y5+X5+W5-V5</f>
        <v>-44.137768777825613</v>
      </c>
    </row>
    <row r="6" spans="2:26" x14ac:dyDescent="0.3">
      <c r="C6" s="1">
        <v>92.2</v>
      </c>
      <c r="D6" s="1">
        <v>-7</v>
      </c>
      <c r="G6" s="1">
        <v>438</v>
      </c>
      <c r="H6" s="1">
        <v>-7</v>
      </c>
      <c r="K6" s="1">
        <v>40</v>
      </c>
      <c r="L6" s="1">
        <v>584</v>
      </c>
      <c r="O6" s="1">
        <v>40</v>
      </c>
      <c r="P6" s="1">
        <v>195</v>
      </c>
    </row>
    <row r="7" spans="2:26" x14ac:dyDescent="0.3">
      <c r="C7" s="1">
        <v>92.2</v>
      </c>
      <c r="D7" s="1">
        <v>-6</v>
      </c>
      <c r="G7" s="1">
        <v>438</v>
      </c>
      <c r="H7" s="1">
        <v>-6</v>
      </c>
      <c r="K7" s="1">
        <v>50</v>
      </c>
      <c r="L7" s="1">
        <v>595</v>
      </c>
      <c r="O7" s="1">
        <v>50</v>
      </c>
      <c r="P7" s="1">
        <v>238</v>
      </c>
    </row>
    <row r="8" spans="2:26" x14ac:dyDescent="0.3">
      <c r="C8" s="1">
        <v>92.2</v>
      </c>
      <c r="D8" s="1">
        <v>-5</v>
      </c>
      <c r="G8" s="1">
        <v>438</v>
      </c>
      <c r="H8" s="1">
        <v>-5</v>
      </c>
      <c r="K8" s="1">
        <v>60</v>
      </c>
      <c r="L8" s="1">
        <v>704</v>
      </c>
      <c r="O8" s="1">
        <v>60</v>
      </c>
      <c r="P8" s="1">
        <v>282</v>
      </c>
    </row>
    <row r="9" spans="2:26" x14ac:dyDescent="0.3">
      <c r="C9" s="1">
        <v>92.2</v>
      </c>
      <c r="D9" s="1">
        <v>-4</v>
      </c>
      <c r="G9" s="1">
        <v>438</v>
      </c>
      <c r="H9" s="1">
        <v>-4</v>
      </c>
      <c r="K9" s="1">
        <v>80</v>
      </c>
      <c r="L9" s="1">
        <v>909</v>
      </c>
      <c r="O9" s="1">
        <v>80</v>
      </c>
      <c r="P9" s="1">
        <v>182</v>
      </c>
    </row>
    <row r="10" spans="2:26" x14ac:dyDescent="0.3">
      <c r="C10" s="1">
        <v>92.2</v>
      </c>
      <c r="D10" s="1">
        <v>-3</v>
      </c>
      <c r="G10" s="1">
        <v>438</v>
      </c>
      <c r="H10" s="1">
        <v>-3</v>
      </c>
      <c r="K10" s="1">
        <v>100</v>
      </c>
      <c r="L10" s="1">
        <v>1090</v>
      </c>
      <c r="O10" s="1">
        <v>100</v>
      </c>
      <c r="P10" s="1">
        <v>219</v>
      </c>
    </row>
    <row r="11" spans="2:26" x14ac:dyDescent="0.3">
      <c r="C11" s="1">
        <v>92.2</v>
      </c>
      <c r="D11" s="1">
        <v>-2</v>
      </c>
      <c r="G11" s="1">
        <v>657</v>
      </c>
      <c r="H11" s="1">
        <v>-2</v>
      </c>
    </row>
    <row r="12" spans="2:26" x14ac:dyDescent="0.3">
      <c r="C12" s="1">
        <v>92.2</v>
      </c>
      <c r="D12" s="1">
        <v>-1</v>
      </c>
      <c r="G12" s="1">
        <v>657</v>
      </c>
      <c r="H12" s="1">
        <v>-1</v>
      </c>
    </row>
    <row r="13" spans="2:26" x14ac:dyDescent="0.3">
      <c r="C13" s="1">
        <v>115</v>
      </c>
      <c r="D13" s="1">
        <v>0</v>
      </c>
      <c r="G13" s="1">
        <v>657</v>
      </c>
      <c r="H13" s="1">
        <v>0</v>
      </c>
    </row>
    <row r="14" spans="2:26" x14ac:dyDescent="0.3">
      <c r="C14" s="1">
        <v>115</v>
      </c>
      <c r="D14" s="1">
        <v>1</v>
      </c>
      <c r="G14" s="1">
        <v>657</v>
      </c>
      <c r="H14" s="1">
        <v>1</v>
      </c>
    </row>
    <row r="15" spans="2:26" x14ac:dyDescent="0.3">
      <c r="C15" s="1">
        <v>115</v>
      </c>
      <c r="D15" s="1">
        <v>2</v>
      </c>
      <c r="G15" s="1">
        <v>657</v>
      </c>
      <c r="H15" s="1">
        <v>2</v>
      </c>
    </row>
    <row r="16" spans="2:26" x14ac:dyDescent="0.3">
      <c r="C16" s="1">
        <v>115</v>
      </c>
      <c r="D16" s="1">
        <v>3</v>
      </c>
      <c r="G16" s="1">
        <v>657</v>
      </c>
      <c r="H16" s="1">
        <v>3</v>
      </c>
    </row>
    <row r="17" spans="3:8" x14ac:dyDescent="0.3">
      <c r="C17" s="1">
        <v>115</v>
      </c>
      <c r="D17" s="1">
        <v>4</v>
      </c>
      <c r="G17" s="1">
        <v>876</v>
      </c>
      <c r="H17" s="1">
        <v>4</v>
      </c>
    </row>
    <row r="18" spans="3:8" x14ac:dyDescent="0.3">
      <c r="C18" s="1">
        <v>115</v>
      </c>
      <c r="D18" s="1">
        <v>5</v>
      </c>
      <c r="G18" s="1">
        <v>876</v>
      </c>
      <c r="H18" s="1">
        <v>5</v>
      </c>
    </row>
    <row r="19" spans="3:8" x14ac:dyDescent="0.3">
      <c r="C19" s="1">
        <v>115</v>
      </c>
      <c r="D19" s="1">
        <v>6</v>
      </c>
      <c r="G19" s="1">
        <v>876</v>
      </c>
      <c r="H19" s="1">
        <v>6</v>
      </c>
    </row>
    <row r="20" spans="3:8" x14ac:dyDescent="0.3">
      <c r="C20" s="1">
        <v>115</v>
      </c>
      <c r="D20" s="1">
        <v>7</v>
      </c>
      <c r="G20" s="1">
        <v>876</v>
      </c>
      <c r="H20" s="1">
        <v>7</v>
      </c>
    </row>
    <row r="21" spans="3:8" x14ac:dyDescent="0.3">
      <c r="C21" s="1">
        <v>115</v>
      </c>
      <c r="D21" s="1">
        <v>8</v>
      </c>
      <c r="G21" s="1">
        <v>876</v>
      </c>
      <c r="H21" s="1">
        <v>8</v>
      </c>
    </row>
    <row r="22" spans="3:8" x14ac:dyDescent="0.3">
      <c r="C22" s="1">
        <v>138</v>
      </c>
      <c r="D22" s="1">
        <v>9</v>
      </c>
      <c r="G22" s="1">
        <v>876</v>
      </c>
      <c r="H22" s="1">
        <v>9</v>
      </c>
    </row>
    <row r="23" spans="3:8" x14ac:dyDescent="0.3">
      <c r="C23" s="1">
        <v>138</v>
      </c>
      <c r="D23" s="1">
        <v>10</v>
      </c>
      <c r="G23" s="1">
        <v>876</v>
      </c>
      <c r="H23" s="1">
        <v>10</v>
      </c>
    </row>
    <row r="24" spans="3:8" x14ac:dyDescent="0.3">
      <c r="C24" s="1">
        <v>138</v>
      </c>
      <c r="D24" s="1">
        <v>11</v>
      </c>
      <c r="G24" s="1">
        <v>876</v>
      </c>
      <c r="H24" s="1">
        <v>11</v>
      </c>
    </row>
    <row r="25" spans="3:8" x14ac:dyDescent="0.3">
      <c r="C25" s="1">
        <v>138</v>
      </c>
      <c r="D25" s="1">
        <v>12</v>
      </c>
      <c r="G25" s="1">
        <v>876</v>
      </c>
      <c r="H25" s="1">
        <v>12</v>
      </c>
    </row>
    <row r="26" spans="3:8" x14ac:dyDescent="0.3">
      <c r="C26" s="1">
        <v>138</v>
      </c>
      <c r="D26" s="1">
        <v>13</v>
      </c>
      <c r="G26" s="1">
        <v>876</v>
      </c>
      <c r="H26" s="1">
        <v>13</v>
      </c>
    </row>
    <row r="27" spans="3:8" x14ac:dyDescent="0.3">
      <c r="C27" s="1">
        <v>138</v>
      </c>
      <c r="D27" s="1">
        <v>14</v>
      </c>
      <c r="G27" s="1">
        <v>876</v>
      </c>
      <c r="H27" s="1">
        <v>14</v>
      </c>
    </row>
    <row r="28" spans="3:8" x14ac:dyDescent="0.3">
      <c r="C28" s="1">
        <v>138</v>
      </c>
      <c r="D28" s="1">
        <v>15</v>
      </c>
      <c r="G28" s="1">
        <v>876</v>
      </c>
      <c r="H28" s="1">
        <v>15</v>
      </c>
    </row>
    <row r="29" spans="3:8" x14ac:dyDescent="0.3">
      <c r="C29" s="1">
        <v>138</v>
      </c>
      <c r="D29" s="1">
        <v>16</v>
      </c>
      <c r="G29" s="1">
        <v>1090</v>
      </c>
      <c r="H29" s="1">
        <v>16</v>
      </c>
    </row>
    <row r="30" spans="3:8" x14ac:dyDescent="0.3">
      <c r="C30" s="1">
        <v>138</v>
      </c>
      <c r="D30" s="1">
        <v>17</v>
      </c>
      <c r="G30" s="1">
        <v>1090</v>
      </c>
      <c r="H30" s="1">
        <v>17</v>
      </c>
    </row>
    <row r="31" spans="3:8" x14ac:dyDescent="0.3">
      <c r="C31" s="1">
        <v>138</v>
      </c>
      <c r="D31" s="1">
        <v>18</v>
      </c>
      <c r="G31" s="1">
        <v>1090</v>
      </c>
      <c r="H31" s="1">
        <v>18</v>
      </c>
    </row>
    <row r="32" spans="3:8" x14ac:dyDescent="0.3">
      <c r="C32" s="1">
        <v>138</v>
      </c>
      <c r="D32" s="1">
        <v>19</v>
      </c>
      <c r="G32" s="1">
        <v>1090</v>
      </c>
      <c r="H32" s="1">
        <v>19</v>
      </c>
    </row>
    <row r="33" spans="3:8" x14ac:dyDescent="0.3">
      <c r="C33" s="1">
        <v>138</v>
      </c>
      <c r="D33" s="1">
        <v>20</v>
      </c>
      <c r="G33" s="1">
        <v>1090</v>
      </c>
      <c r="H33" s="1">
        <v>20</v>
      </c>
    </row>
    <row r="34" spans="3:8" x14ac:dyDescent="0.3">
      <c r="C34" s="1">
        <v>138</v>
      </c>
      <c r="D34" s="1">
        <v>21</v>
      </c>
      <c r="G34" s="1">
        <v>1090</v>
      </c>
      <c r="H34" s="1">
        <v>21</v>
      </c>
    </row>
    <row r="35" spans="3:8" x14ac:dyDescent="0.3">
      <c r="C35" s="1">
        <v>138</v>
      </c>
      <c r="D35" s="1">
        <v>22</v>
      </c>
      <c r="G35" s="1">
        <v>1090</v>
      </c>
      <c r="H35" s="1">
        <v>22</v>
      </c>
    </row>
    <row r="36" spans="3:8" x14ac:dyDescent="0.3">
      <c r="C36" s="1">
        <v>138</v>
      </c>
      <c r="D36" s="1">
        <v>23</v>
      </c>
      <c r="G36" s="1">
        <v>1090</v>
      </c>
      <c r="H36" s="1">
        <v>23</v>
      </c>
    </row>
    <row r="37" spans="3:8" x14ac:dyDescent="0.3">
      <c r="C37" s="1">
        <v>138</v>
      </c>
      <c r="D37" s="1">
        <v>24</v>
      </c>
      <c r="G37" s="1">
        <v>1090</v>
      </c>
      <c r="H37" s="1">
        <v>24</v>
      </c>
    </row>
    <row r="38" spans="3:8" x14ac:dyDescent="0.3">
      <c r="C38" s="1">
        <v>138</v>
      </c>
      <c r="D38" s="1">
        <v>25</v>
      </c>
      <c r="G38" s="1">
        <v>1090</v>
      </c>
      <c r="H38" s="1">
        <v>25</v>
      </c>
    </row>
    <row r="39" spans="3:8" x14ac:dyDescent="0.3">
      <c r="C39" s="1">
        <v>138</v>
      </c>
      <c r="D39" s="1">
        <v>26</v>
      </c>
      <c r="G39" s="1">
        <v>1090</v>
      </c>
      <c r="H39" s="1">
        <v>26</v>
      </c>
    </row>
    <row r="40" spans="3:8" x14ac:dyDescent="0.3">
      <c r="C40" s="1">
        <v>138</v>
      </c>
      <c r="D40" s="1">
        <v>27</v>
      </c>
      <c r="G40" s="1">
        <v>1090</v>
      </c>
      <c r="H40" s="1">
        <v>27</v>
      </c>
    </row>
    <row r="41" spans="3:8" x14ac:dyDescent="0.3">
      <c r="C41" s="1">
        <v>138</v>
      </c>
      <c r="D41" s="1">
        <v>28</v>
      </c>
      <c r="G41" s="1">
        <v>1090</v>
      </c>
      <c r="H41" s="1">
        <v>28</v>
      </c>
    </row>
    <row r="42" spans="3:8" x14ac:dyDescent="0.3">
      <c r="C42" s="1">
        <v>138</v>
      </c>
      <c r="D42" s="1">
        <v>29</v>
      </c>
      <c r="G42" s="1">
        <v>1090</v>
      </c>
      <c r="H42" s="1">
        <v>29</v>
      </c>
    </row>
    <row r="49" spans="11:17" x14ac:dyDescent="0.3">
      <c r="K49" s="8" t="s">
        <v>14</v>
      </c>
      <c r="L49" s="8" t="s">
        <v>17</v>
      </c>
      <c r="M49" s="8" t="s">
        <v>18</v>
      </c>
      <c r="N49" s="8" t="s">
        <v>19</v>
      </c>
      <c r="O49" s="8" t="s">
        <v>20</v>
      </c>
      <c r="P49" s="8" t="s">
        <v>21</v>
      </c>
      <c r="Q49" s="8" t="s">
        <v>22</v>
      </c>
    </row>
    <row r="50" spans="11:17" x14ac:dyDescent="0.3">
      <c r="K50" s="5" t="s">
        <v>15</v>
      </c>
      <c r="L50" s="5">
        <v>41</v>
      </c>
      <c r="M50" s="5">
        <v>51.98</v>
      </c>
      <c r="N50" s="5">
        <f>M50-L50</f>
        <v>10.979999999999997</v>
      </c>
      <c r="O50" s="5">
        <v>501.6</v>
      </c>
      <c r="P50" s="10">
        <v>6</v>
      </c>
      <c r="Q50" s="11">
        <f>P50*O50</f>
        <v>3009.6000000000004</v>
      </c>
    </row>
    <row r="51" spans="11:17" x14ac:dyDescent="0.3">
      <c r="K51" s="5" t="s">
        <v>16</v>
      </c>
      <c r="L51" s="5">
        <v>14</v>
      </c>
      <c r="M51" s="5">
        <v>27.11</v>
      </c>
      <c r="N51" s="5">
        <f>M51-L51</f>
        <v>13.11</v>
      </c>
      <c r="O51" s="5">
        <v>501.6</v>
      </c>
      <c r="P51" s="10">
        <v>7</v>
      </c>
      <c r="Q51" s="11">
        <f>P51*O51</f>
        <v>3511.2000000000003</v>
      </c>
    </row>
    <row r="53" spans="11:17" x14ac:dyDescent="0.3">
      <c r="P53" s="8" t="s">
        <v>23</v>
      </c>
      <c r="Q53" s="9">
        <f>Q50+Q51</f>
        <v>6520.8000000000011</v>
      </c>
    </row>
    <row r="54" spans="11:17" x14ac:dyDescent="0.3">
      <c r="P54" s="8" t="s">
        <v>24</v>
      </c>
      <c r="Q54" s="9">
        <v>11799</v>
      </c>
    </row>
    <row r="55" spans="11:17" x14ac:dyDescent="0.3">
      <c r="P55" s="8" t="s">
        <v>25</v>
      </c>
      <c r="Q55" s="12">
        <f>Q53+Q54</f>
        <v>18319.800000000003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 Marques Schulze Junior</dc:creator>
  <cp:lastModifiedBy>Carlos Andre Marques Schulze Junior</cp:lastModifiedBy>
  <dcterms:created xsi:type="dcterms:W3CDTF">2024-04-19T21:12:54Z</dcterms:created>
  <dcterms:modified xsi:type="dcterms:W3CDTF">2024-07-11T18:57:45Z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2024-05-07T15:03:54Z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25b97bdc-000e-4db3-81a4-b93430be638d</vt:lpwstr>
  </property>
  <property fmtid="{D5CDD505-2E9C-101B-9397-08002B2CF9AE}" pid="7" name="MSIP_Label_defa4170-0d19-0005-0004-bc88714345d2_ActionId">
    <vt:lpwstr>69987fca-23b3-4f30-a2bf-08157d8af00d</vt:lpwstr>
  </property>
  <property fmtid="{D5CDD505-2E9C-101B-9397-08002B2CF9AE}" pid="8" name="MSIP_Label_defa4170-0d19-0005-0004-bc88714345d2_ContentBits">
    <vt:lpwstr>0</vt:lpwstr>
  </property>
</Properties>
</file>